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D:\WORK_1\WORK_A1\B_SPOL_1\HELIKA_BRNO\2025\001_DEKONTAM_PELHR\ROZP\002_BEZ_OC_HALY_21B_k_11_6_2025\"/>
    </mc:Choice>
  </mc:AlternateContent>
  <xr:revisionPtr revIDLastSave="0" documentId="13_ncr:11_{E24FCCDD-0667-4C6A-913E-9138E417996E}"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VN01 VN01 Naklady" sheetId="12" r:id="rId4"/>
    <sheet name="SO 021 D.1.1 Pol" sheetId="13" r:id="rId5"/>
    <sheet name="SO 021 D.1.2.8 Pol" sheetId="14" r:id="rId6"/>
    <sheet name="SO 021 D.1.4.1 Pol" sheetId="15" r:id="rId7"/>
    <sheet name="SO 021 D.1.4.C1 Pol" sheetId="16" r:id="rId8"/>
    <sheet name="SO 021 D.1.4.C2 Pol" sheetId="17" r:id="rId9"/>
    <sheet name="SO 021 D.1.4.D Pol" sheetId="18" r:id="rId10"/>
    <sheet name="SO 021 D1.4.D700 Pol" sheetId="19" r:id="rId11"/>
    <sheet name="SO 021A 001 Pol" sheetId="20" r:id="rId12"/>
    <sheet name="SO 403 403.01 Pol" sheetId="21" r:id="rId13"/>
    <sheet name="SO 404 404.01 Pol" sheetId="22" r:id="rId14"/>
    <sheet name="SO 406 406.01 Pol" sheetId="23" r:id="rId15"/>
    <sheet name="SO 409 409.00 Pol" sheetId="24" r:id="rId16"/>
    <sheet name="SO 409 409.01 Pol" sheetId="25" r:id="rId17"/>
    <sheet name="SO 410 410.01 Pol" sheetId="26" r:id="rId18"/>
    <sheet name="SO 410 410.3 Pol" sheetId="27" r:id="rId19"/>
    <sheet name="SO 415 415.01 Pol" sheetId="28" r:id="rId20"/>
    <sheet name="SO 600 600.01 Pol" sheetId="29" r:id="rId21"/>
    <sheet name="SO 702 702.01 Pol" sheetId="30" r:id="rId22"/>
  </sheets>
  <externalReferences>
    <externalReference r:id="rId23"/>
  </externalReferences>
  <definedNames>
    <definedName name="CelkemDPHVypocet" localSheetId="1">Stavba!$H$71</definedName>
    <definedName name="CenaCelkem">Stavba!$G$29</definedName>
    <definedName name="CenaCelkemBezDPH">Stavba!$G$28</definedName>
    <definedName name="CenaCelkemVypocet" localSheetId="1">Stavba!$I$71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021 D.1.1 Pol'!$1:$7</definedName>
    <definedName name="_xlnm.Print_Titles" localSheetId="5">'SO 021 D.1.2.8 Pol'!$1:$7</definedName>
    <definedName name="_xlnm.Print_Titles" localSheetId="6">'SO 021 D.1.4.1 Pol'!$1:$7</definedName>
    <definedName name="_xlnm.Print_Titles" localSheetId="7">'SO 021 D.1.4.C1 Pol'!$1:$7</definedName>
    <definedName name="_xlnm.Print_Titles" localSheetId="8">'SO 021 D.1.4.C2 Pol'!$1:$7</definedName>
    <definedName name="_xlnm.Print_Titles" localSheetId="9">'SO 021 D.1.4.D Pol'!$1:$7</definedName>
    <definedName name="_xlnm.Print_Titles" localSheetId="10">'SO 021 D1.4.D700 Pol'!$1:$7</definedName>
    <definedName name="_xlnm.Print_Titles" localSheetId="11">'SO 021A 001 Pol'!$1:$7</definedName>
    <definedName name="_xlnm.Print_Titles" localSheetId="12">'SO 403 403.01 Pol'!$1:$7</definedName>
    <definedName name="_xlnm.Print_Titles" localSheetId="13">'SO 404 404.01 Pol'!$1:$7</definedName>
    <definedName name="_xlnm.Print_Titles" localSheetId="14">'SO 406 406.01 Pol'!$1:$7</definedName>
    <definedName name="_xlnm.Print_Titles" localSheetId="15">'SO 409 409.00 Pol'!$1:$7</definedName>
    <definedName name="_xlnm.Print_Titles" localSheetId="16">'SO 409 409.01 Pol'!$1:$7</definedName>
    <definedName name="_xlnm.Print_Titles" localSheetId="17">'SO 410 410.01 Pol'!$1:$7</definedName>
    <definedName name="_xlnm.Print_Titles" localSheetId="18">'SO 410 410.3 Pol'!$1:$7</definedName>
    <definedName name="_xlnm.Print_Titles" localSheetId="19">'SO 415 415.01 Pol'!$1:$7</definedName>
    <definedName name="_xlnm.Print_Titles" localSheetId="20">'SO 600 600.01 Pol'!$1:$7</definedName>
    <definedName name="_xlnm.Print_Titles" localSheetId="21">'SO 702 702.01 Pol'!$1:$7</definedName>
    <definedName name="_xlnm.Print_Titles" localSheetId="3">'VN01 VN01 Naklady'!$1:$7</definedName>
    <definedName name="oadresa">Stavba!$D$6</definedName>
    <definedName name="Objednatel" localSheetId="1">Stavba!$D$5</definedName>
    <definedName name="Objekt" localSheetId="1">Stavba!$B$38</definedName>
    <definedName name="_xlnm.Print_Area" localSheetId="4">'SO 021 D.1.1 Pol'!$A$1:$Y$1647</definedName>
    <definedName name="_xlnm.Print_Area" localSheetId="5">'SO 021 D.1.2.8 Pol'!$A$1:$Y$93</definedName>
    <definedName name="_xlnm.Print_Area" localSheetId="6">'SO 021 D.1.4.1 Pol'!$A$1:$Y$80</definedName>
    <definedName name="_xlnm.Print_Area" localSheetId="7">'SO 021 D.1.4.C1 Pol'!$A$1:$Y$40</definedName>
    <definedName name="_xlnm.Print_Area" localSheetId="8">'SO 021 D.1.4.C2 Pol'!$A$1:$Y$45</definedName>
    <definedName name="_xlnm.Print_Area" localSheetId="9">'SO 021 D.1.4.D Pol'!$A$1:$Y$186</definedName>
    <definedName name="_xlnm.Print_Area" localSheetId="10">'SO 021 D1.4.D700 Pol'!$A$1:$Y$133</definedName>
    <definedName name="_xlnm.Print_Area" localSheetId="11">'SO 021A 001 Pol'!$A$1:$Y$222</definedName>
    <definedName name="_xlnm.Print_Area" localSheetId="12">'SO 403 403.01 Pol'!$A$1:$Y$39</definedName>
    <definedName name="_xlnm.Print_Area" localSheetId="13">'SO 404 404.01 Pol'!$A$1:$Y$37</definedName>
    <definedName name="_xlnm.Print_Area" localSheetId="14">'SO 406 406.01 Pol'!$A$1:$Y$34</definedName>
    <definedName name="_xlnm.Print_Area" localSheetId="15">'SO 409 409.00 Pol'!$A$1:$Y$29</definedName>
    <definedName name="_xlnm.Print_Area" localSheetId="16">'SO 409 409.01 Pol'!$A$1:$Y$66</definedName>
    <definedName name="_xlnm.Print_Area" localSheetId="17">'SO 410 410.01 Pol'!$A$1:$Y$97</definedName>
    <definedName name="_xlnm.Print_Area" localSheetId="18">'SO 410 410.3 Pol'!$A$1:$Y$92</definedName>
    <definedName name="_xlnm.Print_Area" localSheetId="19">'SO 415 415.01 Pol'!$A$1:$Y$21</definedName>
    <definedName name="_xlnm.Print_Area" localSheetId="20">'SO 600 600.01 Pol'!$A$1:$Y$208</definedName>
    <definedName name="_xlnm.Print_Area" localSheetId="21">'SO 702 702.01 Pol'!$A$1:$Y$66</definedName>
    <definedName name="_xlnm.Print_Area" localSheetId="1">Stavba!$A$1:$J$252</definedName>
    <definedName name="_xlnm.Print_Area" localSheetId="3">'VN01 VN01 Naklady'!$A$1:$Y$67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Stavba!$F$71</definedName>
    <definedName name="ZakladDPHZakl">Stavba!$G$25</definedName>
    <definedName name="ZakladDPHZaklVypocet" localSheetId="1">Stavba!$G$71</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1" i="1" l="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65" i="30"/>
  <c r="BA61" i="30"/>
  <c r="BA60" i="30"/>
  <c r="BA56" i="30"/>
  <c r="BA55" i="30"/>
  <c r="BA45" i="30"/>
  <c r="BA44" i="30"/>
  <c r="BA41" i="30"/>
  <c r="BA40" i="30"/>
  <c r="BA39" i="30"/>
  <c r="BA38" i="30"/>
  <c r="BA20" i="30"/>
  <c r="BA15" i="30"/>
  <c r="BA14" i="30"/>
  <c r="I8" i="30"/>
  <c r="O8" i="30"/>
  <c r="G9" i="30"/>
  <c r="G8" i="30" s="1"/>
  <c r="I9" i="30"/>
  <c r="K9" i="30"/>
  <c r="K8" i="30" s="1"/>
  <c r="M9" i="30"/>
  <c r="M8" i="30" s="1"/>
  <c r="O9" i="30"/>
  <c r="Q9" i="30"/>
  <c r="V9" i="30"/>
  <c r="V8" i="30" s="1"/>
  <c r="G11" i="30"/>
  <c r="M11" i="30" s="1"/>
  <c r="I11" i="30"/>
  <c r="K11" i="30"/>
  <c r="O11" i="30"/>
  <c r="Q11" i="30"/>
  <c r="Q8" i="30" s="1"/>
  <c r="V11" i="30"/>
  <c r="I18" i="30"/>
  <c r="O18" i="30"/>
  <c r="G19" i="30"/>
  <c r="M19" i="30" s="1"/>
  <c r="M18" i="30" s="1"/>
  <c r="I19" i="30"/>
  <c r="K19" i="30"/>
  <c r="O19" i="30"/>
  <c r="Q19" i="30"/>
  <c r="Q18" i="30" s="1"/>
  <c r="V19" i="30"/>
  <c r="V18" i="30" s="1"/>
  <c r="G22" i="30"/>
  <c r="I22" i="30"/>
  <c r="K22" i="30"/>
  <c r="K18" i="30" s="1"/>
  <c r="M22" i="30"/>
  <c r="O22" i="30"/>
  <c r="Q22" i="30"/>
  <c r="V22" i="30"/>
  <c r="O24" i="30"/>
  <c r="G25" i="30"/>
  <c r="G24" i="30" s="1"/>
  <c r="I25" i="30"/>
  <c r="K25" i="30"/>
  <c r="K24" i="30" s="1"/>
  <c r="M25" i="30"/>
  <c r="M24" i="30" s="1"/>
  <c r="O25" i="30"/>
  <c r="Q25" i="30"/>
  <c r="V25" i="30"/>
  <c r="V24" i="30" s="1"/>
  <c r="G28" i="30"/>
  <c r="M28" i="30" s="1"/>
  <c r="I28" i="30"/>
  <c r="K28" i="30"/>
  <c r="O28" i="30"/>
  <c r="Q28" i="30"/>
  <c r="Q24" i="30" s="1"/>
  <c r="V28" i="30"/>
  <c r="G31" i="30"/>
  <c r="M31" i="30" s="1"/>
  <c r="I31" i="30"/>
  <c r="I24" i="30" s="1"/>
  <c r="K31" i="30"/>
  <c r="O31" i="30"/>
  <c r="Q31" i="30"/>
  <c r="V31" i="30"/>
  <c r="G48" i="30"/>
  <c r="M48" i="30" s="1"/>
  <c r="I48" i="30"/>
  <c r="K48" i="30"/>
  <c r="O48" i="30"/>
  <c r="Q48" i="30"/>
  <c r="V48" i="30"/>
  <c r="AE65" i="30"/>
  <c r="G207" i="29"/>
  <c r="BA143" i="29"/>
  <c r="BA142" i="29"/>
  <c r="BA137" i="29"/>
  <c r="BA136" i="29"/>
  <c r="BA128" i="29"/>
  <c r="BA127" i="29"/>
  <c r="BA122" i="29"/>
  <c r="BA34" i="29"/>
  <c r="BA31" i="29"/>
  <c r="BA28" i="29"/>
  <c r="BA25" i="29"/>
  <c r="BA13" i="29"/>
  <c r="G9" i="29"/>
  <c r="M9" i="29" s="1"/>
  <c r="I9" i="29"/>
  <c r="I8" i="29" s="1"/>
  <c r="K9" i="29"/>
  <c r="O9" i="29"/>
  <c r="O8" i="29" s="1"/>
  <c r="Q9" i="29"/>
  <c r="Q8" i="29" s="1"/>
  <c r="V9" i="29"/>
  <c r="G12" i="29"/>
  <c r="G8" i="29" s="1"/>
  <c r="I12" i="29"/>
  <c r="K12" i="29"/>
  <c r="O12" i="29"/>
  <c r="Q12" i="29"/>
  <c r="V12" i="29"/>
  <c r="V8" i="29" s="1"/>
  <c r="G15" i="29"/>
  <c r="I15" i="29"/>
  <c r="K15" i="29"/>
  <c r="M15" i="29"/>
  <c r="O15" i="29"/>
  <c r="Q15" i="29"/>
  <c r="V15" i="29"/>
  <c r="G19" i="29"/>
  <c r="I19" i="29"/>
  <c r="K19" i="29"/>
  <c r="M19" i="29"/>
  <c r="O19" i="29"/>
  <c r="Q19" i="29"/>
  <c r="V19" i="29"/>
  <c r="G24" i="29"/>
  <c r="I24" i="29"/>
  <c r="K24" i="29"/>
  <c r="M24" i="29"/>
  <c r="O24" i="29"/>
  <c r="Q24" i="29"/>
  <c r="V24" i="29"/>
  <c r="G27" i="29"/>
  <c r="M27" i="29" s="1"/>
  <c r="I27" i="29"/>
  <c r="K27" i="29"/>
  <c r="K8" i="29" s="1"/>
  <c r="O27" i="29"/>
  <c r="Q27" i="29"/>
  <c r="V27" i="29"/>
  <c r="G30" i="29"/>
  <c r="M30" i="29" s="1"/>
  <c r="I30" i="29"/>
  <c r="K30" i="29"/>
  <c r="O30" i="29"/>
  <c r="Q30" i="29"/>
  <c r="V30" i="29"/>
  <c r="G33" i="29"/>
  <c r="M33" i="29" s="1"/>
  <c r="I33" i="29"/>
  <c r="K33" i="29"/>
  <c r="O33" i="29"/>
  <c r="Q33" i="29"/>
  <c r="V33" i="29"/>
  <c r="G36" i="29"/>
  <c r="I36" i="29"/>
  <c r="K36" i="29"/>
  <c r="M36" i="29"/>
  <c r="O36" i="29"/>
  <c r="Q36" i="29"/>
  <c r="V36" i="29"/>
  <c r="G42" i="29"/>
  <c r="M42" i="29" s="1"/>
  <c r="I42" i="29"/>
  <c r="K42" i="29"/>
  <c r="O42" i="29"/>
  <c r="Q42" i="29"/>
  <c r="V42" i="29"/>
  <c r="G45" i="29"/>
  <c r="I45" i="29"/>
  <c r="K45" i="29"/>
  <c r="M45" i="29"/>
  <c r="O45" i="29"/>
  <c r="Q45" i="29"/>
  <c r="V45" i="29"/>
  <c r="G48" i="29"/>
  <c r="M48" i="29" s="1"/>
  <c r="I48" i="29"/>
  <c r="K48" i="29"/>
  <c r="O48" i="29"/>
  <c r="Q48" i="29"/>
  <c r="V48" i="29"/>
  <c r="G51" i="29"/>
  <c r="I51" i="29"/>
  <c r="K51" i="29"/>
  <c r="M51" i="29"/>
  <c r="O51" i="29"/>
  <c r="Q51" i="29"/>
  <c r="V51" i="29"/>
  <c r="G57" i="29"/>
  <c r="M57" i="29" s="1"/>
  <c r="I57" i="29"/>
  <c r="K57" i="29"/>
  <c r="O57" i="29"/>
  <c r="Q57" i="29"/>
  <c r="V57" i="29"/>
  <c r="G60" i="29"/>
  <c r="I60" i="29"/>
  <c r="K60" i="29"/>
  <c r="M60" i="29"/>
  <c r="O60" i="29"/>
  <c r="Q60" i="29"/>
  <c r="V60" i="29"/>
  <c r="G63" i="29"/>
  <c r="M63" i="29" s="1"/>
  <c r="I63" i="29"/>
  <c r="K63" i="29"/>
  <c r="O63" i="29"/>
  <c r="Q63" i="29"/>
  <c r="V63" i="29"/>
  <c r="G66" i="29"/>
  <c r="I66" i="29"/>
  <c r="K66" i="29"/>
  <c r="M66" i="29"/>
  <c r="O66" i="29"/>
  <c r="Q66" i="29"/>
  <c r="V66" i="29"/>
  <c r="G69" i="29"/>
  <c r="M69" i="29" s="1"/>
  <c r="I69" i="29"/>
  <c r="K69" i="29"/>
  <c r="O69" i="29"/>
  <c r="Q69" i="29"/>
  <c r="V69" i="29"/>
  <c r="G70" i="29"/>
  <c r="M70" i="29" s="1"/>
  <c r="I70" i="29"/>
  <c r="K70" i="29"/>
  <c r="O70" i="29"/>
  <c r="Q70" i="29"/>
  <c r="V70" i="29"/>
  <c r="G72" i="29"/>
  <c r="M72" i="29" s="1"/>
  <c r="I72" i="29"/>
  <c r="K72" i="29"/>
  <c r="O72" i="29"/>
  <c r="Q72" i="29"/>
  <c r="V72" i="29"/>
  <c r="G74" i="29"/>
  <c r="I74" i="29"/>
  <c r="K74" i="29"/>
  <c r="M74" i="29"/>
  <c r="O74" i="29"/>
  <c r="Q74" i="29"/>
  <c r="V74" i="29"/>
  <c r="G77" i="29"/>
  <c r="I77" i="29"/>
  <c r="I76" i="29" s="1"/>
  <c r="K77" i="29"/>
  <c r="M77" i="29"/>
  <c r="O77" i="29"/>
  <c r="Q77" i="29"/>
  <c r="Q76" i="29" s="1"/>
  <c r="V77" i="29"/>
  <c r="G79" i="29"/>
  <c r="M79" i="29" s="1"/>
  <c r="I79" i="29"/>
  <c r="K79" i="29"/>
  <c r="K76" i="29" s="1"/>
  <c r="O79" i="29"/>
  <c r="Q79" i="29"/>
  <c r="V79" i="29"/>
  <c r="V76" i="29" s="1"/>
  <c r="G83" i="29"/>
  <c r="I83" i="29"/>
  <c r="K83" i="29"/>
  <c r="M83" i="29"/>
  <c r="O83" i="29"/>
  <c r="Q83" i="29"/>
  <c r="V83" i="29"/>
  <c r="G87" i="29"/>
  <c r="M87" i="29" s="1"/>
  <c r="I87" i="29"/>
  <c r="K87" i="29"/>
  <c r="O87" i="29"/>
  <c r="Q87" i="29"/>
  <c r="V87" i="29"/>
  <c r="G92" i="29"/>
  <c r="I92" i="29"/>
  <c r="K92" i="29"/>
  <c r="M92" i="29"/>
  <c r="O92" i="29"/>
  <c r="Q92" i="29"/>
  <c r="V92" i="29"/>
  <c r="G97" i="29"/>
  <c r="M97" i="29" s="1"/>
  <c r="I97" i="29"/>
  <c r="K97" i="29"/>
  <c r="O97" i="29"/>
  <c r="O76" i="29" s="1"/>
  <c r="Q97" i="29"/>
  <c r="V97" i="29"/>
  <c r="G102" i="29"/>
  <c r="I102" i="29"/>
  <c r="K102" i="29"/>
  <c r="M102" i="29"/>
  <c r="O102" i="29"/>
  <c r="Q102" i="29"/>
  <c r="V102" i="29"/>
  <c r="G106" i="29"/>
  <c r="M106" i="29" s="1"/>
  <c r="I106" i="29"/>
  <c r="K106" i="29"/>
  <c r="O106" i="29"/>
  <c r="Q106" i="29"/>
  <c r="V106" i="29"/>
  <c r="G112" i="29"/>
  <c r="I112" i="29"/>
  <c r="K112" i="29"/>
  <c r="M112" i="29"/>
  <c r="O112" i="29"/>
  <c r="Q112" i="29"/>
  <c r="V112" i="29"/>
  <c r="G117" i="29"/>
  <c r="M117" i="29" s="1"/>
  <c r="I117" i="29"/>
  <c r="K117" i="29"/>
  <c r="O117" i="29"/>
  <c r="Q117" i="29"/>
  <c r="V117" i="29"/>
  <c r="G121" i="29"/>
  <c r="I121" i="29"/>
  <c r="K121" i="29"/>
  <c r="M121" i="29"/>
  <c r="O121" i="29"/>
  <c r="Q121" i="29"/>
  <c r="V121" i="29"/>
  <c r="G124" i="29"/>
  <c r="M124" i="29" s="1"/>
  <c r="I124" i="29"/>
  <c r="K124" i="29"/>
  <c r="O124" i="29"/>
  <c r="Q124" i="29"/>
  <c r="V124" i="29"/>
  <c r="G132" i="29"/>
  <c r="I132" i="29"/>
  <c r="K132" i="29"/>
  <c r="M132" i="29"/>
  <c r="O132" i="29"/>
  <c r="Q132" i="29"/>
  <c r="V132" i="29"/>
  <c r="G140" i="29"/>
  <c r="M140" i="29" s="1"/>
  <c r="I140" i="29"/>
  <c r="K140" i="29"/>
  <c r="O140" i="29"/>
  <c r="Q140" i="29"/>
  <c r="V140" i="29"/>
  <c r="I144" i="29"/>
  <c r="G145" i="29"/>
  <c r="G144" i="29" s="1"/>
  <c r="I145" i="29"/>
  <c r="K145" i="29"/>
  <c r="K144" i="29" s="1"/>
  <c r="O145" i="29"/>
  <c r="O144" i="29" s="1"/>
  <c r="Q145" i="29"/>
  <c r="V145" i="29"/>
  <c r="V144" i="29" s="1"/>
  <c r="G148" i="29"/>
  <c r="I148" i="29"/>
  <c r="K148" i="29"/>
  <c r="M148" i="29"/>
  <c r="O148" i="29"/>
  <c r="Q148" i="29"/>
  <c r="Q144" i="29" s="1"/>
  <c r="V148" i="29"/>
  <c r="G154" i="29"/>
  <c r="I154" i="29"/>
  <c r="K154" i="29"/>
  <c r="M154" i="29"/>
  <c r="O154" i="29"/>
  <c r="Q154" i="29"/>
  <c r="V154" i="29"/>
  <c r="G157" i="29"/>
  <c r="I157" i="29"/>
  <c r="K157" i="29"/>
  <c r="M157" i="29"/>
  <c r="O157" i="29"/>
  <c r="Q157" i="29"/>
  <c r="V157" i="29"/>
  <c r="G159" i="29"/>
  <c r="M159" i="29" s="1"/>
  <c r="I159" i="29"/>
  <c r="K159" i="29"/>
  <c r="O159" i="29"/>
  <c r="Q159" i="29"/>
  <c r="V159" i="29"/>
  <c r="I162" i="29"/>
  <c r="G163" i="29"/>
  <c r="G162" i="29" s="1"/>
  <c r="I163" i="29"/>
  <c r="K163" i="29"/>
  <c r="K162" i="29" s="1"/>
  <c r="O163" i="29"/>
  <c r="O162" i="29" s="1"/>
  <c r="Q163" i="29"/>
  <c r="Q162" i="29" s="1"/>
  <c r="V163" i="29"/>
  <c r="V162" i="29" s="1"/>
  <c r="G168" i="29"/>
  <c r="I168" i="29"/>
  <c r="Q168" i="29"/>
  <c r="V168" i="29"/>
  <c r="G169" i="29"/>
  <c r="I169" i="29"/>
  <c r="K169" i="29"/>
  <c r="K168" i="29" s="1"/>
  <c r="M169" i="29"/>
  <c r="M168" i="29" s="1"/>
  <c r="O169" i="29"/>
  <c r="O168" i="29" s="1"/>
  <c r="Q169" i="29"/>
  <c r="V169" i="29"/>
  <c r="G175" i="29"/>
  <c r="G174" i="29" s="1"/>
  <c r="I175" i="29"/>
  <c r="I174" i="29" s="1"/>
  <c r="K175" i="29"/>
  <c r="K174" i="29" s="1"/>
  <c r="M175" i="29"/>
  <c r="O175" i="29"/>
  <c r="Q175" i="29"/>
  <c r="Q174" i="29" s="1"/>
  <c r="V175" i="29"/>
  <c r="V174" i="29" s="1"/>
  <c r="G180" i="29"/>
  <c r="M180" i="29" s="1"/>
  <c r="I180" i="29"/>
  <c r="K180" i="29"/>
  <c r="O180" i="29"/>
  <c r="Q180" i="29"/>
  <c r="V180" i="29"/>
  <c r="G184" i="29"/>
  <c r="M184" i="29" s="1"/>
  <c r="I184" i="29"/>
  <c r="K184" i="29"/>
  <c r="O184" i="29"/>
  <c r="Q184" i="29"/>
  <c r="V184" i="29"/>
  <c r="G190" i="29"/>
  <c r="M190" i="29" s="1"/>
  <c r="I190" i="29"/>
  <c r="K190" i="29"/>
  <c r="O190" i="29"/>
  <c r="Q190" i="29"/>
  <c r="V190" i="29"/>
  <c r="G194" i="29"/>
  <c r="I194" i="29"/>
  <c r="K194" i="29"/>
  <c r="M194" i="29"/>
  <c r="O194" i="29"/>
  <c r="O174" i="29" s="1"/>
  <c r="Q194" i="29"/>
  <c r="V194" i="29"/>
  <c r="G198" i="29"/>
  <c r="I198" i="29"/>
  <c r="K198" i="29"/>
  <c r="M198" i="29"/>
  <c r="O198" i="29"/>
  <c r="Q198" i="29"/>
  <c r="V198" i="29"/>
  <c r="G202" i="29"/>
  <c r="I202" i="29"/>
  <c r="K202" i="29"/>
  <c r="M202" i="29"/>
  <c r="O202" i="29"/>
  <c r="Q202" i="29"/>
  <c r="V202" i="29"/>
  <c r="AE207" i="29"/>
  <c r="AF207" i="29"/>
  <c r="G20" i="28"/>
  <c r="K8" i="28"/>
  <c r="G9" i="28"/>
  <c r="G8" i="28" s="1"/>
  <c r="I9" i="28"/>
  <c r="I8" i="28" s="1"/>
  <c r="K9" i="28"/>
  <c r="O9" i="28"/>
  <c r="O8" i="28" s="1"/>
  <c r="Q9" i="28"/>
  <c r="Q8" i="28" s="1"/>
  <c r="V9" i="28"/>
  <c r="V8" i="28" s="1"/>
  <c r="G10" i="28"/>
  <c r="M10" i="28" s="1"/>
  <c r="I10" i="28"/>
  <c r="K10" i="28"/>
  <c r="O10" i="28"/>
  <c r="Q10" i="28"/>
  <c r="V10" i="28"/>
  <c r="G11" i="28"/>
  <c r="I11" i="28"/>
  <c r="K11" i="28"/>
  <c r="M11" i="28"/>
  <c r="O11" i="28"/>
  <c r="Q11" i="28"/>
  <c r="V11" i="28"/>
  <c r="G12" i="28"/>
  <c r="I12" i="28"/>
  <c r="K12" i="28"/>
  <c r="M12" i="28"/>
  <c r="O12" i="28"/>
  <c r="Q12" i="28"/>
  <c r="V12" i="28"/>
  <c r="G13" i="28"/>
  <c r="I13" i="28"/>
  <c r="K13" i="28"/>
  <c r="M13" i="28"/>
  <c r="O13" i="28"/>
  <c r="Q13" i="28"/>
  <c r="V13" i="28"/>
  <c r="K14" i="28"/>
  <c r="G15" i="28"/>
  <c r="G14" i="28" s="1"/>
  <c r="I15" i="28"/>
  <c r="I14" i="28" s="1"/>
  <c r="K15" i="28"/>
  <c r="O15" i="28"/>
  <c r="O14" i="28" s="1"/>
  <c r="Q15" i="28"/>
  <c r="Q14" i="28" s="1"/>
  <c r="V15" i="28"/>
  <c r="V14" i="28" s="1"/>
  <c r="G16" i="28"/>
  <c r="M16" i="28" s="1"/>
  <c r="I16" i="28"/>
  <c r="K16" i="28"/>
  <c r="O16" i="28"/>
  <c r="Q16" i="28"/>
  <c r="V16" i="28"/>
  <c r="G17" i="28"/>
  <c r="I17" i="28"/>
  <c r="K17" i="28"/>
  <c r="M17" i="28"/>
  <c r="O17" i="28"/>
  <c r="Q17" i="28"/>
  <c r="V17" i="28"/>
  <c r="G18" i="28"/>
  <c r="I18" i="28"/>
  <c r="K18" i="28"/>
  <c r="M18" i="28"/>
  <c r="O18" i="28"/>
  <c r="Q18" i="28"/>
  <c r="V18" i="28"/>
  <c r="AE20" i="28"/>
  <c r="G91" i="27"/>
  <c r="G9" i="27"/>
  <c r="G8" i="27" s="1"/>
  <c r="I9" i="27"/>
  <c r="I8" i="27" s="1"/>
  <c r="K9" i="27"/>
  <c r="O9" i="27"/>
  <c r="O8" i="27" s="1"/>
  <c r="Q9" i="27"/>
  <c r="Q8" i="27" s="1"/>
  <c r="V9" i="27"/>
  <c r="V8" i="27" s="1"/>
  <c r="G10" i="27"/>
  <c r="M10" i="27" s="1"/>
  <c r="I10" i="27"/>
  <c r="K10" i="27"/>
  <c r="O10" i="27"/>
  <c r="Q10" i="27"/>
  <c r="V10" i="27"/>
  <c r="G11" i="27"/>
  <c r="I11" i="27"/>
  <c r="K11" i="27"/>
  <c r="M11" i="27"/>
  <c r="O11" i="27"/>
  <c r="Q11" i="27"/>
  <c r="V11" i="27"/>
  <c r="G12" i="27"/>
  <c r="I12" i="27"/>
  <c r="K12" i="27"/>
  <c r="M12" i="27"/>
  <c r="O12" i="27"/>
  <c r="Q12" i="27"/>
  <c r="V12" i="27"/>
  <c r="G13" i="27"/>
  <c r="I13" i="27"/>
  <c r="K13" i="27"/>
  <c r="M13" i="27"/>
  <c r="O13" i="27"/>
  <c r="Q13" i="27"/>
  <c r="V13" i="27"/>
  <c r="G14" i="27"/>
  <c r="M14" i="27" s="1"/>
  <c r="I14" i="27"/>
  <c r="K14" i="27"/>
  <c r="K8" i="27" s="1"/>
  <c r="O14" i="27"/>
  <c r="Q14" i="27"/>
  <c r="V14" i="27"/>
  <c r="G15" i="27"/>
  <c r="M15" i="27" s="1"/>
  <c r="I15" i="27"/>
  <c r="K15" i="27"/>
  <c r="O15" i="27"/>
  <c r="Q15" i="27"/>
  <c r="V15" i="27"/>
  <c r="G16" i="27"/>
  <c r="M16" i="27" s="1"/>
  <c r="I16" i="27"/>
  <c r="K16" i="27"/>
  <c r="O16" i="27"/>
  <c r="Q16" i="27"/>
  <c r="V16" i="27"/>
  <c r="G17" i="27"/>
  <c r="I17" i="27"/>
  <c r="K17" i="27"/>
  <c r="M17" i="27"/>
  <c r="O17" i="27"/>
  <c r="Q17" i="27"/>
  <c r="V17" i="27"/>
  <c r="G18" i="27"/>
  <c r="I18" i="27"/>
  <c r="K18" i="27"/>
  <c r="M18" i="27"/>
  <c r="O18" i="27"/>
  <c r="Q18" i="27"/>
  <c r="V18" i="27"/>
  <c r="G19" i="27"/>
  <c r="I19" i="27"/>
  <c r="K19" i="27"/>
  <c r="M19" i="27"/>
  <c r="O19" i="27"/>
  <c r="Q19" i="27"/>
  <c r="V19" i="27"/>
  <c r="G20" i="27"/>
  <c r="M20" i="27" s="1"/>
  <c r="I20" i="27"/>
  <c r="K20" i="27"/>
  <c r="O20" i="27"/>
  <c r="Q20" i="27"/>
  <c r="V20" i="27"/>
  <c r="G21" i="27"/>
  <c r="M21" i="27" s="1"/>
  <c r="I21" i="27"/>
  <c r="K21" i="27"/>
  <c r="O21" i="27"/>
  <c r="Q21" i="27"/>
  <c r="V21" i="27"/>
  <c r="G22" i="27"/>
  <c r="M22" i="27" s="1"/>
  <c r="I22" i="27"/>
  <c r="K22" i="27"/>
  <c r="O22" i="27"/>
  <c r="Q22" i="27"/>
  <c r="V22" i="27"/>
  <c r="G23" i="27"/>
  <c r="I23" i="27"/>
  <c r="K23" i="27"/>
  <c r="M23" i="27"/>
  <c r="O23" i="27"/>
  <c r="Q23" i="27"/>
  <c r="V23" i="27"/>
  <c r="G24" i="27"/>
  <c r="I24" i="27"/>
  <c r="K24" i="27"/>
  <c r="M24" i="27"/>
  <c r="O24" i="27"/>
  <c r="Q24" i="27"/>
  <c r="V24" i="27"/>
  <c r="G25" i="27"/>
  <c r="I25" i="27"/>
  <c r="K25" i="27"/>
  <c r="M25" i="27"/>
  <c r="O25" i="27"/>
  <c r="Q25" i="27"/>
  <c r="V25" i="27"/>
  <c r="G26" i="27"/>
  <c r="M26" i="27" s="1"/>
  <c r="I26" i="27"/>
  <c r="K26" i="27"/>
  <c r="O26" i="27"/>
  <c r="Q26" i="27"/>
  <c r="V26" i="27"/>
  <c r="G27" i="27"/>
  <c r="M27" i="27" s="1"/>
  <c r="I27" i="27"/>
  <c r="K27" i="27"/>
  <c r="O27" i="27"/>
  <c r="Q27" i="27"/>
  <c r="V27" i="27"/>
  <c r="G28" i="27"/>
  <c r="M28" i="27" s="1"/>
  <c r="I28" i="27"/>
  <c r="K28" i="27"/>
  <c r="O28" i="27"/>
  <c r="Q28" i="27"/>
  <c r="V28" i="27"/>
  <c r="G29" i="27"/>
  <c r="I29" i="27"/>
  <c r="K29" i="27"/>
  <c r="M29" i="27"/>
  <c r="O29" i="27"/>
  <c r="Q29" i="27"/>
  <c r="V29" i="27"/>
  <c r="G30" i="27"/>
  <c r="I30" i="27"/>
  <c r="K30" i="27"/>
  <c r="M30" i="27"/>
  <c r="O30" i="27"/>
  <c r="Q30" i="27"/>
  <c r="V30" i="27"/>
  <c r="G31" i="27"/>
  <c r="I31" i="27"/>
  <c r="K31" i="27"/>
  <c r="M31" i="27"/>
  <c r="O31" i="27"/>
  <c r="Q31" i="27"/>
  <c r="V31" i="27"/>
  <c r="G32" i="27"/>
  <c r="M32" i="27" s="1"/>
  <c r="I32" i="27"/>
  <c r="K32" i="27"/>
  <c r="O32" i="27"/>
  <c r="Q32" i="27"/>
  <c r="V32" i="27"/>
  <c r="G33" i="27"/>
  <c r="M33" i="27" s="1"/>
  <c r="I33" i="27"/>
  <c r="K33" i="27"/>
  <c r="O33" i="27"/>
  <c r="Q33" i="27"/>
  <c r="V33" i="27"/>
  <c r="G34" i="27"/>
  <c r="M34" i="27" s="1"/>
  <c r="I34" i="27"/>
  <c r="K34" i="27"/>
  <c r="O34" i="27"/>
  <c r="Q34" i="27"/>
  <c r="V34" i="27"/>
  <c r="G35" i="27"/>
  <c r="I35" i="27"/>
  <c r="K35" i="27"/>
  <c r="M35" i="27"/>
  <c r="O35" i="27"/>
  <c r="Q35" i="27"/>
  <c r="V35" i="27"/>
  <c r="G36" i="27"/>
  <c r="I36" i="27"/>
  <c r="K36" i="27"/>
  <c r="M36" i="27"/>
  <c r="O36" i="27"/>
  <c r="Q36" i="27"/>
  <c r="V36" i="27"/>
  <c r="G37" i="27"/>
  <c r="I37" i="27"/>
  <c r="K37" i="27"/>
  <c r="M37" i="27"/>
  <c r="O37" i="27"/>
  <c r="Q37" i="27"/>
  <c r="V37" i="27"/>
  <c r="G38" i="27"/>
  <c r="M38" i="27" s="1"/>
  <c r="I38" i="27"/>
  <c r="K38" i="27"/>
  <c r="O38" i="27"/>
  <c r="Q38" i="27"/>
  <c r="V38" i="27"/>
  <c r="G39" i="27"/>
  <c r="M39" i="27" s="1"/>
  <c r="I39" i="27"/>
  <c r="K39" i="27"/>
  <c r="O39" i="27"/>
  <c r="Q39" i="27"/>
  <c r="V39" i="27"/>
  <c r="G40" i="27"/>
  <c r="M40" i="27" s="1"/>
  <c r="I40" i="27"/>
  <c r="K40" i="27"/>
  <c r="O40" i="27"/>
  <c r="Q40" i="27"/>
  <c r="V40" i="27"/>
  <c r="G41" i="27"/>
  <c r="I41" i="27"/>
  <c r="K41" i="27"/>
  <c r="M41" i="27"/>
  <c r="O41" i="27"/>
  <c r="Q41" i="27"/>
  <c r="V41" i="27"/>
  <c r="G42" i="27"/>
  <c r="I42" i="27"/>
  <c r="K42" i="27"/>
  <c r="M42" i="27"/>
  <c r="O42" i="27"/>
  <c r="Q42" i="27"/>
  <c r="V42" i="27"/>
  <c r="G44" i="27"/>
  <c r="M44" i="27" s="1"/>
  <c r="I44" i="27"/>
  <c r="I43" i="27" s="1"/>
  <c r="K44" i="27"/>
  <c r="K43" i="27" s="1"/>
  <c r="O44" i="27"/>
  <c r="O43" i="27" s="1"/>
  <c r="Q44" i="27"/>
  <c r="Q43" i="27" s="1"/>
  <c r="V44" i="27"/>
  <c r="G45" i="27"/>
  <c r="M45" i="27" s="1"/>
  <c r="I45" i="27"/>
  <c r="K45" i="27"/>
  <c r="O45" i="27"/>
  <c r="Q45" i="27"/>
  <c r="V45" i="27"/>
  <c r="V43" i="27" s="1"/>
  <c r="G46" i="27"/>
  <c r="M46" i="27" s="1"/>
  <c r="I46" i="27"/>
  <c r="K46" i="27"/>
  <c r="O46" i="27"/>
  <c r="Q46" i="27"/>
  <c r="V46" i="27"/>
  <c r="G47" i="27"/>
  <c r="I47" i="27"/>
  <c r="K47" i="27"/>
  <c r="M47" i="27"/>
  <c r="O47" i="27"/>
  <c r="Q47" i="27"/>
  <c r="V47" i="27"/>
  <c r="G48" i="27"/>
  <c r="I48" i="27"/>
  <c r="K48" i="27"/>
  <c r="M48" i="27"/>
  <c r="O48" i="27"/>
  <c r="Q48" i="27"/>
  <c r="V48" i="27"/>
  <c r="G49" i="27"/>
  <c r="I49" i="27"/>
  <c r="K49" i="27"/>
  <c r="M49" i="27"/>
  <c r="O49" i="27"/>
  <c r="Q49" i="27"/>
  <c r="V49" i="27"/>
  <c r="G50" i="27"/>
  <c r="M50" i="27" s="1"/>
  <c r="I50" i="27"/>
  <c r="K50" i="27"/>
  <c r="O50" i="27"/>
  <c r="Q50" i="27"/>
  <c r="V50" i="27"/>
  <c r="G51" i="27"/>
  <c r="M51" i="27" s="1"/>
  <c r="I51" i="27"/>
  <c r="K51" i="27"/>
  <c r="O51" i="27"/>
  <c r="Q51" i="27"/>
  <c r="V51" i="27"/>
  <c r="G52" i="27"/>
  <c r="M52" i="27" s="1"/>
  <c r="I52" i="27"/>
  <c r="K52" i="27"/>
  <c r="O52" i="27"/>
  <c r="Q52" i="27"/>
  <c r="V52" i="27"/>
  <c r="G53" i="27"/>
  <c r="I53" i="27"/>
  <c r="K53" i="27"/>
  <c r="M53" i="27"/>
  <c r="O53" i="27"/>
  <c r="Q53" i="27"/>
  <c r="V53" i="27"/>
  <c r="G54" i="27"/>
  <c r="I54" i="27"/>
  <c r="K54" i="27"/>
  <c r="M54" i="27"/>
  <c r="O54" i="27"/>
  <c r="Q54" i="27"/>
  <c r="V54" i="27"/>
  <c r="G55" i="27"/>
  <c r="I55" i="27"/>
  <c r="K55" i="27"/>
  <c r="M55" i="27"/>
  <c r="O55" i="27"/>
  <c r="Q55" i="27"/>
  <c r="V55" i="27"/>
  <c r="G57" i="27"/>
  <c r="G56" i="27" s="1"/>
  <c r="I57" i="27"/>
  <c r="I56" i="27" s="1"/>
  <c r="K57" i="27"/>
  <c r="O57" i="27"/>
  <c r="O56" i="27" s="1"/>
  <c r="Q57" i="27"/>
  <c r="V57" i="27"/>
  <c r="V56" i="27" s="1"/>
  <c r="G58" i="27"/>
  <c r="M58" i="27" s="1"/>
  <c r="I58" i="27"/>
  <c r="K58" i="27"/>
  <c r="O58" i="27"/>
  <c r="Q58" i="27"/>
  <c r="Q56" i="27" s="1"/>
  <c r="V58" i="27"/>
  <c r="G59" i="27"/>
  <c r="I59" i="27"/>
  <c r="K59" i="27"/>
  <c r="M59" i="27"/>
  <c r="O59" i="27"/>
  <c r="Q59" i="27"/>
  <c r="V59" i="27"/>
  <c r="G60" i="27"/>
  <c r="I60" i="27"/>
  <c r="K60" i="27"/>
  <c r="M60" i="27"/>
  <c r="O60" i="27"/>
  <c r="Q60" i="27"/>
  <c r="V60" i="27"/>
  <c r="G61" i="27"/>
  <c r="I61" i="27"/>
  <c r="K61" i="27"/>
  <c r="M61" i="27"/>
  <c r="O61" i="27"/>
  <c r="Q61" i="27"/>
  <c r="V61" i="27"/>
  <c r="G62" i="27"/>
  <c r="M62" i="27" s="1"/>
  <c r="I62" i="27"/>
  <c r="K62" i="27"/>
  <c r="K56" i="27" s="1"/>
  <c r="O62" i="27"/>
  <c r="Q62" i="27"/>
  <c r="V62" i="27"/>
  <c r="G63" i="27"/>
  <c r="M63" i="27" s="1"/>
  <c r="I63" i="27"/>
  <c r="K63" i="27"/>
  <c r="O63" i="27"/>
  <c r="Q63" i="27"/>
  <c r="V63" i="27"/>
  <c r="G64" i="27"/>
  <c r="M64" i="27" s="1"/>
  <c r="I64" i="27"/>
  <c r="K64" i="27"/>
  <c r="O64" i="27"/>
  <c r="Q64" i="27"/>
  <c r="V64" i="27"/>
  <c r="G65" i="27"/>
  <c r="I65" i="27"/>
  <c r="K65" i="27"/>
  <c r="M65" i="27"/>
  <c r="O65" i="27"/>
  <c r="Q65" i="27"/>
  <c r="V65" i="27"/>
  <c r="G66" i="27"/>
  <c r="I66" i="27"/>
  <c r="K66" i="27"/>
  <c r="M66" i="27"/>
  <c r="O66" i="27"/>
  <c r="Q66" i="27"/>
  <c r="V66" i="27"/>
  <c r="G68" i="27"/>
  <c r="M68" i="27" s="1"/>
  <c r="I68" i="27"/>
  <c r="I67" i="27" s="1"/>
  <c r="K68" i="27"/>
  <c r="K67" i="27" s="1"/>
  <c r="O68" i="27"/>
  <c r="O67" i="27" s="1"/>
  <c r="Q68" i="27"/>
  <c r="Q67" i="27" s="1"/>
  <c r="V68" i="27"/>
  <c r="G69" i="27"/>
  <c r="M69" i="27" s="1"/>
  <c r="I69" i="27"/>
  <c r="K69" i="27"/>
  <c r="O69" i="27"/>
  <c r="Q69" i="27"/>
  <c r="V69" i="27"/>
  <c r="V67" i="27" s="1"/>
  <c r="G70" i="27"/>
  <c r="M70" i="27" s="1"/>
  <c r="I70" i="27"/>
  <c r="K70" i="27"/>
  <c r="O70" i="27"/>
  <c r="Q70" i="27"/>
  <c r="V70" i="27"/>
  <c r="G71" i="27"/>
  <c r="I71" i="27"/>
  <c r="K71" i="27"/>
  <c r="M71" i="27"/>
  <c r="O71" i="27"/>
  <c r="Q71" i="27"/>
  <c r="V71" i="27"/>
  <c r="G72" i="27"/>
  <c r="I72" i="27"/>
  <c r="K72" i="27"/>
  <c r="M72" i="27"/>
  <c r="O72" i="27"/>
  <c r="Q72" i="27"/>
  <c r="V72" i="27"/>
  <c r="G73" i="27"/>
  <c r="I73" i="27"/>
  <c r="K73" i="27"/>
  <c r="M73" i="27"/>
  <c r="O73" i="27"/>
  <c r="Q73" i="27"/>
  <c r="V73" i="27"/>
  <c r="G74" i="27"/>
  <c r="M74" i="27" s="1"/>
  <c r="I74" i="27"/>
  <c r="K74" i="27"/>
  <c r="O74" i="27"/>
  <c r="Q74" i="27"/>
  <c r="V74" i="27"/>
  <c r="G75" i="27"/>
  <c r="M75" i="27" s="1"/>
  <c r="I75" i="27"/>
  <c r="K75" i="27"/>
  <c r="O75" i="27"/>
  <c r="Q75" i="27"/>
  <c r="V75" i="27"/>
  <c r="G76" i="27"/>
  <c r="M76" i="27" s="1"/>
  <c r="I76" i="27"/>
  <c r="K76" i="27"/>
  <c r="O76" i="27"/>
  <c r="Q76" i="27"/>
  <c r="V76" i="27"/>
  <c r="G77" i="27"/>
  <c r="I77" i="27"/>
  <c r="K77" i="27"/>
  <c r="M77" i="27"/>
  <c r="O77" i="27"/>
  <c r="Q77" i="27"/>
  <c r="V77" i="27"/>
  <c r="G78" i="27"/>
  <c r="I78" i="27"/>
  <c r="K78" i="27"/>
  <c r="M78" i="27"/>
  <c r="O78" i="27"/>
  <c r="Q78" i="27"/>
  <c r="V78" i="27"/>
  <c r="G80" i="27"/>
  <c r="I80" i="27"/>
  <c r="I79" i="27" s="1"/>
  <c r="K80" i="27"/>
  <c r="K79" i="27" s="1"/>
  <c r="M80" i="27"/>
  <c r="O80" i="27"/>
  <c r="O79" i="27" s="1"/>
  <c r="Q80" i="27"/>
  <c r="Q79" i="27" s="1"/>
  <c r="V80" i="27"/>
  <c r="G81" i="27"/>
  <c r="M81" i="27" s="1"/>
  <c r="I81" i="27"/>
  <c r="K81" i="27"/>
  <c r="O81" i="27"/>
  <c r="Q81" i="27"/>
  <c r="V81" i="27"/>
  <c r="V79" i="27" s="1"/>
  <c r="G82" i="27"/>
  <c r="M82" i="27" s="1"/>
  <c r="I82" i="27"/>
  <c r="K82" i="27"/>
  <c r="O82" i="27"/>
  <c r="Q82" i="27"/>
  <c r="V82" i="27"/>
  <c r="G83" i="27"/>
  <c r="M83" i="27" s="1"/>
  <c r="I83" i="27"/>
  <c r="K83" i="27"/>
  <c r="O83" i="27"/>
  <c r="Q83" i="27"/>
  <c r="V83" i="27"/>
  <c r="G84" i="27"/>
  <c r="I84" i="27"/>
  <c r="K84" i="27"/>
  <c r="M84" i="27"/>
  <c r="O84" i="27"/>
  <c r="Q84" i="27"/>
  <c r="V84" i="27"/>
  <c r="G85" i="27"/>
  <c r="I85" i="27"/>
  <c r="K85" i="27"/>
  <c r="M85" i="27"/>
  <c r="O85" i="27"/>
  <c r="Q85" i="27"/>
  <c r="V85" i="27"/>
  <c r="G86" i="27"/>
  <c r="M86" i="27" s="1"/>
  <c r="I86" i="27"/>
  <c r="K86" i="27"/>
  <c r="O86" i="27"/>
  <c r="Q86" i="27"/>
  <c r="V86" i="27"/>
  <c r="G87" i="27"/>
  <c r="M87" i="27" s="1"/>
  <c r="I87" i="27"/>
  <c r="K87" i="27"/>
  <c r="O87" i="27"/>
  <c r="Q87" i="27"/>
  <c r="V87" i="27"/>
  <c r="G88" i="27"/>
  <c r="M88" i="27" s="1"/>
  <c r="I88" i="27"/>
  <c r="K88" i="27"/>
  <c r="O88" i="27"/>
  <c r="Q88" i="27"/>
  <c r="V88" i="27"/>
  <c r="G89" i="27"/>
  <c r="I89" i="27"/>
  <c r="K89" i="27"/>
  <c r="M89" i="27"/>
  <c r="O89" i="27"/>
  <c r="Q89" i="27"/>
  <c r="V89" i="27"/>
  <c r="AE91" i="27"/>
  <c r="G96" i="26"/>
  <c r="G9" i="26"/>
  <c r="G8" i="26" s="1"/>
  <c r="I9" i="26"/>
  <c r="K9" i="26"/>
  <c r="K8" i="26" s="1"/>
  <c r="O9" i="26"/>
  <c r="O8" i="26" s="1"/>
  <c r="Q9" i="26"/>
  <c r="Q8" i="26" s="1"/>
  <c r="V9" i="26"/>
  <c r="V8" i="26" s="1"/>
  <c r="G10" i="26"/>
  <c r="I10" i="26"/>
  <c r="I8" i="26" s="1"/>
  <c r="K10" i="26"/>
  <c r="M10" i="26"/>
  <c r="O10" i="26"/>
  <c r="Q10" i="26"/>
  <c r="V10" i="26"/>
  <c r="G11" i="26"/>
  <c r="M11" i="26" s="1"/>
  <c r="I11" i="26"/>
  <c r="K11" i="26"/>
  <c r="O11" i="26"/>
  <c r="Q11" i="26"/>
  <c r="V11" i="26"/>
  <c r="G12" i="26"/>
  <c r="I12" i="26"/>
  <c r="K12" i="26"/>
  <c r="M12" i="26"/>
  <c r="O12" i="26"/>
  <c r="Q12" i="26"/>
  <c r="V12" i="26"/>
  <c r="G13" i="26"/>
  <c r="M13" i="26" s="1"/>
  <c r="I13" i="26"/>
  <c r="K13" i="26"/>
  <c r="O13" i="26"/>
  <c r="Q13" i="26"/>
  <c r="V13" i="26"/>
  <c r="G14" i="26"/>
  <c r="I14" i="26"/>
  <c r="K14" i="26"/>
  <c r="M14" i="26"/>
  <c r="O14" i="26"/>
  <c r="Q14" i="26"/>
  <c r="V14" i="26"/>
  <c r="G15" i="26"/>
  <c r="M15" i="26" s="1"/>
  <c r="I15" i="26"/>
  <c r="K15" i="26"/>
  <c r="O15" i="26"/>
  <c r="Q15" i="26"/>
  <c r="V15" i="26"/>
  <c r="G16" i="26"/>
  <c r="I16" i="26"/>
  <c r="K16" i="26"/>
  <c r="M16" i="26"/>
  <c r="O16" i="26"/>
  <c r="Q16" i="26"/>
  <c r="V16" i="26"/>
  <c r="G17" i="26"/>
  <c r="M17" i="26" s="1"/>
  <c r="I17" i="26"/>
  <c r="K17" i="26"/>
  <c r="O17" i="26"/>
  <c r="Q17" i="26"/>
  <c r="V17" i="26"/>
  <c r="G18" i="26"/>
  <c r="I18" i="26"/>
  <c r="K18" i="26"/>
  <c r="M18" i="26"/>
  <c r="O18" i="26"/>
  <c r="Q18" i="26"/>
  <c r="V18" i="26"/>
  <c r="G20" i="26"/>
  <c r="I20" i="26"/>
  <c r="I19" i="26" s="1"/>
  <c r="K20" i="26"/>
  <c r="M20" i="26"/>
  <c r="O20" i="26"/>
  <c r="Q20" i="26"/>
  <c r="Q19" i="26" s="1"/>
  <c r="V20" i="26"/>
  <c r="G21" i="26"/>
  <c r="M21" i="26" s="1"/>
  <c r="I21" i="26"/>
  <c r="K21" i="26"/>
  <c r="K19" i="26" s="1"/>
  <c r="O21" i="26"/>
  <c r="Q21" i="26"/>
  <c r="V21" i="26"/>
  <c r="V19" i="26" s="1"/>
  <c r="G22" i="26"/>
  <c r="I22" i="26"/>
  <c r="K22" i="26"/>
  <c r="M22" i="26"/>
  <c r="O22" i="26"/>
  <c r="Q22" i="26"/>
  <c r="V22" i="26"/>
  <c r="G23" i="26"/>
  <c r="M23" i="26" s="1"/>
  <c r="I23" i="26"/>
  <c r="K23" i="26"/>
  <c r="O23" i="26"/>
  <c r="Q23" i="26"/>
  <c r="V23" i="26"/>
  <c r="G24" i="26"/>
  <c r="I24" i="26"/>
  <c r="K24" i="26"/>
  <c r="M24" i="26"/>
  <c r="O24" i="26"/>
  <c r="Q24" i="26"/>
  <c r="V24" i="26"/>
  <c r="G25" i="26"/>
  <c r="M25" i="26" s="1"/>
  <c r="I25" i="26"/>
  <c r="K25" i="26"/>
  <c r="O25" i="26"/>
  <c r="O19" i="26" s="1"/>
  <c r="Q25" i="26"/>
  <c r="V25" i="26"/>
  <c r="G26" i="26"/>
  <c r="I26" i="26"/>
  <c r="K26" i="26"/>
  <c r="M26" i="26"/>
  <c r="O26" i="26"/>
  <c r="Q26" i="26"/>
  <c r="V26" i="26"/>
  <c r="G27" i="26"/>
  <c r="M27" i="26" s="1"/>
  <c r="I27" i="26"/>
  <c r="K27" i="26"/>
  <c r="O27" i="26"/>
  <c r="Q27" i="26"/>
  <c r="V27" i="26"/>
  <c r="G28" i="26"/>
  <c r="I28" i="26"/>
  <c r="K28" i="26"/>
  <c r="M28" i="26"/>
  <c r="O28" i="26"/>
  <c r="Q28" i="26"/>
  <c r="V28" i="26"/>
  <c r="G29" i="26"/>
  <c r="M29" i="26" s="1"/>
  <c r="I29" i="26"/>
  <c r="K29" i="26"/>
  <c r="O29" i="26"/>
  <c r="Q29" i="26"/>
  <c r="V29" i="26"/>
  <c r="G30" i="26"/>
  <c r="I30" i="26"/>
  <c r="K30" i="26"/>
  <c r="M30" i="26"/>
  <c r="O30" i="26"/>
  <c r="Q30" i="26"/>
  <c r="V30" i="26"/>
  <c r="G31" i="26"/>
  <c r="M31" i="26" s="1"/>
  <c r="I31" i="26"/>
  <c r="K31" i="26"/>
  <c r="O31" i="26"/>
  <c r="Q31" i="26"/>
  <c r="V31" i="26"/>
  <c r="G32" i="26"/>
  <c r="I32" i="26"/>
  <c r="K32" i="26"/>
  <c r="M32" i="26"/>
  <c r="O32" i="26"/>
  <c r="Q32" i="26"/>
  <c r="V32" i="26"/>
  <c r="G33" i="26"/>
  <c r="M33" i="26" s="1"/>
  <c r="I33" i="26"/>
  <c r="K33" i="26"/>
  <c r="O33" i="26"/>
  <c r="Q33" i="26"/>
  <c r="V33" i="26"/>
  <c r="G34" i="26"/>
  <c r="I34" i="26"/>
  <c r="K34" i="26"/>
  <c r="M34" i="26"/>
  <c r="O34" i="26"/>
  <c r="Q34" i="26"/>
  <c r="V34" i="26"/>
  <c r="G36" i="26"/>
  <c r="I36" i="26"/>
  <c r="I35" i="26" s="1"/>
  <c r="K36" i="26"/>
  <c r="M36" i="26"/>
  <c r="O36" i="26"/>
  <c r="Q36" i="26"/>
  <c r="Q35" i="26" s="1"/>
  <c r="V36" i="26"/>
  <c r="G37" i="26"/>
  <c r="M37" i="26" s="1"/>
  <c r="I37" i="26"/>
  <c r="K37" i="26"/>
  <c r="K35" i="26" s="1"/>
  <c r="O37" i="26"/>
  <c r="O35" i="26" s="1"/>
  <c r="Q37" i="26"/>
  <c r="V37" i="26"/>
  <c r="G38" i="26"/>
  <c r="I38" i="26"/>
  <c r="K38" i="26"/>
  <c r="M38" i="26"/>
  <c r="O38" i="26"/>
  <c r="Q38" i="26"/>
  <c r="V38" i="26"/>
  <c r="G39" i="26"/>
  <c r="M39" i="26" s="1"/>
  <c r="I39" i="26"/>
  <c r="K39" i="26"/>
  <c r="O39" i="26"/>
  <c r="Q39" i="26"/>
  <c r="V39" i="26"/>
  <c r="G40" i="26"/>
  <c r="I40" i="26"/>
  <c r="K40" i="26"/>
  <c r="M40" i="26"/>
  <c r="O40" i="26"/>
  <c r="Q40" i="26"/>
  <c r="V40" i="26"/>
  <c r="G41" i="26"/>
  <c r="M41" i="26" s="1"/>
  <c r="I41" i="26"/>
  <c r="K41" i="26"/>
  <c r="O41" i="26"/>
  <c r="Q41" i="26"/>
  <c r="V41" i="26"/>
  <c r="V35" i="26" s="1"/>
  <c r="G42" i="26"/>
  <c r="I42" i="26"/>
  <c r="K42" i="26"/>
  <c r="M42" i="26"/>
  <c r="O42" i="26"/>
  <c r="Q42" i="26"/>
  <c r="V42" i="26"/>
  <c r="G43" i="26"/>
  <c r="M43" i="26" s="1"/>
  <c r="I43" i="26"/>
  <c r="K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M47" i="26" s="1"/>
  <c r="I47" i="26"/>
  <c r="K47" i="26"/>
  <c r="O47" i="26"/>
  <c r="Q47" i="26"/>
  <c r="V47" i="26"/>
  <c r="G48" i="26"/>
  <c r="I48" i="26"/>
  <c r="K48" i="26"/>
  <c r="M48" i="26"/>
  <c r="O48" i="26"/>
  <c r="Q48" i="26"/>
  <c r="V48" i="26"/>
  <c r="G50" i="26"/>
  <c r="I50" i="26"/>
  <c r="I49" i="26" s="1"/>
  <c r="K50" i="26"/>
  <c r="M50" i="26"/>
  <c r="O50" i="26"/>
  <c r="Q50" i="26"/>
  <c r="Q49" i="26" s="1"/>
  <c r="V50" i="26"/>
  <c r="G51" i="26"/>
  <c r="M51" i="26" s="1"/>
  <c r="I51" i="26"/>
  <c r="K51" i="26"/>
  <c r="K49" i="26" s="1"/>
  <c r="O51" i="26"/>
  <c r="Q51" i="26"/>
  <c r="V51" i="26"/>
  <c r="V49" i="26" s="1"/>
  <c r="G52" i="26"/>
  <c r="I52" i="26"/>
  <c r="K52" i="26"/>
  <c r="M52" i="26"/>
  <c r="O52" i="26"/>
  <c r="Q52" i="26"/>
  <c r="V52" i="26"/>
  <c r="G53" i="26"/>
  <c r="M53" i="26" s="1"/>
  <c r="I53" i="26"/>
  <c r="K53" i="26"/>
  <c r="O53" i="26"/>
  <c r="Q53" i="26"/>
  <c r="V53" i="26"/>
  <c r="G54" i="26"/>
  <c r="I54" i="26"/>
  <c r="K54" i="26"/>
  <c r="M54" i="26"/>
  <c r="O54" i="26"/>
  <c r="Q54" i="26"/>
  <c r="V54" i="26"/>
  <c r="G55" i="26"/>
  <c r="M55" i="26" s="1"/>
  <c r="I55" i="26"/>
  <c r="K55" i="26"/>
  <c r="O55" i="26"/>
  <c r="O49" i="26" s="1"/>
  <c r="Q55" i="26"/>
  <c r="V55" i="26"/>
  <c r="G56" i="26"/>
  <c r="I56" i="26"/>
  <c r="K56" i="26"/>
  <c r="M56" i="26"/>
  <c r="O56" i="26"/>
  <c r="Q56" i="26"/>
  <c r="V56" i="26"/>
  <c r="G57" i="26"/>
  <c r="M57" i="26" s="1"/>
  <c r="I57" i="26"/>
  <c r="K57" i="26"/>
  <c r="O57" i="26"/>
  <c r="Q57" i="26"/>
  <c r="V57" i="26"/>
  <c r="G58" i="26"/>
  <c r="I58" i="26"/>
  <c r="K58" i="26"/>
  <c r="M58" i="26"/>
  <c r="O58" i="26"/>
  <c r="Q58" i="26"/>
  <c r="V58" i="26"/>
  <c r="G59" i="26"/>
  <c r="M59" i="26" s="1"/>
  <c r="I59" i="26"/>
  <c r="K59" i="26"/>
  <c r="O59" i="26"/>
  <c r="Q59" i="26"/>
  <c r="V59" i="26"/>
  <c r="G60" i="26"/>
  <c r="I60" i="26"/>
  <c r="K60" i="26"/>
  <c r="M60" i="26"/>
  <c r="O60" i="26"/>
  <c r="Q60" i="26"/>
  <c r="V60" i="26"/>
  <c r="G62" i="26"/>
  <c r="I62" i="26"/>
  <c r="I61" i="26" s="1"/>
  <c r="K62" i="26"/>
  <c r="M62" i="26"/>
  <c r="O62" i="26"/>
  <c r="Q62" i="26"/>
  <c r="Q61" i="26" s="1"/>
  <c r="V62" i="26"/>
  <c r="G63" i="26"/>
  <c r="M63" i="26" s="1"/>
  <c r="I63" i="26"/>
  <c r="K63" i="26"/>
  <c r="K61" i="26" s="1"/>
  <c r="O63" i="26"/>
  <c r="Q63" i="26"/>
  <c r="V63" i="26"/>
  <c r="V61" i="26" s="1"/>
  <c r="G64" i="26"/>
  <c r="I64" i="26"/>
  <c r="K64" i="26"/>
  <c r="M64" i="26"/>
  <c r="O64" i="26"/>
  <c r="Q64" i="26"/>
  <c r="V64" i="26"/>
  <c r="G65" i="26"/>
  <c r="M65" i="26" s="1"/>
  <c r="I65" i="26"/>
  <c r="K65" i="26"/>
  <c r="O65" i="26"/>
  <c r="Q65" i="26"/>
  <c r="V65" i="26"/>
  <c r="G66" i="26"/>
  <c r="I66" i="26"/>
  <c r="K66" i="26"/>
  <c r="M66" i="26"/>
  <c r="O66" i="26"/>
  <c r="Q66" i="26"/>
  <c r="V66" i="26"/>
  <c r="G67" i="26"/>
  <c r="M67" i="26" s="1"/>
  <c r="I67" i="26"/>
  <c r="K67" i="26"/>
  <c r="O67" i="26"/>
  <c r="O61" i="26" s="1"/>
  <c r="Q67" i="26"/>
  <c r="V67" i="26"/>
  <c r="G68" i="26"/>
  <c r="I68" i="26"/>
  <c r="K68" i="26"/>
  <c r="M68" i="26"/>
  <c r="O68" i="26"/>
  <c r="Q68" i="26"/>
  <c r="V68" i="26"/>
  <c r="G69" i="26"/>
  <c r="M69" i="26" s="1"/>
  <c r="I69" i="26"/>
  <c r="K69" i="26"/>
  <c r="O69" i="26"/>
  <c r="Q69" i="26"/>
  <c r="V69" i="26"/>
  <c r="G70" i="26"/>
  <c r="I70" i="26"/>
  <c r="K70" i="26"/>
  <c r="M70" i="26"/>
  <c r="O70" i="26"/>
  <c r="Q70" i="26"/>
  <c r="V70" i="26"/>
  <c r="G71" i="26"/>
  <c r="M71" i="26" s="1"/>
  <c r="I71" i="26"/>
  <c r="K71" i="26"/>
  <c r="O71" i="26"/>
  <c r="Q71" i="26"/>
  <c r="V71" i="26"/>
  <c r="G72" i="26"/>
  <c r="I72" i="26"/>
  <c r="K72" i="26"/>
  <c r="M72" i="26"/>
  <c r="O72" i="26"/>
  <c r="Q72" i="26"/>
  <c r="V72" i="26"/>
  <c r="G73" i="26"/>
  <c r="M73" i="26" s="1"/>
  <c r="I73" i="26"/>
  <c r="K73" i="26"/>
  <c r="O73" i="26"/>
  <c r="Q73" i="26"/>
  <c r="V73" i="26"/>
  <c r="G74" i="26"/>
  <c r="I74" i="26"/>
  <c r="K74" i="26"/>
  <c r="M74" i="26"/>
  <c r="O74" i="26"/>
  <c r="Q74" i="26"/>
  <c r="V74" i="26"/>
  <c r="G75" i="26"/>
  <c r="M75" i="26" s="1"/>
  <c r="I75" i="26"/>
  <c r="K75" i="26"/>
  <c r="O75" i="26"/>
  <c r="Q75" i="26"/>
  <c r="V75" i="26"/>
  <c r="G76" i="26"/>
  <c r="I76" i="26"/>
  <c r="K76" i="26"/>
  <c r="M76" i="26"/>
  <c r="O76" i="26"/>
  <c r="Q76" i="26"/>
  <c r="V76" i="26"/>
  <c r="G77" i="26"/>
  <c r="M77" i="26" s="1"/>
  <c r="I77" i="26"/>
  <c r="K77" i="26"/>
  <c r="O77" i="26"/>
  <c r="Q77" i="26"/>
  <c r="V77" i="26"/>
  <c r="G78" i="26"/>
  <c r="I78" i="26"/>
  <c r="K78" i="26"/>
  <c r="M78" i="26"/>
  <c r="O78" i="26"/>
  <c r="Q78" i="26"/>
  <c r="V78" i="26"/>
  <c r="G79" i="26"/>
  <c r="M79" i="26" s="1"/>
  <c r="I79" i="26"/>
  <c r="K79" i="26"/>
  <c r="O79" i="26"/>
  <c r="Q79" i="26"/>
  <c r="V79" i="26"/>
  <c r="G80" i="26"/>
  <c r="I80" i="26"/>
  <c r="K80" i="26"/>
  <c r="M80" i="26"/>
  <c r="O80" i="26"/>
  <c r="Q80" i="26"/>
  <c r="V80" i="26"/>
  <c r="G82" i="26"/>
  <c r="I82" i="26"/>
  <c r="I81" i="26" s="1"/>
  <c r="K82" i="26"/>
  <c r="M82" i="26"/>
  <c r="O82" i="26"/>
  <c r="Q82" i="26"/>
  <c r="Q81" i="26" s="1"/>
  <c r="V82" i="26"/>
  <c r="G83" i="26"/>
  <c r="M83" i="26" s="1"/>
  <c r="I83" i="26"/>
  <c r="K83" i="26"/>
  <c r="O83" i="26"/>
  <c r="O81" i="26" s="1"/>
  <c r="Q83" i="26"/>
  <c r="V83" i="26"/>
  <c r="V81" i="26" s="1"/>
  <c r="G84" i="26"/>
  <c r="I84" i="26"/>
  <c r="K84" i="26"/>
  <c r="M84" i="26"/>
  <c r="O84" i="26"/>
  <c r="Q84" i="26"/>
  <c r="V84" i="26"/>
  <c r="G85" i="26"/>
  <c r="M85" i="26" s="1"/>
  <c r="I85" i="26"/>
  <c r="K85" i="26"/>
  <c r="O85" i="26"/>
  <c r="Q85" i="26"/>
  <c r="V85" i="26"/>
  <c r="G86" i="26"/>
  <c r="I86" i="26"/>
  <c r="K86" i="26"/>
  <c r="M86" i="26"/>
  <c r="O86" i="26"/>
  <c r="Q86" i="26"/>
  <c r="V86" i="26"/>
  <c r="G87" i="26"/>
  <c r="M87" i="26" s="1"/>
  <c r="I87" i="26"/>
  <c r="K87" i="26"/>
  <c r="K81" i="26" s="1"/>
  <c r="O87" i="26"/>
  <c r="Q87" i="26"/>
  <c r="V87" i="26"/>
  <c r="G88" i="26"/>
  <c r="I88" i="26"/>
  <c r="K88" i="26"/>
  <c r="M88" i="26"/>
  <c r="O88" i="26"/>
  <c r="Q88" i="26"/>
  <c r="V88" i="26"/>
  <c r="G89" i="26"/>
  <c r="M89" i="26" s="1"/>
  <c r="I89" i="26"/>
  <c r="K89" i="26"/>
  <c r="O89" i="26"/>
  <c r="Q89" i="26"/>
  <c r="V89" i="26"/>
  <c r="G90" i="26"/>
  <c r="I90" i="26"/>
  <c r="K90" i="26"/>
  <c r="M90" i="26"/>
  <c r="O90" i="26"/>
  <c r="Q90" i="26"/>
  <c r="V90" i="26"/>
  <c r="G91" i="26"/>
  <c r="M91" i="26" s="1"/>
  <c r="I91" i="26"/>
  <c r="K91" i="26"/>
  <c r="O91" i="26"/>
  <c r="Q91" i="26"/>
  <c r="V91" i="26"/>
  <c r="G92" i="26"/>
  <c r="I92" i="26"/>
  <c r="K92" i="26"/>
  <c r="M92" i="26"/>
  <c r="O92" i="26"/>
  <c r="Q92" i="26"/>
  <c r="V92" i="26"/>
  <c r="G93" i="26"/>
  <c r="M93" i="26" s="1"/>
  <c r="I93" i="26"/>
  <c r="K93" i="26"/>
  <c r="O93" i="26"/>
  <c r="Q93" i="26"/>
  <c r="V93" i="26"/>
  <c r="G94" i="26"/>
  <c r="I94" i="26"/>
  <c r="K94" i="26"/>
  <c r="M94" i="26"/>
  <c r="O94" i="26"/>
  <c r="Q94" i="26"/>
  <c r="V94" i="26"/>
  <c r="AE96" i="26"/>
  <c r="G65" i="25"/>
  <c r="G9" i="25"/>
  <c r="G8" i="25" s="1"/>
  <c r="I9" i="25"/>
  <c r="I8" i="25" s="1"/>
  <c r="K9" i="25"/>
  <c r="O9" i="25"/>
  <c r="O8" i="25" s="1"/>
  <c r="Q9" i="25"/>
  <c r="Q8" i="25" s="1"/>
  <c r="V9" i="25"/>
  <c r="V8" i="25" s="1"/>
  <c r="G10" i="25"/>
  <c r="AF65" i="25" s="1"/>
  <c r="I10" i="25"/>
  <c r="K10" i="25"/>
  <c r="O10" i="25"/>
  <c r="Q10" i="25"/>
  <c r="V10" i="25"/>
  <c r="G11" i="25"/>
  <c r="I11" i="25"/>
  <c r="K11" i="25"/>
  <c r="M11" i="25"/>
  <c r="O11" i="25"/>
  <c r="Q11" i="25"/>
  <c r="V11" i="25"/>
  <c r="G12" i="25"/>
  <c r="I12" i="25"/>
  <c r="K12" i="25"/>
  <c r="M12" i="25"/>
  <c r="O12" i="25"/>
  <c r="Q12" i="25"/>
  <c r="V12" i="25"/>
  <c r="G13" i="25"/>
  <c r="I13" i="25"/>
  <c r="K13" i="25"/>
  <c r="M13" i="25"/>
  <c r="O13" i="25"/>
  <c r="Q13" i="25"/>
  <c r="V13" i="25"/>
  <c r="G14" i="25"/>
  <c r="M14" i="25" s="1"/>
  <c r="I14" i="25"/>
  <c r="K14" i="25"/>
  <c r="K8" i="25" s="1"/>
  <c r="O14" i="25"/>
  <c r="Q14" i="25"/>
  <c r="V14" i="25"/>
  <c r="G15" i="25"/>
  <c r="M15" i="25" s="1"/>
  <c r="I15" i="25"/>
  <c r="K15" i="25"/>
  <c r="O15" i="25"/>
  <c r="Q15" i="25"/>
  <c r="V15" i="25"/>
  <c r="G16" i="25"/>
  <c r="M16" i="25" s="1"/>
  <c r="I16" i="25"/>
  <c r="K16" i="25"/>
  <c r="O16" i="25"/>
  <c r="Q16" i="25"/>
  <c r="V16" i="25"/>
  <c r="G17" i="25"/>
  <c r="I17" i="25"/>
  <c r="K17" i="25"/>
  <c r="M17" i="25"/>
  <c r="O17" i="25"/>
  <c r="Q17" i="25"/>
  <c r="V17" i="25"/>
  <c r="G18" i="25"/>
  <c r="I18" i="25"/>
  <c r="K18" i="25"/>
  <c r="M18" i="25"/>
  <c r="O18" i="25"/>
  <c r="Q18" i="25"/>
  <c r="V18" i="25"/>
  <c r="G19" i="25"/>
  <c r="I19" i="25"/>
  <c r="K19" i="25"/>
  <c r="M19" i="25"/>
  <c r="O19" i="25"/>
  <c r="Q19" i="25"/>
  <c r="V19" i="25"/>
  <c r="G20" i="25"/>
  <c r="M20" i="25" s="1"/>
  <c r="I20" i="25"/>
  <c r="K20" i="25"/>
  <c r="O20" i="25"/>
  <c r="Q20" i="25"/>
  <c r="V20" i="25"/>
  <c r="G22" i="25"/>
  <c r="G21" i="25" s="1"/>
  <c r="I22" i="25"/>
  <c r="K22" i="25"/>
  <c r="K21" i="25" s="1"/>
  <c r="O22" i="25"/>
  <c r="O21" i="25" s="1"/>
  <c r="Q22" i="25"/>
  <c r="Q21" i="25" s="1"/>
  <c r="V22" i="25"/>
  <c r="V21" i="25" s="1"/>
  <c r="G23" i="25"/>
  <c r="I23" i="25"/>
  <c r="K23" i="25"/>
  <c r="M23" i="25"/>
  <c r="O23" i="25"/>
  <c r="Q23" i="25"/>
  <c r="V23" i="25"/>
  <c r="G24" i="25"/>
  <c r="I24" i="25"/>
  <c r="K24" i="25"/>
  <c r="M24" i="25"/>
  <c r="O24" i="25"/>
  <c r="Q24" i="25"/>
  <c r="V24" i="25"/>
  <c r="G25" i="25"/>
  <c r="I25" i="25"/>
  <c r="K25" i="25"/>
  <c r="M25" i="25"/>
  <c r="O25" i="25"/>
  <c r="Q25" i="25"/>
  <c r="V25" i="25"/>
  <c r="G26" i="25"/>
  <c r="M26" i="25" s="1"/>
  <c r="I26" i="25"/>
  <c r="K26" i="25"/>
  <c r="O26" i="25"/>
  <c r="Q26" i="25"/>
  <c r="V26" i="25"/>
  <c r="G27" i="25"/>
  <c r="M27" i="25" s="1"/>
  <c r="I27" i="25"/>
  <c r="I21" i="25" s="1"/>
  <c r="K27" i="25"/>
  <c r="O27" i="25"/>
  <c r="Q27" i="25"/>
  <c r="V27" i="25"/>
  <c r="G28" i="25"/>
  <c r="M28" i="25" s="1"/>
  <c r="I28" i="25"/>
  <c r="K28" i="25"/>
  <c r="O28" i="25"/>
  <c r="Q28" i="25"/>
  <c r="V28" i="25"/>
  <c r="G29" i="25"/>
  <c r="I29" i="25"/>
  <c r="K29" i="25"/>
  <c r="M29" i="25"/>
  <c r="O29" i="25"/>
  <c r="Q29" i="25"/>
  <c r="V29" i="25"/>
  <c r="G30" i="25"/>
  <c r="I30" i="25"/>
  <c r="K30" i="25"/>
  <c r="M30" i="25"/>
  <c r="O30" i="25"/>
  <c r="Q30" i="25"/>
  <c r="V30" i="25"/>
  <c r="G31" i="25"/>
  <c r="I31" i="25"/>
  <c r="K31" i="25"/>
  <c r="M31" i="25"/>
  <c r="O31" i="25"/>
  <c r="Q31" i="25"/>
  <c r="V31" i="25"/>
  <c r="G32" i="25"/>
  <c r="M32" i="25" s="1"/>
  <c r="I32" i="25"/>
  <c r="K32" i="25"/>
  <c r="O32" i="25"/>
  <c r="Q32" i="25"/>
  <c r="V32" i="25"/>
  <c r="G33" i="25"/>
  <c r="M33" i="25" s="1"/>
  <c r="I33" i="25"/>
  <c r="K33" i="25"/>
  <c r="O33" i="25"/>
  <c r="Q33" i="25"/>
  <c r="V33" i="25"/>
  <c r="G34" i="25"/>
  <c r="M34" i="25" s="1"/>
  <c r="I34" i="25"/>
  <c r="K34" i="25"/>
  <c r="O34" i="25"/>
  <c r="Q34" i="25"/>
  <c r="V34" i="25"/>
  <c r="G35" i="25"/>
  <c r="I35" i="25"/>
  <c r="K35" i="25"/>
  <c r="M35" i="25"/>
  <c r="O35" i="25"/>
  <c r="Q35" i="25"/>
  <c r="V35" i="25"/>
  <c r="G36" i="25"/>
  <c r="I36" i="25"/>
  <c r="K36" i="25"/>
  <c r="M36" i="25"/>
  <c r="O36" i="25"/>
  <c r="Q36" i="25"/>
  <c r="V36" i="25"/>
  <c r="G37" i="25"/>
  <c r="I37" i="25"/>
  <c r="K37" i="25"/>
  <c r="M37" i="25"/>
  <c r="O37" i="25"/>
  <c r="Q37" i="25"/>
  <c r="V37" i="25"/>
  <c r="G38" i="25"/>
  <c r="M38" i="25" s="1"/>
  <c r="I38" i="25"/>
  <c r="K38" i="25"/>
  <c r="O38" i="25"/>
  <c r="Q38" i="25"/>
  <c r="V38" i="25"/>
  <c r="G39" i="25"/>
  <c r="M39" i="25" s="1"/>
  <c r="I39" i="25"/>
  <c r="K39" i="25"/>
  <c r="O39" i="25"/>
  <c r="Q39" i="25"/>
  <c r="V39" i="25"/>
  <c r="G40" i="25"/>
  <c r="M40" i="25" s="1"/>
  <c r="I40" i="25"/>
  <c r="K40" i="25"/>
  <c r="O40" i="25"/>
  <c r="Q40" i="25"/>
  <c r="V40" i="25"/>
  <c r="G41" i="25"/>
  <c r="I41" i="25"/>
  <c r="K41" i="25"/>
  <c r="M41" i="25"/>
  <c r="O41" i="25"/>
  <c r="Q41" i="25"/>
  <c r="V41" i="25"/>
  <c r="G42" i="25"/>
  <c r="I42" i="25"/>
  <c r="K42" i="25"/>
  <c r="M42" i="25"/>
  <c r="O42" i="25"/>
  <c r="Q42" i="25"/>
  <c r="V42" i="25"/>
  <c r="G43" i="25"/>
  <c r="I43" i="25"/>
  <c r="K43" i="25"/>
  <c r="M43" i="25"/>
  <c r="O43" i="25"/>
  <c r="Q43" i="25"/>
  <c r="V43" i="25"/>
  <c r="G44" i="25"/>
  <c r="M44" i="25" s="1"/>
  <c r="I44" i="25"/>
  <c r="K44" i="25"/>
  <c r="O44" i="25"/>
  <c r="Q44" i="25"/>
  <c r="V44" i="25"/>
  <c r="G45" i="25"/>
  <c r="M45" i="25" s="1"/>
  <c r="I45" i="25"/>
  <c r="K45" i="25"/>
  <c r="O45" i="25"/>
  <c r="Q45" i="25"/>
  <c r="V45" i="25"/>
  <c r="G46" i="25"/>
  <c r="M46" i="25" s="1"/>
  <c r="I46" i="25"/>
  <c r="K46" i="25"/>
  <c r="O46" i="25"/>
  <c r="Q46" i="25"/>
  <c r="V46" i="25"/>
  <c r="G47" i="25"/>
  <c r="I47" i="25"/>
  <c r="K47" i="25"/>
  <c r="M47" i="25"/>
  <c r="O47" i="25"/>
  <c r="Q47" i="25"/>
  <c r="V47" i="25"/>
  <c r="G48" i="25"/>
  <c r="I48" i="25"/>
  <c r="K48" i="25"/>
  <c r="M48" i="25"/>
  <c r="O48" i="25"/>
  <c r="Q48" i="25"/>
  <c r="V48" i="25"/>
  <c r="G49" i="25"/>
  <c r="I49" i="25"/>
  <c r="K49" i="25"/>
  <c r="M49" i="25"/>
  <c r="O49" i="25"/>
  <c r="Q49" i="25"/>
  <c r="V49" i="25"/>
  <c r="G50" i="25"/>
  <c r="M50" i="25" s="1"/>
  <c r="I50" i="25"/>
  <c r="K50" i="25"/>
  <c r="O50" i="25"/>
  <c r="Q50" i="25"/>
  <c r="V50" i="25"/>
  <c r="G51" i="25"/>
  <c r="M51" i="25" s="1"/>
  <c r="I51" i="25"/>
  <c r="K51" i="25"/>
  <c r="O51" i="25"/>
  <c r="Q51" i="25"/>
  <c r="V51" i="25"/>
  <c r="G52" i="25"/>
  <c r="M52" i="25" s="1"/>
  <c r="I52" i="25"/>
  <c r="K52" i="25"/>
  <c r="O52" i="25"/>
  <c r="Q52" i="25"/>
  <c r="V52" i="25"/>
  <c r="G54" i="25"/>
  <c r="I54" i="25"/>
  <c r="I53" i="25" s="1"/>
  <c r="K54" i="25"/>
  <c r="K53" i="25" s="1"/>
  <c r="M54" i="25"/>
  <c r="O54" i="25"/>
  <c r="O53" i="25" s="1"/>
  <c r="Q54" i="25"/>
  <c r="V54" i="25"/>
  <c r="G55" i="25"/>
  <c r="I55" i="25"/>
  <c r="K55" i="25"/>
  <c r="M55" i="25"/>
  <c r="O55" i="25"/>
  <c r="Q55" i="25"/>
  <c r="V55" i="25"/>
  <c r="G56" i="25"/>
  <c r="I56" i="25"/>
  <c r="K56" i="25"/>
  <c r="M56" i="25"/>
  <c r="O56" i="25"/>
  <c r="Q56" i="25"/>
  <c r="V56" i="25"/>
  <c r="G57" i="25"/>
  <c r="G53" i="25" s="1"/>
  <c r="I57" i="25"/>
  <c r="K57" i="25"/>
  <c r="O57" i="25"/>
  <c r="Q57" i="25"/>
  <c r="V57" i="25"/>
  <c r="V53" i="25" s="1"/>
  <c r="G58" i="25"/>
  <c r="M58" i="25" s="1"/>
  <c r="I58" i="25"/>
  <c r="K58" i="25"/>
  <c r="O58" i="25"/>
  <c r="Q58" i="25"/>
  <c r="V58" i="25"/>
  <c r="G59" i="25"/>
  <c r="M59" i="25" s="1"/>
  <c r="I59" i="25"/>
  <c r="K59" i="25"/>
  <c r="O59" i="25"/>
  <c r="Q59" i="25"/>
  <c r="Q53" i="25" s="1"/>
  <c r="V59" i="25"/>
  <c r="G60" i="25"/>
  <c r="I60" i="25"/>
  <c r="K60" i="25"/>
  <c r="M60" i="25"/>
  <c r="O60" i="25"/>
  <c r="Q60" i="25"/>
  <c r="V60" i="25"/>
  <c r="G61" i="25"/>
  <c r="I61" i="25"/>
  <c r="K61" i="25"/>
  <c r="M61" i="25"/>
  <c r="O61" i="25"/>
  <c r="Q61" i="25"/>
  <c r="V61" i="25"/>
  <c r="G62" i="25"/>
  <c r="I62" i="25"/>
  <c r="K62" i="25"/>
  <c r="M62" i="25"/>
  <c r="O62" i="25"/>
  <c r="Q62" i="25"/>
  <c r="V62" i="25"/>
  <c r="G63" i="25"/>
  <c r="M63" i="25" s="1"/>
  <c r="I63" i="25"/>
  <c r="K63" i="25"/>
  <c r="O63" i="25"/>
  <c r="Q63" i="25"/>
  <c r="V63" i="25"/>
  <c r="AE65" i="25"/>
  <c r="G28" i="24"/>
  <c r="G9" i="24"/>
  <c r="I9" i="24"/>
  <c r="I8" i="24" s="1"/>
  <c r="K9" i="24"/>
  <c r="M9" i="24"/>
  <c r="O9" i="24"/>
  <c r="O8" i="24" s="1"/>
  <c r="Q9" i="24"/>
  <c r="V9" i="24"/>
  <c r="G10" i="24"/>
  <c r="G8" i="24" s="1"/>
  <c r="I10" i="24"/>
  <c r="K10" i="24"/>
  <c r="K8" i="24" s="1"/>
  <c r="M10" i="24"/>
  <c r="O10" i="24"/>
  <c r="Q10" i="24"/>
  <c r="V10" i="24"/>
  <c r="V8" i="24" s="1"/>
  <c r="G11" i="24"/>
  <c r="I11" i="24"/>
  <c r="K11" i="24"/>
  <c r="M11" i="24"/>
  <c r="O11" i="24"/>
  <c r="Q11" i="24"/>
  <c r="V11" i="24"/>
  <c r="G12" i="24"/>
  <c r="M12" i="24" s="1"/>
  <c r="I12" i="24"/>
  <c r="K12" i="24"/>
  <c r="O12" i="24"/>
  <c r="Q12" i="24"/>
  <c r="V12" i="24"/>
  <c r="G13" i="24"/>
  <c r="M13" i="24" s="1"/>
  <c r="I13" i="24"/>
  <c r="K13" i="24"/>
  <c r="O13" i="24"/>
  <c r="Q13" i="24"/>
  <c r="V13" i="24"/>
  <c r="G14" i="24"/>
  <c r="M14" i="24" s="1"/>
  <c r="I14" i="24"/>
  <c r="K14" i="24"/>
  <c r="O14" i="24"/>
  <c r="Q14" i="24"/>
  <c r="Q8" i="24" s="1"/>
  <c r="V14" i="24"/>
  <c r="G15" i="24"/>
  <c r="I15" i="24"/>
  <c r="K15" i="24"/>
  <c r="M15" i="24"/>
  <c r="O15" i="24"/>
  <c r="Q15" i="24"/>
  <c r="V15" i="24"/>
  <c r="G16" i="24"/>
  <c r="I16" i="24"/>
  <c r="K16" i="24"/>
  <c r="M16" i="24"/>
  <c r="O16" i="24"/>
  <c r="Q16" i="24"/>
  <c r="V16" i="24"/>
  <c r="G17" i="24"/>
  <c r="I17" i="24"/>
  <c r="K17" i="24"/>
  <c r="M17" i="24"/>
  <c r="O17" i="24"/>
  <c r="Q17" i="24"/>
  <c r="V17" i="24"/>
  <c r="G18" i="24"/>
  <c r="M18" i="24" s="1"/>
  <c r="I18" i="24"/>
  <c r="K18" i="24"/>
  <c r="O18" i="24"/>
  <c r="Q18" i="24"/>
  <c r="V18" i="24"/>
  <c r="G19" i="24"/>
  <c r="M19" i="24" s="1"/>
  <c r="I19" i="24"/>
  <c r="K19" i="24"/>
  <c r="O19" i="24"/>
  <c r="Q19" i="24"/>
  <c r="V19" i="24"/>
  <c r="G20" i="24"/>
  <c r="M20" i="24" s="1"/>
  <c r="I20" i="24"/>
  <c r="K20" i="24"/>
  <c r="O20" i="24"/>
  <c r="Q20" i="24"/>
  <c r="V20" i="24"/>
  <c r="G21" i="24"/>
  <c r="I21" i="24"/>
  <c r="K21" i="24"/>
  <c r="M21" i="24"/>
  <c r="O21" i="24"/>
  <c r="Q21" i="24"/>
  <c r="V21" i="24"/>
  <c r="G22" i="24"/>
  <c r="I22" i="24"/>
  <c r="K22" i="24"/>
  <c r="M22" i="24"/>
  <c r="O22" i="24"/>
  <c r="Q22" i="24"/>
  <c r="V22" i="24"/>
  <c r="G23" i="24"/>
  <c r="I23" i="24"/>
  <c r="K23" i="24"/>
  <c r="M23" i="24"/>
  <c r="O23" i="24"/>
  <c r="Q23" i="24"/>
  <c r="V23" i="24"/>
  <c r="G24" i="24"/>
  <c r="M24" i="24" s="1"/>
  <c r="I24" i="24"/>
  <c r="K24" i="24"/>
  <c r="O24" i="24"/>
  <c r="Q24" i="24"/>
  <c r="V24" i="24"/>
  <c r="G25" i="24"/>
  <c r="M25" i="24" s="1"/>
  <c r="I25" i="24"/>
  <c r="K25" i="24"/>
  <c r="O25" i="24"/>
  <c r="Q25" i="24"/>
  <c r="V25" i="24"/>
  <c r="G26" i="24"/>
  <c r="M26" i="24" s="1"/>
  <c r="I26" i="24"/>
  <c r="K26" i="24"/>
  <c r="O26" i="24"/>
  <c r="Q26" i="24"/>
  <c r="V26" i="24"/>
  <c r="AE28" i="24"/>
  <c r="G33" i="23"/>
  <c r="G9" i="23"/>
  <c r="I9" i="23"/>
  <c r="I8" i="23" s="1"/>
  <c r="K9" i="23"/>
  <c r="K8" i="23" s="1"/>
  <c r="M9" i="23"/>
  <c r="O9" i="23"/>
  <c r="O8" i="23" s="1"/>
  <c r="Q9" i="23"/>
  <c r="V9" i="23"/>
  <c r="G10" i="23"/>
  <c r="I10" i="23"/>
  <c r="K10" i="23"/>
  <c r="M10" i="23"/>
  <c r="O10" i="23"/>
  <c r="Q10" i="23"/>
  <c r="V10" i="23"/>
  <c r="G11" i="23"/>
  <c r="I11" i="23"/>
  <c r="K11" i="23"/>
  <c r="M11" i="23"/>
  <c r="O11" i="23"/>
  <c r="Q11" i="23"/>
  <c r="V11" i="23"/>
  <c r="G12" i="23"/>
  <c r="M12" i="23" s="1"/>
  <c r="I12" i="23"/>
  <c r="K12" i="23"/>
  <c r="O12" i="23"/>
  <c r="Q12" i="23"/>
  <c r="V12" i="23"/>
  <c r="G13" i="23"/>
  <c r="G8" i="23" s="1"/>
  <c r="I13" i="23"/>
  <c r="K13" i="23"/>
  <c r="O13" i="23"/>
  <c r="Q13" i="23"/>
  <c r="V13" i="23"/>
  <c r="V8" i="23" s="1"/>
  <c r="G14" i="23"/>
  <c r="M14" i="23" s="1"/>
  <c r="I14" i="23"/>
  <c r="K14" i="23"/>
  <c r="O14" i="23"/>
  <c r="Q14" i="23"/>
  <c r="Q8" i="23" s="1"/>
  <c r="V14" i="23"/>
  <c r="G15" i="23"/>
  <c r="I15" i="23"/>
  <c r="K15" i="23"/>
  <c r="M15" i="23"/>
  <c r="O15" i="23"/>
  <c r="Q15" i="23"/>
  <c r="V15" i="23"/>
  <c r="G16" i="23"/>
  <c r="I16" i="23"/>
  <c r="K16" i="23"/>
  <c r="M16" i="23"/>
  <c r="O16" i="23"/>
  <c r="Q16" i="23"/>
  <c r="V16" i="23"/>
  <c r="G17" i="23"/>
  <c r="I17" i="23"/>
  <c r="K17" i="23"/>
  <c r="M17" i="23"/>
  <c r="O17" i="23"/>
  <c r="Q17" i="23"/>
  <c r="V17" i="23"/>
  <c r="G18" i="23"/>
  <c r="M18" i="23" s="1"/>
  <c r="I18" i="23"/>
  <c r="K18" i="23"/>
  <c r="O18" i="23"/>
  <c r="Q18" i="23"/>
  <c r="V18" i="23"/>
  <c r="G19" i="23"/>
  <c r="M19" i="23" s="1"/>
  <c r="I19" i="23"/>
  <c r="K19" i="23"/>
  <c r="O19" i="23"/>
  <c r="Q19" i="23"/>
  <c r="V19" i="23"/>
  <c r="G20" i="23"/>
  <c r="M20" i="23" s="1"/>
  <c r="I20" i="23"/>
  <c r="K20" i="23"/>
  <c r="O20" i="23"/>
  <c r="Q20" i="23"/>
  <c r="V20" i="23"/>
  <c r="G21" i="23"/>
  <c r="I21" i="23"/>
  <c r="K21" i="23"/>
  <c r="M21" i="23"/>
  <c r="O21" i="23"/>
  <c r="Q21" i="23"/>
  <c r="V21" i="23"/>
  <c r="G22" i="23"/>
  <c r="I22" i="23"/>
  <c r="K22" i="23"/>
  <c r="M22" i="23"/>
  <c r="O22" i="23"/>
  <c r="Q22" i="23"/>
  <c r="V22" i="23"/>
  <c r="G23" i="23"/>
  <c r="I23" i="23"/>
  <c r="K23" i="23"/>
  <c r="M23" i="23"/>
  <c r="O23" i="23"/>
  <c r="Q23" i="23"/>
  <c r="V23" i="23"/>
  <c r="G25" i="23"/>
  <c r="M25" i="23" s="1"/>
  <c r="I25" i="23"/>
  <c r="K25" i="23"/>
  <c r="O25" i="23"/>
  <c r="O24" i="23" s="1"/>
  <c r="Q25" i="23"/>
  <c r="Q24" i="23" s="1"/>
  <c r="V25" i="23"/>
  <c r="V24" i="23" s="1"/>
  <c r="G26" i="23"/>
  <c r="M26" i="23" s="1"/>
  <c r="I26" i="23"/>
  <c r="K26" i="23"/>
  <c r="O26" i="23"/>
  <c r="Q26" i="23"/>
  <c r="V26" i="23"/>
  <c r="G27" i="23"/>
  <c r="I27" i="23"/>
  <c r="K27" i="23"/>
  <c r="M27" i="23"/>
  <c r="O27" i="23"/>
  <c r="Q27" i="23"/>
  <c r="V27" i="23"/>
  <c r="G28" i="23"/>
  <c r="I28" i="23"/>
  <c r="K28" i="23"/>
  <c r="K24" i="23" s="1"/>
  <c r="M28" i="23"/>
  <c r="O28" i="23"/>
  <c r="Q28" i="23"/>
  <c r="V28" i="23"/>
  <c r="G29" i="23"/>
  <c r="I29" i="23"/>
  <c r="K29" i="23"/>
  <c r="M29" i="23"/>
  <c r="O29" i="23"/>
  <c r="Q29" i="23"/>
  <c r="V29" i="23"/>
  <c r="G30" i="23"/>
  <c r="M30" i="23" s="1"/>
  <c r="I30" i="23"/>
  <c r="I24" i="23" s="1"/>
  <c r="K30" i="23"/>
  <c r="O30" i="23"/>
  <c r="Q30" i="23"/>
  <c r="V30" i="23"/>
  <c r="G31" i="23"/>
  <c r="M31" i="23" s="1"/>
  <c r="I31" i="23"/>
  <c r="K31" i="23"/>
  <c r="O31" i="23"/>
  <c r="Q31" i="23"/>
  <c r="V31" i="23"/>
  <c r="AE33" i="23"/>
  <c r="G36" i="22"/>
  <c r="G9" i="22"/>
  <c r="G8" i="22" s="1"/>
  <c r="I9" i="22"/>
  <c r="I8" i="22" s="1"/>
  <c r="K9" i="22"/>
  <c r="O9" i="22"/>
  <c r="O8" i="22" s="1"/>
  <c r="Q9" i="22"/>
  <c r="Q8" i="22" s="1"/>
  <c r="V9" i="22"/>
  <c r="V8" i="22" s="1"/>
  <c r="G10" i="22"/>
  <c r="M10" i="22" s="1"/>
  <c r="I10" i="22"/>
  <c r="K10" i="22"/>
  <c r="O10" i="22"/>
  <c r="Q10" i="22"/>
  <c r="V10" i="22"/>
  <c r="G11" i="22"/>
  <c r="I11" i="22"/>
  <c r="K11" i="22"/>
  <c r="M11" i="22"/>
  <c r="O11" i="22"/>
  <c r="Q11" i="22"/>
  <c r="V11" i="22"/>
  <c r="G12" i="22"/>
  <c r="I12" i="22"/>
  <c r="K12" i="22"/>
  <c r="M12" i="22"/>
  <c r="O12" i="22"/>
  <c r="Q12" i="22"/>
  <c r="V12" i="22"/>
  <c r="G13" i="22"/>
  <c r="I13" i="22"/>
  <c r="K13" i="22"/>
  <c r="M13" i="22"/>
  <c r="O13" i="22"/>
  <c r="Q13" i="22"/>
  <c r="V13" i="22"/>
  <c r="G14" i="22"/>
  <c r="M14" i="22" s="1"/>
  <c r="I14" i="22"/>
  <c r="K14" i="22"/>
  <c r="K8" i="22" s="1"/>
  <c r="O14" i="22"/>
  <c r="Q14" i="22"/>
  <c r="V14" i="22"/>
  <c r="G15" i="22"/>
  <c r="M15" i="22" s="1"/>
  <c r="I15" i="22"/>
  <c r="K15" i="22"/>
  <c r="O15" i="22"/>
  <c r="Q15" i="22"/>
  <c r="V15" i="22"/>
  <c r="G16" i="22"/>
  <c r="M16" i="22" s="1"/>
  <c r="I16" i="22"/>
  <c r="K16" i="22"/>
  <c r="O16" i="22"/>
  <c r="Q16" i="22"/>
  <c r="V16" i="22"/>
  <c r="G17" i="22"/>
  <c r="I17" i="22"/>
  <c r="K17" i="22"/>
  <c r="M17" i="22"/>
  <c r="O17" i="22"/>
  <c r="Q17" i="22"/>
  <c r="V17" i="22"/>
  <c r="G18" i="22"/>
  <c r="I18" i="22"/>
  <c r="K18" i="22"/>
  <c r="M18" i="22"/>
  <c r="O18" i="22"/>
  <c r="Q18" i="22"/>
  <c r="V18" i="22"/>
  <c r="G19" i="22"/>
  <c r="I19" i="22"/>
  <c r="K19" i="22"/>
  <c r="M19" i="22"/>
  <c r="O19" i="22"/>
  <c r="Q19" i="22"/>
  <c r="V19" i="22"/>
  <c r="G20" i="22"/>
  <c r="M20" i="22" s="1"/>
  <c r="I20" i="22"/>
  <c r="K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I24" i="22"/>
  <c r="K24" i="22"/>
  <c r="M24" i="22"/>
  <c r="O24" i="22"/>
  <c r="Q24" i="22"/>
  <c r="V24" i="22"/>
  <c r="G25" i="22"/>
  <c r="I25" i="22"/>
  <c r="K25" i="22"/>
  <c r="M25" i="22"/>
  <c r="O25" i="22"/>
  <c r="Q25" i="22"/>
  <c r="V25" i="22"/>
  <c r="G27" i="22"/>
  <c r="G26" i="22" s="1"/>
  <c r="I27" i="22"/>
  <c r="I26" i="22" s="1"/>
  <c r="K27" i="22"/>
  <c r="O27" i="22"/>
  <c r="O26" i="22" s="1"/>
  <c r="Q27" i="22"/>
  <c r="Q26" i="22" s="1"/>
  <c r="V27" i="22"/>
  <c r="V26" i="22" s="1"/>
  <c r="G28" i="22"/>
  <c r="M28" i="22" s="1"/>
  <c r="I28" i="22"/>
  <c r="K28" i="22"/>
  <c r="O28" i="22"/>
  <c r="Q28" i="22"/>
  <c r="V28" i="22"/>
  <c r="G29" i="22"/>
  <c r="I29" i="22"/>
  <c r="K29" i="22"/>
  <c r="M29" i="22"/>
  <c r="O29" i="22"/>
  <c r="Q29" i="22"/>
  <c r="V29" i="22"/>
  <c r="G30" i="22"/>
  <c r="I30" i="22"/>
  <c r="K30" i="22"/>
  <c r="M30" i="22"/>
  <c r="O30" i="22"/>
  <c r="Q30" i="22"/>
  <c r="V30" i="22"/>
  <c r="G31" i="22"/>
  <c r="I31" i="22"/>
  <c r="K31" i="22"/>
  <c r="M31" i="22"/>
  <c r="O31" i="22"/>
  <c r="Q31" i="22"/>
  <c r="V31" i="22"/>
  <c r="G32" i="22"/>
  <c r="M32" i="22" s="1"/>
  <c r="I32" i="22"/>
  <c r="K32" i="22"/>
  <c r="K26" i="22" s="1"/>
  <c r="O32" i="22"/>
  <c r="Q32" i="22"/>
  <c r="V32" i="22"/>
  <c r="G33" i="22"/>
  <c r="M33" i="22" s="1"/>
  <c r="I33" i="22"/>
  <c r="K33" i="22"/>
  <c r="O33" i="22"/>
  <c r="Q33" i="22"/>
  <c r="V33" i="22"/>
  <c r="G34" i="22"/>
  <c r="M34" i="22" s="1"/>
  <c r="I34" i="22"/>
  <c r="K34" i="22"/>
  <c r="O34" i="22"/>
  <c r="Q34" i="22"/>
  <c r="V34" i="22"/>
  <c r="AE36" i="22"/>
  <c r="G38" i="21"/>
  <c r="G9" i="21"/>
  <c r="I9" i="21"/>
  <c r="I8" i="21" s="1"/>
  <c r="K9" i="21"/>
  <c r="K8" i="21" s="1"/>
  <c r="M9" i="21"/>
  <c r="O9" i="21"/>
  <c r="O8" i="21" s="1"/>
  <c r="Q9" i="21"/>
  <c r="V9" i="21"/>
  <c r="G10" i="21"/>
  <c r="I10" i="21"/>
  <c r="K10" i="21"/>
  <c r="M10" i="21"/>
  <c r="O10" i="21"/>
  <c r="Q10" i="21"/>
  <c r="V10" i="21"/>
  <c r="G11" i="21"/>
  <c r="I11" i="21"/>
  <c r="K11" i="21"/>
  <c r="M11" i="21"/>
  <c r="O11" i="21"/>
  <c r="Q11" i="21"/>
  <c r="V11" i="21"/>
  <c r="G12" i="21"/>
  <c r="G8" i="21" s="1"/>
  <c r="I12" i="21"/>
  <c r="K12" i="21"/>
  <c r="O12" i="21"/>
  <c r="Q12" i="21"/>
  <c r="V12" i="21"/>
  <c r="V8" i="21" s="1"/>
  <c r="G13" i="21"/>
  <c r="M13" i="21" s="1"/>
  <c r="I13" i="21"/>
  <c r="K13" i="21"/>
  <c r="O13" i="21"/>
  <c r="Q13" i="21"/>
  <c r="V13" i="21"/>
  <c r="G14" i="21"/>
  <c r="M14" i="21" s="1"/>
  <c r="I14" i="21"/>
  <c r="K14" i="21"/>
  <c r="O14" i="21"/>
  <c r="Q14" i="21"/>
  <c r="Q8" i="21" s="1"/>
  <c r="V14" i="21"/>
  <c r="G15" i="21"/>
  <c r="I15" i="21"/>
  <c r="K15" i="21"/>
  <c r="M15" i="21"/>
  <c r="O15" i="21"/>
  <c r="Q15" i="21"/>
  <c r="V15" i="21"/>
  <c r="G16" i="21"/>
  <c r="I16" i="21"/>
  <c r="K16" i="21"/>
  <c r="M16" i="21"/>
  <c r="O16" i="21"/>
  <c r="Q16" i="21"/>
  <c r="V16" i="21"/>
  <c r="G17" i="21"/>
  <c r="I17" i="21"/>
  <c r="K17" i="21"/>
  <c r="M17" i="21"/>
  <c r="O17" i="21"/>
  <c r="Q17" i="21"/>
  <c r="V17" i="21"/>
  <c r="G18" i="21"/>
  <c r="M18" i="21" s="1"/>
  <c r="I18" i="21"/>
  <c r="K18" i="21"/>
  <c r="O18" i="21"/>
  <c r="Q18" i="21"/>
  <c r="V18" i="21"/>
  <c r="G19" i="21"/>
  <c r="M19" i="21" s="1"/>
  <c r="I19" i="21"/>
  <c r="K19" i="21"/>
  <c r="O19" i="21"/>
  <c r="Q19" i="21"/>
  <c r="V19" i="21"/>
  <c r="G20" i="21"/>
  <c r="M20" i="21" s="1"/>
  <c r="I20" i="21"/>
  <c r="K20" i="21"/>
  <c r="O20" i="21"/>
  <c r="Q20" i="21"/>
  <c r="V20" i="21"/>
  <c r="G22" i="21"/>
  <c r="I22" i="21"/>
  <c r="K22" i="21"/>
  <c r="M22" i="21"/>
  <c r="O22" i="21"/>
  <c r="Q22" i="21"/>
  <c r="V22" i="21"/>
  <c r="G23" i="21"/>
  <c r="I23" i="21"/>
  <c r="K23" i="21"/>
  <c r="M23" i="21"/>
  <c r="O23" i="21"/>
  <c r="Q23" i="21"/>
  <c r="V23" i="21"/>
  <c r="G25" i="21"/>
  <c r="M25" i="21" s="1"/>
  <c r="I25" i="21"/>
  <c r="I24" i="21" s="1"/>
  <c r="K25" i="21"/>
  <c r="O25" i="21"/>
  <c r="O24" i="21" s="1"/>
  <c r="Q25" i="21"/>
  <c r="Q24" i="21" s="1"/>
  <c r="V25" i="21"/>
  <c r="V24" i="21" s="1"/>
  <c r="G27" i="21"/>
  <c r="M27" i="21" s="1"/>
  <c r="I27" i="21"/>
  <c r="K27" i="21"/>
  <c r="O27" i="21"/>
  <c r="Q27" i="21"/>
  <c r="V27" i="21"/>
  <c r="G29" i="21"/>
  <c r="M29" i="21" s="1"/>
  <c r="I29" i="21"/>
  <c r="K29" i="21"/>
  <c r="O29" i="21"/>
  <c r="Q29" i="21"/>
  <c r="V29" i="21"/>
  <c r="G30" i="21"/>
  <c r="I30" i="21"/>
  <c r="K30" i="21"/>
  <c r="M30" i="21"/>
  <c r="O30" i="21"/>
  <c r="Q30" i="21"/>
  <c r="V30" i="21"/>
  <c r="G31" i="21"/>
  <c r="I31" i="21"/>
  <c r="K31" i="21"/>
  <c r="M31" i="21"/>
  <c r="O31" i="21"/>
  <c r="Q31" i="21"/>
  <c r="V31" i="21"/>
  <c r="G32" i="21"/>
  <c r="I32" i="21"/>
  <c r="K32" i="21"/>
  <c r="K24" i="21" s="1"/>
  <c r="M32" i="21"/>
  <c r="O32" i="21"/>
  <c r="Q32" i="21"/>
  <c r="V32" i="21"/>
  <c r="G33" i="21"/>
  <c r="M33" i="21" s="1"/>
  <c r="I33" i="21"/>
  <c r="K33" i="21"/>
  <c r="O33" i="21"/>
  <c r="Q33" i="21"/>
  <c r="V33" i="21"/>
  <c r="G34" i="21"/>
  <c r="M34" i="21" s="1"/>
  <c r="I34" i="21"/>
  <c r="K34" i="21"/>
  <c r="O34" i="21"/>
  <c r="Q34" i="21"/>
  <c r="V34" i="21"/>
  <c r="G35" i="21"/>
  <c r="M35" i="21" s="1"/>
  <c r="I35" i="21"/>
  <c r="K35" i="21"/>
  <c r="O35" i="21"/>
  <c r="Q35" i="21"/>
  <c r="V35" i="21"/>
  <c r="AE38" i="21"/>
  <c r="G221" i="20"/>
  <c r="BA215" i="20"/>
  <c r="BA214" i="20"/>
  <c r="BA213" i="20"/>
  <c r="BA136" i="20"/>
  <c r="BA131" i="20"/>
  <c r="BA123" i="20"/>
  <c r="BA77" i="20"/>
  <c r="BA70" i="20"/>
  <c r="BA63" i="20"/>
  <c r="BA13" i="20"/>
  <c r="G9" i="20"/>
  <c r="I9" i="20"/>
  <c r="I8" i="20" s="1"/>
  <c r="K9" i="20"/>
  <c r="M9" i="20"/>
  <c r="O9" i="20"/>
  <c r="O8" i="20" s="1"/>
  <c r="Q9" i="20"/>
  <c r="V9" i="20"/>
  <c r="G12" i="20"/>
  <c r="G8" i="20" s="1"/>
  <c r="I12" i="20"/>
  <c r="K12" i="20"/>
  <c r="K8" i="20" s="1"/>
  <c r="M12" i="20"/>
  <c r="O12" i="20"/>
  <c r="Q12" i="20"/>
  <c r="V12" i="20"/>
  <c r="V8" i="20" s="1"/>
  <c r="G15" i="20"/>
  <c r="I15" i="20"/>
  <c r="K15" i="20"/>
  <c r="M15" i="20"/>
  <c r="O15" i="20"/>
  <c r="Q15" i="20"/>
  <c r="V15" i="20"/>
  <c r="G19" i="20"/>
  <c r="M19" i="20" s="1"/>
  <c r="I19" i="20"/>
  <c r="K19" i="20"/>
  <c r="O19" i="20"/>
  <c r="Q19" i="20"/>
  <c r="V19" i="20"/>
  <c r="G22" i="20"/>
  <c r="M22" i="20" s="1"/>
  <c r="I22" i="20"/>
  <c r="K22" i="20"/>
  <c r="O22" i="20"/>
  <c r="Q22" i="20"/>
  <c r="V22" i="20"/>
  <c r="G25" i="20"/>
  <c r="M25" i="20" s="1"/>
  <c r="I25" i="20"/>
  <c r="K25" i="20"/>
  <c r="O25" i="20"/>
  <c r="Q25" i="20"/>
  <c r="Q8" i="20" s="1"/>
  <c r="V25" i="20"/>
  <c r="G28" i="20"/>
  <c r="I28" i="20"/>
  <c r="K28" i="20"/>
  <c r="M28" i="20"/>
  <c r="O28" i="20"/>
  <c r="Q28" i="20"/>
  <c r="V28" i="20"/>
  <c r="G31" i="20"/>
  <c r="I31" i="20"/>
  <c r="K31" i="20"/>
  <c r="M31" i="20"/>
  <c r="O31" i="20"/>
  <c r="Q31" i="20"/>
  <c r="V31" i="20"/>
  <c r="G32" i="20"/>
  <c r="I32" i="20"/>
  <c r="K32" i="20"/>
  <c r="M32" i="20"/>
  <c r="O32" i="20"/>
  <c r="Q32" i="20"/>
  <c r="V32" i="20"/>
  <c r="G34" i="20"/>
  <c r="M34" i="20" s="1"/>
  <c r="I34" i="20"/>
  <c r="K34" i="20"/>
  <c r="O34" i="20"/>
  <c r="Q34" i="20"/>
  <c r="V34" i="20"/>
  <c r="G36" i="20"/>
  <c r="M36" i="20" s="1"/>
  <c r="I36" i="20"/>
  <c r="K36" i="20"/>
  <c r="O36" i="20"/>
  <c r="Q36" i="20"/>
  <c r="V36" i="20"/>
  <c r="Q38" i="20"/>
  <c r="G39" i="20"/>
  <c r="I39" i="20"/>
  <c r="I38" i="20" s="1"/>
  <c r="K39" i="20"/>
  <c r="M39" i="20"/>
  <c r="O39" i="20"/>
  <c r="O38" i="20" s="1"/>
  <c r="Q39" i="20"/>
  <c r="V39" i="20"/>
  <c r="G58" i="20"/>
  <c r="G38" i="20" s="1"/>
  <c r="I58" i="20"/>
  <c r="K58" i="20"/>
  <c r="K38" i="20" s="1"/>
  <c r="M58" i="20"/>
  <c r="O58" i="20"/>
  <c r="Q58" i="20"/>
  <c r="V58" i="20"/>
  <c r="V38" i="20" s="1"/>
  <c r="G66" i="20"/>
  <c r="I66" i="20"/>
  <c r="K66" i="20"/>
  <c r="M66" i="20"/>
  <c r="O66" i="20"/>
  <c r="Q66" i="20"/>
  <c r="V66" i="20"/>
  <c r="G73" i="20"/>
  <c r="M73" i="20" s="1"/>
  <c r="I73" i="20"/>
  <c r="K73" i="20"/>
  <c r="O73" i="20"/>
  <c r="Q73" i="20"/>
  <c r="V73" i="20"/>
  <c r="G80" i="20"/>
  <c r="I80" i="20"/>
  <c r="V80" i="20"/>
  <c r="G81" i="20"/>
  <c r="M81" i="20" s="1"/>
  <c r="M80" i="20" s="1"/>
  <c r="I81" i="20"/>
  <c r="K81" i="20"/>
  <c r="K80" i="20" s="1"/>
  <c r="O81" i="20"/>
  <c r="O80" i="20" s="1"/>
  <c r="Q81" i="20"/>
  <c r="Q80" i="20" s="1"/>
  <c r="V81" i="20"/>
  <c r="O83" i="20"/>
  <c r="G84" i="20"/>
  <c r="G83" i="20" s="1"/>
  <c r="I84" i="20"/>
  <c r="K84" i="20"/>
  <c r="K83" i="20" s="1"/>
  <c r="M84" i="20"/>
  <c r="M83" i="20" s="1"/>
  <c r="O84" i="20"/>
  <c r="Q84" i="20"/>
  <c r="V84" i="20"/>
  <c r="V83" i="20" s="1"/>
  <c r="G87" i="20"/>
  <c r="I87" i="20"/>
  <c r="I83" i="20" s="1"/>
  <c r="K87" i="20"/>
  <c r="M87" i="20"/>
  <c r="O87" i="20"/>
  <c r="Q87" i="20"/>
  <c r="Q83" i="20" s="1"/>
  <c r="V87" i="20"/>
  <c r="I90" i="20"/>
  <c r="G91" i="20"/>
  <c r="M91" i="20" s="1"/>
  <c r="I91" i="20"/>
  <c r="K91" i="20"/>
  <c r="O91" i="20"/>
  <c r="Q91" i="20"/>
  <c r="Q90" i="20" s="1"/>
  <c r="V91" i="20"/>
  <c r="V90" i="20" s="1"/>
  <c r="G94" i="20"/>
  <c r="M94" i="20" s="1"/>
  <c r="I94" i="20"/>
  <c r="K94" i="20"/>
  <c r="K90" i="20" s="1"/>
  <c r="O94" i="20"/>
  <c r="O90" i="20" s="1"/>
  <c r="Q94" i="20"/>
  <c r="V94" i="20"/>
  <c r="G97" i="20"/>
  <c r="I97" i="20"/>
  <c r="K97" i="20"/>
  <c r="M97" i="20"/>
  <c r="O97" i="20"/>
  <c r="Q97" i="20"/>
  <c r="V97" i="20"/>
  <c r="G101" i="20"/>
  <c r="I101" i="20"/>
  <c r="I100" i="20" s="1"/>
  <c r="K101" i="20"/>
  <c r="K100" i="20" s="1"/>
  <c r="M101" i="20"/>
  <c r="O101" i="20"/>
  <c r="Q101" i="20"/>
  <c r="Q100" i="20" s="1"/>
  <c r="V101" i="20"/>
  <c r="G106" i="20"/>
  <c r="G100" i="20" s="1"/>
  <c r="I106" i="20"/>
  <c r="K106" i="20"/>
  <c r="O106" i="20"/>
  <c r="O100" i="20" s="1"/>
  <c r="Q106" i="20"/>
  <c r="V106" i="20"/>
  <c r="V100" i="20" s="1"/>
  <c r="G112" i="20"/>
  <c r="I112" i="20"/>
  <c r="V112" i="20"/>
  <c r="G113" i="20"/>
  <c r="M113" i="20" s="1"/>
  <c r="M112" i="20" s="1"/>
  <c r="I113" i="20"/>
  <c r="K113" i="20"/>
  <c r="K112" i="20" s="1"/>
  <c r="O113" i="20"/>
  <c r="O112" i="20" s="1"/>
  <c r="Q113" i="20"/>
  <c r="Q112" i="20" s="1"/>
  <c r="V113" i="20"/>
  <c r="G119" i="20"/>
  <c r="G118" i="20" s="1"/>
  <c r="I119" i="20"/>
  <c r="K119" i="20"/>
  <c r="K118" i="20" s="1"/>
  <c r="M119" i="20"/>
  <c r="O119" i="20"/>
  <c r="Q119" i="20"/>
  <c r="V119" i="20"/>
  <c r="V118" i="20" s="1"/>
  <c r="G130" i="20"/>
  <c r="I130" i="20"/>
  <c r="I118" i="20" s="1"/>
  <c r="K130" i="20"/>
  <c r="M130" i="20"/>
  <c r="O130" i="20"/>
  <c r="Q130" i="20"/>
  <c r="Q118" i="20" s="1"/>
  <c r="V130" i="20"/>
  <c r="G135" i="20"/>
  <c r="M135" i="20" s="1"/>
  <c r="I135" i="20"/>
  <c r="K135" i="20"/>
  <c r="O135" i="20"/>
  <c r="Q135" i="20"/>
  <c r="V135" i="20"/>
  <c r="G140" i="20"/>
  <c r="M140" i="20" s="1"/>
  <c r="I140" i="20"/>
  <c r="K140" i="20"/>
  <c r="O140" i="20"/>
  <c r="Q140" i="20"/>
  <c r="V140" i="20"/>
  <c r="G145" i="20"/>
  <c r="M145" i="20" s="1"/>
  <c r="I145" i="20"/>
  <c r="K145" i="20"/>
  <c r="O145" i="20"/>
  <c r="Q145" i="20"/>
  <c r="V145" i="20"/>
  <c r="G149" i="20"/>
  <c r="I149" i="20"/>
  <c r="K149" i="20"/>
  <c r="M149" i="20"/>
  <c r="O149" i="20"/>
  <c r="O118" i="20" s="1"/>
  <c r="Q149" i="20"/>
  <c r="V149" i="20"/>
  <c r="G155" i="20"/>
  <c r="I155" i="20"/>
  <c r="K155" i="20"/>
  <c r="M155" i="20"/>
  <c r="O155" i="20"/>
  <c r="Q155" i="20"/>
  <c r="V155" i="20"/>
  <c r="G159" i="20"/>
  <c r="I159" i="20"/>
  <c r="K159" i="20"/>
  <c r="M159" i="20"/>
  <c r="O159" i="20"/>
  <c r="Q159" i="20"/>
  <c r="V159" i="20"/>
  <c r="G164" i="20"/>
  <c r="M164" i="20" s="1"/>
  <c r="I164" i="20"/>
  <c r="K164" i="20"/>
  <c r="O164" i="20"/>
  <c r="Q164" i="20"/>
  <c r="V164" i="20"/>
  <c r="G169" i="20"/>
  <c r="M169" i="20" s="1"/>
  <c r="I169" i="20"/>
  <c r="K169" i="20"/>
  <c r="O169" i="20"/>
  <c r="Q169" i="20"/>
  <c r="V169" i="20"/>
  <c r="G174" i="20"/>
  <c r="M174" i="20" s="1"/>
  <c r="I174" i="20"/>
  <c r="K174" i="20"/>
  <c r="O174" i="20"/>
  <c r="Q174" i="20"/>
  <c r="V174" i="20"/>
  <c r="G178" i="20"/>
  <c r="I178" i="20"/>
  <c r="K178" i="20"/>
  <c r="M178" i="20"/>
  <c r="O178" i="20"/>
  <c r="Q178" i="20"/>
  <c r="V178" i="20"/>
  <c r="G183" i="20"/>
  <c r="I183" i="20"/>
  <c r="K183" i="20"/>
  <c r="M183" i="20"/>
  <c r="O183" i="20"/>
  <c r="Q183" i="20"/>
  <c r="V183" i="20"/>
  <c r="G188" i="20"/>
  <c r="I188" i="20"/>
  <c r="K188" i="20"/>
  <c r="M188" i="20"/>
  <c r="O188" i="20"/>
  <c r="Q188" i="20"/>
  <c r="V188" i="20"/>
  <c r="G193" i="20"/>
  <c r="M193" i="20" s="1"/>
  <c r="I193" i="20"/>
  <c r="K193" i="20"/>
  <c r="O193" i="20"/>
  <c r="Q193" i="20"/>
  <c r="V193" i="20"/>
  <c r="G197" i="20"/>
  <c r="M197" i="20" s="1"/>
  <c r="I197" i="20"/>
  <c r="K197" i="20"/>
  <c r="O197" i="20"/>
  <c r="Q197" i="20"/>
  <c r="V197" i="20"/>
  <c r="G201" i="20"/>
  <c r="M201" i="20" s="1"/>
  <c r="I201" i="20"/>
  <c r="K201" i="20"/>
  <c r="O201" i="20"/>
  <c r="Q201" i="20"/>
  <c r="V201" i="20"/>
  <c r="G205" i="20"/>
  <c r="I205" i="20"/>
  <c r="K205" i="20"/>
  <c r="M205" i="20"/>
  <c r="O205" i="20"/>
  <c r="Q205" i="20"/>
  <c r="V205" i="20"/>
  <c r="G210" i="20"/>
  <c r="I210" i="20"/>
  <c r="K210" i="20"/>
  <c r="M210" i="20"/>
  <c r="O210" i="20"/>
  <c r="Q210" i="20"/>
  <c r="V210" i="20"/>
  <c r="AE221" i="20"/>
  <c r="G132" i="19"/>
  <c r="G9" i="19"/>
  <c r="G8" i="19" s="1"/>
  <c r="I9" i="19"/>
  <c r="I8" i="19" s="1"/>
  <c r="K9" i="19"/>
  <c r="O9" i="19"/>
  <c r="O8" i="19" s="1"/>
  <c r="Q9" i="19"/>
  <c r="V9" i="19"/>
  <c r="V8" i="19" s="1"/>
  <c r="G10" i="19"/>
  <c r="I10" i="19"/>
  <c r="K10" i="19"/>
  <c r="M10" i="19"/>
  <c r="O10" i="19"/>
  <c r="Q10" i="19"/>
  <c r="V10" i="19"/>
  <c r="G11" i="19"/>
  <c r="I11" i="19"/>
  <c r="K11" i="19"/>
  <c r="K8" i="19" s="1"/>
  <c r="M11" i="19"/>
  <c r="O11" i="19"/>
  <c r="Q11" i="19"/>
  <c r="V11" i="19"/>
  <c r="G12" i="19"/>
  <c r="I12" i="19"/>
  <c r="K12" i="19"/>
  <c r="M12" i="19"/>
  <c r="O12" i="19"/>
  <c r="Q12" i="19"/>
  <c r="V12" i="19"/>
  <c r="G13" i="19"/>
  <c r="M13" i="19" s="1"/>
  <c r="I13" i="19"/>
  <c r="K13" i="19"/>
  <c r="O13" i="19"/>
  <c r="Q13" i="19"/>
  <c r="V13" i="19"/>
  <c r="G14" i="19"/>
  <c r="M14" i="19" s="1"/>
  <c r="I14" i="19"/>
  <c r="K14" i="19"/>
  <c r="O14" i="19"/>
  <c r="Q14" i="19"/>
  <c r="Q8" i="19" s="1"/>
  <c r="V14" i="19"/>
  <c r="G15" i="19"/>
  <c r="M15" i="19" s="1"/>
  <c r="I15" i="19"/>
  <c r="K15" i="19"/>
  <c r="O15" i="19"/>
  <c r="Q15" i="19"/>
  <c r="V15" i="19"/>
  <c r="G16" i="19"/>
  <c r="I16" i="19"/>
  <c r="K16" i="19"/>
  <c r="M16" i="19"/>
  <c r="O16" i="19"/>
  <c r="Q16" i="19"/>
  <c r="V16" i="19"/>
  <c r="G17" i="19"/>
  <c r="I17" i="19"/>
  <c r="K17" i="19"/>
  <c r="M17" i="19"/>
  <c r="O17" i="19"/>
  <c r="Q17" i="19"/>
  <c r="V17" i="19"/>
  <c r="G18" i="19"/>
  <c r="I18" i="19"/>
  <c r="K18" i="19"/>
  <c r="M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M25" i="19" s="1"/>
  <c r="I25" i="19"/>
  <c r="K25" i="19"/>
  <c r="O25" i="19"/>
  <c r="Q25" i="19"/>
  <c r="V25" i="19"/>
  <c r="G26" i="19"/>
  <c r="M26" i="19" s="1"/>
  <c r="I26" i="19"/>
  <c r="K26" i="19"/>
  <c r="O26" i="19"/>
  <c r="Q26" i="19"/>
  <c r="V26" i="19"/>
  <c r="G27" i="19"/>
  <c r="M27" i="19" s="1"/>
  <c r="I27" i="19"/>
  <c r="K27" i="19"/>
  <c r="O27" i="19"/>
  <c r="Q27" i="19"/>
  <c r="V27" i="19"/>
  <c r="G28" i="19"/>
  <c r="I28" i="19"/>
  <c r="K28" i="19"/>
  <c r="M28" i="19"/>
  <c r="O28" i="19"/>
  <c r="Q28" i="19"/>
  <c r="V28" i="19"/>
  <c r="G29" i="19"/>
  <c r="I29" i="19"/>
  <c r="K29" i="19"/>
  <c r="M29" i="19"/>
  <c r="O29" i="19"/>
  <c r="Q29" i="19"/>
  <c r="V29" i="19"/>
  <c r="G30" i="19"/>
  <c r="I30" i="19"/>
  <c r="K30" i="19"/>
  <c r="M30" i="19"/>
  <c r="O30" i="19"/>
  <c r="Q30" i="19"/>
  <c r="V30" i="19"/>
  <c r="G31" i="19"/>
  <c r="M31" i="19" s="1"/>
  <c r="I31" i="19"/>
  <c r="K31" i="19"/>
  <c r="O31" i="19"/>
  <c r="Q31" i="19"/>
  <c r="V31" i="19"/>
  <c r="G32" i="19"/>
  <c r="M32" i="19" s="1"/>
  <c r="I32" i="19"/>
  <c r="K32" i="19"/>
  <c r="O32" i="19"/>
  <c r="Q32" i="19"/>
  <c r="V32" i="19"/>
  <c r="G33" i="19"/>
  <c r="M33" i="19" s="1"/>
  <c r="I33" i="19"/>
  <c r="K33" i="19"/>
  <c r="O33" i="19"/>
  <c r="Q33" i="19"/>
  <c r="V33" i="19"/>
  <c r="G34" i="19"/>
  <c r="I34" i="19"/>
  <c r="K34" i="19"/>
  <c r="M34" i="19"/>
  <c r="O34" i="19"/>
  <c r="Q34" i="19"/>
  <c r="V34" i="19"/>
  <c r="G35" i="19"/>
  <c r="I35" i="19"/>
  <c r="K35" i="19"/>
  <c r="M35" i="19"/>
  <c r="O35" i="19"/>
  <c r="Q35" i="19"/>
  <c r="V35" i="19"/>
  <c r="G36" i="19"/>
  <c r="I36" i="19"/>
  <c r="K36" i="19"/>
  <c r="M36" i="19"/>
  <c r="O36" i="19"/>
  <c r="Q36" i="19"/>
  <c r="V36" i="19"/>
  <c r="G37" i="19"/>
  <c r="M37" i="19" s="1"/>
  <c r="I37" i="19"/>
  <c r="K37" i="19"/>
  <c r="O37" i="19"/>
  <c r="Q37" i="19"/>
  <c r="V37" i="19"/>
  <c r="G38" i="19"/>
  <c r="M38" i="19" s="1"/>
  <c r="I38" i="19"/>
  <c r="K38" i="19"/>
  <c r="O38" i="19"/>
  <c r="Q38" i="19"/>
  <c r="V38" i="19"/>
  <c r="G39" i="19"/>
  <c r="M39" i="19" s="1"/>
  <c r="I39" i="19"/>
  <c r="K39" i="19"/>
  <c r="O39" i="19"/>
  <c r="Q39" i="19"/>
  <c r="V39" i="19"/>
  <c r="G40" i="19"/>
  <c r="I40" i="19"/>
  <c r="K40" i="19"/>
  <c r="M40" i="19"/>
  <c r="O40" i="19"/>
  <c r="Q40" i="19"/>
  <c r="V40" i="19"/>
  <c r="G41" i="19"/>
  <c r="I41" i="19"/>
  <c r="K41" i="19"/>
  <c r="M41" i="19"/>
  <c r="O41" i="19"/>
  <c r="Q41" i="19"/>
  <c r="V41" i="19"/>
  <c r="G42" i="19"/>
  <c r="I42" i="19"/>
  <c r="K42" i="19"/>
  <c r="M42" i="19"/>
  <c r="O42" i="19"/>
  <c r="Q42" i="19"/>
  <c r="V42" i="19"/>
  <c r="G43" i="19"/>
  <c r="M43" i="19" s="1"/>
  <c r="I43" i="19"/>
  <c r="K43" i="19"/>
  <c r="O43" i="19"/>
  <c r="Q43" i="19"/>
  <c r="V43" i="19"/>
  <c r="G45" i="19"/>
  <c r="G44" i="19" s="1"/>
  <c r="I45" i="19"/>
  <c r="I44" i="19" s="1"/>
  <c r="K45" i="19"/>
  <c r="O45" i="19"/>
  <c r="O44" i="19" s="1"/>
  <c r="Q45" i="19"/>
  <c r="V45" i="19"/>
  <c r="V44" i="19" s="1"/>
  <c r="G46" i="19"/>
  <c r="I46" i="19"/>
  <c r="K46" i="19"/>
  <c r="M46" i="19"/>
  <c r="O46" i="19"/>
  <c r="Q46" i="19"/>
  <c r="V46" i="19"/>
  <c r="G47" i="19"/>
  <c r="I47" i="19"/>
  <c r="K47" i="19"/>
  <c r="K44" i="19" s="1"/>
  <c r="M47" i="19"/>
  <c r="O47" i="19"/>
  <c r="Q47" i="19"/>
  <c r="V47" i="19"/>
  <c r="G48" i="19"/>
  <c r="I48" i="19"/>
  <c r="K48" i="19"/>
  <c r="M48" i="19"/>
  <c r="O48" i="19"/>
  <c r="Q48" i="19"/>
  <c r="V48" i="19"/>
  <c r="G49" i="19"/>
  <c r="M49" i="19" s="1"/>
  <c r="I49" i="19"/>
  <c r="K49" i="19"/>
  <c r="O49" i="19"/>
  <c r="Q49" i="19"/>
  <c r="V49" i="19"/>
  <c r="G50" i="19"/>
  <c r="M50" i="19" s="1"/>
  <c r="I50" i="19"/>
  <c r="K50" i="19"/>
  <c r="O50" i="19"/>
  <c r="Q50" i="19"/>
  <c r="Q44" i="19" s="1"/>
  <c r="V50" i="19"/>
  <c r="G51" i="19"/>
  <c r="M51" i="19" s="1"/>
  <c r="I51" i="19"/>
  <c r="K51" i="19"/>
  <c r="O51" i="19"/>
  <c r="Q51" i="19"/>
  <c r="V51" i="19"/>
  <c r="G52" i="19"/>
  <c r="I52" i="19"/>
  <c r="K52" i="19"/>
  <c r="M52" i="19"/>
  <c r="O52" i="19"/>
  <c r="Q52" i="19"/>
  <c r="V52" i="19"/>
  <c r="G53" i="19"/>
  <c r="I53" i="19"/>
  <c r="K53" i="19"/>
  <c r="M53" i="19"/>
  <c r="O53" i="19"/>
  <c r="Q53" i="19"/>
  <c r="V53" i="19"/>
  <c r="G54" i="19"/>
  <c r="I54" i="19"/>
  <c r="K54" i="19"/>
  <c r="M54" i="19"/>
  <c r="O54" i="19"/>
  <c r="Q54" i="19"/>
  <c r="V54" i="19"/>
  <c r="G55" i="19"/>
  <c r="M55" i="19" s="1"/>
  <c r="I55" i="19"/>
  <c r="K55" i="19"/>
  <c r="O55" i="19"/>
  <c r="Q55" i="19"/>
  <c r="V55" i="19"/>
  <c r="G56" i="19"/>
  <c r="M56" i="19" s="1"/>
  <c r="I56" i="19"/>
  <c r="K56" i="19"/>
  <c r="O56" i="19"/>
  <c r="Q56" i="19"/>
  <c r="V56" i="19"/>
  <c r="G57" i="19"/>
  <c r="M57" i="19" s="1"/>
  <c r="I57" i="19"/>
  <c r="K57" i="19"/>
  <c r="O57" i="19"/>
  <c r="Q57" i="19"/>
  <c r="V57" i="19"/>
  <c r="G58" i="19"/>
  <c r="I58" i="19"/>
  <c r="K58" i="19"/>
  <c r="M58" i="19"/>
  <c r="O58" i="19"/>
  <c r="Q58" i="19"/>
  <c r="V58" i="19"/>
  <c r="G59" i="19"/>
  <c r="I59" i="19"/>
  <c r="K59" i="19"/>
  <c r="M59" i="19"/>
  <c r="O59" i="19"/>
  <c r="Q59" i="19"/>
  <c r="V59" i="19"/>
  <c r="G60" i="19"/>
  <c r="I60" i="19"/>
  <c r="K60" i="19"/>
  <c r="M60" i="19"/>
  <c r="O60" i="19"/>
  <c r="Q60" i="19"/>
  <c r="V60" i="19"/>
  <c r="G61" i="19"/>
  <c r="M61" i="19" s="1"/>
  <c r="I61" i="19"/>
  <c r="K61" i="19"/>
  <c r="O61" i="19"/>
  <c r="Q61" i="19"/>
  <c r="V61" i="19"/>
  <c r="G62" i="19"/>
  <c r="I62" i="19"/>
  <c r="K62" i="19"/>
  <c r="M62" i="19"/>
  <c r="O62" i="19"/>
  <c r="Q62" i="19"/>
  <c r="V62" i="19"/>
  <c r="G63" i="19"/>
  <c r="M63" i="19" s="1"/>
  <c r="I63" i="19"/>
  <c r="K63" i="19"/>
  <c r="O63" i="19"/>
  <c r="Q63" i="19"/>
  <c r="V63" i="19"/>
  <c r="G64" i="19"/>
  <c r="I64" i="19"/>
  <c r="K64" i="19"/>
  <c r="M64" i="19"/>
  <c r="O64" i="19"/>
  <c r="Q64" i="19"/>
  <c r="V64" i="19"/>
  <c r="G65" i="19"/>
  <c r="M65" i="19" s="1"/>
  <c r="I65" i="19"/>
  <c r="K65" i="19"/>
  <c r="O65" i="19"/>
  <c r="Q65" i="19"/>
  <c r="V65" i="19"/>
  <c r="G66" i="19"/>
  <c r="I66" i="19"/>
  <c r="K66" i="19"/>
  <c r="M66" i="19"/>
  <c r="O66" i="19"/>
  <c r="Q66" i="19"/>
  <c r="V66" i="19"/>
  <c r="G67" i="19"/>
  <c r="M67" i="19" s="1"/>
  <c r="I67" i="19"/>
  <c r="K67" i="19"/>
  <c r="O67" i="19"/>
  <c r="Q67" i="19"/>
  <c r="V67" i="19"/>
  <c r="G68" i="19"/>
  <c r="I68" i="19"/>
  <c r="K68" i="19"/>
  <c r="M68" i="19"/>
  <c r="O68" i="19"/>
  <c r="Q68" i="19"/>
  <c r="V68" i="19"/>
  <c r="G69" i="19"/>
  <c r="M69" i="19" s="1"/>
  <c r="I69" i="19"/>
  <c r="K69" i="19"/>
  <c r="O69" i="19"/>
  <c r="Q69" i="19"/>
  <c r="V69" i="19"/>
  <c r="G70" i="19"/>
  <c r="I70" i="19"/>
  <c r="K70" i="19"/>
  <c r="M70" i="19"/>
  <c r="O70" i="19"/>
  <c r="Q70" i="19"/>
  <c r="V70" i="19"/>
  <c r="G71" i="19"/>
  <c r="I71" i="19"/>
  <c r="K71" i="19"/>
  <c r="M71" i="19"/>
  <c r="O71" i="19"/>
  <c r="Q71" i="19"/>
  <c r="V71" i="19"/>
  <c r="G72" i="19"/>
  <c r="I72" i="19"/>
  <c r="K72" i="19"/>
  <c r="M72" i="19"/>
  <c r="O72" i="19"/>
  <c r="Q72" i="19"/>
  <c r="V72" i="19"/>
  <c r="G73" i="19"/>
  <c r="M73" i="19" s="1"/>
  <c r="I73" i="19"/>
  <c r="K73" i="19"/>
  <c r="O73" i="19"/>
  <c r="Q73" i="19"/>
  <c r="V73" i="19"/>
  <c r="G74" i="19"/>
  <c r="I74" i="19"/>
  <c r="K74" i="19"/>
  <c r="M74" i="19"/>
  <c r="O74" i="19"/>
  <c r="Q74" i="19"/>
  <c r="V74" i="19"/>
  <c r="G75" i="19"/>
  <c r="M75" i="19" s="1"/>
  <c r="I75" i="19"/>
  <c r="K75" i="19"/>
  <c r="O75" i="19"/>
  <c r="Q75" i="19"/>
  <c r="V75" i="19"/>
  <c r="G76" i="19"/>
  <c r="I76" i="19"/>
  <c r="K76" i="19"/>
  <c r="M76" i="19"/>
  <c r="O76" i="19"/>
  <c r="Q76" i="19"/>
  <c r="V76" i="19"/>
  <c r="G77" i="19"/>
  <c r="I77" i="19"/>
  <c r="K77" i="19"/>
  <c r="M77" i="19"/>
  <c r="O77" i="19"/>
  <c r="Q77" i="19"/>
  <c r="V77" i="19"/>
  <c r="G78" i="19"/>
  <c r="I78" i="19"/>
  <c r="K78" i="19"/>
  <c r="M78" i="19"/>
  <c r="O78" i="19"/>
  <c r="Q78" i="19"/>
  <c r="V78" i="19"/>
  <c r="G79" i="19"/>
  <c r="M79" i="19" s="1"/>
  <c r="I79" i="19"/>
  <c r="K79" i="19"/>
  <c r="O79" i="19"/>
  <c r="Q79" i="19"/>
  <c r="V79" i="19"/>
  <c r="G80" i="19"/>
  <c r="I80" i="19"/>
  <c r="K80" i="19"/>
  <c r="M80" i="19"/>
  <c r="O80" i="19"/>
  <c r="Q80" i="19"/>
  <c r="V80" i="19"/>
  <c r="G81" i="19"/>
  <c r="M81" i="19" s="1"/>
  <c r="I81" i="19"/>
  <c r="K81" i="19"/>
  <c r="O81" i="19"/>
  <c r="Q81" i="19"/>
  <c r="V81" i="19"/>
  <c r="G82" i="19"/>
  <c r="I82" i="19"/>
  <c r="K82" i="19"/>
  <c r="M82" i="19"/>
  <c r="O82" i="19"/>
  <c r="Q82" i="19"/>
  <c r="V82" i="19"/>
  <c r="G83" i="19"/>
  <c r="M83" i="19" s="1"/>
  <c r="I83" i="19"/>
  <c r="K83" i="19"/>
  <c r="O83" i="19"/>
  <c r="Q83" i="19"/>
  <c r="V83" i="19"/>
  <c r="G84" i="19"/>
  <c r="I84" i="19"/>
  <c r="K84" i="19"/>
  <c r="M84" i="19"/>
  <c r="O84" i="19"/>
  <c r="Q84" i="19"/>
  <c r="V84" i="19"/>
  <c r="G85" i="19"/>
  <c r="M85" i="19" s="1"/>
  <c r="I85" i="19"/>
  <c r="K85" i="19"/>
  <c r="O85" i="19"/>
  <c r="Q85" i="19"/>
  <c r="V85" i="19"/>
  <c r="G87" i="19"/>
  <c r="G86" i="19" s="1"/>
  <c r="I87" i="19"/>
  <c r="I86" i="19" s="1"/>
  <c r="K87" i="19"/>
  <c r="O87" i="19"/>
  <c r="O86" i="19" s="1"/>
  <c r="Q87" i="19"/>
  <c r="V87" i="19"/>
  <c r="V86" i="19" s="1"/>
  <c r="G89" i="19"/>
  <c r="I89" i="19"/>
  <c r="K89" i="19"/>
  <c r="M89" i="19"/>
  <c r="O89" i="19"/>
  <c r="Q89" i="19"/>
  <c r="V89" i="19"/>
  <c r="G90" i="19"/>
  <c r="I90" i="19"/>
  <c r="K90" i="19"/>
  <c r="K86" i="19" s="1"/>
  <c r="M90" i="19"/>
  <c r="O90" i="19"/>
  <c r="Q90" i="19"/>
  <c r="V90" i="19"/>
  <c r="G91" i="19"/>
  <c r="I91" i="19"/>
  <c r="K91" i="19"/>
  <c r="M91" i="19"/>
  <c r="O91" i="19"/>
  <c r="Q91" i="19"/>
  <c r="V91" i="19"/>
  <c r="G92" i="19"/>
  <c r="M92" i="19" s="1"/>
  <c r="I92" i="19"/>
  <c r="K92" i="19"/>
  <c r="O92" i="19"/>
  <c r="Q92" i="19"/>
  <c r="V92" i="19"/>
  <c r="G93" i="19"/>
  <c r="M93" i="19" s="1"/>
  <c r="I93" i="19"/>
  <c r="K93" i="19"/>
  <c r="O93" i="19"/>
  <c r="Q93" i="19"/>
  <c r="Q86" i="19" s="1"/>
  <c r="V93" i="19"/>
  <c r="G94" i="19"/>
  <c r="M94" i="19" s="1"/>
  <c r="I94" i="19"/>
  <c r="K94" i="19"/>
  <c r="O94" i="19"/>
  <c r="Q94" i="19"/>
  <c r="V94" i="19"/>
  <c r="G95" i="19"/>
  <c r="I95" i="19"/>
  <c r="K95" i="19"/>
  <c r="M95" i="19"/>
  <c r="O95" i="19"/>
  <c r="Q95" i="19"/>
  <c r="V95" i="19"/>
  <c r="G96" i="19"/>
  <c r="I96" i="19"/>
  <c r="K96" i="19"/>
  <c r="M96" i="19"/>
  <c r="O96" i="19"/>
  <c r="Q96" i="19"/>
  <c r="V96" i="19"/>
  <c r="G98" i="19"/>
  <c r="M98" i="19" s="1"/>
  <c r="I98" i="19"/>
  <c r="K98" i="19"/>
  <c r="K97" i="19" s="1"/>
  <c r="O98" i="19"/>
  <c r="Q98" i="19"/>
  <c r="Q97" i="19" s="1"/>
  <c r="V98" i="19"/>
  <c r="V97" i="19" s="1"/>
  <c r="G99" i="19"/>
  <c r="I99" i="19"/>
  <c r="K99" i="19"/>
  <c r="M99" i="19"/>
  <c r="O99" i="19"/>
  <c r="Q99" i="19"/>
  <c r="V99" i="19"/>
  <c r="G100" i="19"/>
  <c r="I100" i="19"/>
  <c r="K100" i="19"/>
  <c r="M100" i="19"/>
  <c r="O100" i="19"/>
  <c r="O97" i="19" s="1"/>
  <c r="Q100" i="19"/>
  <c r="V100" i="19"/>
  <c r="G101" i="19"/>
  <c r="I101" i="19"/>
  <c r="K101" i="19"/>
  <c r="M101" i="19"/>
  <c r="O101" i="19"/>
  <c r="Q101" i="19"/>
  <c r="V101" i="19"/>
  <c r="G102" i="19"/>
  <c r="M102" i="19" s="1"/>
  <c r="I102" i="19"/>
  <c r="K102" i="19"/>
  <c r="O102" i="19"/>
  <c r="Q102" i="19"/>
  <c r="V102" i="19"/>
  <c r="G103" i="19"/>
  <c r="M103" i="19" s="1"/>
  <c r="I103" i="19"/>
  <c r="I97" i="19" s="1"/>
  <c r="K103" i="19"/>
  <c r="O103" i="19"/>
  <c r="Q103" i="19"/>
  <c r="V103" i="19"/>
  <c r="G104" i="19"/>
  <c r="M104" i="19" s="1"/>
  <c r="I104" i="19"/>
  <c r="K104" i="19"/>
  <c r="O104" i="19"/>
  <c r="Q104" i="19"/>
  <c r="V104" i="19"/>
  <c r="G105" i="19"/>
  <c r="M105" i="19" s="1"/>
  <c r="I105" i="19"/>
  <c r="K105" i="19"/>
  <c r="O105" i="19"/>
  <c r="Q105" i="19"/>
  <c r="V105" i="19"/>
  <c r="G106" i="19"/>
  <c r="I106" i="19"/>
  <c r="K106" i="19"/>
  <c r="M106" i="19"/>
  <c r="O106" i="19"/>
  <c r="Q106" i="19"/>
  <c r="V106" i="19"/>
  <c r="G107" i="19"/>
  <c r="I107" i="19"/>
  <c r="K107" i="19"/>
  <c r="M107" i="19"/>
  <c r="O107" i="19"/>
  <c r="Q107" i="19"/>
  <c r="V107" i="19"/>
  <c r="G108" i="19"/>
  <c r="I108" i="19"/>
  <c r="K108" i="19"/>
  <c r="M108" i="19"/>
  <c r="O108" i="19"/>
  <c r="Q108" i="19"/>
  <c r="V108" i="19"/>
  <c r="G109" i="19"/>
  <c r="M109" i="19" s="1"/>
  <c r="I109" i="19"/>
  <c r="K109" i="19"/>
  <c r="O109" i="19"/>
  <c r="Q109" i="19"/>
  <c r="V109" i="19"/>
  <c r="G110" i="19"/>
  <c r="G111" i="19"/>
  <c r="M111" i="19" s="1"/>
  <c r="I111" i="19"/>
  <c r="I110" i="19" s="1"/>
  <c r="K111" i="19"/>
  <c r="K110" i="19" s="1"/>
  <c r="O111" i="19"/>
  <c r="O110" i="19" s="1"/>
  <c r="Q111" i="19"/>
  <c r="Q110" i="19" s="1"/>
  <c r="V111" i="19"/>
  <c r="G112" i="19"/>
  <c r="I112" i="19"/>
  <c r="K112" i="19"/>
  <c r="M112" i="19"/>
  <c r="O112" i="19"/>
  <c r="Q112" i="19"/>
  <c r="V112" i="19"/>
  <c r="G113" i="19"/>
  <c r="I113" i="19"/>
  <c r="K113" i="19"/>
  <c r="M113" i="19"/>
  <c r="O113" i="19"/>
  <c r="Q113" i="19"/>
  <c r="V113" i="19"/>
  <c r="G114" i="19"/>
  <c r="I114" i="19"/>
  <c r="K114" i="19"/>
  <c r="M114" i="19"/>
  <c r="O114" i="19"/>
  <c r="Q114" i="19"/>
  <c r="V114" i="19"/>
  <c r="G115" i="19"/>
  <c r="M115" i="19" s="1"/>
  <c r="I115" i="19"/>
  <c r="K115" i="19"/>
  <c r="O115" i="19"/>
  <c r="Q115" i="19"/>
  <c r="V115" i="19"/>
  <c r="G116" i="19"/>
  <c r="M116" i="19" s="1"/>
  <c r="I116" i="19"/>
  <c r="K116" i="19"/>
  <c r="O116" i="19"/>
  <c r="Q116" i="19"/>
  <c r="V116" i="19"/>
  <c r="V110" i="19" s="1"/>
  <c r="G117" i="19"/>
  <c r="M117" i="19" s="1"/>
  <c r="I117" i="19"/>
  <c r="K117" i="19"/>
  <c r="O117" i="19"/>
  <c r="Q117" i="19"/>
  <c r="V117" i="19"/>
  <c r="G118" i="19"/>
  <c r="I118" i="19"/>
  <c r="K118" i="19"/>
  <c r="M118" i="19"/>
  <c r="O118" i="19"/>
  <c r="Q118" i="19"/>
  <c r="V118" i="19"/>
  <c r="G119" i="19"/>
  <c r="I119" i="19"/>
  <c r="K119" i="19"/>
  <c r="M119" i="19"/>
  <c r="O119" i="19"/>
  <c r="Q119" i="19"/>
  <c r="V119" i="19"/>
  <c r="G120" i="19"/>
  <c r="I120" i="19"/>
  <c r="K120" i="19"/>
  <c r="M120" i="19"/>
  <c r="O120" i="19"/>
  <c r="Q120" i="19"/>
  <c r="V120" i="19"/>
  <c r="G121" i="19"/>
  <c r="M121" i="19" s="1"/>
  <c r="I121" i="19"/>
  <c r="K121" i="19"/>
  <c r="O121" i="19"/>
  <c r="Q121" i="19"/>
  <c r="V121" i="19"/>
  <c r="G122" i="19"/>
  <c r="M122" i="19" s="1"/>
  <c r="I122" i="19"/>
  <c r="K122" i="19"/>
  <c r="O122" i="19"/>
  <c r="Q122" i="19"/>
  <c r="V122" i="19"/>
  <c r="G123" i="19"/>
  <c r="M123" i="19" s="1"/>
  <c r="I123" i="19"/>
  <c r="K123" i="19"/>
  <c r="O123" i="19"/>
  <c r="Q123" i="19"/>
  <c r="V123" i="19"/>
  <c r="G124" i="19"/>
  <c r="I124" i="19"/>
  <c r="K124" i="19"/>
  <c r="M124" i="19"/>
  <c r="O124" i="19"/>
  <c r="Q124" i="19"/>
  <c r="V124" i="19"/>
  <c r="G125" i="19"/>
  <c r="I125" i="19"/>
  <c r="K125" i="19"/>
  <c r="M125" i="19"/>
  <c r="O125" i="19"/>
  <c r="Q125" i="19"/>
  <c r="V125" i="19"/>
  <c r="G126" i="19"/>
  <c r="I126" i="19"/>
  <c r="K126" i="19"/>
  <c r="M126" i="19"/>
  <c r="O126" i="19"/>
  <c r="Q126" i="19"/>
  <c r="V126" i="19"/>
  <c r="G127" i="19"/>
  <c r="M127" i="19" s="1"/>
  <c r="I127" i="19"/>
  <c r="K127" i="19"/>
  <c r="O127" i="19"/>
  <c r="Q127" i="19"/>
  <c r="V127" i="19"/>
  <c r="G128" i="19"/>
  <c r="M128" i="19" s="1"/>
  <c r="I128" i="19"/>
  <c r="K128" i="19"/>
  <c r="O128" i="19"/>
  <c r="Q128" i="19"/>
  <c r="V128" i="19"/>
  <c r="G129" i="19"/>
  <c r="M129" i="19" s="1"/>
  <c r="I129" i="19"/>
  <c r="K129" i="19"/>
  <c r="O129" i="19"/>
  <c r="Q129" i="19"/>
  <c r="V129" i="19"/>
  <c r="G130" i="19"/>
  <c r="I130" i="19"/>
  <c r="K130" i="19"/>
  <c r="M130" i="19"/>
  <c r="O130" i="19"/>
  <c r="Q130" i="19"/>
  <c r="V130" i="19"/>
  <c r="AE132" i="19"/>
  <c r="G185" i="18"/>
  <c r="G9" i="18"/>
  <c r="G8" i="18" s="1"/>
  <c r="I9" i="18"/>
  <c r="I8" i="18" s="1"/>
  <c r="K9" i="18"/>
  <c r="O9" i="18"/>
  <c r="O8" i="18" s="1"/>
  <c r="Q9" i="18"/>
  <c r="Q8" i="18" s="1"/>
  <c r="V9" i="18"/>
  <c r="V8" i="18" s="1"/>
  <c r="G10" i="18"/>
  <c r="M10" i="18" s="1"/>
  <c r="I10" i="18"/>
  <c r="K10" i="18"/>
  <c r="O10" i="18"/>
  <c r="Q10" i="18"/>
  <c r="V10" i="18"/>
  <c r="G11" i="18"/>
  <c r="I11" i="18"/>
  <c r="K11" i="18"/>
  <c r="M11" i="18"/>
  <c r="O11" i="18"/>
  <c r="Q11" i="18"/>
  <c r="V11" i="18"/>
  <c r="G12" i="18"/>
  <c r="I12" i="18"/>
  <c r="K12" i="18"/>
  <c r="M12" i="18"/>
  <c r="O12" i="18"/>
  <c r="Q12" i="18"/>
  <c r="V12" i="18"/>
  <c r="G13" i="18"/>
  <c r="I13" i="18"/>
  <c r="K13" i="18"/>
  <c r="M13" i="18"/>
  <c r="O13" i="18"/>
  <c r="Q13" i="18"/>
  <c r="V13" i="18"/>
  <c r="G14" i="18"/>
  <c r="M14" i="18" s="1"/>
  <c r="I14" i="18"/>
  <c r="K14" i="18"/>
  <c r="K8" i="18" s="1"/>
  <c r="O14" i="18"/>
  <c r="Q14" i="18"/>
  <c r="V14" i="18"/>
  <c r="G15" i="18"/>
  <c r="M15" i="18" s="1"/>
  <c r="I15" i="18"/>
  <c r="K15" i="18"/>
  <c r="O15" i="18"/>
  <c r="Q15" i="18"/>
  <c r="V15" i="18"/>
  <c r="G16" i="18"/>
  <c r="M16" i="18" s="1"/>
  <c r="I16" i="18"/>
  <c r="K16" i="18"/>
  <c r="O16" i="18"/>
  <c r="Q16" i="18"/>
  <c r="V16" i="18"/>
  <c r="G17" i="18"/>
  <c r="I17" i="18"/>
  <c r="K17" i="18"/>
  <c r="M17" i="18"/>
  <c r="O17" i="18"/>
  <c r="Q17" i="18"/>
  <c r="V17" i="18"/>
  <c r="G18" i="18"/>
  <c r="I18" i="18"/>
  <c r="K18" i="18"/>
  <c r="M18" i="18"/>
  <c r="O18" i="18"/>
  <c r="Q18" i="18"/>
  <c r="V18" i="18"/>
  <c r="G19" i="18"/>
  <c r="I19" i="18"/>
  <c r="K19" i="18"/>
  <c r="M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G23" i="18"/>
  <c r="I23" i="18"/>
  <c r="K23" i="18"/>
  <c r="M23" i="18"/>
  <c r="O23" i="18"/>
  <c r="Q23" i="18"/>
  <c r="V23" i="18"/>
  <c r="G24" i="18"/>
  <c r="I24" i="18"/>
  <c r="K24" i="18"/>
  <c r="M24" i="18"/>
  <c r="O24" i="18"/>
  <c r="Q24" i="18"/>
  <c r="V24" i="18"/>
  <c r="G25" i="18"/>
  <c r="I25" i="18"/>
  <c r="K25" i="18"/>
  <c r="M25" i="18"/>
  <c r="O25" i="18"/>
  <c r="Q25" i="18"/>
  <c r="V25" i="18"/>
  <c r="G26" i="18"/>
  <c r="M26" i="18" s="1"/>
  <c r="I26" i="18"/>
  <c r="K26" i="18"/>
  <c r="O26" i="18"/>
  <c r="Q26" i="18"/>
  <c r="V26" i="18"/>
  <c r="G27" i="18"/>
  <c r="M27" i="18" s="1"/>
  <c r="I27" i="18"/>
  <c r="K27" i="18"/>
  <c r="O27" i="18"/>
  <c r="Q27" i="18"/>
  <c r="V27" i="18"/>
  <c r="G28" i="18"/>
  <c r="M28" i="18" s="1"/>
  <c r="I28" i="18"/>
  <c r="K28" i="18"/>
  <c r="O28" i="18"/>
  <c r="Q28" i="18"/>
  <c r="V28" i="18"/>
  <c r="G29" i="18"/>
  <c r="I29" i="18"/>
  <c r="K29" i="18"/>
  <c r="M29" i="18"/>
  <c r="O29" i="18"/>
  <c r="Q29" i="18"/>
  <c r="V29" i="18"/>
  <c r="G30" i="18"/>
  <c r="I30" i="18"/>
  <c r="K30" i="18"/>
  <c r="M30" i="18"/>
  <c r="O30" i="18"/>
  <c r="Q30" i="18"/>
  <c r="V30" i="18"/>
  <c r="G31" i="18"/>
  <c r="I31" i="18"/>
  <c r="K31" i="18"/>
  <c r="M31" i="18"/>
  <c r="O31" i="18"/>
  <c r="Q31" i="18"/>
  <c r="V31" i="18"/>
  <c r="G32" i="18"/>
  <c r="M32" i="18" s="1"/>
  <c r="I32" i="18"/>
  <c r="K32" i="18"/>
  <c r="O32" i="18"/>
  <c r="Q32" i="18"/>
  <c r="V32" i="18"/>
  <c r="G33" i="18"/>
  <c r="M33" i="18" s="1"/>
  <c r="I33" i="18"/>
  <c r="K33" i="18"/>
  <c r="O33" i="18"/>
  <c r="Q33" i="18"/>
  <c r="V33" i="18"/>
  <c r="G34" i="18"/>
  <c r="M34" i="18" s="1"/>
  <c r="I34" i="18"/>
  <c r="K34" i="18"/>
  <c r="O34" i="18"/>
  <c r="Q34" i="18"/>
  <c r="V34" i="18"/>
  <c r="G35" i="18"/>
  <c r="I35" i="18"/>
  <c r="K35" i="18"/>
  <c r="M35" i="18"/>
  <c r="O35" i="18"/>
  <c r="Q35" i="18"/>
  <c r="V35" i="18"/>
  <c r="G36" i="18"/>
  <c r="I36" i="18"/>
  <c r="K36" i="18"/>
  <c r="M36" i="18"/>
  <c r="O36" i="18"/>
  <c r="Q36" i="18"/>
  <c r="V36" i="18"/>
  <c r="G37" i="18"/>
  <c r="I37" i="18"/>
  <c r="K37" i="18"/>
  <c r="M37" i="18"/>
  <c r="O37" i="18"/>
  <c r="Q37" i="18"/>
  <c r="V37" i="18"/>
  <c r="G38" i="18"/>
  <c r="M38" i="18" s="1"/>
  <c r="I38" i="18"/>
  <c r="K38" i="18"/>
  <c r="O38" i="18"/>
  <c r="Q38" i="18"/>
  <c r="V38" i="18"/>
  <c r="G39" i="18"/>
  <c r="M39" i="18" s="1"/>
  <c r="I39" i="18"/>
  <c r="K39" i="18"/>
  <c r="O39" i="18"/>
  <c r="Q39" i="18"/>
  <c r="V39" i="18"/>
  <c r="G40" i="18"/>
  <c r="M40" i="18" s="1"/>
  <c r="I40" i="18"/>
  <c r="K40" i="18"/>
  <c r="O40" i="18"/>
  <c r="Q40" i="18"/>
  <c r="V40" i="18"/>
  <c r="G41" i="18"/>
  <c r="I41" i="18"/>
  <c r="K41" i="18"/>
  <c r="M41" i="18"/>
  <c r="O41" i="18"/>
  <c r="Q41" i="18"/>
  <c r="V41" i="18"/>
  <c r="G42" i="18"/>
  <c r="I42" i="18"/>
  <c r="K42" i="18"/>
  <c r="M42" i="18"/>
  <c r="O42" i="18"/>
  <c r="Q42" i="18"/>
  <c r="V42" i="18"/>
  <c r="G43" i="18"/>
  <c r="I43" i="18"/>
  <c r="K43" i="18"/>
  <c r="M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I47" i="18"/>
  <c r="K47" i="18"/>
  <c r="M47" i="18"/>
  <c r="O47" i="18"/>
  <c r="Q47" i="18"/>
  <c r="V47" i="18"/>
  <c r="G48" i="18"/>
  <c r="I48" i="18"/>
  <c r="K48" i="18"/>
  <c r="M48" i="18"/>
  <c r="O48" i="18"/>
  <c r="Q48" i="18"/>
  <c r="V48" i="18"/>
  <c r="G49" i="18"/>
  <c r="I49" i="18"/>
  <c r="K49" i="18"/>
  <c r="M49" i="18"/>
  <c r="O49" i="18"/>
  <c r="Q49" i="18"/>
  <c r="V49" i="18"/>
  <c r="G50" i="18"/>
  <c r="M50" i="18" s="1"/>
  <c r="I50" i="18"/>
  <c r="K50" i="18"/>
  <c r="O50" i="18"/>
  <c r="Q50" i="18"/>
  <c r="V50" i="18"/>
  <c r="G51" i="18"/>
  <c r="M51" i="18" s="1"/>
  <c r="I51" i="18"/>
  <c r="K51" i="18"/>
  <c r="O51" i="18"/>
  <c r="Q51" i="18"/>
  <c r="V51" i="18"/>
  <c r="G52" i="18"/>
  <c r="M52" i="18" s="1"/>
  <c r="I52" i="18"/>
  <c r="K52" i="18"/>
  <c r="O52" i="18"/>
  <c r="Q52" i="18"/>
  <c r="V52" i="18"/>
  <c r="G53" i="18"/>
  <c r="I53" i="18"/>
  <c r="K53" i="18"/>
  <c r="M53" i="18"/>
  <c r="O53" i="18"/>
  <c r="Q53" i="18"/>
  <c r="V53" i="18"/>
  <c r="G54" i="18"/>
  <c r="I54" i="18"/>
  <c r="K54" i="18"/>
  <c r="M54" i="18"/>
  <c r="O54" i="18"/>
  <c r="Q54" i="18"/>
  <c r="V54" i="18"/>
  <c r="G55" i="18"/>
  <c r="I55" i="18"/>
  <c r="K55" i="18"/>
  <c r="M55" i="18"/>
  <c r="O55" i="18"/>
  <c r="Q55" i="18"/>
  <c r="V55" i="18"/>
  <c r="G56" i="18"/>
  <c r="M56" i="18" s="1"/>
  <c r="I56" i="18"/>
  <c r="K56" i="18"/>
  <c r="O56" i="18"/>
  <c r="Q56" i="18"/>
  <c r="V56" i="18"/>
  <c r="G57" i="18"/>
  <c r="M57" i="18" s="1"/>
  <c r="I57" i="18"/>
  <c r="K57" i="18"/>
  <c r="O57" i="18"/>
  <c r="Q57" i="18"/>
  <c r="V57" i="18"/>
  <c r="G58" i="18"/>
  <c r="M58" i="18" s="1"/>
  <c r="I58" i="18"/>
  <c r="K58" i="18"/>
  <c r="O58" i="18"/>
  <c r="Q58" i="18"/>
  <c r="V58" i="18"/>
  <c r="G59" i="18"/>
  <c r="I59" i="18"/>
  <c r="K59" i="18"/>
  <c r="M59" i="18"/>
  <c r="O59" i="18"/>
  <c r="Q59" i="18"/>
  <c r="V59" i="18"/>
  <c r="G60" i="18"/>
  <c r="I60" i="18"/>
  <c r="K60" i="18"/>
  <c r="M60" i="18"/>
  <c r="O60" i="18"/>
  <c r="Q60" i="18"/>
  <c r="V60" i="18"/>
  <c r="G61" i="18"/>
  <c r="I61" i="18"/>
  <c r="K61" i="18"/>
  <c r="M61" i="18"/>
  <c r="O61" i="18"/>
  <c r="Q61" i="18"/>
  <c r="V61" i="18"/>
  <c r="G62" i="18"/>
  <c r="M62" i="18" s="1"/>
  <c r="I62" i="18"/>
  <c r="K62" i="18"/>
  <c r="O62" i="18"/>
  <c r="Q62" i="18"/>
  <c r="V62" i="18"/>
  <c r="G63" i="18"/>
  <c r="M63" i="18" s="1"/>
  <c r="I63" i="18"/>
  <c r="K63" i="18"/>
  <c r="O63" i="18"/>
  <c r="Q63" i="18"/>
  <c r="V63" i="18"/>
  <c r="G64" i="18"/>
  <c r="M64" i="18" s="1"/>
  <c r="I64" i="18"/>
  <c r="K64" i="18"/>
  <c r="O64" i="18"/>
  <c r="Q64" i="18"/>
  <c r="V64" i="18"/>
  <c r="G65" i="18"/>
  <c r="I65" i="18"/>
  <c r="K65" i="18"/>
  <c r="M65" i="18"/>
  <c r="O65" i="18"/>
  <c r="Q65" i="18"/>
  <c r="V65" i="18"/>
  <c r="G66" i="18"/>
  <c r="I66" i="18"/>
  <c r="K66" i="18"/>
  <c r="M66" i="18"/>
  <c r="O66" i="18"/>
  <c r="Q66" i="18"/>
  <c r="V66" i="18"/>
  <c r="G67" i="18"/>
  <c r="I67" i="18"/>
  <c r="K67" i="18"/>
  <c r="M67" i="18"/>
  <c r="O67" i="18"/>
  <c r="Q67" i="18"/>
  <c r="V67" i="18"/>
  <c r="G68" i="18"/>
  <c r="M68" i="18" s="1"/>
  <c r="I68" i="18"/>
  <c r="K68" i="18"/>
  <c r="O68" i="18"/>
  <c r="Q68" i="18"/>
  <c r="V68" i="18"/>
  <c r="G69" i="18"/>
  <c r="M69" i="18" s="1"/>
  <c r="I69" i="18"/>
  <c r="K69" i="18"/>
  <c r="O69" i="18"/>
  <c r="Q69" i="18"/>
  <c r="V69" i="18"/>
  <c r="G70" i="18"/>
  <c r="M70" i="18" s="1"/>
  <c r="I70" i="18"/>
  <c r="K70" i="18"/>
  <c r="O70" i="18"/>
  <c r="Q70" i="18"/>
  <c r="V70" i="18"/>
  <c r="G71" i="18"/>
  <c r="M71" i="18" s="1"/>
  <c r="I71" i="18"/>
  <c r="K71" i="18"/>
  <c r="O71" i="18"/>
  <c r="Q71" i="18"/>
  <c r="V71" i="18"/>
  <c r="G72" i="18"/>
  <c r="I72" i="18"/>
  <c r="K72" i="18"/>
  <c r="M72" i="18"/>
  <c r="O72" i="18"/>
  <c r="Q72" i="18"/>
  <c r="V72" i="18"/>
  <c r="G73" i="18"/>
  <c r="I73" i="18"/>
  <c r="K73" i="18"/>
  <c r="M73" i="18"/>
  <c r="O73" i="18"/>
  <c r="Q73" i="18"/>
  <c r="V73" i="18"/>
  <c r="G74" i="18"/>
  <c r="M74" i="18" s="1"/>
  <c r="I74" i="18"/>
  <c r="K74" i="18"/>
  <c r="O74" i="18"/>
  <c r="Q74" i="18"/>
  <c r="V74" i="18"/>
  <c r="G75" i="18"/>
  <c r="M75" i="18" s="1"/>
  <c r="I75" i="18"/>
  <c r="K75" i="18"/>
  <c r="O75" i="18"/>
  <c r="Q75" i="18"/>
  <c r="V75" i="18"/>
  <c r="G76" i="18"/>
  <c r="M76" i="18" s="1"/>
  <c r="I76" i="18"/>
  <c r="K76" i="18"/>
  <c r="O76" i="18"/>
  <c r="Q76" i="18"/>
  <c r="V76" i="18"/>
  <c r="G77" i="18"/>
  <c r="I77" i="18"/>
  <c r="K77" i="18"/>
  <c r="M77" i="18"/>
  <c r="O77" i="18"/>
  <c r="Q77" i="18"/>
  <c r="V77" i="18"/>
  <c r="G78" i="18"/>
  <c r="I78" i="18"/>
  <c r="K78" i="18"/>
  <c r="M78" i="18"/>
  <c r="O78" i="18"/>
  <c r="Q78" i="18"/>
  <c r="V78" i="18"/>
  <c r="G79" i="18"/>
  <c r="I79" i="18"/>
  <c r="K79" i="18"/>
  <c r="M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I83" i="18"/>
  <c r="K83" i="18"/>
  <c r="M83" i="18"/>
  <c r="O83" i="18"/>
  <c r="Q83" i="18"/>
  <c r="V83" i="18"/>
  <c r="G84" i="18"/>
  <c r="I84" i="18"/>
  <c r="K84" i="18"/>
  <c r="M84" i="18"/>
  <c r="O84" i="18"/>
  <c r="Q84" i="18"/>
  <c r="V84" i="18"/>
  <c r="G86" i="18"/>
  <c r="M86" i="18" s="1"/>
  <c r="I86" i="18"/>
  <c r="I85" i="18" s="1"/>
  <c r="K86" i="18"/>
  <c r="K85" i="18" s="1"/>
  <c r="O86" i="18"/>
  <c r="O85" i="18" s="1"/>
  <c r="Q86" i="18"/>
  <c r="Q85" i="18" s="1"/>
  <c r="V86" i="18"/>
  <c r="G87" i="18"/>
  <c r="M87" i="18" s="1"/>
  <c r="I87" i="18"/>
  <c r="K87" i="18"/>
  <c r="O87" i="18"/>
  <c r="Q87" i="18"/>
  <c r="V87" i="18"/>
  <c r="V85" i="18" s="1"/>
  <c r="G88" i="18"/>
  <c r="M88" i="18" s="1"/>
  <c r="I88" i="18"/>
  <c r="K88" i="18"/>
  <c r="O88" i="18"/>
  <c r="Q88" i="18"/>
  <c r="V88" i="18"/>
  <c r="G89" i="18"/>
  <c r="I89" i="18"/>
  <c r="K89" i="18"/>
  <c r="M89" i="18"/>
  <c r="O89" i="18"/>
  <c r="Q89" i="18"/>
  <c r="V89" i="18"/>
  <c r="G90" i="18"/>
  <c r="I90" i="18"/>
  <c r="K90" i="18"/>
  <c r="M90" i="18"/>
  <c r="O90" i="18"/>
  <c r="Q90" i="18"/>
  <c r="V90" i="18"/>
  <c r="G91" i="18"/>
  <c r="I91" i="18"/>
  <c r="K91" i="18"/>
  <c r="M91" i="18"/>
  <c r="O91" i="18"/>
  <c r="Q91" i="18"/>
  <c r="V91" i="18"/>
  <c r="G92" i="18"/>
  <c r="M92" i="18" s="1"/>
  <c r="I92" i="18"/>
  <c r="K92" i="18"/>
  <c r="O92" i="18"/>
  <c r="Q92" i="18"/>
  <c r="V92" i="18"/>
  <c r="G93" i="18"/>
  <c r="M93" i="18" s="1"/>
  <c r="I93" i="18"/>
  <c r="K93" i="18"/>
  <c r="O93" i="18"/>
  <c r="Q93" i="18"/>
  <c r="V93" i="18"/>
  <c r="G94" i="18"/>
  <c r="M94" i="18" s="1"/>
  <c r="I94" i="18"/>
  <c r="K94" i="18"/>
  <c r="O94" i="18"/>
  <c r="Q94" i="18"/>
  <c r="V94" i="18"/>
  <c r="G95" i="18"/>
  <c r="M95" i="18" s="1"/>
  <c r="I95" i="18"/>
  <c r="K95" i="18"/>
  <c r="O95" i="18"/>
  <c r="Q95" i="18"/>
  <c r="V95" i="18"/>
  <c r="G96" i="18"/>
  <c r="I96" i="18"/>
  <c r="K96" i="18"/>
  <c r="M96" i="18"/>
  <c r="O96" i="18"/>
  <c r="Q96" i="18"/>
  <c r="V96" i="18"/>
  <c r="G97" i="18"/>
  <c r="I97" i="18"/>
  <c r="K97" i="18"/>
  <c r="M97" i="18"/>
  <c r="O97" i="18"/>
  <c r="Q97" i="18"/>
  <c r="V97" i="18"/>
  <c r="G98" i="18"/>
  <c r="M98" i="18" s="1"/>
  <c r="I98" i="18"/>
  <c r="K98" i="18"/>
  <c r="O98" i="18"/>
  <c r="Q98" i="18"/>
  <c r="V98" i="18"/>
  <c r="G99" i="18"/>
  <c r="M99" i="18" s="1"/>
  <c r="I99" i="18"/>
  <c r="K99" i="18"/>
  <c r="O99" i="18"/>
  <c r="Q99" i="18"/>
  <c r="V99" i="18"/>
  <c r="G100" i="18"/>
  <c r="M100" i="18" s="1"/>
  <c r="I100" i="18"/>
  <c r="K100" i="18"/>
  <c r="O100" i="18"/>
  <c r="Q100" i="18"/>
  <c r="V100" i="18"/>
  <c r="G101" i="18"/>
  <c r="I101" i="18"/>
  <c r="K101" i="18"/>
  <c r="M101" i="18"/>
  <c r="O101" i="18"/>
  <c r="Q101" i="18"/>
  <c r="V101" i="18"/>
  <c r="G102" i="18"/>
  <c r="I102" i="18"/>
  <c r="K102" i="18"/>
  <c r="M102" i="18"/>
  <c r="O102" i="18"/>
  <c r="Q102" i="18"/>
  <c r="V102" i="18"/>
  <c r="G103" i="18"/>
  <c r="I103" i="18"/>
  <c r="K103" i="18"/>
  <c r="M103" i="18"/>
  <c r="O103" i="18"/>
  <c r="Q103" i="18"/>
  <c r="V103" i="18"/>
  <c r="G104" i="18"/>
  <c r="M104" i="18" s="1"/>
  <c r="I104" i="18"/>
  <c r="K104" i="18"/>
  <c r="O104" i="18"/>
  <c r="Q104" i="18"/>
  <c r="V104" i="18"/>
  <c r="G105" i="18"/>
  <c r="M105" i="18" s="1"/>
  <c r="I105" i="18"/>
  <c r="K105" i="18"/>
  <c r="O105" i="18"/>
  <c r="Q105" i="18"/>
  <c r="V105" i="18"/>
  <c r="G107" i="18"/>
  <c r="M107" i="18" s="1"/>
  <c r="I107" i="18"/>
  <c r="I106" i="18" s="1"/>
  <c r="K107" i="18"/>
  <c r="K106" i="18" s="1"/>
  <c r="O107" i="18"/>
  <c r="O106" i="18" s="1"/>
  <c r="Q107" i="18"/>
  <c r="Q106" i="18" s="1"/>
  <c r="V107" i="18"/>
  <c r="G108" i="18"/>
  <c r="I108" i="18"/>
  <c r="K108" i="18"/>
  <c r="M108" i="18"/>
  <c r="O108" i="18"/>
  <c r="Q108" i="18"/>
  <c r="V108" i="18"/>
  <c r="G109" i="18"/>
  <c r="I109" i="18"/>
  <c r="K109" i="18"/>
  <c r="M109" i="18"/>
  <c r="O109" i="18"/>
  <c r="Q109" i="18"/>
  <c r="V109" i="18"/>
  <c r="G110" i="18"/>
  <c r="I110" i="18"/>
  <c r="K110" i="18"/>
  <c r="M110" i="18"/>
  <c r="O110" i="18"/>
  <c r="Q110" i="18"/>
  <c r="V110" i="18"/>
  <c r="G111" i="18"/>
  <c r="M111" i="18" s="1"/>
  <c r="I111" i="18"/>
  <c r="K111" i="18"/>
  <c r="O111" i="18"/>
  <c r="Q111" i="18"/>
  <c r="V111" i="18"/>
  <c r="G112" i="18"/>
  <c r="G106" i="18" s="1"/>
  <c r="I112" i="18"/>
  <c r="K112" i="18"/>
  <c r="O112" i="18"/>
  <c r="Q112" i="18"/>
  <c r="V112" i="18"/>
  <c r="V106" i="18" s="1"/>
  <c r="G113" i="18"/>
  <c r="M113" i="18" s="1"/>
  <c r="I113" i="18"/>
  <c r="K113" i="18"/>
  <c r="O113" i="18"/>
  <c r="Q113" i="18"/>
  <c r="V113" i="18"/>
  <c r="G114" i="18"/>
  <c r="I114" i="18"/>
  <c r="K114" i="18"/>
  <c r="M114" i="18"/>
  <c r="O114" i="18"/>
  <c r="Q114" i="18"/>
  <c r="V114" i="18"/>
  <c r="G115" i="18"/>
  <c r="I115" i="18"/>
  <c r="K115" i="18"/>
  <c r="M115" i="18"/>
  <c r="O115" i="18"/>
  <c r="Q115" i="18"/>
  <c r="V115" i="18"/>
  <c r="G116" i="18"/>
  <c r="I116" i="18"/>
  <c r="K116" i="18"/>
  <c r="M116" i="18"/>
  <c r="O116" i="18"/>
  <c r="Q116" i="18"/>
  <c r="V116" i="18"/>
  <c r="G117" i="18"/>
  <c r="M117" i="18" s="1"/>
  <c r="I117" i="18"/>
  <c r="K117" i="18"/>
  <c r="O117" i="18"/>
  <c r="Q117" i="18"/>
  <c r="V117" i="18"/>
  <c r="G118" i="18"/>
  <c r="V118" i="18"/>
  <c r="G119" i="18"/>
  <c r="M119" i="18" s="1"/>
  <c r="M118" i="18" s="1"/>
  <c r="I119" i="18"/>
  <c r="I118" i="18" s="1"/>
  <c r="K119" i="18"/>
  <c r="K118" i="18" s="1"/>
  <c r="O119" i="18"/>
  <c r="O118" i="18" s="1"/>
  <c r="Q119" i="18"/>
  <c r="Q118" i="18" s="1"/>
  <c r="V119" i="18"/>
  <c r="G120" i="18"/>
  <c r="I120" i="18"/>
  <c r="K120" i="18"/>
  <c r="M120" i="18"/>
  <c r="O120" i="18"/>
  <c r="Q120" i="18"/>
  <c r="V120" i="18"/>
  <c r="G121" i="18"/>
  <c r="I121" i="18"/>
  <c r="K121" i="18"/>
  <c r="M121" i="18"/>
  <c r="O121" i="18"/>
  <c r="Q121" i="18"/>
  <c r="V121" i="18"/>
  <c r="G122" i="18"/>
  <c r="I122" i="18"/>
  <c r="K122" i="18"/>
  <c r="M122" i="18"/>
  <c r="O122" i="18"/>
  <c r="Q122" i="18"/>
  <c r="V122" i="18"/>
  <c r="G124" i="18"/>
  <c r="G123" i="18" s="1"/>
  <c r="I124" i="18"/>
  <c r="K124" i="18"/>
  <c r="K123" i="18" s="1"/>
  <c r="O124" i="18"/>
  <c r="Q124" i="18"/>
  <c r="Q123" i="18" s="1"/>
  <c r="V124" i="18"/>
  <c r="V123" i="18" s="1"/>
  <c r="G125" i="18"/>
  <c r="M125" i="18" s="1"/>
  <c r="I125" i="18"/>
  <c r="K125" i="18"/>
  <c r="O125" i="18"/>
  <c r="O123" i="18" s="1"/>
  <c r="Q125" i="18"/>
  <c r="V125" i="18"/>
  <c r="G126" i="18"/>
  <c r="I126" i="18"/>
  <c r="K126" i="18"/>
  <c r="M126" i="18"/>
  <c r="O126" i="18"/>
  <c r="Q126" i="18"/>
  <c r="V126" i="18"/>
  <c r="G127" i="18"/>
  <c r="I127" i="18"/>
  <c r="K127" i="18"/>
  <c r="M127" i="18"/>
  <c r="O127" i="18"/>
  <c r="Q127" i="18"/>
  <c r="V127" i="18"/>
  <c r="G128" i="18"/>
  <c r="I128" i="18"/>
  <c r="K128" i="18"/>
  <c r="M128" i="18"/>
  <c r="O128" i="18"/>
  <c r="Q128" i="18"/>
  <c r="V128" i="18"/>
  <c r="G129" i="18"/>
  <c r="M129" i="18" s="1"/>
  <c r="I129" i="18"/>
  <c r="I123" i="18" s="1"/>
  <c r="K129" i="18"/>
  <c r="O129" i="18"/>
  <c r="Q129" i="18"/>
  <c r="V129" i="18"/>
  <c r="G130" i="18"/>
  <c r="M130" i="18" s="1"/>
  <c r="I130" i="18"/>
  <c r="K130" i="18"/>
  <c r="O130" i="18"/>
  <c r="Q130" i="18"/>
  <c r="V130" i="18"/>
  <c r="G131" i="18"/>
  <c r="M131" i="18" s="1"/>
  <c r="I131" i="18"/>
  <c r="K131" i="18"/>
  <c r="O131" i="18"/>
  <c r="Q131" i="18"/>
  <c r="V131" i="18"/>
  <c r="G132" i="18"/>
  <c r="I132" i="18"/>
  <c r="K132" i="18"/>
  <c r="M132" i="18"/>
  <c r="O132" i="18"/>
  <c r="Q132" i="18"/>
  <c r="V132" i="18"/>
  <c r="G133" i="18"/>
  <c r="I133" i="18"/>
  <c r="K133" i="18"/>
  <c r="M133" i="18"/>
  <c r="O133" i="18"/>
  <c r="Q133" i="18"/>
  <c r="V133" i="18"/>
  <c r="G134" i="18"/>
  <c r="M134" i="18" s="1"/>
  <c r="I134" i="18"/>
  <c r="K134" i="18"/>
  <c r="O134" i="18"/>
  <c r="Q134" i="18"/>
  <c r="V134" i="18"/>
  <c r="G135" i="18"/>
  <c r="M135" i="18" s="1"/>
  <c r="I135" i="18"/>
  <c r="K135" i="18"/>
  <c r="O135" i="18"/>
  <c r="Q135" i="18"/>
  <c r="V135" i="18"/>
  <c r="G136" i="18"/>
  <c r="M136" i="18" s="1"/>
  <c r="I136" i="18"/>
  <c r="K136" i="18"/>
  <c r="O136" i="18"/>
  <c r="Q136" i="18"/>
  <c r="V136" i="18"/>
  <c r="G137" i="18"/>
  <c r="M137" i="18" s="1"/>
  <c r="I137" i="18"/>
  <c r="K137" i="18"/>
  <c r="O137" i="18"/>
  <c r="Q137" i="18"/>
  <c r="V137" i="18"/>
  <c r="G138" i="18"/>
  <c r="I138" i="18"/>
  <c r="K138" i="18"/>
  <c r="M138" i="18"/>
  <c r="O138" i="18"/>
  <c r="Q138" i="18"/>
  <c r="V138" i="18"/>
  <c r="G139" i="18"/>
  <c r="I139" i="18"/>
  <c r="K139" i="18"/>
  <c r="M139" i="18"/>
  <c r="O139" i="18"/>
  <c r="Q139" i="18"/>
  <c r="V139" i="18"/>
  <c r="G140" i="18"/>
  <c r="M140" i="18" s="1"/>
  <c r="I140" i="18"/>
  <c r="K140" i="18"/>
  <c r="O140" i="18"/>
  <c r="Q140" i="18"/>
  <c r="V140" i="18"/>
  <c r="G141" i="18"/>
  <c r="M141" i="18" s="1"/>
  <c r="I141" i="18"/>
  <c r="K141" i="18"/>
  <c r="O141" i="18"/>
  <c r="Q141" i="18"/>
  <c r="V141" i="18"/>
  <c r="G142" i="18"/>
  <c r="M142" i="18" s="1"/>
  <c r="I142" i="18"/>
  <c r="K142" i="18"/>
  <c r="O142" i="18"/>
  <c r="Q142" i="18"/>
  <c r="V142" i="18"/>
  <c r="G143" i="18"/>
  <c r="I143" i="18"/>
  <c r="K143" i="18"/>
  <c r="M143" i="18"/>
  <c r="O143" i="18"/>
  <c r="Q143" i="18"/>
  <c r="V143" i="18"/>
  <c r="G144" i="18"/>
  <c r="I144" i="18"/>
  <c r="K144" i="18"/>
  <c r="M144" i="18"/>
  <c r="O144" i="18"/>
  <c r="Q144" i="18"/>
  <c r="V144" i="18"/>
  <c r="G145" i="18"/>
  <c r="I145" i="18"/>
  <c r="K145" i="18"/>
  <c r="M145" i="18"/>
  <c r="O145" i="18"/>
  <c r="Q145" i="18"/>
  <c r="V145" i="18"/>
  <c r="G146" i="18"/>
  <c r="M146" i="18" s="1"/>
  <c r="I146" i="18"/>
  <c r="K146" i="18"/>
  <c r="O146" i="18"/>
  <c r="Q146" i="18"/>
  <c r="V146" i="18"/>
  <c r="G147" i="18"/>
  <c r="M147" i="18" s="1"/>
  <c r="I147" i="18"/>
  <c r="K147" i="18"/>
  <c r="O147" i="18"/>
  <c r="Q147" i="18"/>
  <c r="V147" i="18"/>
  <c r="G148" i="18"/>
  <c r="M148" i="18" s="1"/>
  <c r="I148" i="18"/>
  <c r="K148" i="18"/>
  <c r="O148" i="18"/>
  <c r="Q148" i="18"/>
  <c r="V148" i="18"/>
  <c r="G149" i="18"/>
  <c r="I149" i="18"/>
  <c r="K149" i="18"/>
  <c r="M149" i="18"/>
  <c r="O149" i="18"/>
  <c r="Q149" i="18"/>
  <c r="V149" i="18"/>
  <c r="G150" i="18"/>
  <c r="I150" i="18"/>
  <c r="K150" i="18"/>
  <c r="M150" i="18"/>
  <c r="O150" i="18"/>
  <c r="Q150" i="18"/>
  <c r="V150" i="18"/>
  <c r="G151" i="18"/>
  <c r="I151" i="18"/>
  <c r="K151" i="18"/>
  <c r="M151" i="18"/>
  <c r="O151" i="18"/>
  <c r="Q151" i="18"/>
  <c r="V151" i="18"/>
  <c r="G152" i="18"/>
  <c r="M152" i="18" s="1"/>
  <c r="I152" i="18"/>
  <c r="K152" i="18"/>
  <c r="O152" i="18"/>
  <c r="Q152" i="18"/>
  <c r="V152" i="18"/>
  <c r="G153" i="18"/>
  <c r="M153" i="18" s="1"/>
  <c r="I153" i="18"/>
  <c r="K153" i="18"/>
  <c r="O153" i="18"/>
  <c r="Q153" i="18"/>
  <c r="V153" i="18"/>
  <c r="G154" i="18"/>
  <c r="M154" i="18" s="1"/>
  <c r="I154" i="18"/>
  <c r="K154" i="18"/>
  <c r="O154" i="18"/>
  <c r="Q154" i="18"/>
  <c r="V154" i="18"/>
  <c r="Q155" i="18"/>
  <c r="G156" i="18"/>
  <c r="I156" i="18"/>
  <c r="I155" i="18" s="1"/>
  <c r="K156" i="18"/>
  <c r="K155" i="18" s="1"/>
  <c r="M156" i="18"/>
  <c r="O156" i="18"/>
  <c r="O155" i="18" s="1"/>
  <c r="Q156" i="18"/>
  <c r="V156" i="18"/>
  <c r="G157" i="18"/>
  <c r="I157" i="18"/>
  <c r="K157" i="18"/>
  <c r="M157" i="18"/>
  <c r="O157" i="18"/>
  <c r="Q157" i="18"/>
  <c r="V157" i="18"/>
  <c r="G158" i="18"/>
  <c r="I158" i="18"/>
  <c r="K158" i="18"/>
  <c r="M158" i="18"/>
  <c r="O158" i="18"/>
  <c r="Q158" i="18"/>
  <c r="V158" i="18"/>
  <c r="G159" i="18"/>
  <c r="G155" i="18" s="1"/>
  <c r="I159" i="18"/>
  <c r="K159" i="18"/>
  <c r="O159" i="18"/>
  <c r="Q159" i="18"/>
  <c r="V159" i="18"/>
  <c r="V155" i="18" s="1"/>
  <c r="G161" i="18"/>
  <c r="M161" i="18" s="1"/>
  <c r="I161" i="18"/>
  <c r="K161" i="18"/>
  <c r="K160" i="18" s="1"/>
  <c r="O161" i="18"/>
  <c r="O160" i="18" s="1"/>
  <c r="Q161" i="18"/>
  <c r="Q160" i="18" s="1"/>
  <c r="V161" i="18"/>
  <c r="G162" i="18"/>
  <c r="I162" i="18"/>
  <c r="K162" i="18"/>
  <c r="M162" i="18"/>
  <c r="O162" i="18"/>
  <c r="Q162" i="18"/>
  <c r="V162" i="18"/>
  <c r="G163" i="18"/>
  <c r="I163" i="18"/>
  <c r="K163" i="18"/>
  <c r="M163" i="18"/>
  <c r="O163" i="18"/>
  <c r="Q163" i="18"/>
  <c r="V163" i="18"/>
  <c r="G164" i="18"/>
  <c r="I164" i="18"/>
  <c r="I160" i="18" s="1"/>
  <c r="K164" i="18"/>
  <c r="M164" i="18"/>
  <c r="O164" i="18"/>
  <c r="Q164" i="18"/>
  <c r="V164" i="18"/>
  <c r="G165" i="18"/>
  <c r="M165" i="18" s="1"/>
  <c r="I165" i="18"/>
  <c r="K165" i="18"/>
  <c r="O165" i="18"/>
  <c r="Q165" i="18"/>
  <c r="V165" i="18"/>
  <c r="G166" i="18"/>
  <c r="G160" i="18" s="1"/>
  <c r="I166" i="18"/>
  <c r="K166" i="18"/>
  <c r="O166" i="18"/>
  <c r="Q166" i="18"/>
  <c r="V166" i="18"/>
  <c r="V160" i="18" s="1"/>
  <c r="G167" i="18"/>
  <c r="M167" i="18" s="1"/>
  <c r="I167" i="18"/>
  <c r="K167" i="18"/>
  <c r="O167" i="18"/>
  <c r="Q167" i="18"/>
  <c r="V167" i="18"/>
  <c r="G168" i="18"/>
  <c r="I168" i="18"/>
  <c r="K168" i="18"/>
  <c r="M168" i="18"/>
  <c r="O168" i="18"/>
  <c r="Q168" i="18"/>
  <c r="V168" i="18"/>
  <c r="G169" i="18"/>
  <c r="I169" i="18"/>
  <c r="K169" i="18"/>
  <c r="M169" i="18"/>
  <c r="O169" i="18"/>
  <c r="Q169" i="18"/>
  <c r="V169" i="18"/>
  <c r="G170" i="18"/>
  <c r="I170" i="18"/>
  <c r="K170" i="18"/>
  <c r="M170" i="18"/>
  <c r="O170" i="18"/>
  <c r="Q170" i="18"/>
  <c r="V170" i="18"/>
  <c r="G171" i="18"/>
  <c r="M171" i="18" s="1"/>
  <c r="I171" i="18"/>
  <c r="K171" i="18"/>
  <c r="O171" i="18"/>
  <c r="Q171" i="18"/>
  <c r="V171" i="18"/>
  <c r="G172" i="18"/>
  <c r="M172" i="18" s="1"/>
  <c r="I172" i="18"/>
  <c r="K172" i="18"/>
  <c r="O172" i="18"/>
  <c r="Q172" i="18"/>
  <c r="V172" i="18"/>
  <c r="G173" i="18"/>
  <c r="M173" i="18" s="1"/>
  <c r="I173" i="18"/>
  <c r="K173" i="18"/>
  <c r="O173" i="18"/>
  <c r="Q173" i="18"/>
  <c r="V173" i="18"/>
  <c r="G174" i="18"/>
  <c r="I174" i="18"/>
  <c r="K174" i="18"/>
  <c r="M174" i="18"/>
  <c r="O174" i="18"/>
  <c r="Q174" i="18"/>
  <c r="V174" i="18"/>
  <c r="G175" i="18"/>
  <c r="I175" i="18"/>
  <c r="K175" i="18"/>
  <c r="M175" i="18"/>
  <c r="O175" i="18"/>
  <c r="Q175" i="18"/>
  <c r="V175" i="18"/>
  <c r="G176" i="18"/>
  <c r="I176" i="18"/>
  <c r="K176" i="18"/>
  <c r="M176" i="18"/>
  <c r="O176" i="18"/>
  <c r="Q176" i="18"/>
  <c r="V176" i="18"/>
  <c r="G177" i="18"/>
  <c r="M177" i="18" s="1"/>
  <c r="I177" i="18"/>
  <c r="K177" i="18"/>
  <c r="O177" i="18"/>
  <c r="Q177" i="18"/>
  <c r="V177" i="18"/>
  <c r="G178" i="18"/>
  <c r="M178" i="18" s="1"/>
  <c r="I178" i="18"/>
  <c r="K178" i="18"/>
  <c r="O178" i="18"/>
  <c r="Q178" i="18"/>
  <c r="V178" i="18"/>
  <c r="G179" i="18"/>
  <c r="M179" i="18" s="1"/>
  <c r="I179" i="18"/>
  <c r="K179" i="18"/>
  <c r="O179" i="18"/>
  <c r="Q179" i="18"/>
  <c r="V179" i="18"/>
  <c r="G180" i="18"/>
  <c r="I180" i="18"/>
  <c r="K180" i="18"/>
  <c r="M180" i="18"/>
  <c r="O180" i="18"/>
  <c r="Q180" i="18"/>
  <c r="V180" i="18"/>
  <c r="G181" i="18"/>
  <c r="I181" i="18"/>
  <c r="K181" i="18"/>
  <c r="M181" i="18"/>
  <c r="O181" i="18"/>
  <c r="Q181" i="18"/>
  <c r="V181" i="18"/>
  <c r="G182" i="18"/>
  <c r="I182" i="18"/>
  <c r="K182" i="18"/>
  <c r="M182" i="18"/>
  <c r="O182" i="18"/>
  <c r="Q182" i="18"/>
  <c r="V182" i="18"/>
  <c r="G183" i="18"/>
  <c r="M183" i="18" s="1"/>
  <c r="I183" i="18"/>
  <c r="K183" i="18"/>
  <c r="O183" i="18"/>
  <c r="Q183" i="18"/>
  <c r="V183" i="18"/>
  <c r="AE185" i="18"/>
  <c r="G44" i="17"/>
  <c r="G9" i="17"/>
  <c r="M9" i="17" s="1"/>
  <c r="I9" i="17"/>
  <c r="I8" i="17" s="1"/>
  <c r="K9" i="17"/>
  <c r="O9" i="17"/>
  <c r="O8" i="17" s="1"/>
  <c r="Q9" i="17"/>
  <c r="Q8" i="17" s="1"/>
  <c r="V9" i="17"/>
  <c r="G12" i="17"/>
  <c r="G8" i="17" s="1"/>
  <c r="I12" i="17"/>
  <c r="K12" i="17"/>
  <c r="O12" i="17"/>
  <c r="Q12" i="17"/>
  <c r="V12" i="17"/>
  <c r="V8" i="17" s="1"/>
  <c r="G15" i="17"/>
  <c r="I15" i="17"/>
  <c r="K15" i="17"/>
  <c r="M15" i="17"/>
  <c r="O15" i="17"/>
  <c r="Q15" i="17"/>
  <c r="V15" i="17"/>
  <c r="G16" i="17"/>
  <c r="I16" i="17"/>
  <c r="K16" i="17"/>
  <c r="M16" i="17"/>
  <c r="O16" i="17"/>
  <c r="Q16" i="17"/>
  <c r="V16" i="17"/>
  <c r="G17" i="17"/>
  <c r="I17" i="17"/>
  <c r="K17" i="17"/>
  <c r="M17" i="17"/>
  <c r="O17" i="17"/>
  <c r="Q17" i="17"/>
  <c r="V17" i="17"/>
  <c r="G18" i="17"/>
  <c r="M18" i="17" s="1"/>
  <c r="I18" i="17"/>
  <c r="K18" i="17"/>
  <c r="K8" i="17" s="1"/>
  <c r="O18" i="17"/>
  <c r="Q18" i="17"/>
  <c r="V18" i="17"/>
  <c r="G19" i="17"/>
  <c r="M19" i="17" s="1"/>
  <c r="I19" i="17"/>
  <c r="K19" i="17"/>
  <c r="O19" i="17"/>
  <c r="Q19" i="17"/>
  <c r="V19" i="17"/>
  <c r="G20" i="17"/>
  <c r="M20" i="17" s="1"/>
  <c r="I20" i="17"/>
  <c r="K20" i="17"/>
  <c r="O20" i="17"/>
  <c r="Q20" i="17"/>
  <c r="V20" i="17"/>
  <c r="G21" i="17"/>
  <c r="I21" i="17"/>
  <c r="K21" i="17"/>
  <c r="M21" i="17"/>
  <c r="O21" i="17"/>
  <c r="Q21" i="17"/>
  <c r="V21" i="17"/>
  <c r="G22" i="17"/>
  <c r="M22" i="17" s="1"/>
  <c r="I22" i="17"/>
  <c r="K22" i="17"/>
  <c r="O22" i="17"/>
  <c r="Q22" i="17"/>
  <c r="V22" i="17"/>
  <c r="G23" i="17"/>
  <c r="I23" i="17"/>
  <c r="K23" i="17"/>
  <c r="M23" i="17"/>
  <c r="O23" i="17"/>
  <c r="Q23" i="17"/>
  <c r="V23" i="17"/>
  <c r="G24" i="17"/>
  <c r="M24" i="17" s="1"/>
  <c r="I24" i="17"/>
  <c r="K24" i="17"/>
  <c r="O24" i="17"/>
  <c r="Q24" i="17"/>
  <c r="V24" i="17"/>
  <c r="G25" i="17"/>
  <c r="I25" i="17"/>
  <c r="K25" i="17"/>
  <c r="M25" i="17"/>
  <c r="O25" i="17"/>
  <c r="Q25" i="17"/>
  <c r="V25" i="17"/>
  <c r="G26" i="17"/>
  <c r="M26" i="17" s="1"/>
  <c r="I26" i="17"/>
  <c r="K26" i="17"/>
  <c r="O26" i="17"/>
  <c r="Q26" i="17"/>
  <c r="V26" i="17"/>
  <c r="G27" i="17"/>
  <c r="I27" i="17"/>
  <c r="K27" i="17"/>
  <c r="M27" i="17"/>
  <c r="O27" i="17"/>
  <c r="Q27" i="17"/>
  <c r="V27" i="17"/>
  <c r="G29" i="17"/>
  <c r="I29" i="17"/>
  <c r="I28" i="17" s="1"/>
  <c r="K29" i="17"/>
  <c r="M29" i="17"/>
  <c r="O29" i="17"/>
  <c r="Q29" i="17"/>
  <c r="Q28" i="17" s="1"/>
  <c r="V29" i="17"/>
  <c r="G32" i="17"/>
  <c r="M32" i="17" s="1"/>
  <c r="I32" i="17"/>
  <c r="K32" i="17"/>
  <c r="K28" i="17" s="1"/>
  <c r="O32" i="17"/>
  <c r="Q32" i="17"/>
  <c r="V32" i="17"/>
  <c r="G33" i="17"/>
  <c r="I33" i="17"/>
  <c r="K33" i="17"/>
  <c r="M33" i="17"/>
  <c r="O33" i="17"/>
  <c r="Q33" i="17"/>
  <c r="V33" i="17"/>
  <c r="G34" i="17"/>
  <c r="M34" i="17" s="1"/>
  <c r="I34" i="17"/>
  <c r="K34" i="17"/>
  <c r="O34" i="17"/>
  <c r="Q34" i="17"/>
  <c r="V34" i="17"/>
  <c r="V28" i="17" s="1"/>
  <c r="G35" i="17"/>
  <c r="I35" i="17"/>
  <c r="K35" i="17"/>
  <c r="M35" i="17"/>
  <c r="O35" i="17"/>
  <c r="Q35" i="17"/>
  <c r="V35" i="17"/>
  <c r="G36" i="17"/>
  <c r="M36" i="17" s="1"/>
  <c r="I36" i="17"/>
  <c r="K36" i="17"/>
  <c r="O36" i="17"/>
  <c r="O28" i="17" s="1"/>
  <c r="Q36" i="17"/>
  <c r="V36" i="17"/>
  <c r="G37" i="17"/>
  <c r="I37" i="17"/>
  <c r="K37" i="17"/>
  <c r="M37" i="17"/>
  <c r="O37" i="17"/>
  <c r="Q37" i="17"/>
  <c r="V37" i="17"/>
  <c r="G38" i="17"/>
  <c r="M38" i="17" s="1"/>
  <c r="I38" i="17"/>
  <c r="K38" i="17"/>
  <c r="O38" i="17"/>
  <c r="Q38" i="17"/>
  <c r="V38" i="17"/>
  <c r="G39" i="17"/>
  <c r="I39" i="17"/>
  <c r="K39" i="17"/>
  <c r="M39" i="17"/>
  <c r="O39" i="17"/>
  <c r="Q39" i="17"/>
  <c r="V39" i="17"/>
  <c r="G40" i="17"/>
  <c r="K40" i="17"/>
  <c r="V40" i="17"/>
  <c r="G41" i="17"/>
  <c r="I41" i="17"/>
  <c r="I40" i="17" s="1"/>
  <c r="K41" i="17"/>
  <c r="M41" i="17"/>
  <c r="M40" i="17" s="1"/>
  <c r="O41" i="17"/>
  <c r="Q41" i="17"/>
  <c r="Q40" i="17" s="1"/>
  <c r="V41" i="17"/>
  <c r="G42" i="17"/>
  <c r="M42" i="17" s="1"/>
  <c r="I42" i="17"/>
  <c r="K42" i="17"/>
  <c r="O42" i="17"/>
  <c r="O40" i="17" s="1"/>
  <c r="Q42" i="17"/>
  <c r="V42" i="17"/>
  <c r="AE44" i="17"/>
  <c r="G39" i="16"/>
  <c r="G9" i="16"/>
  <c r="G8" i="16" s="1"/>
  <c r="I9" i="16"/>
  <c r="I8" i="16" s="1"/>
  <c r="K9" i="16"/>
  <c r="K8" i="16" s="1"/>
  <c r="O9" i="16"/>
  <c r="O8" i="16" s="1"/>
  <c r="Q9" i="16"/>
  <c r="Q8" i="16" s="1"/>
  <c r="V9" i="16"/>
  <c r="V8" i="16" s="1"/>
  <c r="G14" i="16"/>
  <c r="M14" i="16" s="1"/>
  <c r="I14" i="16"/>
  <c r="K14" i="16"/>
  <c r="O14" i="16"/>
  <c r="Q14" i="16"/>
  <c r="V14" i="16"/>
  <c r="G15" i="16"/>
  <c r="M15" i="16" s="1"/>
  <c r="I15" i="16"/>
  <c r="K15" i="16"/>
  <c r="O15" i="16"/>
  <c r="Q15" i="16"/>
  <c r="V15" i="16"/>
  <c r="G16" i="16"/>
  <c r="I16" i="16"/>
  <c r="K16" i="16"/>
  <c r="M16" i="16"/>
  <c r="O16" i="16"/>
  <c r="Q16" i="16"/>
  <c r="V16" i="16"/>
  <c r="G17" i="16"/>
  <c r="I17" i="16"/>
  <c r="K17" i="16"/>
  <c r="M17" i="16"/>
  <c r="O17" i="16"/>
  <c r="Q17" i="16"/>
  <c r="V17" i="16"/>
  <c r="G18" i="16"/>
  <c r="I18" i="16"/>
  <c r="K18" i="16"/>
  <c r="M18" i="16"/>
  <c r="O18" i="16"/>
  <c r="Q18" i="16"/>
  <c r="V18" i="16"/>
  <c r="G19" i="16"/>
  <c r="M19" i="16" s="1"/>
  <c r="I19" i="16"/>
  <c r="K19" i="16"/>
  <c r="O19" i="16"/>
  <c r="Q19" i="16"/>
  <c r="V19" i="16"/>
  <c r="G20" i="16"/>
  <c r="M20" i="16" s="1"/>
  <c r="I20" i="16"/>
  <c r="K20" i="16"/>
  <c r="O20" i="16"/>
  <c r="Q20" i="16"/>
  <c r="V20" i="16"/>
  <c r="G21" i="16"/>
  <c r="M21" i="16" s="1"/>
  <c r="I21" i="16"/>
  <c r="K21" i="16"/>
  <c r="O21" i="16"/>
  <c r="Q21" i="16"/>
  <c r="V21" i="16"/>
  <c r="G22" i="16"/>
  <c r="Q22" i="16"/>
  <c r="V22" i="16"/>
  <c r="G23" i="16"/>
  <c r="I23" i="16"/>
  <c r="I22" i="16" s="1"/>
  <c r="K23" i="16"/>
  <c r="K22" i="16" s="1"/>
  <c r="M23" i="16"/>
  <c r="M22" i="16" s="1"/>
  <c r="O23" i="16"/>
  <c r="O22" i="16" s="1"/>
  <c r="Q23" i="16"/>
  <c r="V23" i="16"/>
  <c r="G24" i="16"/>
  <c r="I24" i="16"/>
  <c r="K24" i="16"/>
  <c r="M24" i="16"/>
  <c r="O24" i="16"/>
  <c r="Q24" i="16"/>
  <c r="V24" i="16"/>
  <c r="K25" i="16"/>
  <c r="G26" i="16"/>
  <c r="G25" i="16" s="1"/>
  <c r="I26" i="16"/>
  <c r="I25" i="16" s="1"/>
  <c r="K26" i="16"/>
  <c r="O26" i="16"/>
  <c r="O25" i="16" s="1"/>
  <c r="Q26" i="16"/>
  <c r="Q25" i="16" s="1"/>
  <c r="V26" i="16"/>
  <c r="V25" i="16" s="1"/>
  <c r="G27" i="16"/>
  <c r="M27" i="16" s="1"/>
  <c r="I27" i="16"/>
  <c r="K27" i="16"/>
  <c r="O27" i="16"/>
  <c r="Q27" i="16"/>
  <c r="V27" i="16"/>
  <c r="G28" i="16"/>
  <c r="Q28" i="16"/>
  <c r="V28" i="16"/>
  <c r="G29" i="16"/>
  <c r="I29" i="16"/>
  <c r="I28" i="16" s="1"/>
  <c r="K29" i="16"/>
  <c r="K28" i="16" s="1"/>
  <c r="M29" i="16"/>
  <c r="M28" i="16" s="1"/>
  <c r="O29" i="16"/>
  <c r="O28" i="16" s="1"/>
  <c r="Q29" i="16"/>
  <c r="V29" i="16"/>
  <c r="O30" i="16"/>
  <c r="G31" i="16"/>
  <c r="G30" i="16" s="1"/>
  <c r="I31" i="16"/>
  <c r="I30" i="16" s="1"/>
  <c r="K31" i="16"/>
  <c r="K30" i="16" s="1"/>
  <c r="O31" i="16"/>
  <c r="Q31" i="16"/>
  <c r="Q30" i="16" s="1"/>
  <c r="V31" i="16"/>
  <c r="V30" i="16" s="1"/>
  <c r="G32" i="16"/>
  <c r="I32" i="16"/>
  <c r="V32" i="16"/>
  <c r="G34" i="16"/>
  <c r="M34" i="16" s="1"/>
  <c r="M32" i="16" s="1"/>
  <c r="I34" i="16"/>
  <c r="K34" i="16"/>
  <c r="O34" i="16"/>
  <c r="O32" i="16" s="1"/>
  <c r="Q34" i="16"/>
  <c r="Q32" i="16" s="1"/>
  <c r="V34" i="16"/>
  <c r="G35" i="16"/>
  <c r="I35" i="16"/>
  <c r="K35" i="16"/>
  <c r="M35" i="16"/>
  <c r="O35" i="16"/>
  <c r="Q35" i="16"/>
  <c r="V35" i="16"/>
  <c r="G36" i="16"/>
  <c r="I36" i="16"/>
  <c r="K36" i="16"/>
  <c r="K32" i="16" s="1"/>
  <c r="M36" i="16"/>
  <c r="O36" i="16"/>
  <c r="Q36" i="16"/>
  <c r="V36" i="16"/>
  <c r="G37" i="16"/>
  <c r="I37" i="16"/>
  <c r="K37" i="16"/>
  <c r="M37" i="16"/>
  <c r="O37" i="16"/>
  <c r="Q37" i="16"/>
  <c r="V37" i="16"/>
  <c r="AE39" i="16"/>
  <c r="AF39" i="16"/>
  <c r="G79" i="15"/>
  <c r="G9" i="15"/>
  <c r="G8" i="15" s="1"/>
  <c r="I9" i="15"/>
  <c r="K9" i="15"/>
  <c r="K8" i="15" s="1"/>
  <c r="O9" i="15"/>
  <c r="O8" i="15" s="1"/>
  <c r="Q9" i="15"/>
  <c r="Q8" i="15" s="1"/>
  <c r="V9" i="15"/>
  <c r="V8" i="15" s="1"/>
  <c r="G10" i="15"/>
  <c r="I10" i="15"/>
  <c r="K10" i="15"/>
  <c r="M10" i="15"/>
  <c r="O10" i="15"/>
  <c r="Q10" i="15"/>
  <c r="V10" i="15"/>
  <c r="G11" i="15"/>
  <c r="I11" i="15"/>
  <c r="K11" i="15"/>
  <c r="M11" i="15"/>
  <c r="O11" i="15"/>
  <c r="Q11" i="15"/>
  <c r="V11" i="15"/>
  <c r="G12" i="15"/>
  <c r="I12" i="15"/>
  <c r="K12" i="15"/>
  <c r="M12" i="15"/>
  <c r="O12" i="15"/>
  <c r="Q12" i="15"/>
  <c r="V12" i="15"/>
  <c r="G13" i="15"/>
  <c r="M13" i="15" s="1"/>
  <c r="I13" i="15"/>
  <c r="K13" i="15"/>
  <c r="O13" i="15"/>
  <c r="Q13" i="15"/>
  <c r="V13" i="15"/>
  <c r="G14" i="15"/>
  <c r="M14" i="15" s="1"/>
  <c r="I14" i="15"/>
  <c r="I8" i="15" s="1"/>
  <c r="K14" i="15"/>
  <c r="O14" i="15"/>
  <c r="Q14" i="15"/>
  <c r="V14" i="15"/>
  <c r="G15" i="15"/>
  <c r="M15" i="15" s="1"/>
  <c r="I15" i="15"/>
  <c r="K15" i="15"/>
  <c r="O15" i="15"/>
  <c r="Q15" i="15"/>
  <c r="V15" i="15"/>
  <c r="G16" i="15"/>
  <c r="I16" i="15"/>
  <c r="K16" i="15"/>
  <c r="M16" i="15"/>
  <c r="O16" i="15"/>
  <c r="Q16" i="15"/>
  <c r="V16" i="15"/>
  <c r="G17" i="15"/>
  <c r="I17" i="15"/>
  <c r="K17" i="15"/>
  <c r="M17" i="15"/>
  <c r="O17" i="15"/>
  <c r="Q17" i="15"/>
  <c r="V17" i="15"/>
  <c r="G18" i="15"/>
  <c r="I18" i="15"/>
  <c r="K18" i="15"/>
  <c r="M18" i="15"/>
  <c r="O18" i="15"/>
  <c r="Q18" i="15"/>
  <c r="V18" i="15"/>
  <c r="G19" i="15"/>
  <c r="M19" i="15" s="1"/>
  <c r="I19" i="15"/>
  <c r="K19" i="15"/>
  <c r="O19" i="15"/>
  <c r="Q19" i="15"/>
  <c r="V19" i="15"/>
  <c r="G20" i="15"/>
  <c r="M20" i="15" s="1"/>
  <c r="I20" i="15"/>
  <c r="K20" i="15"/>
  <c r="O20" i="15"/>
  <c r="Q20" i="15"/>
  <c r="V20" i="15"/>
  <c r="G21" i="15"/>
  <c r="M21" i="15" s="1"/>
  <c r="I21" i="15"/>
  <c r="K21" i="15"/>
  <c r="O21" i="15"/>
  <c r="Q21" i="15"/>
  <c r="V21" i="15"/>
  <c r="G22" i="15"/>
  <c r="I22" i="15"/>
  <c r="K22" i="15"/>
  <c r="M22" i="15"/>
  <c r="O22" i="15"/>
  <c r="Q22" i="15"/>
  <c r="V22" i="15"/>
  <c r="G23" i="15"/>
  <c r="I23" i="15"/>
  <c r="K23" i="15"/>
  <c r="M23" i="15"/>
  <c r="O23" i="15"/>
  <c r="Q23" i="15"/>
  <c r="V23" i="15"/>
  <c r="G24" i="15"/>
  <c r="I24" i="15"/>
  <c r="K24" i="15"/>
  <c r="M24" i="15"/>
  <c r="O24" i="15"/>
  <c r="Q24" i="15"/>
  <c r="V24" i="15"/>
  <c r="G25" i="15"/>
  <c r="M25" i="15" s="1"/>
  <c r="I25" i="15"/>
  <c r="K25" i="15"/>
  <c r="O25" i="15"/>
  <c r="Q25" i="15"/>
  <c r="V25" i="15"/>
  <c r="G26" i="15"/>
  <c r="M26" i="15" s="1"/>
  <c r="I26" i="15"/>
  <c r="K26" i="15"/>
  <c r="O26" i="15"/>
  <c r="Q26" i="15"/>
  <c r="V26" i="15"/>
  <c r="G27" i="15"/>
  <c r="M27" i="15" s="1"/>
  <c r="I27" i="15"/>
  <c r="K27" i="15"/>
  <c r="O27" i="15"/>
  <c r="Q27" i="15"/>
  <c r="V27" i="15"/>
  <c r="G28" i="15"/>
  <c r="I28" i="15"/>
  <c r="K28" i="15"/>
  <c r="M28" i="15"/>
  <c r="O28" i="15"/>
  <c r="Q28" i="15"/>
  <c r="V28" i="15"/>
  <c r="G29" i="15"/>
  <c r="I29" i="15"/>
  <c r="K29" i="15"/>
  <c r="M29" i="15"/>
  <c r="O29" i="15"/>
  <c r="Q29" i="15"/>
  <c r="V29" i="15"/>
  <c r="G30" i="15"/>
  <c r="I30" i="15"/>
  <c r="K30" i="15"/>
  <c r="M30" i="15"/>
  <c r="O30" i="15"/>
  <c r="Q30" i="15"/>
  <c r="V30" i="15"/>
  <c r="G31" i="15"/>
  <c r="I31" i="15"/>
  <c r="K31" i="15"/>
  <c r="M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I35" i="15"/>
  <c r="K35" i="15"/>
  <c r="M35" i="15"/>
  <c r="O35" i="15"/>
  <c r="Q35" i="15"/>
  <c r="V35" i="15"/>
  <c r="G36" i="15"/>
  <c r="I36" i="15"/>
  <c r="K36" i="15"/>
  <c r="M36" i="15"/>
  <c r="O36" i="15"/>
  <c r="Q36" i="15"/>
  <c r="V36" i="15"/>
  <c r="G37" i="15"/>
  <c r="M37" i="15" s="1"/>
  <c r="I37" i="15"/>
  <c r="K37" i="15"/>
  <c r="O37" i="15"/>
  <c r="Q37" i="15"/>
  <c r="V37" i="15"/>
  <c r="G38" i="15"/>
  <c r="M38" i="15" s="1"/>
  <c r="I38" i="15"/>
  <c r="K38" i="15"/>
  <c r="O38" i="15"/>
  <c r="Q38" i="15"/>
  <c r="V38" i="15"/>
  <c r="G39" i="15"/>
  <c r="M39" i="15" s="1"/>
  <c r="I39" i="15"/>
  <c r="K39" i="15"/>
  <c r="O39" i="15"/>
  <c r="Q39" i="15"/>
  <c r="V39" i="15"/>
  <c r="G41" i="15"/>
  <c r="I41" i="15"/>
  <c r="I40" i="15" s="1"/>
  <c r="K41" i="15"/>
  <c r="M41" i="15"/>
  <c r="O41" i="15"/>
  <c r="O40" i="15" s="1"/>
  <c r="Q41" i="15"/>
  <c r="V41" i="15"/>
  <c r="G42" i="15"/>
  <c r="I42" i="15"/>
  <c r="K42" i="15"/>
  <c r="K40" i="15" s="1"/>
  <c r="M42" i="15"/>
  <c r="O42" i="15"/>
  <c r="Q42" i="15"/>
  <c r="V42" i="15"/>
  <c r="G43" i="15"/>
  <c r="I43" i="15"/>
  <c r="K43" i="15"/>
  <c r="M43" i="15"/>
  <c r="O43" i="15"/>
  <c r="Q43" i="15"/>
  <c r="V43" i="15"/>
  <c r="G44" i="15"/>
  <c r="M44" i="15" s="1"/>
  <c r="I44" i="15"/>
  <c r="K44" i="15"/>
  <c r="O44" i="15"/>
  <c r="Q44" i="15"/>
  <c r="V44" i="15"/>
  <c r="G45" i="15"/>
  <c r="G40" i="15" s="1"/>
  <c r="I45" i="15"/>
  <c r="K45" i="15"/>
  <c r="O45" i="15"/>
  <c r="Q45" i="15"/>
  <c r="V45" i="15"/>
  <c r="V40" i="15" s="1"/>
  <c r="G46" i="15"/>
  <c r="M46" i="15" s="1"/>
  <c r="I46" i="15"/>
  <c r="K46" i="15"/>
  <c r="O46" i="15"/>
  <c r="Q46" i="15"/>
  <c r="Q40" i="15" s="1"/>
  <c r="V46" i="15"/>
  <c r="G47" i="15"/>
  <c r="I47" i="15"/>
  <c r="K47" i="15"/>
  <c r="M47" i="15"/>
  <c r="O47" i="15"/>
  <c r="Q47" i="15"/>
  <c r="V47" i="15"/>
  <c r="G48" i="15"/>
  <c r="I48" i="15"/>
  <c r="K48" i="15"/>
  <c r="M48" i="15"/>
  <c r="O48" i="15"/>
  <c r="Q48" i="15"/>
  <c r="V48" i="15"/>
  <c r="G49" i="15"/>
  <c r="I49" i="15"/>
  <c r="K49" i="15"/>
  <c r="M49" i="15"/>
  <c r="O49" i="15"/>
  <c r="Q49" i="15"/>
  <c r="V49" i="15"/>
  <c r="G50" i="15"/>
  <c r="M50" i="15" s="1"/>
  <c r="I50" i="15"/>
  <c r="K50" i="15"/>
  <c r="O50" i="15"/>
  <c r="Q50" i="15"/>
  <c r="V50" i="15"/>
  <c r="G51" i="15"/>
  <c r="M51" i="15" s="1"/>
  <c r="I51" i="15"/>
  <c r="K51" i="15"/>
  <c r="O51" i="15"/>
  <c r="Q51" i="15"/>
  <c r="V51" i="15"/>
  <c r="G52" i="15"/>
  <c r="M52" i="15" s="1"/>
  <c r="I52" i="15"/>
  <c r="K52" i="15"/>
  <c r="O52" i="15"/>
  <c r="Q52" i="15"/>
  <c r="V52" i="15"/>
  <c r="G53" i="15"/>
  <c r="I53" i="15"/>
  <c r="K53" i="15"/>
  <c r="M53" i="15"/>
  <c r="O53" i="15"/>
  <c r="Q53" i="15"/>
  <c r="V53" i="15"/>
  <c r="G54" i="15"/>
  <c r="I54" i="15"/>
  <c r="K54" i="15"/>
  <c r="M54" i="15"/>
  <c r="O54" i="15"/>
  <c r="Q54" i="15"/>
  <c r="V54" i="15"/>
  <c r="G55" i="15"/>
  <c r="I55" i="15"/>
  <c r="K55" i="15"/>
  <c r="M55" i="15"/>
  <c r="O55" i="15"/>
  <c r="Q55" i="15"/>
  <c r="V55" i="15"/>
  <c r="G56" i="15"/>
  <c r="M56" i="15" s="1"/>
  <c r="I56" i="15"/>
  <c r="K56" i="15"/>
  <c r="O56" i="15"/>
  <c r="Q56" i="15"/>
  <c r="V56" i="15"/>
  <c r="G57" i="15"/>
  <c r="M57" i="15" s="1"/>
  <c r="I57" i="15"/>
  <c r="K57" i="15"/>
  <c r="O57" i="15"/>
  <c r="Q57" i="15"/>
  <c r="V57" i="15"/>
  <c r="G59" i="15"/>
  <c r="I59" i="15"/>
  <c r="I58" i="15" s="1"/>
  <c r="K59" i="15"/>
  <c r="K58" i="15" s="1"/>
  <c r="M59" i="15"/>
  <c r="O59" i="15"/>
  <c r="O58" i="15" s="1"/>
  <c r="Q59" i="15"/>
  <c r="V59" i="15"/>
  <c r="G60" i="15"/>
  <c r="I60" i="15"/>
  <c r="K60" i="15"/>
  <c r="M60" i="15"/>
  <c r="O60" i="15"/>
  <c r="Q60" i="15"/>
  <c r="V60" i="15"/>
  <c r="G61" i="15"/>
  <c r="I61" i="15"/>
  <c r="K61" i="15"/>
  <c r="M61" i="15"/>
  <c r="O61" i="15"/>
  <c r="Q61" i="15"/>
  <c r="V61" i="15"/>
  <c r="G62" i="15"/>
  <c r="M62" i="15" s="1"/>
  <c r="I62" i="15"/>
  <c r="K62" i="15"/>
  <c r="O62" i="15"/>
  <c r="Q62" i="15"/>
  <c r="V62" i="15"/>
  <c r="G63" i="15"/>
  <c r="G58" i="15" s="1"/>
  <c r="I63" i="15"/>
  <c r="K63" i="15"/>
  <c r="O63" i="15"/>
  <c r="Q63" i="15"/>
  <c r="V63" i="15"/>
  <c r="V58" i="15" s="1"/>
  <c r="G64" i="15"/>
  <c r="M64" i="15" s="1"/>
  <c r="I64" i="15"/>
  <c r="K64" i="15"/>
  <c r="O64" i="15"/>
  <c r="Q64" i="15"/>
  <c r="Q58" i="15" s="1"/>
  <c r="V64" i="15"/>
  <c r="G65" i="15"/>
  <c r="I65" i="15"/>
  <c r="K65" i="15"/>
  <c r="M65" i="15"/>
  <c r="O65" i="15"/>
  <c r="Q65" i="15"/>
  <c r="V65" i="15"/>
  <c r="G66" i="15"/>
  <c r="I66" i="15"/>
  <c r="K66" i="15"/>
  <c r="M66" i="15"/>
  <c r="O66" i="15"/>
  <c r="Q66" i="15"/>
  <c r="V66" i="15"/>
  <c r="G68" i="15"/>
  <c r="I68" i="15"/>
  <c r="K68" i="15"/>
  <c r="M68" i="15"/>
  <c r="O68" i="15"/>
  <c r="Q68" i="15"/>
  <c r="V68" i="15"/>
  <c r="G69" i="15"/>
  <c r="M69" i="15" s="1"/>
  <c r="I69" i="15"/>
  <c r="K69" i="15"/>
  <c r="O69" i="15"/>
  <c r="Q69" i="15"/>
  <c r="V69" i="15"/>
  <c r="G71" i="15"/>
  <c r="M71" i="15" s="1"/>
  <c r="I71" i="15"/>
  <c r="K71" i="15"/>
  <c r="K70" i="15" s="1"/>
  <c r="O71" i="15"/>
  <c r="O70" i="15" s="1"/>
  <c r="Q71" i="15"/>
  <c r="Q70" i="15" s="1"/>
  <c r="V71" i="15"/>
  <c r="G72" i="15"/>
  <c r="I72" i="15"/>
  <c r="K72" i="15"/>
  <c r="M72" i="15"/>
  <c r="O72" i="15"/>
  <c r="Q72" i="15"/>
  <c r="V72" i="15"/>
  <c r="G73" i="15"/>
  <c r="I73" i="15"/>
  <c r="K73" i="15"/>
  <c r="M73" i="15"/>
  <c r="O73" i="15"/>
  <c r="Q73" i="15"/>
  <c r="V73" i="15"/>
  <c r="G74" i="15"/>
  <c r="I74" i="15"/>
  <c r="K74" i="15"/>
  <c r="M74" i="15"/>
  <c r="O74" i="15"/>
  <c r="Q74" i="15"/>
  <c r="V74" i="15"/>
  <c r="G75" i="15"/>
  <c r="M75" i="15" s="1"/>
  <c r="I75" i="15"/>
  <c r="I70" i="15" s="1"/>
  <c r="K75" i="15"/>
  <c r="O75" i="15"/>
  <c r="Q75" i="15"/>
  <c r="V75" i="15"/>
  <c r="G76" i="15"/>
  <c r="G70" i="15" s="1"/>
  <c r="I76" i="15"/>
  <c r="K76" i="15"/>
  <c r="O76" i="15"/>
  <c r="Q76" i="15"/>
  <c r="V76" i="15"/>
  <c r="V70" i="15" s="1"/>
  <c r="G77" i="15"/>
  <c r="M77" i="15" s="1"/>
  <c r="I77" i="15"/>
  <c r="K77" i="15"/>
  <c r="O77" i="15"/>
  <c r="Q77" i="15"/>
  <c r="V77" i="15"/>
  <c r="AE79" i="15"/>
  <c r="G92" i="14"/>
  <c r="G9" i="14"/>
  <c r="G8" i="14" s="1"/>
  <c r="I9" i="14"/>
  <c r="K9" i="14"/>
  <c r="K8" i="14" s="1"/>
  <c r="O9" i="14"/>
  <c r="O8" i="14" s="1"/>
  <c r="Q9" i="14"/>
  <c r="V9" i="14"/>
  <c r="V8" i="14" s="1"/>
  <c r="G62" i="14"/>
  <c r="I62" i="14"/>
  <c r="K62" i="14"/>
  <c r="M62" i="14"/>
  <c r="O62" i="14"/>
  <c r="Q62" i="14"/>
  <c r="V62" i="14"/>
  <c r="G63" i="14"/>
  <c r="I63" i="14"/>
  <c r="K63" i="14"/>
  <c r="M63" i="14"/>
  <c r="O63" i="14"/>
  <c r="Q63" i="14"/>
  <c r="V63" i="14"/>
  <c r="G64" i="14"/>
  <c r="I64" i="14"/>
  <c r="I8" i="14" s="1"/>
  <c r="K64" i="14"/>
  <c r="M64" i="14"/>
  <c r="O64" i="14"/>
  <c r="Q64" i="14"/>
  <c r="V64" i="14"/>
  <c r="G65" i="14"/>
  <c r="M65" i="14" s="1"/>
  <c r="I65" i="14"/>
  <c r="K65" i="14"/>
  <c r="O65" i="14"/>
  <c r="Q65" i="14"/>
  <c r="V65" i="14"/>
  <c r="G66" i="14"/>
  <c r="M66" i="14" s="1"/>
  <c r="I66" i="14"/>
  <c r="K66" i="14"/>
  <c r="O66" i="14"/>
  <c r="Q66" i="14"/>
  <c r="Q8" i="14" s="1"/>
  <c r="V66" i="14"/>
  <c r="G67" i="14"/>
  <c r="M67" i="14" s="1"/>
  <c r="I67" i="14"/>
  <c r="K67" i="14"/>
  <c r="O67" i="14"/>
  <c r="Q67" i="14"/>
  <c r="V67" i="14"/>
  <c r="G68" i="14"/>
  <c r="I68" i="14"/>
  <c r="K68" i="14"/>
  <c r="M68" i="14"/>
  <c r="O68" i="14"/>
  <c r="Q68" i="14"/>
  <c r="V68" i="14"/>
  <c r="G69" i="14"/>
  <c r="I69" i="14"/>
  <c r="K69" i="14"/>
  <c r="M69" i="14"/>
  <c r="O69" i="14"/>
  <c r="Q69" i="14"/>
  <c r="V69" i="14"/>
  <c r="G70" i="14"/>
  <c r="I70" i="14"/>
  <c r="K70" i="14"/>
  <c r="M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4" i="14"/>
  <c r="I74" i="14"/>
  <c r="K74" i="14"/>
  <c r="M74" i="14"/>
  <c r="O74" i="14"/>
  <c r="Q74" i="14"/>
  <c r="V74" i="14"/>
  <c r="G75" i="14"/>
  <c r="I75" i="14"/>
  <c r="K75" i="14"/>
  <c r="M75" i="14"/>
  <c r="O75" i="14"/>
  <c r="Q75" i="14"/>
  <c r="V75" i="14"/>
  <c r="G76" i="14"/>
  <c r="I76" i="14"/>
  <c r="K76" i="14"/>
  <c r="M76" i="14"/>
  <c r="O76" i="14"/>
  <c r="Q76" i="14"/>
  <c r="V76" i="14"/>
  <c r="G77" i="14"/>
  <c r="M77" i="14" s="1"/>
  <c r="I77" i="14"/>
  <c r="K77" i="14"/>
  <c r="O77" i="14"/>
  <c r="Q77" i="14"/>
  <c r="V77" i="14"/>
  <c r="G78" i="14"/>
  <c r="M78" i="14" s="1"/>
  <c r="I78" i="14"/>
  <c r="K78" i="14"/>
  <c r="O78" i="14"/>
  <c r="Q78" i="14"/>
  <c r="V78" i="14"/>
  <c r="G80" i="14"/>
  <c r="I80" i="14"/>
  <c r="I79" i="14" s="1"/>
  <c r="K80" i="14"/>
  <c r="K79" i="14" s="1"/>
  <c r="M80" i="14"/>
  <c r="O80" i="14"/>
  <c r="Q80" i="14"/>
  <c r="Q79" i="14" s="1"/>
  <c r="V80" i="14"/>
  <c r="G81" i="14"/>
  <c r="I81" i="14"/>
  <c r="K81" i="14"/>
  <c r="M81" i="14"/>
  <c r="O81" i="14"/>
  <c r="O79" i="14" s="1"/>
  <c r="Q81" i="14"/>
  <c r="V81" i="14"/>
  <c r="G82" i="14"/>
  <c r="I82" i="14"/>
  <c r="K82" i="14"/>
  <c r="M82" i="14"/>
  <c r="O82" i="14"/>
  <c r="Q82" i="14"/>
  <c r="V82" i="14"/>
  <c r="G83" i="14"/>
  <c r="M83" i="14" s="1"/>
  <c r="I83" i="14"/>
  <c r="K83" i="14"/>
  <c r="O83" i="14"/>
  <c r="Q83" i="14"/>
  <c r="V83" i="14"/>
  <c r="G84" i="14"/>
  <c r="M84" i="14" s="1"/>
  <c r="I84" i="14"/>
  <c r="K84" i="14"/>
  <c r="O84" i="14"/>
  <c r="Q84" i="14"/>
  <c r="V84" i="14"/>
  <c r="G85" i="14"/>
  <c r="G79" i="14" s="1"/>
  <c r="I85" i="14"/>
  <c r="K85" i="14"/>
  <c r="O85" i="14"/>
  <c r="Q85" i="14"/>
  <c r="V85" i="14"/>
  <c r="V79" i="14" s="1"/>
  <c r="G86" i="14"/>
  <c r="I86" i="14"/>
  <c r="K86" i="14"/>
  <c r="M86" i="14"/>
  <c r="O86" i="14"/>
  <c r="Q86" i="14"/>
  <c r="V86" i="14"/>
  <c r="G87" i="14"/>
  <c r="I87" i="14"/>
  <c r="K87" i="14"/>
  <c r="M87" i="14"/>
  <c r="O87" i="14"/>
  <c r="Q87" i="14"/>
  <c r="V87" i="14"/>
  <c r="G88" i="14"/>
  <c r="I88" i="14"/>
  <c r="K88" i="14"/>
  <c r="M88" i="14"/>
  <c r="O88" i="14"/>
  <c r="Q88" i="14"/>
  <c r="V88" i="14"/>
  <c r="G89" i="14"/>
  <c r="M89" i="14" s="1"/>
  <c r="I89" i="14"/>
  <c r="K89" i="14"/>
  <c r="O89" i="14"/>
  <c r="Q89" i="14"/>
  <c r="V89" i="14"/>
  <c r="G90" i="14"/>
  <c r="M90" i="14" s="1"/>
  <c r="I90" i="14"/>
  <c r="K90" i="14"/>
  <c r="O90" i="14"/>
  <c r="Q90" i="14"/>
  <c r="V90" i="14"/>
  <c r="AE92" i="14"/>
  <c r="G1646" i="13"/>
  <c r="BA1611" i="13"/>
  <c r="BA1603" i="13"/>
  <c r="BA1602" i="13"/>
  <c r="BA1601" i="13"/>
  <c r="BA1596" i="13"/>
  <c r="BA1595" i="13"/>
  <c r="BA1594" i="13"/>
  <c r="BA1589" i="13"/>
  <c r="BA1588" i="13"/>
  <c r="BA1587" i="13"/>
  <c r="BA1545" i="13"/>
  <c r="BA1527" i="13"/>
  <c r="BA1521" i="13"/>
  <c r="BA1520" i="13"/>
  <c r="BA1453" i="13"/>
  <c r="BA1452" i="13"/>
  <c r="BA1361" i="13"/>
  <c r="BA1360" i="13"/>
  <c r="BA1352" i="13"/>
  <c r="BA1344" i="13"/>
  <c r="BA1343" i="13"/>
  <c r="BA1336" i="13"/>
  <c r="BA1326" i="13"/>
  <c r="BA1325" i="13"/>
  <c r="BA1323" i="13"/>
  <c r="BA1322" i="13"/>
  <c r="BA1316" i="13"/>
  <c r="BA1315" i="13"/>
  <c r="BA1300" i="13"/>
  <c r="BA1299" i="13"/>
  <c r="BA1284" i="13"/>
  <c r="BA1283" i="13"/>
  <c r="BA1281" i="13"/>
  <c r="BA1264" i="13"/>
  <c r="BA1263" i="13"/>
  <c r="BA1252" i="13"/>
  <c r="BA1251" i="13"/>
  <c r="BA1249" i="13"/>
  <c r="BA1245" i="13"/>
  <c r="BA1244" i="13"/>
  <c r="BA1242" i="13"/>
  <c r="BA1237" i="13"/>
  <c r="BA1236" i="13"/>
  <c r="BA1235" i="13"/>
  <c r="BA1224" i="13"/>
  <c r="BA1223" i="13"/>
  <c r="BA1216" i="13"/>
  <c r="BA1215" i="13"/>
  <c r="BA1204" i="13"/>
  <c r="BA1194" i="13"/>
  <c r="BA1193" i="13"/>
  <c r="BA1172" i="13"/>
  <c r="BA1171" i="13"/>
  <c r="BA1151" i="13"/>
  <c r="BA1146" i="13"/>
  <c r="BA1145" i="13"/>
  <c r="BA1144" i="13"/>
  <c r="BA1076" i="13"/>
  <c r="BA1073" i="13"/>
  <c r="BA1070" i="13"/>
  <c r="BA1006" i="13"/>
  <c r="BA1005" i="13"/>
  <c r="BA887" i="13"/>
  <c r="BA886" i="13"/>
  <c r="BA770" i="13"/>
  <c r="BA696" i="13"/>
  <c r="BA683" i="13"/>
  <c r="BA682" i="13"/>
  <c r="BA677" i="13"/>
  <c r="BA676" i="13"/>
  <c r="BA671" i="13"/>
  <c r="BA670" i="13"/>
  <c r="BA669" i="13"/>
  <c r="BA664" i="13"/>
  <c r="BA663" i="13"/>
  <c r="BA658" i="13"/>
  <c r="BA657" i="13"/>
  <c r="BA652" i="13"/>
  <c r="BA651" i="13"/>
  <c r="BA630" i="13"/>
  <c r="BA629" i="13"/>
  <c r="BA609" i="13"/>
  <c r="BA608" i="13"/>
  <c r="BA588" i="13"/>
  <c r="BA587" i="13"/>
  <c r="BA567" i="13"/>
  <c r="BA566" i="13"/>
  <c r="BA546" i="13"/>
  <c r="BA545" i="13"/>
  <c r="BA525" i="13"/>
  <c r="BA524" i="13"/>
  <c r="BA503" i="13"/>
  <c r="BA502" i="13"/>
  <c r="BA501" i="13"/>
  <c r="BA497" i="13"/>
  <c r="BA481" i="13"/>
  <c r="BA480" i="13"/>
  <c r="BA479" i="13"/>
  <c r="BA473" i="13"/>
  <c r="BA472" i="13"/>
  <c r="BA470" i="13"/>
  <c r="BA454" i="13"/>
  <c r="BA451" i="13"/>
  <c r="BA440" i="13"/>
  <c r="BA396" i="13"/>
  <c r="BA388" i="13"/>
  <c r="BA348" i="13"/>
  <c r="BA313" i="13"/>
  <c r="BA312" i="13"/>
  <c r="BA306" i="13"/>
  <c r="BA305" i="13"/>
  <c r="BA269" i="13"/>
  <c r="BA268" i="13"/>
  <c r="BA267" i="13"/>
  <c r="BA266" i="13"/>
  <c r="BA262" i="13"/>
  <c r="BA261" i="13"/>
  <c r="BA259" i="13"/>
  <c r="BA255" i="13"/>
  <c r="BA254" i="13"/>
  <c r="BA244" i="13"/>
  <c r="BA243" i="13"/>
  <c r="BA242" i="13"/>
  <c r="BA238" i="13"/>
  <c r="BA237" i="13"/>
  <c r="BA236" i="13"/>
  <c r="BA229" i="13"/>
  <c r="BA228" i="13"/>
  <c r="BA227" i="13"/>
  <c r="BA196" i="13"/>
  <c r="BA192" i="13"/>
  <c r="BA148" i="13"/>
  <c r="BA147" i="13"/>
  <c r="BA146" i="13"/>
  <c r="BA132" i="13"/>
  <c r="BA124" i="13"/>
  <c r="BA113" i="13"/>
  <c r="BA108" i="13"/>
  <c r="BA74" i="13"/>
  <c r="BA71" i="13"/>
  <c r="BA47" i="13"/>
  <c r="BA37" i="13"/>
  <c r="BA16" i="13"/>
  <c r="BA13" i="13"/>
  <c r="BA10" i="13"/>
  <c r="G8" i="13"/>
  <c r="G9" i="13"/>
  <c r="I9" i="13"/>
  <c r="K9" i="13"/>
  <c r="M9" i="13"/>
  <c r="O9" i="13"/>
  <c r="Q9" i="13"/>
  <c r="V9" i="13"/>
  <c r="G12" i="13"/>
  <c r="I12" i="13"/>
  <c r="K12" i="13"/>
  <c r="M12" i="13"/>
  <c r="O12" i="13"/>
  <c r="Q12" i="13"/>
  <c r="V12" i="13"/>
  <c r="G15" i="13"/>
  <c r="I15" i="13"/>
  <c r="K15" i="13"/>
  <c r="M15" i="13"/>
  <c r="O15" i="13"/>
  <c r="Q15" i="13"/>
  <c r="V15" i="13"/>
  <c r="G18" i="13"/>
  <c r="M18" i="13" s="1"/>
  <c r="I18" i="13"/>
  <c r="K18" i="13"/>
  <c r="O18" i="13"/>
  <c r="Q18" i="13"/>
  <c r="V18" i="13"/>
  <c r="G24" i="13"/>
  <c r="M24" i="13" s="1"/>
  <c r="I24" i="13"/>
  <c r="K24" i="13"/>
  <c r="O24" i="13"/>
  <c r="Q24" i="13"/>
  <c r="V24" i="13"/>
  <c r="G27" i="13"/>
  <c r="M27" i="13" s="1"/>
  <c r="I27" i="13"/>
  <c r="K27" i="13"/>
  <c r="O27" i="13"/>
  <c r="Q27" i="13"/>
  <c r="V27" i="13"/>
  <c r="V8" i="13" s="1"/>
  <c r="G30" i="13"/>
  <c r="I30" i="13"/>
  <c r="K30" i="13"/>
  <c r="M30" i="13"/>
  <c r="O30" i="13"/>
  <c r="Q30" i="13"/>
  <c r="V30" i="13"/>
  <c r="G33" i="13"/>
  <c r="I33" i="13"/>
  <c r="K33" i="13"/>
  <c r="M33" i="13"/>
  <c r="O33" i="13"/>
  <c r="Q33" i="13"/>
  <c r="V33" i="13"/>
  <c r="G36" i="13"/>
  <c r="I36" i="13"/>
  <c r="K36" i="13"/>
  <c r="M36" i="13"/>
  <c r="O36" i="13"/>
  <c r="Q36" i="13"/>
  <c r="V36" i="13"/>
  <c r="G46" i="13"/>
  <c r="M46" i="13" s="1"/>
  <c r="I46" i="13"/>
  <c r="K46" i="13"/>
  <c r="O46" i="13"/>
  <c r="Q46" i="13"/>
  <c r="V46" i="13"/>
  <c r="G49" i="13"/>
  <c r="M49" i="13" s="1"/>
  <c r="I49" i="13"/>
  <c r="K49" i="13"/>
  <c r="O49" i="13"/>
  <c r="Q49" i="13"/>
  <c r="V49" i="13"/>
  <c r="G54" i="13"/>
  <c r="M54" i="13" s="1"/>
  <c r="I54" i="13"/>
  <c r="K54" i="13"/>
  <c r="O54" i="13"/>
  <c r="Q54" i="13"/>
  <c r="V54" i="13"/>
  <c r="G57" i="13"/>
  <c r="I57" i="13"/>
  <c r="K57" i="13"/>
  <c r="M57" i="13"/>
  <c r="O57" i="13"/>
  <c r="Q57" i="13"/>
  <c r="V57" i="13"/>
  <c r="G62" i="13"/>
  <c r="I62" i="13"/>
  <c r="K62" i="13"/>
  <c r="M62" i="13"/>
  <c r="O62" i="13"/>
  <c r="Q62" i="13"/>
  <c r="V62" i="13"/>
  <c r="G67" i="13"/>
  <c r="I67" i="13"/>
  <c r="K67" i="13"/>
  <c r="M67" i="13"/>
  <c r="O67" i="13"/>
  <c r="Q67" i="13"/>
  <c r="V67" i="13"/>
  <c r="G70" i="13"/>
  <c r="M70" i="13" s="1"/>
  <c r="I70" i="13"/>
  <c r="K70" i="13"/>
  <c r="O70" i="13"/>
  <c r="Q70" i="13"/>
  <c r="V70" i="13"/>
  <c r="G73" i="13"/>
  <c r="M73" i="13" s="1"/>
  <c r="I73" i="13"/>
  <c r="K73" i="13"/>
  <c r="O73" i="13"/>
  <c r="Q73" i="13"/>
  <c r="V73" i="13"/>
  <c r="G76" i="13"/>
  <c r="M76" i="13" s="1"/>
  <c r="I76" i="13"/>
  <c r="K76" i="13"/>
  <c r="O76" i="13"/>
  <c r="Q76" i="13"/>
  <c r="V76" i="13"/>
  <c r="G80" i="13"/>
  <c r="I80" i="13"/>
  <c r="K80" i="13"/>
  <c r="M80" i="13"/>
  <c r="O80" i="13"/>
  <c r="Q80" i="13"/>
  <c r="V80" i="13"/>
  <c r="G82" i="13"/>
  <c r="I82" i="13"/>
  <c r="K82" i="13"/>
  <c r="M82" i="13"/>
  <c r="O82" i="13"/>
  <c r="Q82" i="13"/>
  <c r="V82" i="13"/>
  <c r="G84" i="13"/>
  <c r="I84" i="13"/>
  <c r="K84" i="13"/>
  <c r="M84" i="13"/>
  <c r="O84" i="13"/>
  <c r="Q84" i="13"/>
  <c r="V84" i="13"/>
  <c r="G87" i="13"/>
  <c r="M87" i="13" s="1"/>
  <c r="I87" i="13"/>
  <c r="I86" i="13" s="1"/>
  <c r="K87" i="13"/>
  <c r="O87" i="13"/>
  <c r="O86" i="13" s="1"/>
  <c r="Q87" i="13"/>
  <c r="V87" i="13"/>
  <c r="G94" i="13"/>
  <c r="I94" i="13"/>
  <c r="K94" i="13"/>
  <c r="O94" i="13"/>
  <c r="Q94" i="13"/>
  <c r="V94" i="13"/>
  <c r="G98" i="13"/>
  <c r="I98" i="13"/>
  <c r="K98" i="13"/>
  <c r="M98" i="13"/>
  <c r="O98" i="13"/>
  <c r="Q98" i="13"/>
  <c r="V98" i="13"/>
  <c r="G103" i="13"/>
  <c r="I103" i="13"/>
  <c r="K103" i="13"/>
  <c r="M103" i="13"/>
  <c r="O103" i="13"/>
  <c r="Q103" i="13"/>
  <c r="V103" i="13"/>
  <c r="G107" i="13"/>
  <c r="I107" i="13"/>
  <c r="K107" i="13"/>
  <c r="M107" i="13"/>
  <c r="O107" i="13"/>
  <c r="Q107" i="13"/>
  <c r="V107" i="13"/>
  <c r="G112" i="13"/>
  <c r="M112" i="13" s="1"/>
  <c r="I112" i="13"/>
  <c r="K112" i="13"/>
  <c r="K86" i="13" s="1"/>
  <c r="O112" i="13"/>
  <c r="Q112" i="13"/>
  <c r="V112" i="13"/>
  <c r="G116" i="13"/>
  <c r="M116" i="13" s="1"/>
  <c r="I116" i="13"/>
  <c r="K116" i="13"/>
  <c r="O116" i="13"/>
  <c r="Q116" i="13"/>
  <c r="V116" i="13"/>
  <c r="G123" i="13"/>
  <c r="M123" i="13" s="1"/>
  <c r="I123" i="13"/>
  <c r="K123" i="13"/>
  <c r="O123" i="13"/>
  <c r="Q123" i="13"/>
  <c r="V123" i="13"/>
  <c r="G131" i="13"/>
  <c r="I131" i="13"/>
  <c r="K131" i="13"/>
  <c r="M131" i="13"/>
  <c r="O131" i="13"/>
  <c r="Q131" i="13"/>
  <c r="V131" i="13"/>
  <c r="G135" i="13"/>
  <c r="I135" i="13"/>
  <c r="K135" i="13"/>
  <c r="M135" i="13"/>
  <c r="O135" i="13"/>
  <c r="Q135" i="13"/>
  <c r="V135" i="13"/>
  <c r="G139" i="13"/>
  <c r="I139" i="13"/>
  <c r="K139" i="13"/>
  <c r="M139" i="13"/>
  <c r="O139" i="13"/>
  <c r="Q139" i="13"/>
  <c r="V139" i="13"/>
  <c r="G143" i="13"/>
  <c r="M143" i="13" s="1"/>
  <c r="I143" i="13"/>
  <c r="K143" i="13"/>
  <c r="O143" i="13"/>
  <c r="Q143" i="13"/>
  <c r="V143" i="13"/>
  <c r="G153" i="13"/>
  <c r="M153" i="13" s="1"/>
  <c r="I153" i="13"/>
  <c r="K153" i="13"/>
  <c r="O153" i="13"/>
  <c r="Q153" i="13"/>
  <c r="V153" i="13"/>
  <c r="G154" i="13"/>
  <c r="M154" i="13" s="1"/>
  <c r="I154" i="13"/>
  <c r="K154" i="13"/>
  <c r="O154" i="13"/>
  <c r="Q154" i="13"/>
  <c r="V154" i="13"/>
  <c r="G158" i="13"/>
  <c r="I158" i="13"/>
  <c r="K158" i="13"/>
  <c r="M158" i="13"/>
  <c r="O158" i="13"/>
  <c r="Q158" i="13"/>
  <c r="V158" i="13"/>
  <c r="G161" i="13"/>
  <c r="I161" i="13"/>
  <c r="K161" i="13"/>
  <c r="M161" i="13"/>
  <c r="O161" i="13"/>
  <c r="Q161" i="13"/>
  <c r="V161" i="13"/>
  <c r="G164" i="13"/>
  <c r="M164" i="13" s="1"/>
  <c r="M163" i="13" s="1"/>
  <c r="I164" i="13"/>
  <c r="K164" i="13"/>
  <c r="O164" i="13"/>
  <c r="Q164" i="13"/>
  <c r="Q163" i="13" s="1"/>
  <c r="V164" i="13"/>
  <c r="G168" i="13"/>
  <c r="M168" i="13" s="1"/>
  <c r="I168" i="13"/>
  <c r="K168" i="13"/>
  <c r="O168" i="13"/>
  <c r="Q168" i="13"/>
  <c r="V168" i="13"/>
  <c r="G171" i="13"/>
  <c r="M171" i="13" s="1"/>
  <c r="I171" i="13"/>
  <c r="K171" i="13"/>
  <c r="O171" i="13"/>
  <c r="Q171" i="13"/>
  <c r="V171" i="13"/>
  <c r="G174" i="13"/>
  <c r="I174" i="13"/>
  <c r="K174" i="13"/>
  <c r="M174" i="13"/>
  <c r="O174" i="13"/>
  <c r="Q174" i="13"/>
  <c r="V174" i="13"/>
  <c r="G179" i="13"/>
  <c r="I179" i="13"/>
  <c r="K179" i="13"/>
  <c r="M179" i="13"/>
  <c r="O179" i="13"/>
  <c r="Q179" i="13"/>
  <c r="V179" i="13"/>
  <c r="G186" i="13"/>
  <c r="I186" i="13"/>
  <c r="K186" i="13"/>
  <c r="M186" i="13"/>
  <c r="O186" i="13"/>
  <c r="Q186" i="13"/>
  <c r="V186" i="13"/>
  <c r="G191" i="13"/>
  <c r="M191" i="13" s="1"/>
  <c r="I191" i="13"/>
  <c r="K191" i="13"/>
  <c r="O191" i="13"/>
  <c r="Q191" i="13"/>
  <c r="V191" i="13"/>
  <c r="G195" i="13"/>
  <c r="M195" i="13" s="1"/>
  <c r="I195" i="13"/>
  <c r="K195" i="13"/>
  <c r="O195" i="13"/>
  <c r="Q195" i="13"/>
  <c r="V195" i="13"/>
  <c r="G198" i="13"/>
  <c r="M198" i="13" s="1"/>
  <c r="I198" i="13"/>
  <c r="K198" i="13"/>
  <c r="O198" i="13"/>
  <c r="Q198" i="13"/>
  <c r="V198" i="13"/>
  <c r="G202" i="13"/>
  <c r="I202" i="13"/>
  <c r="K202" i="13"/>
  <c r="M202" i="13"/>
  <c r="O202" i="13"/>
  <c r="Q202" i="13"/>
  <c r="V202" i="13"/>
  <c r="G208" i="13"/>
  <c r="I208" i="13"/>
  <c r="K208" i="13"/>
  <c r="M208" i="13"/>
  <c r="O208" i="13"/>
  <c r="Q208" i="13"/>
  <c r="V208" i="13"/>
  <c r="G215" i="13"/>
  <c r="I215" i="13"/>
  <c r="K215" i="13"/>
  <c r="M215" i="13"/>
  <c r="O215" i="13"/>
  <c r="Q215" i="13"/>
  <c r="V215" i="13"/>
  <c r="G219" i="13"/>
  <c r="M219" i="13" s="1"/>
  <c r="I219" i="13"/>
  <c r="K219" i="13"/>
  <c r="O219" i="13"/>
  <c r="Q219" i="13"/>
  <c r="V219" i="13"/>
  <c r="G224" i="13"/>
  <c r="M224" i="13" s="1"/>
  <c r="I224" i="13"/>
  <c r="K224" i="13"/>
  <c r="O224" i="13"/>
  <c r="Q224" i="13"/>
  <c r="V224" i="13"/>
  <c r="G234" i="13"/>
  <c r="M234" i="13" s="1"/>
  <c r="I234" i="13"/>
  <c r="K234" i="13"/>
  <c r="O234" i="13"/>
  <c r="Q234" i="13"/>
  <c r="V234" i="13"/>
  <c r="G240" i="13"/>
  <c r="I240" i="13"/>
  <c r="K240" i="13"/>
  <c r="M240" i="13"/>
  <c r="O240" i="13"/>
  <c r="Q240" i="13"/>
  <c r="V240" i="13"/>
  <c r="O246" i="13"/>
  <c r="G247" i="13"/>
  <c r="G246" i="13" s="1"/>
  <c r="I247" i="13"/>
  <c r="K247" i="13"/>
  <c r="M247" i="13"/>
  <c r="M246" i="13" s="1"/>
  <c r="O247" i="13"/>
  <c r="Q247" i="13"/>
  <c r="Q246" i="13" s="1"/>
  <c r="V247" i="13"/>
  <c r="G251" i="13"/>
  <c r="M251" i="13" s="1"/>
  <c r="I251" i="13"/>
  <c r="K251" i="13"/>
  <c r="K246" i="13" s="1"/>
  <c r="O251" i="13"/>
  <c r="Q251" i="13"/>
  <c r="V251" i="13"/>
  <c r="G258" i="13"/>
  <c r="M258" i="13" s="1"/>
  <c r="I258" i="13"/>
  <c r="K258" i="13"/>
  <c r="O258" i="13"/>
  <c r="Q258" i="13"/>
  <c r="V258" i="13"/>
  <c r="G264" i="13"/>
  <c r="M264" i="13" s="1"/>
  <c r="I264" i="13"/>
  <c r="K264" i="13"/>
  <c r="O264" i="13"/>
  <c r="Q264" i="13"/>
  <c r="V264" i="13"/>
  <c r="G272" i="13"/>
  <c r="G271" i="13" s="1"/>
  <c r="I272" i="13"/>
  <c r="I271" i="13" s="1"/>
  <c r="K272" i="13"/>
  <c r="K271" i="13" s="1"/>
  <c r="M272" i="13"/>
  <c r="O272" i="13"/>
  <c r="Q272" i="13"/>
  <c r="V272" i="13"/>
  <c r="G278" i="13"/>
  <c r="I278" i="13"/>
  <c r="K278" i="13"/>
  <c r="M278" i="13"/>
  <c r="O278" i="13"/>
  <c r="Q278" i="13"/>
  <c r="V278" i="13"/>
  <c r="G283" i="13"/>
  <c r="M283" i="13" s="1"/>
  <c r="I283" i="13"/>
  <c r="K283" i="13"/>
  <c r="O283" i="13"/>
  <c r="Q283" i="13"/>
  <c r="V283" i="13"/>
  <c r="G286" i="13"/>
  <c r="M286" i="13" s="1"/>
  <c r="I286" i="13"/>
  <c r="K286" i="13"/>
  <c r="O286" i="13"/>
  <c r="Q286" i="13"/>
  <c r="V286" i="13"/>
  <c r="G294" i="13"/>
  <c r="M294" i="13" s="1"/>
  <c r="I294" i="13"/>
  <c r="K294" i="13"/>
  <c r="O294" i="13"/>
  <c r="Q294" i="13"/>
  <c r="V294" i="13"/>
  <c r="G298" i="13"/>
  <c r="I298" i="13"/>
  <c r="K298" i="13"/>
  <c r="M298" i="13"/>
  <c r="O298" i="13"/>
  <c r="Q298" i="13"/>
  <c r="Q271" i="13" s="1"/>
  <c r="V298" i="13"/>
  <c r="G302" i="13"/>
  <c r="I302" i="13"/>
  <c r="K302" i="13"/>
  <c r="M302" i="13"/>
  <c r="O302" i="13"/>
  <c r="Q302" i="13"/>
  <c r="V302" i="13"/>
  <c r="G309" i="13"/>
  <c r="I309" i="13"/>
  <c r="K309" i="13"/>
  <c r="M309" i="13"/>
  <c r="O309" i="13"/>
  <c r="Q309" i="13"/>
  <c r="V309" i="13"/>
  <c r="K316" i="13"/>
  <c r="G317" i="13"/>
  <c r="M317" i="13" s="1"/>
  <c r="I317" i="13"/>
  <c r="I316" i="13" s="1"/>
  <c r="K317" i="13"/>
  <c r="O317" i="13"/>
  <c r="O316" i="13" s="1"/>
  <c r="Q317" i="13"/>
  <c r="Q316" i="13" s="1"/>
  <c r="V317" i="13"/>
  <c r="G345" i="13"/>
  <c r="I345" i="13"/>
  <c r="K345" i="13"/>
  <c r="O345" i="13"/>
  <c r="Q345" i="13"/>
  <c r="V345" i="13"/>
  <c r="V316" i="13" s="1"/>
  <c r="G347" i="13"/>
  <c r="I347" i="13"/>
  <c r="K347" i="13"/>
  <c r="M347" i="13"/>
  <c r="O347" i="13"/>
  <c r="Q347" i="13"/>
  <c r="V347" i="13"/>
  <c r="G350" i="13"/>
  <c r="I350" i="13"/>
  <c r="K350" i="13"/>
  <c r="M350" i="13"/>
  <c r="O350" i="13"/>
  <c r="Q350" i="13"/>
  <c r="V350" i="13"/>
  <c r="M378" i="13"/>
  <c r="G379" i="13"/>
  <c r="M379" i="13" s="1"/>
  <c r="I379" i="13"/>
  <c r="K379" i="13"/>
  <c r="K378" i="13" s="1"/>
  <c r="O379" i="13"/>
  <c r="O378" i="13" s="1"/>
  <c r="Q379" i="13"/>
  <c r="Q378" i="13" s="1"/>
  <c r="V379" i="13"/>
  <c r="G385" i="13"/>
  <c r="M385" i="13" s="1"/>
  <c r="I385" i="13"/>
  <c r="I378" i="13" s="1"/>
  <c r="K385" i="13"/>
  <c r="O385" i="13"/>
  <c r="Q385" i="13"/>
  <c r="V385" i="13"/>
  <c r="G387" i="13"/>
  <c r="M387" i="13" s="1"/>
  <c r="I387" i="13"/>
  <c r="K387" i="13"/>
  <c r="O387" i="13"/>
  <c r="Q387" i="13"/>
  <c r="V387" i="13"/>
  <c r="G395" i="13"/>
  <c r="I395" i="13"/>
  <c r="K395" i="13"/>
  <c r="M395" i="13"/>
  <c r="O395" i="13"/>
  <c r="Q395" i="13"/>
  <c r="V395" i="13"/>
  <c r="G407" i="13"/>
  <c r="I407" i="13"/>
  <c r="I406" i="13" s="1"/>
  <c r="K407" i="13"/>
  <c r="M407" i="13"/>
  <c r="O407" i="13"/>
  <c r="Q407" i="13"/>
  <c r="V407" i="13"/>
  <c r="G414" i="13"/>
  <c r="M414" i="13" s="1"/>
  <c r="I414" i="13"/>
  <c r="K414" i="13"/>
  <c r="O414" i="13"/>
  <c r="Q414" i="13"/>
  <c r="V414" i="13"/>
  <c r="G421" i="13"/>
  <c r="M421" i="13" s="1"/>
  <c r="I421" i="13"/>
  <c r="K421" i="13"/>
  <c r="O421" i="13"/>
  <c r="Q421" i="13"/>
  <c r="V421" i="13"/>
  <c r="G426" i="13"/>
  <c r="M426" i="13" s="1"/>
  <c r="I426" i="13"/>
  <c r="K426" i="13"/>
  <c r="O426" i="13"/>
  <c r="Q426" i="13"/>
  <c r="V426" i="13"/>
  <c r="G431" i="13"/>
  <c r="I431" i="13"/>
  <c r="K431" i="13"/>
  <c r="M431" i="13"/>
  <c r="O431" i="13"/>
  <c r="Q431" i="13"/>
  <c r="V431" i="13"/>
  <c r="G436" i="13"/>
  <c r="I436" i="13"/>
  <c r="K436" i="13"/>
  <c r="M436" i="13"/>
  <c r="O436" i="13"/>
  <c r="Q436" i="13"/>
  <c r="V436" i="13"/>
  <c r="G439" i="13"/>
  <c r="I439" i="13"/>
  <c r="K439" i="13"/>
  <c r="M439" i="13"/>
  <c r="O439" i="13"/>
  <c r="Q439" i="13"/>
  <c r="V439" i="13"/>
  <c r="G444" i="13"/>
  <c r="M444" i="13" s="1"/>
  <c r="I444" i="13"/>
  <c r="K444" i="13"/>
  <c r="O444" i="13"/>
  <c r="Q444" i="13"/>
  <c r="V444" i="13"/>
  <c r="G450" i="13"/>
  <c r="M450" i="13" s="1"/>
  <c r="I450" i="13"/>
  <c r="K450" i="13"/>
  <c r="O450" i="13"/>
  <c r="Q450" i="13"/>
  <c r="V450" i="13"/>
  <c r="G453" i="13"/>
  <c r="M453" i="13" s="1"/>
  <c r="I453" i="13"/>
  <c r="K453" i="13"/>
  <c r="O453" i="13"/>
  <c r="Q453" i="13"/>
  <c r="V453" i="13"/>
  <c r="G461" i="13"/>
  <c r="I461" i="13"/>
  <c r="K461" i="13"/>
  <c r="M461" i="13"/>
  <c r="O461" i="13"/>
  <c r="Q461" i="13"/>
  <c r="V461" i="13"/>
  <c r="G467" i="13"/>
  <c r="I467" i="13"/>
  <c r="K467" i="13"/>
  <c r="M467" i="13"/>
  <c r="O467" i="13"/>
  <c r="O406" i="13" s="1"/>
  <c r="Q467" i="13"/>
  <c r="V467" i="13"/>
  <c r="G486" i="13"/>
  <c r="I486" i="13"/>
  <c r="K486" i="13"/>
  <c r="M486" i="13"/>
  <c r="O486" i="13"/>
  <c r="Q486" i="13"/>
  <c r="V486" i="13"/>
  <c r="G490" i="13"/>
  <c r="M490" i="13" s="1"/>
  <c r="I490" i="13"/>
  <c r="K490" i="13"/>
  <c r="O490" i="13"/>
  <c r="Q490" i="13"/>
  <c r="V490" i="13"/>
  <c r="I493" i="13"/>
  <c r="G494" i="13"/>
  <c r="I494" i="13"/>
  <c r="K494" i="13"/>
  <c r="O494" i="13"/>
  <c r="Q494" i="13"/>
  <c r="V494" i="13"/>
  <c r="V493" i="13" s="1"/>
  <c r="G499" i="13"/>
  <c r="I499" i="13"/>
  <c r="K499" i="13"/>
  <c r="M499" i="13"/>
  <c r="O499" i="13"/>
  <c r="Q499" i="13"/>
  <c r="Q493" i="13" s="1"/>
  <c r="V499" i="13"/>
  <c r="G506" i="13"/>
  <c r="I506" i="13"/>
  <c r="K506" i="13"/>
  <c r="M506" i="13"/>
  <c r="O506" i="13"/>
  <c r="Q506" i="13"/>
  <c r="V506" i="13"/>
  <c r="G527" i="13"/>
  <c r="I527" i="13"/>
  <c r="K527" i="13"/>
  <c r="M527" i="13"/>
  <c r="O527" i="13"/>
  <c r="Q527" i="13"/>
  <c r="V527" i="13"/>
  <c r="G548" i="13"/>
  <c r="M548" i="13" s="1"/>
  <c r="I548" i="13"/>
  <c r="K548" i="13"/>
  <c r="O548" i="13"/>
  <c r="Q548" i="13"/>
  <c r="V548" i="13"/>
  <c r="G569" i="13"/>
  <c r="M569" i="13" s="1"/>
  <c r="I569" i="13"/>
  <c r="K569" i="13"/>
  <c r="O569" i="13"/>
  <c r="Q569" i="13"/>
  <c r="V569" i="13"/>
  <c r="G590" i="13"/>
  <c r="M590" i="13" s="1"/>
  <c r="I590" i="13"/>
  <c r="K590" i="13"/>
  <c r="O590" i="13"/>
  <c r="Q590" i="13"/>
  <c r="V590" i="13"/>
  <c r="G611" i="13"/>
  <c r="I611" i="13"/>
  <c r="K611" i="13"/>
  <c r="M611" i="13"/>
  <c r="O611" i="13"/>
  <c r="Q611" i="13"/>
  <c r="V611" i="13"/>
  <c r="G633" i="13"/>
  <c r="I633" i="13"/>
  <c r="I632" i="13" s="1"/>
  <c r="K633" i="13"/>
  <c r="M633" i="13"/>
  <c r="O633" i="13"/>
  <c r="Q633" i="13"/>
  <c r="V633" i="13"/>
  <c r="G635" i="13"/>
  <c r="M635" i="13" s="1"/>
  <c r="I635" i="13"/>
  <c r="K635" i="13"/>
  <c r="K632" i="13" s="1"/>
  <c r="O635" i="13"/>
  <c r="Q635" i="13"/>
  <c r="V635" i="13"/>
  <c r="G637" i="13"/>
  <c r="M637" i="13" s="1"/>
  <c r="I637" i="13"/>
  <c r="K637" i="13"/>
  <c r="O637" i="13"/>
  <c r="Q637" i="13"/>
  <c r="V637" i="13"/>
  <c r="G639" i="13"/>
  <c r="M639" i="13" s="1"/>
  <c r="I639" i="13"/>
  <c r="K639" i="13"/>
  <c r="O639" i="13"/>
  <c r="Q639" i="13"/>
  <c r="V639" i="13"/>
  <c r="G642" i="13"/>
  <c r="I642" i="13"/>
  <c r="K642" i="13"/>
  <c r="M642" i="13"/>
  <c r="O642" i="13"/>
  <c r="Q642" i="13"/>
  <c r="V642" i="13"/>
  <c r="G646" i="13"/>
  <c r="I646" i="13"/>
  <c r="K646" i="13"/>
  <c r="M646" i="13"/>
  <c r="O646" i="13"/>
  <c r="O632" i="13" s="1"/>
  <c r="Q646" i="13"/>
  <c r="V646" i="13"/>
  <c r="G648" i="13"/>
  <c r="M648" i="13" s="1"/>
  <c r="M647" i="13" s="1"/>
  <c r="I648" i="13"/>
  <c r="K648" i="13"/>
  <c r="K647" i="13" s="1"/>
  <c r="O648" i="13"/>
  <c r="O647" i="13" s="1"/>
  <c r="Q648" i="13"/>
  <c r="Q647" i="13" s="1"/>
  <c r="V648" i="13"/>
  <c r="G654" i="13"/>
  <c r="M654" i="13" s="1"/>
  <c r="I654" i="13"/>
  <c r="I647" i="13" s="1"/>
  <c r="K654" i="13"/>
  <c r="O654" i="13"/>
  <c r="Q654" i="13"/>
  <c r="V654" i="13"/>
  <c r="G660" i="13"/>
  <c r="M660" i="13" s="1"/>
  <c r="I660" i="13"/>
  <c r="K660" i="13"/>
  <c r="O660" i="13"/>
  <c r="Q660" i="13"/>
  <c r="V660" i="13"/>
  <c r="G667" i="13"/>
  <c r="I667" i="13"/>
  <c r="K667" i="13"/>
  <c r="M667" i="13"/>
  <c r="O667" i="13"/>
  <c r="Q667" i="13"/>
  <c r="V667" i="13"/>
  <c r="G673" i="13"/>
  <c r="I673" i="13"/>
  <c r="K673" i="13"/>
  <c r="M673" i="13"/>
  <c r="O673" i="13"/>
  <c r="Q673" i="13"/>
  <c r="V673" i="13"/>
  <c r="G679" i="13"/>
  <c r="I679" i="13"/>
  <c r="K679" i="13"/>
  <c r="M679" i="13"/>
  <c r="O679" i="13"/>
  <c r="Q679" i="13"/>
  <c r="V679" i="13"/>
  <c r="G685" i="13"/>
  <c r="M685" i="13" s="1"/>
  <c r="I685" i="13"/>
  <c r="K685" i="13"/>
  <c r="O685" i="13"/>
  <c r="Q685" i="13"/>
  <c r="V685" i="13"/>
  <c r="I687" i="13"/>
  <c r="G688" i="13"/>
  <c r="I688" i="13"/>
  <c r="K688" i="13"/>
  <c r="K687" i="13" s="1"/>
  <c r="O688" i="13"/>
  <c r="O687" i="13" s="1"/>
  <c r="Q688" i="13"/>
  <c r="V688" i="13"/>
  <c r="V687" i="13" s="1"/>
  <c r="G691" i="13"/>
  <c r="I691" i="13"/>
  <c r="K691" i="13"/>
  <c r="M691" i="13"/>
  <c r="O691" i="13"/>
  <c r="Q691" i="13"/>
  <c r="Q687" i="13" s="1"/>
  <c r="V691" i="13"/>
  <c r="O694" i="13"/>
  <c r="G695" i="13"/>
  <c r="I695" i="13"/>
  <c r="K695" i="13"/>
  <c r="M695" i="13"/>
  <c r="M694" i="13" s="1"/>
  <c r="O695" i="13"/>
  <c r="Q695" i="13"/>
  <c r="Q694" i="13" s="1"/>
  <c r="V695" i="13"/>
  <c r="G699" i="13"/>
  <c r="M699" i="13" s="1"/>
  <c r="I699" i="13"/>
  <c r="K699" i="13"/>
  <c r="K694" i="13" s="1"/>
  <c r="O699" i="13"/>
  <c r="Q699" i="13"/>
  <c r="V699" i="13"/>
  <c r="V694" i="13" s="1"/>
  <c r="G703" i="13"/>
  <c r="M703" i="13" s="1"/>
  <c r="I703" i="13"/>
  <c r="K703" i="13"/>
  <c r="O703" i="13"/>
  <c r="Q703" i="13"/>
  <c r="V703" i="13"/>
  <c r="G705" i="13"/>
  <c r="V705" i="13"/>
  <c r="G706" i="13"/>
  <c r="I706" i="13"/>
  <c r="I705" i="13" s="1"/>
  <c r="K706" i="13"/>
  <c r="M706" i="13"/>
  <c r="O706" i="13"/>
  <c r="Q706" i="13"/>
  <c r="Q705" i="13" s="1"/>
  <c r="V706" i="13"/>
  <c r="G710" i="13"/>
  <c r="I710" i="13"/>
  <c r="K710" i="13"/>
  <c r="M710" i="13"/>
  <c r="O710" i="13"/>
  <c r="O705" i="13" s="1"/>
  <c r="Q710" i="13"/>
  <c r="V710" i="13"/>
  <c r="G711" i="13"/>
  <c r="I711" i="13"/>
  <c r="K711" i="13"/>
  <c r="M711" i="13"/>
  <c r="O711" i="13"/>
  <c r="Q711" i="13"/>
  <c r="V711" i="13"/>
  <c r="G713" i="13"/>
  <c r="M713" i="13" s="1"/>
  <c r="I713" i="13"/>
  <c r="K713" i="13"/>
  <c r="O713" i="13"/>
  <c r="Q713" i="13"/>
  <c r="V713" i="13"/>
  <c r="G716" i="13"/>
  <c r="M716" i="13" s="1"/>
  <c r="I716" i="13"/>
  <c r="K716" i="13"/>
  <c r="O716" i="13"/>
  <c r="Q716" i="13"/>
  <c r="V716" i="13"/>
  <c r="G718" i="13"/>
  <c r="G719" i="13"/>
  <c r="I719" i="13"/>
  <c r="I718" i="13" s="1"/>
  <c r="K719" i="13"/>
  <c r="M719" i="13"/>
  <c r="O719" i="13"/>
  <c r="Q719" i="13"/>
  <c r="V719" i="13"/>
  <c r="G727" i="13"/>
  <c r="I727" i="13"/>
  <c r="K727" i="13"/>
  <c r="K718" i="13" s="1"/>
  <c r="M727" i="13"/>
  <c r="O727" i="13"/>
  <c r="Q727" i="13"/>
  <c r="V727" i="13"/>
  <c r="G732" i="13"/>
  <c r="I732" i="13"/>
  <c r="K732" i="13"/>
  <c r="M732" i="13"/>
  <c r="O732" i="13"/>
  <c r="Q732" i="13"/>
  <c r="V732" i="13"/>
  <c r="G737" i="13"/>
  <c r="M737" i="13" s="1"/>
  <c r="I737" i="13"/>
  <c r="K737" i="13"/>
  <c r="O737" i="13"/>
  <c r="Q737" i="13"/>
  <c r="V737" i="13"/>
  <c r="G738" i="13"/>
  <c r="M738" i="13" s="1"/>
  <c r="I738" i="13"/>
  <c r="K738" i="13"/>
  <c r="O738" i="13"/>
  <c r="Q738" i="13"/>
  <c r="V738" i="13"/>
  <c r="G739" i="13"/>
  <c r="M739" i="13" s="1"/>
  <c r="I739" i="13"/>
  <c r="K739" i="13"/>
  <c r="O739" i="13"/>
  <c r="Q739" i="13"/>
  <c r="V739" i="13"/>
  <c r="V718" i="13" s="1"/>
  <c r="G753" i="13"/>
  <c r="I753" i="13"/>
  <c r="K753" i="13"/>
  <c r="M753" i="13"/>
  <c r="O753" i="13"/>
  <c r="Q753" i="13"/>
  <c r="V753" i="13"/>
  <c r="G756" i="13"/>
  <c r="I756" i="13"/>
  <c r="K756" i="13"/>
  <c r="M756" i="13"/>
  <c r="O756" i="13"/>
  <c r="Q756" i="13"/>
  <c r="V756" i="13"/>
  <c r="G760" i="13"/>
  <c r="M760" i="13" s="1"/>
  <c r="M759" i="13" s="1"/>
  <c r="I760" i="13"/>
  <c r="K760" i="13"/>
  <c r="K759" i="13" s="1"/>
  <c r="O760" i="13"/>
  <c r="O759" i="13" s="1"/>
  <c r="Q760" i="13"/>
  <c r="Q759" i="13" s="1"/>
  <c r="V760" i="13"/>
  <c r="G763" i="13"/>
  <c r="M763" i="13" s="1"/>
  <c r="I763" i="13"/>
  <c r="I759" i="13" s="1"/>
  <c r="K763" i="13"/>
  <c r="O763" i="13"/>
  <c r="Q763" i="13"/>
  <c r="V763" i="13"/>
  <c r="G765" i="13"/>
  <c r="M765" i="13" s="1"/>
  <c r="I765" i="13"/>
  <c r="K765" i="13"/>
  <c r="O765" i="13"/>
  <c r="Q765" i="13"/>
  <c r="V765" i="13"/>
  <c r="G768" i="13"/>
  <c r="M768" i="13"/>
  <c r="Q768" i="13"/>
  <c r="V768" i="13"/>
  <c r="G769" i="13"/>
  <c r="I769" i="13"/>
  <c r="I768" i="13" s="1"/>
  <c r="K769" i="13"/>
  <c r="K768" i="13" s="1"/>
  <c r="M769" i="13"/>
  <c r="O769" i="13"/>
  <c r="O768" i="13" s="1"/>
  <c r="Q769" i="13"/>
  <c r="V769" i="13"/>
  <c r="G777" i="13"/>
  <c r="M777" i="13" s="1"/>
  <c r="M776" i="13" s="1"/>
  <c r="I777" i="13"/>
  <c r="K777" i="13"/>
  <c r="K776" i="13" s="1"/>
  <c r="O777" i="13"/>
  <c r="Q777" i="13"/>
  <c r="V777" i="13"/>
  <c r="G779" i="13"/>
  <c r="M779" i="13" s="1"/>
  <c r="I779" i="13"/>
  <c r="I776" i="13" s="1"/>
  <c r="K779" i="13"/>
  <c r="O779" i="13"/>
  <c r="Q779" i="13"/>
  <c r="V779" i="13"/>
  <c r="G781" i="13"/>
  <c r="M781" i="13" s="1"/>
  <c r="I781" i="13"/>
  <c r="K781" i="13"/>
  <c r="O781" i="13"/>
  <c r="Q781" i="13"/>
  <c r="V781" i="13"/>
  <c r="G787" i="13"/>
  <c r="I787" i="13"/>
  <c r="K787" i="13"/>
  <c r="M787" i="13"/>
  <c r="O787" i="13"/>
  <c r="Q787" i="13"/>
  <c r="V787" i="13"/>
  <c r="G795" i="13"/>
  <c r="I795" i="13"/>
  <c r="K795" i="13"/>
  <c r="M795" i="13"/>
  <c r="O795" i="13"/>
  <c r="Q795" i="13"/>
  <c r="V795" i="13"/>
  <c r="G797" i="13"/>
  <c r="I797" i="13"/>
  <c r="K797" i="13"/>
  <c r="M797" i="13"/>
  <c r="O797" i="13"/>
  <c r="Q797" i="13"/>
  <c r="V797" i="13"/>
  <c r="G808" i="13"/>
  <c r="M808" i="13" s="1"/>
  <c r="I808" i="13"/>
  <c r="K808" i="13"/>
  <c r="O808" i="13"/>
  <c r="Q808" i="13"/>
  <c r="V808" i="13"/>
  <c r="G812" i="13"/>
  <c r="M812" i="13" s="1"/>
  <c r="I812" i="13"/>
  <c r="K812" i="13"/>
  <c r="O812" i="13"/>
  <c r="Q812" i="13"/>
  <c r="V812" i="13"/>
  <c r="G822" i="13"/>
  <c r="M822" i="13" s="1"/>
  <c r="I822" i="13"/>
  <c r="K822" i="13"/>
  <c r="O822" i="13"/>
  <c r="Q822" i="13"/>
  <c r="V822" i="13"/>
  <c r="G827" i="13"/>
  <c r="I827" i="13"/>
  <c r="K827" i="13"/>
  <c r="M827" i="13"/>
  <c r="O827" i="13"/>
  <c r="Q827" i="13"/>
  <c r="V827" i="13"/>
  <c r="G833" i="13"/>
  <c r="I833" i="13"/>
  <c r="K833" i="13"/>
  <c r="M833" i="13"/>
  <c r="O833" i="13"/>
  <c r="Q833" i="13"/>
  <c r="V833" i="13"/>
  <c r="G839" i="13"/>
  <c r="I839" i="13"/>
  <c r="K839" i="13"/>
  <c r="M839" i="13"/>
  <c r="O839" i="13"/>
  <c r="Q839" i="13"/>
  <c r="V839" i="13"/>
  <c r="G845" i="13"/>
  <c r="M845" i="13" s="1"/>
  <c r="I845" i="13"/>
  <c r="I844" i="13" s="1"/>
  <c r="K845" i="13"/>
  <c r="O845" i="13"/>
  <c r="Q845" i="13"/>
  <c r="V845" i="13"/>
  <c r="G855" i="13"/>
  <c r="I855" i="13"/>
  <c r="K855" i="13"/>
  <c r="O855" i="13"/>
  <c r="Q855" i="13"/>
  <c r="V855" i="13"/>
  <c r="V844" i="13" s="1"/>
  <c r="G867" i="13"/>
  <c r="I867" i="13"/>
  <c r="K867" i="13"/>
  <c r="M867" i="13"/>
  <c r="O867" i="13"/>
  <c r="Q867" i="13"/>
  <c r="V867" i="13"/>
  <c r="G870" i="13"/>
  <c r="I870" i="13"/>
  <c r="K870" i="13"/>
  <c r="M870" i="13"/>
  <c r="O870" i="13"/>
  <c r="Q870" i="13"/>
  <c r="V870" i="13"/>
  <c r="G874" i="13"/>
  <c r="I874" i="13"/>
  <c r="K874" i="13"/>
  <c r="M874" i="13"/>
  <c r="O874" i="13"/>
  <c r="Q874" i="13"/>
  <c r="V874" i="13"/>
  <c r="G878" i="13"/>
  <c r="M878" i="13" s="1"/>
  <c r="I878" i="13"/>
  <c r="K878" i="13"/>
  <c r="K844" i="13" s="1"/>
  <c r="O878" i="13"/>
  <c r="Q878" i="13"/>
  <c r="V878" i="13"/>
  <c r="G883" i="13"/>
  <c r="M883" i="13" s="1"/>
  <c r="I883" i="13"/>
  <c r="K883" i="13"/>
  <c r="O883" i="13"/>
  <c r="Q883" i="13"/>
  <c r="V883" i="13"/>
  <c r="G894" i="13"/>
  <c r="M894" i="13" s="1"/>
  <c r="I894" i="13"/>
  <c r="K894" i="13"/>
  <c r="O894" i="13"/>
  <c r="Q894" i="13"/>
  <c r="V894" i="13"/>
  <c r="G896" i="13"/>
  <c r="I896" i="13"/>
  <c r="K896" i="13"/>
  <c r="M896" i="13"/>
  <c r="O896" i="13"/>
  <c r="Q896" i="13"/>
  <c r="V896" i="13"/>
  <c r="G898" i="13"/>
  <c r="I898" i="13"/>
  <c r="K898" i="13"/>
  <c r="M898" i="13"/>
  <c r="O898" i="13"/>
  <c r="Q898" i="13"/>
  <c r="V898" i="13"/>
  <c r="G900" i="13"/>
  <c r="I900" i="13"/>
  <c r="K900" i="13"/>
  <c r="M900" i="13"/>
  <c r="O900" i="13"/>
  <c r="Q900" i="13"/>
  <c r="V900" i="13"/>
  <c r="G902" i="13"/>
  <c r="M902" i="13" s="1"/>
  <c r="I902" i="13"/>
  <c r="K902" i="13"/>
  <c r="O902" i="13"/>
  <c r="Q902" i="13"/>
  <c r="V902" i="13"/>
  <c r="I907" i="13"/>
  <c r="G908" i="13"/>
  <c r="I908" i="13"/>
  <c r="K908" i="13"/>
  <c r="O908" i="13"/>
  <c r="Q908" i="13"/>
  <c r="V908" i="13"/>
  <c r="V907" i="13" s="1"/>
  <c r="G912" i="13"/>
  <c r="I912" i="13"/>
  <c r="K912" i="13"/>
  <c r="M912" i="13"/>
  <c r="O912" i="13"/>
  <c r="Q912" i="13"/>
  <c r="Q907" i="13" s="1"/>
  <c r="V912" i="13"/>
  <c r="G919" i="13"/>
  <c r="I919" i="13"/>
  <c r="K919" i="13"/>
  <c r="K907" i="13" s="1"/>
  <c r="M919" i="13"/>
  <c r="O919" i="13"/>
  <c r="Q919" i="13"/>
  <c r="V919" i="13"/>
  <c r="G925" i="13"/>
  <c r="I925" i="13"/>
  <c r="K925" i="13"/>
  <c r="M925" i="13"/>
  <c r="O925" i="13"/>
  <c r="Q925" i="13"/>
  <c r="V925" i="13"/>
  <c r="K930" i="13"/>
  <c r="G931" i="13"/>
  <c r="M931" i="13" s="1"/>
  <c r="I931" i="13"/>
  <c r="I930" i="13" s="1"/>
  <c r="K931" i="13"/>
  <c r="O931" i="13"/>
  <c r="O930" i="13" s="1"/>
  <c r="Q931" i="13"/>
  <c r="Q930" i="13" s="1"/>
  <c r="V931" i="13"/>
  <c r="G934" i="13"/>
  <c r="I934" i="13"/>
  <c r="K934" i="13"/>
  <c r="O934" i="13"/>
  <c r="Q934" i="13"/>
  <c r="V934" i="13"/>
  <c r="V930" i="13" s="1"/>
  <c r="G938" i="13"/>
  <c r="I938" i="13"/>
  <c r="K938" i="13"/>
  <c r="M938" i="13"/>
  <c r="O938" i="13"/>
  <c r="Q938" i="13"/>
  <c r="V938" i="13"/>
  <c r="O943" i="13"/>
  <c r="G944" i="13"/>
  <c r="I944" i="13"/>
  <c r="K944" i="13"/>
  <c r="M944" i="13"/>
  <c r="O944" i="13"/>
  <c r="Q944" i="13"/>
  <c r="V944" i="13"/>
  <c r="G949" i="13"/>
  <c r="M949" i="13" s="1"/>
  <c r="I949" i="13"/>
  <c r="K949" i="13"/>
  <c r="O949" i="13"/>
  <c r="Q949" i="13"/>
  <c r="V949" i="13"/>
  <c r="G954" i="13"/>
  <c r="M954" i="13" s="1"/>
  <c r="I954" i="13"/>
  <c r="K954" i="13"/>
  <c r="O954" i="13"/>
  <c r="Q954" i="13"/>
  <c r="Q943" i="13" s="1"/>
  <c r="V954" i="13"/>
  <c r="G959" i="13"/>
  <c r="M959" i="13" s="1"/>
  <c r="I959" i="13"/>
  <c r="K959" i="13"/>
  <c r="O959" i="13"/>
  <c r="Q959" i="13"/>
  <c r="V959" i="13"/>
  <c r="G966" i="13"/>
  <c r="I966" i="13"/>
  <c r="K966" i="13"/>
  <c r="M966" i="13"/>
  <c r="O966" i="13"/>
  <c r="Q966" i="13"/>
  <c r="V966" i="13"/>
  <c r="G970" i="13"/>
  <c r="I970" i="13"/>
  <c r="K970" i="13"/>
  <c r="M970" i="13"/>
  <c r="O970" i="13"/>
  <c r="Q970" i="13"/>
  <c r="V970" i="13"/>
  <c r="G975" i="13"/>
  <c r="I975" i="13"/>
  <c r="K975" i="13"/>
  <c r="M975" i="13"/>
  <c r="O975" i="13"/>
  <c r="Q975" i="13"/>
  <c r="V975" i="13"/>
  <c r="G980" i="13"/>
  <c r="M980" i="13" s="1"/>
  <c r="I980" i="13"/>
  <c r="K980" i="13"/>
  <c r="O980" i="13"/>
  <c r="Q980" i="13"/>
  <c r="V980" i="13"/>
  <c r="G986" i="13"/>
  <c r="M986" i="13" s="1"/>
  <c r="I986" i="13"/>
  <c r="K986" i="13"/>
  <c r="O986" i="13"/>
  <c r="Q986" i="13"/>
  <c r="V986" i="13"/>
  <c r="G990" i="13"/>
  <c r="M990" i="13" s="1"/>
  <c r="I990" i="13"/>
  <c r="K990" i="13"/>
  <c r="O990" i="13"/>
  <c r="Q990" i="13"/>
  <c r="V990" i="13"/>
  <c r="G1002" i="13"/>
  <c r="I1002" i="13"/>
  <c r="K1002" i="13"/>
  <c r="M1002" i="13"/>
  <c r="O1002" i="13"/>
  <c r="Q1002" i="13"/>
  <c r="V1002" i="13"/>
  <c r="G1009" i="13"/>
  <c r="I1009" i="13"/>
  <c r="K1009" i="13"/>
  <c r="M1009" i="13"/>
  <c r="O1009" i="13"/>
  <c r="Q1009" i="13"/>
  <c r="V1009" i="13"/>
  <c r="G1017" i="13"/>
  <c r="I1017" i="13"/>
  <c r="K1017" i="13"/>
  <c r="M1017" i="13"/>
  <c r="O1017" i="13"/>
  <c r="Q1017" i="13"/>
  <c r="V1017" i="13"/>
  <c r="G1023" i="13"/>
  <c r="M1023" i="13" s="1"/>
  <c r="I1023" i="13"/>
  <c r="K1023" i="13"/>
  <c r="O1023" i="13"/>
  <c r="Q1023" i="13"/>
  <c r="Q1022" i="13" s="1"/>
  <c r="V1023" i="13"/>
  <c r="G1027" i="13"/>
  <c r="I1027" i="13"/>
  <c r="K1027" i="13"/>
  <c r="O1027" i="13"/>
  <c r="O1022" i="13" s="1"/>
  <c r="Q1027" i="13"/>
  <c r="V1027" i="13"/>
  <c r="V1022" i="13" s="1"/>
  <c r="G1035" i="13"/>
  <c r="I1035" i="13"/>
  <c r="K1035" i="13"/>
  <c r="M1035" i="13"/>
  <c r="O1035" i="13"/>
  <c r="Q1035" i="13"/>
  <c r="V1035" i="13"/>
  <c r="G1046" i="13"/>
  <c r="I1046" i="13"/>
  <c r="K1046" i="13"/>
  <c r="M1046" i="13"/>
  <c r="O1046" i="13"/>
  <c r="Q1046" i="13"/>
  <c r="V1046" i="13"/>
  <c r="G1057" i="13"/>
  <c r="I1057" i="13"/>
  <c r="K1057" i="13"/>
  <c r="M1057" i="13"/>
  <c r="O1057" i="13"/>
  <c r="Q1057" i="13"/>
  <c r="V1057" i="13"/>
  <c r="G1066" i="13"/>
  <c r="M1066" i="13" s="1"/>
  <c r="I1066" i="13"/>
  <c r="K1066" i="13"/>
  <c r="K1022" i="13" s="1"/>
  <c r="O1066" i="13"/>
  <c r="Q1066" i="13"/>
  <c r="V1066" i="13"/>
  <c r="G1079" i="13"/>
  <c r="M1079" i="13" s="1"/>
  <c r="I1079" i="13"/>
  <c r="K1079" i="13"/>
  <c r="O1079" i="13"/>
  <c r="Q1079" i="13"/>
  <c r="V1079" i="13"/>
  <c r="G1082" i="13"/>
  <c r="I1082" i="13"/>
  <c r="K1082" i="13"/>
  <c r="M1082" i="13"/>
  <c r="O1082" i="13"/>
  <c r="Q1082" i="13"/>
  <c r="V1082" i="13"/>
  <c r="G1084" i="13"/>
  <c r="I1084" i="13"/>
  <c r="K1084" i="13"/>
  <c r="M1084" i="13"/>
  <c r="O1084" i="13"/>
  <c r="Q1084" i="13"/>
  <c r="V1084" i="13"/>
  <c r="G1094" i="13"/>
  <c r="I1094" i="13"/>
  <c r="I1081" i="13" s="1"/>
  <c r="K1094" i="13"/>
  <c r="M1094" i="13"/>
  <c r="O1094" i="13"/>
  <c r="Q1094" i="13"/>
  <c r="V1094" i="13"/>
  <c r="G1096" i="13"/>
  <c r="M1096" i="13" s="1"/>
  <c r="I1096" i="13"/>
  <c r="K1096" i="13"/>
  <c r="O1096" i="13"/>
  <c r="Q1096" i="13"/>
  <c r="V1096" i="13"/>
  <c r="G1100" i="13"/>
  <c r="M1100" i="13" s="1"/>
  <c r="I1100" i="13"/>
  <c r="K1100" i="13"/>
  <c r="O1100" i="13"/>
  <c r="Q1100" i="13"/>
  <c r="V1100" i="13"/>
  <c r="G1104" i="13"/>
  <c r="M1104" i="13" s="1"/>
  <c r="I1104" i="13"/>
  <c r="K1104" i="13"/>
  <c r="O1104" i="13"/>
  <c r="Q1104" i="13"/>
  <c r="V1104" i="13"/>
  <c r="G1109" i="13"/>
  <c r="I1109" i="13"/>
  <c r="K1109" i="13"/>
  <c r="M1109" i="13"/>
  <c r="O1109" i="13"/>
  <c r="Q1109" i="13"/>
  <c r="V1109" i="13"/>
  <c r="G1114" i="13"/>
  <c r="I1114" i="13"/>
  <c r="K1114" i="13"/>
  <c r="M1114" i="13"/>
  <c r="O1114" i="13"/>
  <c r="Q1114" i="13"/>
  <c r="V1114" i="13"/>
  <c r="G1128" i="13"/>
  <c r="I1128" i="13"/>
  <c r="K1128" i="13"/>
  <c r="M1128" i="13"/>
  <c r="O1128" i="13"/>
  <c r="Q1128" i="13"/>
  <c r="V1128" i="13"/>
  <c r="G1136" i="13"/>
  <c r="M1136" i="13" s="1"/>
  <c r="I1136" i="13"/>
  <c r="K1136" i="13"/>
  <c r="O1136" i="13"/>
  <c r="Q1136" i="13"/>
  <c r="V1136" i="13"/>
  <c r="G1142" i="13"/>
  <c r="M1142" i="13" s="1"/>
  <c r="I1142" i="13"/>
  <c r="K1142" i="13"/>
  <c r="O1142" i="13"/>
  <c r="Q1142" i="13"/>
  <c r="V1142" i="13"/>
  <c r="G1149" i="13"/>
  <c r="M1149" i="13" s="1"/>
  <c r="I1149" i="13"/>
  <c r="K1149" i="13"/>
  <c r="O1149" i="13"/>
  <c r="Q1149" i="13"/>
  <c r="V1149" i="13"/>
  <c r="V1081" i="13" s="1"/>
  <c r="G1152" i="13"/>
  <c r="I1152" i="13"/>
  <c r="K1152" i="13"/>
  <c r="M1152" i="13"/>
  <c r="O1152" i="13"/>
  <c r="Q1152" i="13"/>
  <c r="V1152" i="13"/>
  <c r="G1174" i="13"/>
  <c r="I1174" i="13"/>
  <c r="K1174" i="13"/>
  <c r="M1174" i="13"/>
  <c r="O1174" i="13"/>
  <c r="Q1174" i="13"/>
  <c r="V1174" i="13"/>
  <c r="G1196" i="13"/>
  <c r="I1196" i="13"/>
  <c r="K1196" i="13"/>
  <c r="M1196" i="13"/>
  <c r="O1196" i="13"/>
  <c r="Q1196" i="13"/>
  <c r="V1196" i="13"/>
  <c r="G1218" i="13"/>
  <c r="I1218" i="13"/>
  <c r="K1218" i="13"/>
  <c r="M1218" i="13"/>
  <c r="O1218" i="13"/>
  <c r="Q1218" i="13"/>
  <c r="V1218" i="13"/>
  <c r="G1226" i="13"/>
  <c r="M1226" i="13" s="1"/>
  <c r="I1226" i="13"/>
  <c r="K1226" i="13"/>
  <c r="O1226" i="13"/>
  <c r="Q1226" i="13"/>
  <c r="V1226" i="13"/>
  <c r="G1239" i="13"/>
  <c r="M1239" i="13" s="1"/>
  <c r="I1239" i="13"/>
  <c r="K1239" i="13"/>
  <c r="O1239" i="13"/>
  <c r="Q1239" i="13"/>
  <c r="V1239" i="13"/>
  <c r="G1247" i="13"/>
  <c r="M1247" i="13" s="1"/>
  <c r="I1247" i="13"/>
  <c r="K1247" i="13"/>
  <c r="O1247" i="13"/>
  <c r="Q1247" i="13"/>
  <c r="V1247" i="13"/>
  <c r="G1254" i="13"/>
  <c r="I1254" i="13"/>
  <c r="K1254" i="13"/>
  <c r="M1254" i="13"/>
  <c r="O1254" i="13"/>
  <c r="Q1254" i="13"/>
  <c r="V1254" i="13"/>
  <c r="G1271" i="13"/>
  <c r="I1271" i="13"/>
  <c r="K1271" i="13"/>
  <c r="M1271" i="13"/>
  <c r="O1271" i="13"/>
  <c r="Q1271" i="13"/>
  <c r="V1271" i="13"/>
  <c r="G1287" i="13"/>
  <c r="I1287" i="13"/>
  <c r="K1287" i="13"/>
  <c r="M1287" i="13"/>
  <c r="O1287" i="13"/>
  <c r="Q1287" i="13"/>
  <c r="V1287" i="13"/>
  <c r="G1303" i="13"/>
  <c r="M1303" i="13" s="1"/>
  <c r="I1303" i="13"/>
  <c r="K1303" i="13"/>
  <c r="O1303" i="13"/>
  <c r="Q1303" i="13"/>
  <c r="V1303" i="13"/>
  <c r="G1319" i="13"/>
  <c r="M1319" i="13" s="1"/>
  <c r="I1319" i="13"/>
  <c r="K1319" i="13"/>
  <c r="O1319" i="13"/>
  <c r="Q1319" i="13"/>
  <c r="V1319" i="13"/>
  <c r="G1332" i="13"/>
  <c r="M1332" i="13" s="1"/>
  <c r="I1332" i="13"/>
  <c r="K1332" i="13"/>
  <c r="O1332" i="13"/>
  <c r="Q1332" i="13"/>
  <c r="V1332" i="13"/>
  <c r="G1346" i="13"/>
  <c r="I1346" i="13"/>
  <c r="K1346" i="13"/>
  <c r="M1346" i="13"/>
  <c r="O1346" i="13"/>
  <c r="Q1346" i="13"/>
  <c r="V1346" i="13"/>
  <c r="G1363" i="13"/>
  <c r="I1363" i="13"/>
  <c r="K1363" i="13"/>
  <c r="M1363" i="13"/>
  <c r="O1363" i="13"/>
  <c r="Q1363" i="13"/>
  <c r="V1363" i="13"/>
  <c r="G1368" i="13"/>
  <c r="I1368" i="13"/>
  <c r="K1368" i="13"/>
  <c r="M1368" i="13"/>
  <c r="O1368" i="13"/>
  <c r="Q1368" i="13"/>
  <c r="V1368" i="13"/>
  <c r="G1373" i="13"/>
  <c r="M1373" i="13" s="1"/>
  <c r="I1373" i="13"/>
  <c r="K1373" i="13"/>
  <c r="O1373" i="13"/>
  <c r="Q1373" i="13"/>
  <c r="V1373" i="13"/>
  <c r="G1378" i="13"/>
  <c r="M1378" i="13" s="1"/>
  <c r="I1378" i="13"/>
  <c r="K1378" i="13"/>
  <c r="O1378" i="13"/>
  <c r="Q1378" i="13"/>
  <c r="V1378" i="13"/>
  <c r="G1383" i="13"/>
  <c r="M1383" i="13" s="1"/>
  <c r="I1383" i="13"/>
  <c r="K1383" i="13"/>
  <c r="O1383" i="13"/>
  <c r="Q1383" i="13"/>
  <c r="V1383" i="13"/>
  <c r="G1388" i="13"/>
  <c r="I1388" i="13"/>
  <c r="K1388" i="13"/>
  <c r="M1388" i="13"/>
  <c r="O1388" i="13"/>
  <c r="Q1388" i="13"/>
  <c r="V1388" i="13"/>
  <c r="G1393" i="13"/>
  <c r="I1393" i="13"/>
  <c r="K1393" i="13"/>
  <c r="M1393" i="13"/>
  <c r="O1393" i="13"/>
  <c r="Q1393" i="13"/>
  <c r="V1393" i="13"/>
  <c r="G1398" i="13"/>
  <c r="I1398" i="13"/>
  <c r="K1398" i="13"/>
  <c r="M1398" i="13"/>
  <c r="O1398" i="13"/>
  <c r="Q1398" i="13"/>
  <c r="V1398" i="13"/>
  <c r="G1403" i="13"/>
  <c r="M1403" i="13" s="1"/>
  <c r="I1403" i="13"/>
  <c r="K1403" i="13"/>
  <c r="O1403" i="13"/>
  <c r="Q1403" i="13"/>
  <c r="V1403" i="13"/>
  <c r="G1409" i="13"/>
  <c r="M1409" i="13" s="1"/>
  <c r="I1409" i="13"/>
  <c r="K1409" i="13"/>
  <c r="O1409" i="13"/>
  <c r="Q1409" i="13"/>
  <c r="V1409" i="13"/>
  <c r="G1415" i="13"/>
  <c r="M1415" i="13" s="1"/>
  <c r="I1415" i="13"/>
  <c r="K1415" i="13"/>
  <c r="O1415" i="13"/>
  <c r="Q1415" i="13"/>
  <c r="V1415" i="13"/>
  <c r="G1420" i="13"/>
  <c r="I1420" i="13"/>
  <c r="K1420" i="13"/>
  <c r="M1420" i="13"/>
  <c r="O1420" i="13"/>
  <c r="Q1420" i="13"/>
  <c r="V1420" i="13"/>
  <c r="G1425" i="13"/>
  <c r="I1425" i="13"/>
  <c r="K1425" i="13"/>
  <c r="M1425" i="13"/>
  <c r="O1425" i="13"/>
  <c r="Q1425" i="13"/>
  <c r="V1425" i="13"/>
  <c r="G1430" i="13"/>
  <c r="I1430" i="13"/>
  <c r="K1430" i="13"/>
  <c r="M1430" i="13"/>
  <c r="O1430" i="13"/>
  <c r="Q1430" i="13"/>
  <c r="V1430" i="13"/>
  <c r="G1435" i="13"/>
  <c r="M1435" i="13" s="1"/>
  <c r="I1435" i="13"/>
  <c r="K1435" i="13"/>
  <c r="O1435" i="13"/>
  <c r="Q1435" i="13"/>
  <c r="V1435" i="13"/>
  <c r="G1441" i="13"/>
  <c r="M1441" i="13" s="1"/>
  <c r="I1441" i="13"/>
  <c r="K1441" i="13"/>
  <c r="O1441" i="13"/>
  <c r="Q1441" i="13"/>
  <c r="V1441" i="13"/>
  <c r="G1445" i="13"/>
  <c r="M1445" i="13" s="1"/>
  <c r="I1445" i="13"/>
  <c r="K1445" i="13"/>
  <c r="O1445" i="13"/>
  <c r="Q1445" i="13"/>
  <c r="V1445" i="13"/>
  <c r="G1449" i="13"/>
  <c r="I1449" i="13"/>
  <c r="K1449" i="13"/>
  <c r="M1449" i="13"/>
  <c r="O1449" i="13"/>
  <c r="Q1449" i="13"/>
  <c r="V1449" i="13"/>
  <c r="G1456" i="13"/>
  <c r="I1456" i="13"/>
  <c r="K1456" i="13"/>
  <c r="M1456" i="13"/>
  <c r="O1456" i="13"/>
  <c r="Q1456" i="13"/>
  <c r="V1456" i="13"/>
  <c r="G1458" i="13"/>
  <c r="I1458" i="13"/>
  <c r="K1458" i="13"/>
  <c r="M1458" i="13"/>
  <c r="O1458" i="13"/>
  <c r="Q1458" i="13"/>
  <c r="V1458" i="13"/>
  <c r="G1465" i="13"/>
  <c r="I1465" i="13"/>
  <c r="I1464" i="13" s="1"/>
  <c r="K1465" i="13"/>
  <c r="O1465" i="13"/>
  <c r="Q1465" i="13"/>
  <c r="V1465" i="13"/>
  <c r="V1464" i="13" s="1"/>
  <c r="G1467" i="13"/>
  <c r="M1467" i="13" s="1"/>
  <c r="I1467" i="13"/>
  <c r="K1467" i="13"/>
  <c r="O1467" i="13"/>
  <c r="Q1467" i="13"/>
  <c r="Q1464" i="13" s="1"/>
  <c r="V1467" i="13"/>
  <c r="G1469" i="13"/>
  <c r="I1469" i="13"/>
  <c r="K1469" i="13"/>
  <c r="K1464" i="13" s="1"/>
  <c r="M1469" i="13"/>
  <c r="O1469" i="13"/>
  <c r="Q1469" i="13"/>
  <c r="V1469" i="13"/>
  <c r="G1474" i="13"/>
  <c r="I1474" i="13"/>
  <c r="K1474" i="13"/>
  <c r="M1474" i="13"/>
  <c r="O1474" i="13"/>
  <c r="Q1474" i="13"/>
  <c r="V1474" i="13"/>
  <c r="G1476" i="13"/>
  <c r="I1476" i="13"/>
  <c r="K1476" i="13"/>
  <c r="M1476" i="13"/>
  <c r="O1476" i="13"/>
  <c r="Q1476" i="13"/>
  <c r="V1476" i="13"/>
  <c r="G1479" i="13"/>
  <c r="M1479" i="13" s="1"/>
  <c r="I1479" i="13"/>
  <c r="K1479" i="13"/>
  <c r="O1479" i="13"/>
  <c r="Q1479" i="13"/>
  <c r="V1479" i="13"/>
  <c r="G1485" i="13"/>
  <c r="M1485" i="13" s="1"/>
  <c r="I1485" i="13"/>
  <c r="K1485" i="13"/>
  <c r="O1485" i="13"/>
  <c r="Q1485" i="13"/>
  <c r="V1485" i="13"/>
  <c r="G1492" i="13"/>
  <c r="I1492" i="13"/>
  <c r="K1492" i="13"/>
  <c r="M1492" i="13"/>
  <c r="O1492" i="13"/>
  <c r="Q1492" i="13"/>
  <c r="V1492" i="13"/>
  <c r="G1495" i="13"/>
  <c r="I1495" i="13"/>
  <c r="K1495" i="13"/>
  <c r="M1495" i="13"/>
  <c r="O1495" i="13"/>
  <c r="Q1495" i="13"/>
  <c r="V1495" i="13"/>
  <c r="G1497" i="13"/>
  <c r="I1497" i="13"/>
  <c r="K1497" i="13"/>
  <c r="M1497" i="13"/>
  <c r="O1497" i="13"/>
  <c r="Q1497" i="13"/>
  <c r="V1497" i="13"/>
  <c r="G1500" i="13"/>
  <c r="M1500" i="13" s="1"/>
  <c r="I1500" i="13"/>
  <c r="K1500" i="13"/>
  <c r="O1500" i="13"/>
  <c r="Q1500" i="13"/>
  <c r="V1500" i="13"/>
  <c r="G1506" i="13"/>
  <c r="I1506" i="13"/>
  <c r="I1505" i="13" s="1"/>
  <c r="K1506" i="13"/>
  <c r="O1506" i="13"/>
  <c r="Q1506" i="13"/>
  <c r="V1506" i="13"/>
  <c r="G1509" i="13"/>
  <c r="M1509" i="13" s="1"/>
  <c r="I1509" i="13"/>
  <c r="K1509" i="13"/>
  <c r="O1509" i="13"/>
  <c r="Q1509" i="13"/>
  <c r="Q1505" i="13" s="1"/>
  <c r="V1509" i="13"/>
  <c r="G1511" i="13"/>
  <c r="I1511" i="13"/>
  <c r="K1511" i="13"/>
  <c r="M1511" i="13"/>
  <c r="O1511" i="13"/>
  <c r="Q1511" i="13"/>
  <c r="V1511" i="13"/>
  <c r="G1517" i="13"/>
  <c r="I1517" i="13"/>
  <c r="K1517" i="13"/>
  <c r="M1517" i="13"/>
  <c r="O1517" i="13"/>
  <c r="Q1517" i="13"/>
  <c r="V1517" i="13"/>
  <c r="G1525" i="13"/>
  <c r="I1525" i="13"/>
  <c r="K1525" i="13"/>
  <c r="M1525" i="13"/>
  <c r="O1525" i="13"/>
  <c r="Q1525" i="13"/>
  <c r="V1525" i="13"/>
  <c r="G1529" i="13"/>
  <c r="M1529" i="13" s="1"/>
  <c r="I1529" i="13"/>
  <c r="K1529" i="13"/>
  <c r="K1505" i="13" s="1"/>
  <c r="O1529" i="13"/>
  <c r="Q1529" i="13"/>
  <c r="V1529" i="13"/>
  <c r="G1534" i="13"/>
  <c r="G1533" i="13" s="1"/>
  <c r="I1534" i="13"/>
  <c r="K1534" i="13"/>
  <c r="O1534" i="13"/>
  <c r="Q1534" i="13"/>
  <c r="V1534" i="13"/>
  <c r="G1536" i="13"/>
  <c r="I1536" i="13"/>
  <c r="K1536" i="13"/>
  <c r="M1536" i="13"/>
  <c r="O1536" i="13"/>
  <c r="Q1536" i="13"/>
  <c r="V1536" i="13"/>
  <c r="G1538" i="13"/>
  <c r="I1538" i="13"/>
  <c r="I1533" i="13" s="1"/>
  <c r="K1538" i="13"/>
  <c r="M1538" i="13"/>
  <c r="O1538" i="13"/>
  <c r="Q1538" i="13"/>
  <c r="V1538" i="13"/>
  <c r="G1543" i="13"/>
  <c r="I1543" i="13"/>
  <c r="K1543" i="13"/>
  <c r="M1543" i="13"/>
  <c r="O1543" i="13"/>
  <c r="Q1543" i="13"/>
  <c r="V1543" i="13"/>
  <c r="G1572" i="13"/>
  <c r="M1572" i="13" s="1"/>
  <c r="I1572" i="13"/>
  <c r="K1572" i="13"/>
  <c r="O1572" i="13"/>
  <c r="Q1572" i="13"/>
  <c r="V1572" i="13"/>
  <c r="G1575" i="13"/>
  <c r="M1575" i="13" s="1"/>
  <c r="I1575" i="13"/>
  <c r="K1575" i="13"/>
  <c r="O1575" i="13"/>
  <c r="Q1575" i="13"/>
  <c r="V1575" i="13"/>
  <c r="G1585" i="13"/>
  <c r="M1585" i="13" s="1"/>
  <c r="I1585" i="13"/>
  <c r="K1585" i="13"/>
  <c r="O1585" i="13"/>
  <c r="Q1585" i="13"/>
  <c r="V1585" i="13"/>
  <c r="V1533" i="13" s="1"/>
  <c r="G1592" i="13"/>
  <c r="I1592" i="13"/>
  <c r="K1592" i="13"/>
  <c r="M1592" i="13"/>
  <c r="O1592" i="13"/>
  <c r="Q1592" i="13"/>
  <c r="V1592" i="13"/>
  <c r="G1599" i="13"/>
  <c r="I1599" i="13"/>
  <c r="K1599" i="13"/>
  <c r="M1599" i="13"/>
  <c r="O1599" i="13"/>
  <c r="O1533" i="13" s="1"/>
  <c r="Q1599" i="13"/>
  <c r="V1599" i="13"/>
  <c r="G1607" i="13"/>
  <c r="M1607" i="13" s="1"/>
  <c r="I1607" i="13"/>
  <c r="K1607" i="13"/>
  <c r="O1607" i="13"/>
  <c r="Q1607" i="13"/>
  <c r="V1607" i="13"/>
  <c r="G1618" i="13"/>
  <c r="M1618" i="13" s="1"/>
  <c r="I1618" i="13"/>
  <c r="K1618" i="13"/>
  <c r="O1618" i="13"/>
  <c r="Q1618" i="13"/>
  <c r="V1618" i="13"/>
  <c r="V1606" i="13" s="1"/>
  <c r="G1623" i="13"/>
  <c r="M1623" i="13" s="1"/>
  <c r="I1623" i="13"/>
  <c r="K1623" i="13"/>
  <c r="O1623" i="13"/>
  <c r="Q1623" i="13"/>
  <c r="V1623" i="13"/>
  <c r="G1627" i="13"/>
  <c r="I1627" i="13"/>
  <c r="K1627" i="13"/>
  <c r="K1606" i="13" s="1"/>
  <c r="M1627" i="13"/>
  <c r="O1627" i="13"/>
  <c r="Q1627" i="13"/>
  <c r="V1627" i="13"/>
  <c r="G1633" i="13"/>
  <c r="I1633" i="13"/>
  <c r="K1633" i="13"/>
  <c r="M1633" i="13"/>
  <c r="O1633" i="13"/>
  <c r="Q1633" i="13"/>
  <c r="V1633" i="13"/>
  <c r="G1637" i="13"/>
  <c r="I1637" i="13"/>
  <c r="K1637" i="13"/>
  <c r="M1637" i="13"/>
  <c r="O1637" i="13"/>
  <c r="Q1637" i="13"/>
  <c r="V1637" i="13"/>
  <c r="G1641" i="13"/>
  <c r="M1641" i="13" s="1"/>
  <c r="I1641" i="13"/>
  <c r="K1641" i="13"/>
  <c r="O1641" i="13"/>
  <c r="Q1641" i="13"/>
  <c r="V1641" i="13"/>
  <c r="AE1646" i="13"/>
  <c r="AF1646" i="13"/>
  <c r="G66" i="12"/>
  <c r="BA64" i="12"/>
  <c r="BA61" i="12"/>
  <c r="BA58" i="12"/>
  <c r="BA57" i="12"/>
  <c r="BA55" i="12"/>
  <c r="BA52" i="12"/>
  <c r="BA50" i="12"/>
  <c r="BA48" i="12"/>
  <c r="BA45" i="12"/>
  <c r="BA44" i="12"/>
  <c r="BA43" i="12"/>
  <c r="BA42" i="12"/>
  <c r="BA40" i="12"/>
  <c r="BA38" i="12"/>
  <c r="BA36" i="12"/>
  <c r="BA35" i="12"/>
  <c r="BA33" i="12"/>
  <c r="BA31" i="12"/>
  <c r="BA30" i="12"/>
  <c r="BA25" i="12"/>
  <c r="BA22" i="12"/>
  <c r="BA20" i="12"/>
  <c r="BA18" i="12"/>
  <c r="BA16" i="12"/>
  <c r="BA14" i="12"/>
  <c r="BA12" i="12"/>
  <c r="BA11" i="12"/>
  <c r="G9" i="12"/>
  <c r="M9" i="12" s="1"/>
  <c r="I9" i="12"/>
  <c r="I8" i="12" s="1"/>
  <c r="K9" i="12"/>
  <c r="O9" i="12"/>
  <c r="O8" i="12" s="1"/>
  <c r="Q9" i="12"/>
  <c r="Q8" i="12" s="1"/>
  <c r="V9" i="12"/>
  <c r="V8" i="12" s="1"/>
  <c r="G13" i="12"/>
  <c r="M13" i="12" s="1"/>
  <c r="I13" i="12"/>
  <c r="K13" i="12"/>
  <c r="O13" i="12"/>
  <c r="Q13" i="12"/>
  <c r="V13" i="12"/>
  <c r="G15" i="12"/>
  <c r="I15" i="12"/>
  <c r="K15" i="12"/>
  <c r="M15" i="12"/>
  <c r="O15" i="12"/>
  <c r="Q15" i="12"/>
  <c r="V15" i="12"/>
  <c r="G17" i="12"/>
  <c r="I17" i="12"/>
  <c r="K17" i="12"/>
  <c r="M17" i="12"/>
  <c r="O17" i="12"/>
  <c r="Q17" i="12"/>
  <c r="V17" i="12"/>
  <c r="G19" i="12"/>
  <c r="I19" i="12"/>
  <c r="K19" i="12"/>
  <c r="M19" i="12"/>
  <c r="O19" i="12"/>
  <c r="Q19" i="12"/>
  <c r="V19" i="12"/>
  <c r="G21" i="12"/>
  <c r="M21" i="12" s="1"/>
  <c r="I21" i="12"/>
  <c r="K21" i="12"/>
  <c r="K8" i="12" s="1"/>
  <c r="O21" i="12"/>
  <c r="Q21" i="12"/>
  <c r="V21" i="12"/>
  <c r="G24" i="12"/>
  <c r="M24" i="12" s="1"/>
  <c r="I24" i="12"/>
  <c r="K24" i="12"/>
  <c r="O24" i="12"/>
  <c r="Q24" i="12"/>
  <c r="V24" i="12"/>
  <c r="G26" i="12"/>
  <c r="M26" i="12" s="1"/>
  <c r="I26" i="12"/>
  <c r="K26" i="12"/>
  <c r="O26" i="12"/>
  <c r="Q26" i="12"/>
  <c r="V26" i="12"/>
  <c r="G29" i="12"/>
  <c r="I29" i="12"/>
  <c r="I28" i="12" s="1"/>
  <c r="K29" i="12"/>
  <c r="K28" i="12" s="1"/>
  <c r="M29" i="12"/>
  <c r="O29" i="12"/>
  <c r="O28" i="12" s="1"/>
  <c r="Q29" i="12"/>
  <c r="V29" i="12"/>
  <c r="G32" i="12"/>
  <c r="I32" i="12"/>
  <c r="K32" i="12"/>
  <c r="M32" i="12"/>
  <c r="O32" i="12"/>
  <c r="Q32" i="12"/>
  <c r="V32" i="12"/>
  <c r="G34" i="12"/>
  <c r="G28" i="12" s="1"/>
  <c r="I34" i="12"/>
  <c r="K34" i="12"/>
  <c r="O34" i="12"/>
  <c r="Q34" i="12"/>
  <c r="V34" i="12"/>
  <c r="V28" i="12" s="1"/>
  <c r="G37" i="12"/>
  <c r="M37" i="12" s="1"/>
  <c r="I37" i="12"/>
  <c r="K37" i="12"/>
  <c r="O37" i="12"/>
  <c r="Q37" i="12"/>
  <c r="V37" i="12"/>
  <c r="G39" i="12"/>
  <c r="M39" i="12" s="1"/>
  <c r="I39" i="12"/>
  <c r="K39" i="12"/>
  <c r="O39" i="12"/>
  <c r="Q39" i="12"/>
  <c r="V39" i="12"/>
  <c r="G47" i="12"/>
  <c r="I47" i="12"/>
  <c r="K47" i="12"/>
  <c r="M47" i="12"/>
  <c r="O47" i="12"/>
  <c r="Q47" i="12"/>
  <c r="Q28" i="12" s="1"/>
  <c r="V47" i="12"/>
  <c r="G51" i="12"/>
  <c r="I51" i="12"/>
  <c r="K51" i="12"/>
  <c r="M51" i="12"/>
  <c r="O51" i="12"/>
  <c r="Q51" i="12"/>
  <c r="V51" i="12"/>
  <c r="G53" i="12"/>
  <c r="I53" i="12"/>
  <c r="K53" i="12"/>
  <c r="M53" i="12"/>
  <c r="O53" i="12"/>
  <c r="Q53" i="12"/>
  <c r="V53" i="12"/>
  <c r="G54" i="12"/>
  <c r="M54" i="12" s="1"/>
  <c r="I54" i="12"/>
  <c r="K54" i="12"/>
  <c r="O54" i="12"/>
  <c r="Q54" i="12"/>
  <c r="V54" i="12"/>
  <c r="G56" i="12"/>
  <c r="M56" i="12" s="1"/>
  <c r="I56" i="12"/>
  <c r="K56" i="12"/>
  <c r="O56" i="12"/>
  <c r="Q56" i="12"/>
  <c r="V56" i="12"/>
  <c r="G59" i="12"/>
  <c r="M59" i="12" s="1"/>
  <c r="I59" i="12"/>
  <c r="K59" i="12"/>
  <c r="O59" i="12"/>
  <c r="Q59" i="12"/>
  <c r="V59" i="12"/>
  <c r="G62" i="12"/>
  <c r="I62" i="12"/>
  <c r="K62" i="12"/>
  <c r="M62" i="12"/>
  <c r="O62" i="12"/>
  <c r="Q62" i="12"/>
  <c r="V62" i="12"/>
  <c r="AE66" i="12"/>
  <c r="I20" i="1"/>
  <c r="I19" i="1"/>
  <c r="I18" i="1"/>
  <c r="I17" i="1"/>
  <c r="I16" i="1"/>
  <c r="I252" i="1"/>
  <c r="J218" i="1" s="1"/>
  <c r="AZ147" i="1"/>
  <c r="AZ146" i="1"/>
  <c r="AZ144" i="1"/>
  <c r="AZ143" i="1"/>
  <c r="AZ141" i="1"/>
  <c r="AZ140" i="1"/>
  <c r="AZ138" i="1"/>
  <c r="AZ136" i="1"/>
  <c r="AZ135" i="1"/>
  <c r="AZ134" i="1"/>
  <c r="AZ132" i="1"/>
  <c r="AZ129" i="1"/>
  <c r="AZ128" i="1"/>
  <c r="AZ126" i="1"/>
  <c r="AZ122" i="1"/>
  <c r="AZ121" i="1"/>
  <c r="AZ119" i="1"/>
  <c r="AZ118" i="1"/>
  <c r="AZ116" i="1"/>
  <c r="AZ115" i="1"/>
  <c r="AZ114" i="1"/>
  <c r="AZ112" i="1"/>
  <c r="AZ111" i="1"/>
  <c r="AZ109" i="1"/>
  <c r="AZ107" i="1"/>
  <c r="AZ106" i="1"/>
  <c r="AZ104" i="1"/>
  <c r="AZ102" i="1"/>
  <c r="AZ101" i="1"/>
  <c r="AZ99" i="1"/>
  <c r="AZ98" i="1"/>
  <c r="AZ96" i="1"/>
  <c r="AZ95" i="1"/>
  <c r="AZ93" i="1"/>
  <c r="AZ92" i="1"/>
  <c r="AZ90" i="1"/>
  <c r="AZ88" i="1"/>
  <c r="AZ87" i="1"/>
  <c r="AZ86" i="1"/>
  <c r="AZ85" i="1"/>
  <c r="AZ84" i="1"/>
  <c r="AZ83" i="1"/>
  <c r="AZ81" i="1"/>
  <c r="AZ79" i="1"/>
  <c r="AZ78" i="1"/>
  <c r="AZ76" i="1"/>
  <c r="AZ74" i="1"/>
  <c r="F71" i="1"/>
  <c r="G23" i="1" s="1"/>
  <c r="G71" i="1"/>
  <c r="G25" i="1" s="1"/>
  <c r="A25"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I55" i="1"/>
  <c r="H55" i="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71" i="1" s="1"/>
  <c r="J28" i="1"/>
  <c r="J26" i="1"/>
  <c r="G38" i="1"/>
  <c r="F38" i="1"/>
  <c r="J23" i="1"/>
  <c r="J24" i="1"/>
  <c r="J25" i="1"/>
  <c r="J27" i="1"/>
  <c r="E24" i="1"/>
  <c r="E26" i="1"/>
  <c r="J193" i="1" l="1"/>
  <c r="J247" i="1"/>
  <c r="J183" i="1"/>
  <c r="J190" i="1"/>
  <c r="J211" i="1"/>
  <c r="J222" i="1"/>
  <c r="J204" i="1"/>
  <c r="J186" i="1"/>
  <c r="J229" i="1"/>
  <c r="J240" i="1"/>
  <c r="J201" i="1"/>
  <c r="J208" i="1"/>
  <c r="J237" i="1"/>
  <c r="J234" i="1"/>
  <c r="J184" i="1"/>
  <c r="J195" i="1"/>
  <c r="J202" i="1"/>
  <c r="J213" i="1"/>
  <c r="J220" i="1"/>
  <c r="J231" i="1"/>
  <c r="J238" i="1"/>
  <c r="J249" i="1"/>
  <c r="J187" i="1"/>
  <c r="J198" i="1"/>
  <c r="J205" i="1"/>
  <c r="J216" i="1"/>
  <c r="J223" i="1"/>
  <c r="J241" i="1"/>
  <c r="J192" i="1"/>
  <c r="J199" i="1"/>
  <c r="J210" i="1"/>
  <c r="J217" i="1"/>
  <c r="J228" i="1"/>
  <c r="J235" i="1"/>
  <c r="J246" i="1"/>
  <c r="J219" i="1"/>
  <c r="J226" i="1"/>
  <c r="J244" i="1"/>
  <c r="J189" i="1"/>
  <c r="J196" i="1"/>
  <c r="J207" i="1"/>
  <c r="J214" i="1"/>
  <c r="J225" i="1"/>
  <c r="J232" i="1"/>
  <c r="J243" i="1"/>
  <c r="J250" i="1"/>
  <c r="G26" i="1"/>
  <c r="A26" i="1"/>
  <c r="H71" i="1"/>
  <c r="A23" i="1"/>
  <c r="G28" i="1"/>
  <c r="G18" i="30"/>
  <c r="AF65" i="30"/>
  <c r="M174" i="29"/>
  <c r="M76" i="29"/>
  <c r="M8" i="29"/>
  <c r="M163" i="29"/>
  <c r="M162" i="29" s="1"/>
  <c r="M145" i="29"/>
  <c r="M144" i="29" s="1"/>
  <c r="M12" i="29"/>
  <c r="G76" i="29"/>
  <c r="M15" i="28"/>
  <c r="M14" i="28" s="1"/>
  <c r="M9" i="28"/>
  <c r="M8" i="28" s="1"/>
  <c r="AF20" i="28"/>
  <c r="M43" i="27"/>
  <c r="M79" i="27"/>
  <c r="M67" i="27"/>
  <c r="AF91" i="27"/>
  <c r="G79" i="27"/>
  <c r="G67" i="27"/>
  <c r="G43" i="27"/>
  <c r="M57" i="27"/>
  <c r="M56" i="27" s="1"/>
  <c r="M9" i="27"/>
  <c r="M8" i="27" s="1"/>
  <c r="M61" i="26"/>
  <c r="M49" i="26"/>
  <c r="M35" i="26"/>
  <c r="M81" i="26"/>
  <c r="M19" i="26"/>
  <c r="G61" i="26"/>
  <c r="G49" i="26"/>
  <c r="G19" i="26"/>
  <c r="AF96" i="26"/>
  <c r="M9" i="26"/>
  <c r="M8" i="26" s="1"/>
  <c r="G35" i="26"/>
  <c r="G81" i="26"/>
  <c r="M22" i="25"/>
  <c r="M21" i="25" s="1"/>
  <c r="M10" i="25"/>
  <c r="M57" i="25"/>
  <c r="M53" i="25" s="1"/>
  <c r="M9" i="25"/>
  <c r="M8" i="24"/>
  <c r="AF28" i="24"/>
  <c r="M24" i="23"/>
  <c r="G24" i="23"/>
  <c r="M13" i="23"/>
  <c r="M8" i="23" s="1"/>
  <c r="AF33" i="23"/>
  <c r="AF36" i="22"/>
  <c r="M27" i="22"/>
  <c r="M26" i="22" s="1"/>
  <c r="M9" i="22"/>
  <c r="M8" i="22" s="1"/>
  <c r="M24" i="21"/>
  <c r="G24" i="21"/>
  <c r="AF38" i="21"/>
  <c r="M12" i="21"/>
  <c r="M8" i="21" s="1"/>
  <c r="M118" i="20"/>
  <c r="M90" i="20"/>
  <c r="M38" i="20"/>
  <c r="M8" i="20"/>
  <c r="M106" i="20"/>
  <c r="M100" i="20" s="1"/>
  <c r="AF221" i="20"/>
  <c r="G90" i="20"/>
  <c r="M110" i="19"/>
  <c r="M97" i="19"/>
  <c r="G97" i="19"/>
  <c r="M87" i="19"/>
  <c r="M86" i="19" s="1"/>
  <c r="M45" i="19"/>
  <c r="M44" i="19" s="1"/>
  <c r="M9" i="19"/>
  <c r="M8" i="19" s="1"/>
  <c r="AF132" i="19"/>
  <c r="M106" i="18"/>
  <c r="M85" i="18"/>
  <c r="M166" i="18"/>
  <c r="M160" i="18" s="1"/>
  <c r="M124" i="18"/>
  <c r="M123" i="18" s="1"/>
  <c r="M112" i="18"/>
  <c r="G85" i="18"/>
  <c r="M159" i="18"/>
  <c r="M155" i="18" s="1"/>
  <c r="M9" i="18"/>
  <c r="M8" i="18" s="1"/>
  <c r="AF185" i="18"/>
  <c r="M28" i="17"/>
  <c r="M12" i="17"/>
  <c r="M8" i="17" s="1"/>
  <c r="G28" i="17"/>
  <c r="AF44" i="17"/>
  <c r="M26" i="16"/>
  <c r="M25" i="16" s="1"/>
  <c r="M31" i="16"/>
  <c r="M30" i="16" s="1"/>
  <c r="M9" i="16"/>
  <c r="M8" i="16" s="1"/>
  <c r="M40" i="15"/>
  <c r="AF79" i="15"/>
  <c r="M76" i="15"/>
  <c r="M70" i="15" s="1"/>
  <c r="M63" i="15"/>
  <c r="M58" i="15" s="1"/>
  <c r="M45" i="15"/>
  <c r="M9" i="15"/>
  <c r="M8" i="15" s="1"/>
  <c r="M85" i="14"/>
  <c r="M79" i="14" s="1"/>
  <c r="M9" i="14"/>
  <c r="M8" i="14" s="1"/>
  <c r="AF92" i="14"/>
  <c r="M1606" i="13"/>
  <c r="M345" i="13"/>
  <c r="M316" i="13" s="1"/>
  <c r="G316" i="13"/>
  <c r="Q1606" i="13"/>
  <c r="M1534" i="13"/>
  <c r="M1533" i="13" s="1"/>
  <c r="V1505" i="13"/>
  <c r="K1081" i="13"/>
  <c r="I1022" i="13"/>
  <c r="K943" i="13"/>
  <c r="M943" i="13"/>
  <c r="O907" i="13"/>
  <c r="Q844" i="13"/>
  <c r="V776" i="13"/>
  <c r="V759" i="13"/>
  <c r="O718" i="13"/>
  <c r="Q718" i="13"/>
  <c r="I694" i="13"/>
  <c r="Q632" i="13"/>
  <c r="V406" i="13"/>
  <c r="G406" i="13"/>
  <c r="I246" i="13"/>
  <c r="O163" i="13"/>
  <c r="M94" i="13"/>
  <c r="G86" i="13"/>
  <c r="M86" i="13"/>
  <c r="I8" i="13"/>
  <c r="M1081" i="13"/>
  <c r="M934" i="13"/>
  <c r="M930" i="13" s="1"/>
  <c r="G930" i="13"/>
  <c r="V632" i="13"/>
  <c r="O1464" i="13"/>
  <c r="M1027" i="13"/>
  <c r="M1022" i="13" s="1"/>
  <c r="G1022" i="13"/>
  <c r="O844" i="13"/>
  <c r="Q776" i="13"/>
  <c r="K705" i="13"/>
  <c r="M705" i="13"/>
  <c r="O493" i="13"/>
  <c r="Q406" i="13"/>
  <c r="M271" i="13"/>
  <c r="O271" i="13"/>
  <c r="V246" i="13"/>
  <c r="K163" i="13"/>
  <c r="V86" i="13"/>
  <c r="O1606" i="13"/>
  <c r="K1533" i="13"/>
  <c r="G1606" i="13"/>
  <c r="O1505" i="13"/>
  <c r="I943" i="13"/>
  <c r="O776" i="13"/>
  <c r="M718" i="13"/>
  <c r="V647" i="13"/>
  <c r="M632" i="13"/>
  <c r="K493" i="13"/>
  <c r="I163" i="13"/>
  <c r="Q86" i="13"/>
  <c r="O8" i="13"/>
  <c r="Q8" i="13"/>
  <c r="G1505" i="13"/>
  <c r="M1506" i="13"/>
  <c r="M1505" i="13" s="1"/>
  <c r="I1606" i="13"/>
  <c r="O1081" i="13"/>
  <c r="Q1081" i="13"/>
  <c r="V943" i="13"/>
  <c r="G907" i="13"/>
  <c r="M908" i="13"/>
  <c r="M907" i="13" s="1"/>
  <c r="G687" i="13"/>
  <c r="M688" i="13"/>
  <c r="M687" i="13" s="1"/>
  <c r="K406" i="13"/>
  <c r="M406" i="13"/>
  <c r="V378" i="13"/>
  <c r="Q1533" i="13"/>
  <c r="G1464" i="13"/>
  <c r="M1465" i="13"/>
  <c r="M1464" i="13" s="1"/>
  <c r="G1081" i="13"/>
  <c r="M855" i="13"/>
  <c r="G844" i="13"/>
  <c r="M844" i="13"/>
  <c r="G493" i="13"/>
  <c r="M494" i="13"/>
  <c r="M493" i="13" s="1"/>
  <c r="V271" i="13"/>
  <c r="V163" i="13"/>
  <c r="K8" i="13"/>
  <c r="M8" i="13"/>
  <c r="G776" i="13"/>
  <c r="G759" i="13"/>
  <c r="G647" i="13"/>
  <c r="G378" i="13"/>
  <c r="G163" i="13"/>
  <c r="G943" i="13"/>
  <c r="G694" i="13"/>
  <c r="G632" i="13"/>
  <c r="M8" i="12"/>
  <c r="G8" i="12"/>
  <c r="AF66" i="12"/>
  <c r="M34" i="12"/>
  <c r="M28" i="12" s="1"/>
  <c r="I21" i="1"/>
  <c r="J185" i="1"/>
  <c r="J191" i="1"/>
  <c r="J197" i="1"/>
  <c r="J200" i="1"/>
  <c r="J206" i="1"/>
  <c r="J209" i="1"/>
  <c r="J212" i="1"/>
  <c r="J215" i="1"/>
  <c r="J221" i="1"/>
  <c r="J224" i="1"/>
  <c r="J227" i="1"/>
  <c r="J230" i="1"/>
  <c r="J233" i="1"/>
  <c r="J236" i="1"/>
  <c r="J239" i="1"/>
  <c r="J242" i="1"/>
  <c r="J245" i="1"/>
  <c r="J248" i="1"/>
  <c r="J251" i="1"/>
  <c r="J188" i="1"/>
  <c r="J194" i="1"/>
  <c r="J203" i="1"/>
  <c r="J70" i="1"/>
  <c r="J68" i="1"/>
  <c r="J66" i="1"/>
  <c r="J64" i="1"/>
  <c r="J62" i="1"/>
  <c r="J60" i="1"/>
  <c r="J58" i="1"/>
  <c r="J56" i="1"/>
  <c r="J54" i="1"/>
  <c r="J52" i="1"/>
  <c r="J50" i="1"/>
  <c r="J48" i="1"/>
  <c r="J46" i="1"/>
  <c r="J44" i="1"/>
  <c r="J41" i="1"/>
  <c r="J39" i="1"/>
  <c r="J71" i="1" s="1"/>
  <c r="J69" i="1"/>
  <c r="J67" i="1"/>
  <c r="J65" i="1"/>
  <c r="J63" i="1"/>
  <c r="J61" i="1"/>
  <c r="J59" i="1"/>
  <c r="J57" i="1"/>
  <c r="J55" i="1"/>
  <c r="J53" i="1"/>
  <c r="J51" i="1"/>
  <c r="J49" i="1"/>
  <c r="J47" i="1"/>
  <c r="J45" i="1"/>
  <c r="J43" i="1"/>
  <c r="J40" i="1"/>
  <c r="J252" i="1" l="1"/>
  <c r="G24" i="1"/>
  <c r="A27" i="1" s="1"/>
  <c r="A24" i="1"/>
  <c r="M8" i="25"/>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C7E697E9-E553-410A-B715-17D83597EDE4}">
      <text>
        <r>
          <rPr>
            <sz val="9"/>
            <color indexed="81"/>
            <rFont val="Tahoma"/>
            <family val="2"/>
            <charset val="238"/>
          </rPr>
          <t>Jedná se o informaci, zda se jedná o položku, která je do rozpočtu zadána z cenové soustavy RTS, nebo vlastní.</t>
        </r>
      </text>
    </comment>
    <comment ref="T6" authorId="0" shapeId="0" xr:uid="{D152FBDA-56C6-41AC-99C5-A856892A8CD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04303F4-094F-459B-81FE-261D823B70A1}">
      <text>
        <r>
          <rPr>
            <sz val="9"/>
            <color indexed="81"/>
            <rFont val="Tahoma"/>
            <family val="2"/>
            <charset val="238"/>
          </rPr>
          <t>Jedná se o informaci, zda se jedná o položku, která je do rozpočtu zadána z cenové soustavy RTS, nebo vlastní.</t>
        </r>
      </text>
    </comment>
    <comment ref="T6" authorId="0" shapeId="0" xr:uid="{D0B48840-3685-4532-902C-C11608916CC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2466636-0DBB-4BBF-BB54-23BEF0C01C54}">
      <text>
        <r>
          <rPr>
            <sz val="9"/>
            <color indexed="81"/>
            <rFont val="Tahoma"/>
            <family val="2"/>
            <charset val="238"/>
          </rPr>
          <t>Jedná se o informaci, zda se jedná o položku, která je do rozpočtu zadána z cenové soustavy RTS, nebo vlastní.</t>
        </r>
      </text>
    </comment>
    <comment ref="T6" authorId="0" shapeId="0" xr:uid="{CEE175AD-A5E4-472C-8E3B-C138C48AEB88}">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D7FD6F80-D2F5-4F42-BC85-4533D19CAA2F}">
      <text>
        <r>
          <rPr>
            <sz val="9"/>
            <color indexed="81"/>
            <rFont val="Tahoma"/>
            <family val="2"/>
            <charset val="238"/>
          </rPr>
          <t>Jedná se o informaci, zda se jedná o položku, která je do rozpočtu zadána z cenové soustavy RTS, nebo vlastní.</t>
        </r>
      </text>
    </comment>
    <comment ref="T6" authorId="0" shapeId="0" xr:uid="{4CFE85EA-05B1-4670-B043-A524703420CC}">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DA2FC2D4-5FD5-431E-9BBE-05B799CD82C9}">
      <text>
        <r>
          <rPr>
            <sz val="9"/>
            <color indexed="81"/>
            <rFont val="Tahoma"/>
            <family val="2"/>
            <charset val="238"/>
          </rPr>
          <t>Jedná se o informaci, zda se jedná o položku, která je do rozpočtu zadána z cenové soustavy RTS, nebo vlastní.</t>
        </r>
      </text>
    </comment>
    <comment ref="T6" authorId="0" shapeId="0" xr:uid="{CE91FEC1-34B9-4630-BDC5-0CDC3BDCAD8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A7DB2E25-CAAB-4ECE-832B-D4A81D744429}">
      <text>
        <r>
          <rPr>
            <sz val="9"/>
            <color indexed="81"/>
            <rFont val="Tahoma"/>
            <family val="2"/>
            <charset val="238"/>
          </rPr>
          <t>Jedná se o informaci, zda se jedná o položku, která je do rozpočtu zadána z cenové soustavy RTS, nebo vlastní.</t>
        </r>
      </text>
    </comment>
    <comment ref="T6" authorId="0" shapeId="0" xr:uid="{CE0AE3CD-C22F-4CED-87C9-D5967D59674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5B6D985-A37F-4692-8AA8-1B47BDE567AC}">
      <text>
        <r>
          <rPr>
            <sz val="9"/>
            <color indexed="81"/>
            <rFont val="Tahoma"/>
            <family val="2"/>
            <charset val="238"/>
          </rPr>
          <t>Jedná se o informaci, zda se jedná o položku, která je do rozpočtu zadána z cenové soustavy RTS, nebo vlastní.</t>
        </r>
      </text>
    </comment>
    <comment ref="T6" authorId="0" shapeId="0" xr:uid="{70499488-AA66-4E13-825F-809F9BA21EE5}">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4A702D3D-8954-4D1C-979F-2308D5065735}">
      <text>
        <r>
          <rPr>
            <sz val="9"/>
            <color indexed="81"/>
            <rFont val="Tahoma"/>
            <family val="2"/>
            <charset val="238"/>
          </rPr>
          <t>Jedná se o informaci, zda se jedná o položku, která je do rozpočtu zadána z cenové soustavy RTS, nebo vlastní.</t>
        </r>
      </text>
    </comment>
    <comment ref="T6" authorId="0" shapeId="0" xr:uid="{90C1DB50-2507-4BEE-9453-9EDEE785C0F8}">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9C513C13-6DA9-4AFD-89BF-815613605F99}">
      <text>
        <r>
          <rPr>
            <sz val="9"/>
            <color indexed="81"/>
            <rFont val="Tahoma"/>
            <family val="2"/>
            <charset val="238"/>
          </rPr>
          <t>Jedná se o informaci, zda se jedná o položku, která je do rozpočtu zadána z cenové soustavy RTS, nebo vlastní.</t>
        </r>
      </text>
    </comment>
    <comment ref="T6" authorId="0" shapeId="0" xr:uid="{43A99DD3-BA41-4EA7-8FE4-CA0C402899EC}">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0B83D3F-4BD0-4377-9D26-2D67C86A7FE8}">
      <text>
        <r>
          <rPr>
            <sz val="9"/>
            <color indexed="81"/>
            <rFont val="Tahoma"/>
            <family val="2"/>
            <charset val="238"/>
          </rPr>
          <t>Jedná se o informaci, zda se jedná o položku, která je do rozpočtu zadána z cenové soustavy RTS, nebo vlastní.</t>
        </r>
      </text>
    </comment>
    <comment ref="T6" authorId="0" shapeId="0" xr:uid="{0D18C3E3-68CF-4FB4-A05B-AE310F8DFC8E}">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1404A96-DB60-45D0-98E9-19C928E39579}">
      <text>
        <r>
          <rPr>
            <sz val="9"/>
            <color indexed="81"/>
            <rFont val="Tahoma"/>
            <family val="2"/>
            <charset val="238"/>
          </rPr>
          <t>Jedná se o informaci, zda se jedná o položku, která je do rozpočtu zadána z cenové soustavy RTS, nebo vlastní.</t>
        </r>
      </text>
    </comment>
    <comment ref="T6" authorId="0" shapeId="0" xr:uid="{7CE20DD1-2723-4026-8513-F80760C27F79}">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2D83D5B-2D65-4328-AC97-37F1B52125BC}">
      <text>
        <r>
          <rPr>
            <sz val="9"/>
            <color indexed="81"/>
            <rFont val="Tahoma"/>
            <family val="2"/>
            <charset val="238"/>
          </rPr>
          <t>Jedná se o informaci, zda se jedná o položku, která je do rozpočtu zadána z cenové soustavy RTS, nebo vlastní.</t>
        </r>
      </text>
    </comment>
    <comment ref="T6" authorId="0" shapeId="0" xr:uid="{F4CC591B-5657-4C1A-9E81-72B2B7103BA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4A6D24E-7AEF-4E6B-9A2F-C4756216B2EC}">
      <text>
        <r>
          <rPr>
            <sz val="9"/>
            <color indexed="81"/>
            <rFont val="Tahoma"/>
            <family val="2"/>
            <charset val="238"/>
          </rPr>
          <t>Jedná se o informaci, zda se jedná o položku, která je do rozpočtu zadána z cenové soustavy RTS, nebo vlastní.</t>
        </r>
      </text>
    </comment>
    <comment ref="T6" authorId="0" shapeId="0" xr:uid="{64A22C28-8002-40FA-A177-3D3F6F763D18}">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99751B0F-317F-4D06-9EC1-E8D6257B8B0C}">
      <text>
        <r>
          <rPr>
            <sz val="9"/>
            <color indexed="81"/>
            <rFont val="Tahoma"/>
            <family val="2"/>
            <charset val="238"/>
          </rPr>
          <t>Jedná se o informaci, zda se jedná o položku, která je do rozpočtu zadána z cenové soustavy RTS, nebo vlastní.</t>
        </r>
      </text>
    </comment>
    <comment ref="T6" authorId="0" shapeId="0" xr:uid="{962607C7-3379-4C74-B492-55604C29EB81}">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93942A17-ABFF-44C0-A73D-FABAD9D3737D}">
      <text>
        <r>
          <rPr>
            <sz val="9"/>
            <color indexed="81"/>
            <rFont val="Tahoma"/>
            <family val="2"/>
            <charset val="238"/>
          </rPr>
          <t>Jedná se o informaci, zda se jedná o položku, která je do rozpočtu zadána z cenové soustavy RTS, nebo vlastní.</t>
        </r>
      </text>
    </comment>
    <comment ref="T6" authorId="0" shapeId="0" xr:uid="{2BA11B85-4092-4B03-B4A9-7391A706F794}">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861D4A7-75A2-42D5-8072-422062298CCE}">
      <text>
        <r>
          <rPr>
            <sz val="9"/>
            <color indexed="81"/>
            <rFont val="Tahoma"/>
            <family val="2"/>
            <charset val="238"/>
          </rPr>
          <t>Jedná se o informaci, zda se jedná o položku, která je do rozpočtu zadána z cenové soustavy RTS, nebo vlastní.</t>
        </r>
      </text>
    </comment>
    <comment ref="T6" authorId="0" shapeId="0" xr:uid="{49C7474A-3C5B-4B31-8FAA-64DF86EF5A2B}">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93EFE63-135C-47F4-B02F-DE57B3913170}">
      <text>
        <r>
          <rPr>
            <sz val="9"/>
            <color indexed="81"/>
            <rFont val="Tahoma"/>
            <family val="2"/>
            <charset val="238"/>
          </rPr>
          <t>Jedná se o informaci, zda se jedná o položku, která je do rozpočtu zadána z cenové soustavy RTS, nebo vlastní.</t>
        </r>
      </text>
    </comment>
    <comment ref="T6" authorId="0" shapeId="0" xr:uid="{954A6F73-0E11-48EB-A35B-3703B45B82FC}">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7F618598-6207-4119-A85F-7F83C5441B8A}">
      <text>
        <r>
          <rPr>
            <sz val="9"/>
            <color indexed="81"/>
            <rFont val="Tahoma"/>
            <family val="2"/>
            <charset val="238"/>
          </rPr>
          <t>Jedná se o informaci, zda se jedná o položku, která je do rozpočtu zadána z cenové soustavy RTS, nebo vlastní.</t>
        </r>
      </text>
    </comment>
    <comment ref="T6" authorId="0" shapeId="0" xr:uid="{F2301F95-AE01-4049-8812-4F2668BA6A89}">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C4B771CB-E1EB-48BA-84AA-460BB2D4736A}">
      <text>
        <r>
          <rPr>
            <sz val="9"/>
            <color indexed="81"/>
            <rFont val="Tahoma"/>
            <family val="2"/>
            <charset val="238"/>
          </rPr>
          <t>Jedná se o informaci, zda se jedná o položku, která je do rozpočtu zadána z cenové soustavy RTS, nebo vlastní.</t>
        </r>
      </text>
    </comment>
    <comment ref="T6" authorId="0" shapeId="0" xr:uid="{1845C7CF-CFB1-4759-BC99-577CABF8A27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<sst xmlns="http://schemas.openxmlformats.org/spreadsheetml/2006/main" count="14473" uniqueCount="2944">
  <si>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</si>
  <si>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</si>
  <si>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</si>
  <si>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</si>
  <si>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</si>
  <si>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</si>
  <si>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</si>
  <si>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</si>
  <si>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</si>
  <si>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</si>
  <si>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</si>
  <si>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</si>
  <si>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</si>
  <si>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</si>
  <si>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</si>
  <si>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</si>
  <si>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</si>
  <si>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</si>
  <si>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</si>
  <si>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</si>
  <si>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</si>
  <si>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</si>
  <si>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</si>
  <si>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</si>
  <si>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</si>
  <si>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</si>
  <si>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</si>
  <si>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</si>
  <si>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</si>
  <si>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</si>
  <si>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</si>
  <si>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</si>
  <si>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</si>
  <si>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</si>
  <si>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</si>
  <si>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</si>
  <si>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</si>
  <si>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</si>
  <si>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</si>
  <si>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</si>
  <si>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</si>
  <si>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</si>
  <si>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</si>
  <si>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2025-001R01</t>
  </si>
  <si>
    <t>Nemocnice Pelhřimov – Hala a přístřešek odpadového hospodářství</t>
  </si>
  <si>
    <t>Nemocnice Pelhřimov, příspěvková organizace</t>
  </si>
  <si>
    <t>Slovanského bratrství 710</t>
  </si>
  <si>
    <t>Pelhřimov</t>
  </si>
  <si>
    <t>39301</t>
  </si>
  <si>
    <t>00511951</t>
  </si>
  <si>
    <t>CZ00511951</t>
  </si>
  <si>
    <t>OBERMEYER HELIKA a.s.</t>
  </si>
  <si>
    <t>Beranových 65</t>
  </si>
  <si>
    <t>Praha-Letňany</t>
  </si>
  <si>
    <t>19900</t>
  </si>
  <si>
    <t>60194294</t>
  </si>
  <si>
    <t>CZ60194294</t>
  </si>
  <si>
    <t>Stavba</t>
  </si>
  <si>
    <t>Ostatní a vedlejší náklady</t>
  </si>
  <si>
    <t>VN01</t>
  </si>
  <si>
    <t>Stavební objekt</t>
  </si>
  <si>
    <t>SO 021</t>
  </si>
  <si>
    <t>SKLADOVÁ HALA A PŘÍSTŘEŠEK ODPADOVÉHO HOSPODÁŘSTVÍ</t>
  </si>
  <si>
    <t>D.1.1</t>
  </si>
  <si>
    <t>Architektonicko stavební část</t>
  </si>
  <si>
    <t>D.1.2.8</t>
  </si>
  <si>
    <t>800 - MĚŘENÍ A REGULACE</t>
  </si>
  <si>
    <t>D.1.4.1</t>
  </si>
  <si>
    <t>Zdravotně technické instalace (ZTI)</t>
  </si>
  <si>
    <t>D.1.4.C1</t>
  </si>
  <si>
    <t>Vytápění</t>
  </si>
  <si>
    <t>D.1.4.C2</t>
  </si>
  <si>
    <t>Vzduchotechnika</t>
  </si>
  <si>
    <t>D.1.4.D</t>
  </si>
  <si>
    <t>Elektroinstalace - silnoproud</t>
  </si>
  <si>
    <t>D1.4.D700</t>
  </si>
  <si>
    <t>Slaboproudé rozvody</t>
  </si>
  <si>
    <t>SO 021A</t>
  </si>
  <si>
    <t>Demolice - zděný sklad p.č. 1954/9, kú Pelhřimov</t>
  </si>
  <si>
    <t>001</t>
  </si>
  <si>
    <t>Demolice objektu</t>
  </si>
  <si>
    <t>SO 403</t>
  </si>
  <si>
    <t>Areálová kanalizace splašková</t>
  </si>
  <si>
    <t>403.01</t>
  </si>
  <si>
    <t>SO 404</t>
  </si>
  <si>
    <t>Areálová kanalizace dešťová</t>
  </si>
  <si>
    <t>404.01</t>
  </si>
  <si>
    <t>SO 406</t>
  </si>
  <si>
    <t>Areálové rozvody vodovodu</t>
  </si>
  <si>
    <t>406.01</t>
  </si>
  <si>
    <t>SO 409</t>
  </si>
  <si>
    <t>Areálové rozvody NN</t>
  </si>
  <si>
    <t>409.00</t>
  </si>
  <si>
    <t>Globální náklady stavby</t>
  </si>
  <si>
    <t>409.01</t>
  </si>
  <si>
    <t>SO 410</t>
  </si>
  <si>
    <t>Areálové rozvody slaboproudu</t>
  </si>
  <si>
    <t>410.01</t>
  </si>
  <si>
    <t>Úprava areálových slaboproudých rozvodů</t>
  </si>
  <si>
    <t>410.3</t>
  </si>
  <si>
    <t>Centrální sklady - slaboproudé rozvody</t>
  </si>
  <si>
    <t>SO 415</t>
  </si>
  <si>
    <t>Areálové rozvody teplovodu</t>
  </si>
  <si>
    <t>415.01</t>
  </si>
  <si>
    <t>Teplovodní přípojka</t>
  </si>
  <si>
    <t>SO 600</t>
  </si>
  <si>
    <t>Areálové komunikace a zpevněné plochy</t>
  </si>
  <si>
    <t>600.01</t>
  </si>
  <si>
    <t>SO 702</t>
  </si>
  <si>
    <t xml:space="preserve">Obnova areálového oplocení </t>
  </si>
  <si>
    <t>702.01</t>
  </si>
  <si>
    <t>Celkem za stavbu</t>
  </si>
  <si>
    <t>CZK</t>
  </si>
  <si>
    <t>#POPS</t>
  </si>
  <si>
    <t>Popis stavby: 2025-001R01 - Nemocnice Pelhřimov – Hala a přístřešek odpadového hospodářství</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</si>
  <si>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</si>
  <si>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</si>
  <si>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</si>
  <si>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</si>
  <si>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</si>
  <si>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</si>
  <si>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</si>
  <si>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</si>
  <si>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</si>
  <si>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</si>
  <si>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</si>
  <si>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</si>
  <si>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</si>
  <si>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a.s.(vybrané samostatné dílčí části URS) .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</si>
  <si>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</si>
  <si>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</si>
  <si>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</si>
  <si>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</si>
  <si>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</si>
  <si>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</si>
  <si>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</si>
  <si>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</si>
  <si>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</si>
  <si>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</si>
  <si>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</si>
  <si>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</si>
  <si>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</si>
  <si>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</si>
  <si>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</si>
  <si>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</si>
  <si>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</si>
  <si>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</si>
  <si>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</si>
  <si>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</si>
  <si>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</si>
  <si>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</si>
  <si>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</si>
  <si>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</si>
  <si>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</si>
  <si>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</si>
  <si>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</si>
  <si>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</si>
  <si>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</si>
  <si>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</si>
  <si>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</si>
  <si>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</si>
  <si>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</si>
  <si>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</si>
  <si>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 021 - SKLADOVÁ HALA A PŘÍSTŘEŠEK ODPADOVÉHO HOSPODÁŘSTVÍ</t>
  </si>
  <si>
    <t>#POPR</t>
  </si>
  <si>
    <t>Popis rozpočtu: D.1.1 - Architektonicko stavební část</t>
  </si>
  <si>
    <t>Popis rozpočtu: D.1.2.8 - 800 - MĚŘENÍ A REGULACE</t>
  </si>
  <si>
    <t>Popis rozpočtu: D.1.4.1 - Zdravotně technické instalace (ZTI)</t>
  </si>
  <si>
    <t>Popis rozpočtu: D.1.4.C1 - Vytápění</t>
  </si>
  <si>
    <t>Popis rozpočtu: D.1.4.C2 - Vzduchotechnika</t>
  </si>
  <si>
    <t>Popis rozpočtu: D.1.4.D - Elektroinstalace - silnoproud</t>
  </si>
  <si>
    <t>Popis rozpočtu: D1.4.D700 - Slaboproudé rozvody</t>
  </si>
  <si>
    <t>Popis objektu: SO 021A - Demolice - zděný sklad p.č. 1954/9, kú Pelhřimov</t>
  </si>
  <si>
    <t>Popis rozpočtu: 001 - Demolice objektu</t>
  </si>
  <si>
    <t>Popis objektu: SO 403 - Areálová kanalizace splašková</t>
  </si>
  <si>
    <t>Popis rozpočtu: 403.01 - Areálová kanalizace splašková</t>
  </si>
  <si>
    <t>Popis objektu: SO 404 - Areálová kanalizace dešťová</t>
  </si>
  <si>
    <t>Popis rozpočtu: 404.01 - Areálová kanalizace dešťová</t>
  </si>
  <si>
    <t>Popis objektu: SO 406 - Areálové rozvody vodovodu</t>
  </si>
  <si>
    <t>Popis rozpočtu: 406.01 - Areálové rozvody vodovodu</t>
  </si>
  <si>
    <t>Popis objektu: SO 409 - Areálové rozvody NN</t>
  </si>
  <si>
    <t>Popis rozpočtu: 409.00 - Globální náklady stavby</t>
  </si>
  <si>
    <t>Popis rozpočtu: 409.01 - Areálové rozvody NN</t>
  </si>
  <si>
    <t>Popis objektu: SO 410 - Areálové rozvody slaboproudu</t>
  </si>
  <si>
    <t>Popis rozpočtu: 410.01 - Úprava areálových slaboproudých rozvodů</t>
  </si>
  <si>
    <t>Popis rozpočtu: 410.3 - Centrální sklady - slaboproudé rozvody</t>
  </si>
  <si>
    <t>Popis objektu: SO 415 - Areálové rozvody teplovodu</t>
  </si>
  <si>
    <t>Popis rozpočtu: 415.01 - Teplovodní přípojka</t>
  </si>
  <si>
    <t>Popis objektu: SO 600 - Areálové komunikace a zpevněné plochy</t>
  </si>
  <si>
    <t>Popis rozpočtu: 600.01 - Areálové komunikace a zpevněné plochy</t>
  </si>
  <si>
    <t xml:space="preserve">Popis objektu: SO 702 - Obnova areálového oplocení </t>
  </si>
  <si>
    <t xml:space="preserve">Popis rozpočtu: 702.01 - Obnova areálového oplocení </t>
  </si>
  <si>
    <t>Popis objektu: VN01 - Ostatní a vedlejší náklady</t>
  </si>
  <si>
    <t>Popis rozpočtu: VN01 - Ostatní a vedlejší náklady</t>
  </si>
  <si>
    <t>Rekapitulace dílů</t>
  </si>
  <si>
    <t>Typ dílu</t>
  </si>
  <si>
    <t>_5</t>
  </si>
  <si>
    <t>Splašková kanalizace</t>
  </si>
  <si>
    <t>_7</t>
  </si>
  <si>
    <t>Dešťová kanalizace</t>
  </si>
  <si>
    <t>_9</t>
  </si>
  <si>
    <t>Vodovod</t>
  </si>
  <si>
    <t>1</t>
  </si>
  <si>
    <t>Zemní práce</t>
  </si>
  <si>
    <t>11</t>
  </si>
  <si>
    <t>Přípravné a přidružené práce</t>
  </si>
  <si>
    <t>2</t>
  </si>
  <si>
    <t>Základy a zvláštní zakládání</t>
  </si>
  <si>
    <t>3</t>
  </si>
  <si>
    <t>Svislé a kompletní konstrukce</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</si>
  <si>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</si>
  <si>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</si>
  <si>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</si>
  <si>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</si>
  <si>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</si>
  <si>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</si>
  <si>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</si>
  <si>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</si>
  <si>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</si>
  <si>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</si>
  <si>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</si>
  <si>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</si>
  <si>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</si>
  <si>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</si>
  <si>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8</t>
  </si>
  <si>
    <t>Trubní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</si>
  <si>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</si>
  <si>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</si>
  <si>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</si>
  <si>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</si>
  <si>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</si>
  <si>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</si>
  <si>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</si>
  <si>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</si>
  <si>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</si>
  <si>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</si>
  <si>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</si>
  <si>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</si>
  <si>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</si>
  <si>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Přesuny suti a vybouraných hmot</t>
  </si>
  <si>
    <t>98</t>
  </si>
  <si>
    <t>Demolice</t>
  </si>
  <si>
    <t>99</t>
  </si>
  <si>
    <t>Staveništní přesun hmot</t>
  </si>
  <si>
    <t>_1</t>
  </si>
  <si>
    <t>SAHARY</t>
  </si>
  <si>
    <t>_4</t>
  </si>
  <si>
    <t>Strojovna</t>
  </si>
  <si>
    <t>Regulace</t>
  </si>
  <si>
    <t>711</t>
  </si>
  <si>
    <t>Izolace proti vodě</t>
  </si>
  <si>
    <t>713</t>
  </si>
  <si>
    <t>Izolace tepelné</t>
  </si>
  <si>
    <t>721</t>
  </si>
  <si>
    <t>Vnitřní kanalizace</t>
  </si>
  <si>
    <t>722</t>
  </si>
  <si>
    <t>Vnitřní vodovod</t>
  </si>
  <si>
    <t>725</t>
  </si>
  <si>
    <t>Zařizovací předměty</t>
  </si>
  <si>
    <t>728</t>
  </si>
  <si>
    <t>734</t>
  </si>
  <si>
    <t>Armatury</t>
  </si>
  <si>
    <t>735</t>
  </si>
  <si>
    <t>Otopná tělesa</t>
  </si>
  <si>
    <t>764</t>
  </si>
  <si>
    <t>Konstrukce klempířské</t>
  </si>
  <si>
    <t>766</t>
  </si>
  <si>
    <t>Konstrukce truhlářské, okna a dveře</t>
  </si>
  <si>
    <t>767</t>
  </si>
  <si>
    <t>Konstrukce zámečnické</t>
  </si>
  <si>
    <t>771</t>
  </si>
  <si>
    <t>Podlahy z dlaždic a obklady</t>
  </si>
  <si>
    <t>781</t>
  </si>
  <si>
    <t>Obklady keramické</t>
  </si>
  <si>
    <t>784</t>
  </si>
  <si>
    <t>Malby</t>
  </si>
  <si>
    <t>799</t>
  </si>
  <si>
    <t>OSTATNÍ</t>
  </si>
  <si>
    <t>Zařízení č. 1 - Větrání dekontaminační haly 1.07 – O1, R2</t>
  </si>
  <si>
    <t>_8</t>
  </si>
  <si>
    <t>Zařízení č. 2 - Větrání zázemí (Vestavku) – R1</t>
  </si>
  <si>
    <t>Montáže</t>
  </si>
  <si>
    <t>D01</t>
  </si>
  <si>
    <t>kabelové trasy pro areálové rozvody - dodávka a montáž</t>
  </si>
  <si>
    <t>SK - strukturovaná kabeláž</t>
  </si>
  <si>
    <t>D02</t>
  </si>
  <si>
    <t>ACS/EKV - systém elektronické kontroly vstupu</t>
  </si>
  <si>
    <t>CCTV - kamerový systém</t>
  </si>
  <si>
    <t>zemní práce kabelových tras - viz situace, koordinovat s realizací IS a komunikací</t>
  </si>
  <si>
    <t>D03</t>
  </si>
  <si>
    <t>INT - interkom</t>
  </si>
  <si>
    <t>kabeláž, instalační materiál - dodávka a montáž</t>
  </si>
  <si>
    <t>D04</t>
  </si>
  <si>
    <t>zakončení v objektech Centrální sklad, Hematologie</t>
  </si>
  <si>
    <t>zakončení v objektech Energocentrum, Centrální sklad, Hala</t>
  </si>
  <si>
    <t>D05</t>
  </si>
  <si>
    <t>ostatní</t>
  </si>
  <si>
    <t>D06</t>
  </si>
  <si>
    <t>koordinace, projektová dokumentace</t>
  </si>
  <si>
    <t>M21</t>
  </si>
  <si>
    <t>Elektromontáže</t>
  </si>
  <si>
    <t>M21.1</t>
  </si>
  <si>
    <t>Osvětlení</t>
  </si>
  <si>
    <t>M21.2</t>
  </si>
  <si>
    <t>Hromosvod</t>
  </si>
  <si>
    <t>M21.22</t>
  </si>
  <si>
    <t>Stavební práce pro hromosvod</t>
  </si>
  <si>
    <t>M21.9</t>
  </si>
  <si>
    <t>Stavební práce</t>
  </si>
  <si>
    <t>M36</t>
  </si>
  <si>
    <t>Montáže měřících a regulačních zařízení</t>
  </si>
  <si>
    <t>M46</t>
  </si>
  <si>
    <t>Zemní práce při montážích</t>
  </si>
  <si>
    <t>M98</t>
  </si>
  <si>
    <t>Stavební přípomoci</t>
  </si>
  <si>
    <t>D96</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</si>
  <si>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</si>
  <si>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</si>
  <si>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</si>
  <si>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</si>
  <si>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</si>
  <si>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</si>
  <si>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</si>
  <si>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</si>
  <si>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</si>
  <si>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</si>
  <si>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</si>
  <si>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</si>
  <si>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</si>
  <si>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</si>
  <si>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</si>
  <si>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</si>
  <si>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</si>
  <si>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</si>
  <si>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</si>
  <si>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</si>
  <si>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</si>
  <si>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</si>
  <si>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</si>
  <si>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</si>
  <si>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</si>
  <si>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</si>
  <si>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</si>
  <si>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</si>
  <si>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</si>
  <si>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</si>
  <si>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</si>
  <si>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</si>
  <si>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</si>
  <si>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</si>
  <si>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</si>
  <si>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</si>
  <si>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25/ I</t>
  </si>
  <si>
    <t>Indiv</t>
  </si>
  <si>
    <t>VRN</t>
  </si>
  <si>
    <t>Běžná</t>
  </si>
  <si>
    <t>POL99_2</t>
  </si>
  <si>
    <t>POP</t>
  </si>
  <si>
    <t>Vyhotovení protokolu o vytyčení stavby se seznamem souřadnic vytyčených bodů a jejich polohopisnými (S-JTSK) a výškopisnými (Bpv) hodnotami.</t>
  </si>
  <si>
    <t>Zhotovitel stavby musí dle projektové dokumentace objektu provést vytyčení obvodu staveniště, vytyčení základních geometrických parametrů stavby a modulové sítě, podrobné prostorové vytyčení při realizaci, vytyčení tras inženýrských sítí.</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</si>
  <si>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</si>
  <si>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</si>
  <si>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</si>
  <si>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</si>
  <si>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</si>
  <si>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</si>
  <si>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</si>
  <si>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</si>
  <si>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</si>
  <si>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</si>
  <si>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</si>
  <si>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</si>
  <si>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</si>
  <si>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</si>
  <si>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</si>
  <si>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viz. popis v PD a zadávací dokumentaci - areál nemocnice.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</si>
  <si>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</si>
  <si>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</si>
  <si>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</si>
  <si>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</si>
  <si>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</si>
  <si>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</si>
  <si>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</si>
  <si>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</si>
  <si>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</si>
  <si>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Zhotovitel demoličních prací je povinen zajistit zpracování technologického postupu na základě provedeného průzkumu aktuálního stavu bourané stavby, včetně posouzení statiky objektu a zařízení technického vybavení.</t>
  </si>
  <si>
    <t>POL99_8</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</si>
  <si>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</si>
  <si>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</si>
  <si>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</si>
  <si>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V bezprostředním sousedství objektu vede podzemní kabelovod areálové trasy NN a SLB, který je nutný ochránit.</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</si>
  <si>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</si>
  <si>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</si>
  <si>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</si>
  <si>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</si>
  <si>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</si>
  <si>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</si>
  <si>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Dále kompletně zohlednit požadavky dle PD viz. TZ část B.5. Zásady organizace bouracích prací</t>
  </si>
  <si>
    <t>vč. odborné likvidace azbestu, kropení, ochrana proti hluku a vibracím, ochrana proti znečišť. komunikací, ovzduší, podzemních a povrchových vod, ochrana okolí staveniště atd.</t>
  </si>
  <si>
    <t>S ohledem na nedaleké lůžkové pavilony bude omezena doba pro hlučné práce. Kropení za účelem snížení prašnosti je nezbytné. V areálu nemocnice nebude prováděno drcení suti.</t>
  </si>
  <si>
    <t>Cena zahrnuje veškerá potřebná opatření s ohledem na práci s azbestem: dodržování opatření k ochraně zdraví zaměstnanců podle § 21 nařízení vlády 361/2007 Sb., kterým se stanoví podmínky ochrany zdraví při práci, ve znění pozdějších předpisů</t>
  </si>
  <si>
    <t>Stávající objekty zejména objekty v dosahu stavby budou mít v době realizace bouracích prací zavřená okna. Podrobný harmonogram a technologie provádění demolice provádění demolice bude zhotovitelem včas předložen provozovateli areálu a vzájemně odsouhlasen. Po ukončení fáze stavby - demolice objektu</t>
  </si>
  <si>
    <t>bude provedeno mytí oken u všech dotčených objektů.</t>
  </si>
  <si>
    <t>00523  R</t>
  </si>
  <si>
    <t>Zkoušky a revize</t>
  </si>
  <si>
    <t>Náklady zhotovitele, související s prováděním zkoušek a revizí předepsaných technickými normami nebo objednatelem a které jsou pro provedení díla nezbytné.</t>
  </si>
  <si>
    <t>Dále zahrnout zkušební provoz.</t>
  </si>
  <si>
    <t>Zkoušky únosnosti pláně, podkladů a příslušných vrstev komunikací, dále viz. technické podmínky TP 170 navrhování vozovek pozemních komunikací.</t>
  </si>
  <si>
    <t>005241010R</t>
  </si>
  <si>
    <t xml:space="preserve">Dokumentace skutečného provedení </t>
  </si>
  <si>
    <t>Náklady na vyhotovení dokumentace skutečného provedení stavby a její předání objednateli v požadované formě a požadovaném počtu.</t>
  </si>
  <si>
    <t>004111rp01</t>
  </si>
  <si>
    <t>Dílenské dokumentace</t>
  </si>
  <si>
    <t>Vlastní</t>
  </si>
  <si>
    <t>005-G01</t>
  </si>
  <si>
    <t>Geotechnický dozor</t>
  </si>
  <si>
    <t>soubor</t>
  </si>
  <si>
    <t>Po celou dobu stavebních prací by měl fungovat geotechnický dozor, který by v případě jakýchkoli anomálií oproti popsaným předpokladům rozhodoval o změnách v navržené technologii, případně určil potřebná sanační opatření.</t>
  </si>
  <si>
    <t>9-014</t>
  </si>
  <si>
    <t>Informační cedule o stavbě</t>
  </si>
  <si>
    <t>Na viditelném místě u vstupu na staveniště musí být vyvěšeno oznámení o zahájení prací, toto musí být vyvěšeno po celou dobu provádění stavby až do</t>
  </si>
  <si>
    <t>ukončení prací a předání stavby stavebníkovi k užívání. Způsob označení a zabezpečení stavby a režim vstupu pracovníků na staveniště bude stanoven ve smluvním vztahu mezi investorem a zhotovitelem. Na staveništi musí být vývěskou oznámena telefonní čísla nejbližší požární stanice, první pomoci a policie.</t>
  </si>
  <si>
    <t>ON-004</t>
  </si>
  <si>
    <t>Rozbory zeminy - prokázání nezávadnosti, před uložením na skládku, výluhový test tabulka 5.1., 5.2 a 5.3 vyhlášky</t>
  </si>
  <si>
    <t>celek</t>
  </si>
  <si>
    <t>analogicky dle popisu v PD:</t>
  </si>
  <si>
    <t>V rámci stavebních prací budou prováděny ověřovací  kontrolní zkoušky zaměřené na kontaminaci sutě a zeminy ropnými látkami.</t>
  </si>
  <si>
    <t>ON-005</t>
  </si>
  <si>
    <t>Rozbory vybouraných hmot - prokázání nezávadnosti, před uložením na skládku - výluhový test, výluhový test tabulka 5.1., 5.2 a 5.3 vyhlášky</t>
  </si>
  <si>
    <t>SUM</t>
  </si>
  <si>
    <t>Geodetické zaměření rohů stavby, stabilizace bodů a sestavení laviček.</t>
  </si>
  <si>
    <t>END</t>
  </si>
  <si>
    <t>Položkový soupis prací a dodávek</t>
  </si>
  <si>
    <t>115101202R00</t>
  </si>
  <si>
    <t>Čerpání vody na dopravní výšku do 10 m  s uvažovaným průměrným přítokem přes 500 do 1 000 l/min</t>
  </si>
  <si>
    <t>h</t>
  </si>
  <si>
    <t>800-1</t>
  </si>
  <si>
    <t>Práce</t>
  </si>
  <si>
    <t>POL1_</t>
  </si>
  <si>
    <t>na vzdálenost od hladiny vody v jímce po výšku roviny proložené osou nejvyššího bodu výtlačného potrubí. Včetně odpadní potrubí v délce do 20 m.</t>
  </si>
  <si>
    <t>SPI</t>
  </si>
  <si>
    <t>předpoklad 6hod, denné po dobu 30dnů : 6*30</t>
  </si>
  <si>
    <t>VV</t>
  </si>
  <si>
    <t>115101302R00</t>
  </si>
  <si>
    <t>Pohotovost záložní čerpací soupravy na dopravní výšku do 10 m  s uvažovaným průměrným přítokem přes 500 do 1 000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</si>
  <si>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</si>
  <si>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</si>
  <si>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předpoklad 45dnů : 45</t>
  </si>
  <si>
    <t>120001101R00</t>
  </si>
  <si>
    <t>Ztížené vykopávky v horninách jakékoliv třídy</t>
  </si>
  <si>
    <t>m3</t>
  </si>
  <si>
    <t>příplatek k cenám vykopávek za ztížení vykopávky v blízkosti podzemního vedení nebo výbušnin v horninách jakékoliv třídy,</t>
  </si>
  <si>
    <t>Odkaz na mn. položky pořadí 4 : 497,04113*0,15</t>
  </si>
  <si>
    <t>122201102R00</t>
  </si>
  <si>
    <t>Odkopávky a  prokopávky nezapažené v hornině 3  přes 100 do 1 000 m3</t>
  </si>
  <si>
    <t>s přehozením výkopku na vzdálenost do 3 m nebo s naložením na dopravní prostředek,</t>
  </si>
  <si>
    <t xml:space="preserve">viz. půdorys a svislé řezy : </t>
  </si>
  <si>
    <t>a) odkop viz. profil v úrovni řezu A-A : 16,43*(17,72+1,5)</t>
  </si>
  <si>
    <t>b) dtto viz. profil v úrovni řezů B-B, C-C a D-D : 7,85*(21,59+1,5)</t>
  </si>
  <si>
    <t>Mezisoučet</t>
  </si>
  <si>
    <t>122201109R00</t>
  </si>
  <si>
    <t>Odkopávky a  prokopávky nezapažené v hornině 3  příplatek k cenám za lepivost horniny</t>
  </si>
  <si>
    <t>Odkaz na mn. položky pořadí 4 : 497,04110*0,4</t>
  </si>
  <si>
    <t>130901112R00</t>
  </si>
  <si>
    <t>Bourání konstrukcí v hloubených vykopávkách ze zdiva kamenného, na maltu vápenocementovou, pneumatickým kladivem</t>
  </si>
  <si>
    <t>s přemístěním suti na hromady na vzdálenost do 20 m nebo s uložením na dopravní prostředek,</t>
  </si>
  <si>
    <t>předpoklad 20m3 : 20</t>
  </si>
  <si>
    <t>130901122R00</t>
  </si>
  <si>
    <t>Bourání konstrukcí v hloubených vykopávkách z betonu, prokládaného kamenem, pneumatickým kladivem</t>
  </si>
  <si>
    <t>130901123R00</t>
  </si>
  <si>
    <t>Bourání konstrukcí v hloubených vykopávkách z betonu, železového nebo z předpjatého, pneumatickým kladivem</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</si>
  <si>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</si>
  <si>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</si>
  <si>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</si>
  <si>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dle výkazu základových konstrukcí : </t>
  </si>
  <si>
    <t xml:space="preserve">rýhy pro základové pasy : </t>
  </si>
  <si>
    <t>PODKLADNÍ BETON POD PÁS š.400 mm C12/15 XC0 0,80 m3 : 0,80</t>
  </si>
  <si>
    <t>PODKLADNÍ BETON POD PÁS š.600 mm C12/15 XC0 6,25 m3 : 6,25</t>
  </si>
  <si>
    <t>ZÁKLADOVÝ PÁS BETONOVÝ š. 400 mm C20/25 XC1 3,64 m3 - cca 60% : 3,64*0,6</t>
  </si>
  <si>
    <t>ZÁKLADOVÝ PÁS ŽB š. 400 mm C20/25 XC1 6,44 m3 - cca 60% : 6,44*0,6</t>
  </si>
  <si>
    <t>ZÁKLADOVÝ PÁS ŽB š. 600 mm C20/25 XC1 50,26 m3 - cca 60% : 50,26*0,6</t>
  </si>
  <si>
    <t>132201119R00</t>
  </si>
  <si>
    <t xml:space="preserve">Hloubení rýh šířky do 60 cm příplatek za lepivost, v hornině 3,  </t>
  </si>
  <si>
    <t>Odkaz na mn. položky pořadí 9 : 43,25400*0,4</t>
  </si>
  <si>
    <t>151101201R00</t>
  </si>
  <si>
    <t>Zřízení pažení stěn výkopu bez rozepření, vzepření příložné, hloubky do 4 m</t>
  </si>
  <si>
    <t>m2</t>
  </si>
  <si>
    <t>a) odkop viz. profil v úrovni řezu A-A : 4*(4+17,72+1,5)</t>
  </si>
  <si>
    <t>b) dtto viz. profil v úrovni řezů B-B, C-C a D-D : 1,8*(21,59+1,5+4)</t>
  </si>
  <si>
    <t>151101211R00</t>
  </si>
  <si>
    <t>Odstranění pažení stěn výkopu příložné, hloubky do 4 m</t>
  </si>
  <si>
    <t>s uložením pažin na vzdálenost do 3 m od okraje výkopu,</t>
  </si>
  <si>
    <t>Odkaz na mn. položky pořadí 11 : 141,64200</t>
  </si>
  <si>
    <t>162201102R00</t>
  </si>
  <si>
    <t>Vodorovné přemístění výkopku z horniny 1 až 4, na vzdálenost přes 20  do 50 m</t>
  </si>
  <si>
    <t>po suchu, bez naložení výkopku, avšak se složením bez rozhrnutí, zpáteční cesta vozidla.</t>
  </si>
  <si>
    <t xml:space="preserve">tam a zpět pro zpětné zásypy : </t>
  </si>
  <si>
    <t>Odkaz na mn. položky pořadí 16 : 26,07000*2</t>
  </si>
  <si>
    <t>162701105R00</t>
  </si>
  <si>
    <t>Vodorovné přemístění výkopku z horniny 1 až 4, na vzdálenost přes 9 000  do 10 000 m</t>
  </si>
  <si>
    <t>Odkaz na mn. položky pořadí 4 : 497,04110</t>
  </si>
  <si>
    <t>Odkaz na mn. položky pořadí 9 : 43,25400</t>
  </si>
  <si>
    <t>Odkaz na mn. položky pořadí 16 : 26,07000*-1</t>
  </si>
  <si>
    <t>162701109R00</t>
  </si>
  <si>
    <t>Vodorovné přemístění výkopku příplatek k ceně za každých dalších i započatých 1 000 m přes 10 000 m  z horniny 1 až 4</t>
  </si>
  <si>
    <t>Odkaz na mn. položky pořadí 14 : 514,22510*20</t>
  </si>
  <si>
    <t>175101201R00</t>
  </si>
  <si>
    <t>Obsyp objektů bez prohození sypaniny</t>
  </si>
  <si>
    <t>sypaninou z vhodných hornin tř. 1 - 4 nebo materiálem, uloženým ve vzdálenosti do 30 m od vnějšího kraje objektu, pro jakoukoliv míru zhutnění,</t>
  </si>
  <si>
    <t>zpětný zásyp za objektem nad drenáží : 0,55*(4+39,4+4)</t>
  </si>
  <si>
    <t>175101209R00</t>
  </si>
  <si>
    <t>Obsyp objektů příplatek za prohození sypaniny</t>
  </si>
  <si>
    <t>Odkaz na mn. položky pořadí 16 : 26,07000</t>
  </si>
  <si>
    <t>181101102R00</t>
  </si>
  <si>
    <t>Úprava pláně v zářezech v hornině 1 až 4, se zhutněním</t>
  </si>
  <si>
    <t>vyrovnáním výškových rozdílů, ploch vodorovných a ploch do sklonu 1 : 5.</t>
  </si>
  <si>
    <t>viz. půdorys  základů cca 397m2 : 397</t>
  </si>
  <si>
    <t>199000002R00</t>
  </si>
  <si>
    <t>Poplatky za skládku horniny 1- 4, skupina 17 05 04 z Katalogu odpadů</t>
  </si>
  <si>
    <t>Odkaz na mn. položky pořadí 14 : 514,22510</t>
  </si>
  <si>
    <t>1813011rp01</t>
  </si>
  <si>
    <t>Uložení substrátu do květníku</t>
  </si>
  <si>
    <t>květník : 0,12*(0,65+0,79)</t>
  </si>
  <si>
    <t>10371503R</t>
  </si>
  <si>
    <t>Substrát zahradnický, balený</t>
  </si>
  <si>
    <t>SPCM</t>
  </si>
  <si>
    <t>Specifikace</t>
  </si>
  <si>
    <t>POL3_</t>
  </si>
  <si>
    <t>211561111R00</t>
  </si>
  <si>
    <t>Výplň odvodňovacích žeber kamenivem hrubým drceným frakce 4 - 16 mm</t>
  </si>
  <si>
    <t>800-2</t>
  </si>
  <si>
    <t>do rýh bez zhutnění s úpravou povrchu výplně, s vytvořením průduchů z lomového kamene</t>
  </si>
  <si>
    <t>DRENÁŽ ULOŽENA V ŠTĚRKOVÉ VRSTVĚ FRAKCE 16-32 MIN</t>
  </si>
  <si>
    <t xml:space="preserve">viz. V02 DRENÁŽNÍ SYSTÉM SO 401 : </t>
  </si>
  <si>
    <t>DRENÁŽNÍ POTRUBÍ PE DN 100 vč. srovnání nivelety : (17,56+22,245)*(0,76*0,35+0,76*0,15)</t>
  </si>
  <si>
    <t>212753114R00</t>
  </si>
  <si>
    <t>Plastové drenážní trubky montáž ohebné plastové drenážní trubky do rýhy, DN 100, bez lože</t>
  </si>
  <si>
    <t>m</t>
  </si>
  <si>
    <t>827-1</t>
  </si>
  <si>
    <t>DRENÁŽNÍ POTRUBÍ PE DN 100 : 17,56+22,245</t>
  </si>
  <si>
    <t>212753213R00</t>
  </si>
  <si>
    <t>Plastové drenážní trubky montáž tuhé plastové drenážní trubky do rýhy, DN 80, bez lože</t>
  </si>
  <si>
    <t xml:space="preserve">viz. VÝKAZ PROTIRADONOVÉHO ODVĚTRÁVÁNÍ : </t>
  </si>
  <si>
    <t>PROTIRADONOVÉ POTRUBÍ DRENÁŽNÍ ZESÍLENÉ PE DN 80 : 17,72</t>
  </si>
  <si>
    <t>PROTIRADONOVÉ POTRUBÍ DRENÁŽNÍ ZESÍLENÉ PE DN 80 : 32,98</t>
  </si>
  <si>
    <t>213151121R00</t>
  </si>
  <si>
    <t>Montáž vsakovacích nádrží položení geotextílie</t>
  </si>
  <si>
    <t>DRENÁŽNÍ POTRUBÍ OBAL GEOTEXTILIÍ : (17,56+22,245)*(0,76*2+0,35*2)*1,35</t>
  </si>
  <si>
    <t>273351215R00</t>
  </si>
  <si>
    <t>Bednění stěn základových desek zřízení</t>
  </si>
  <si>
    <t>801-1</t>
  </si>
  <si>
    <t>svislé nebo šikmé (odkloněné) , půdorysně přímé nebo zalomené, stěn základových desek ve volných nebo zapažených jámách, rýhách, šachtách, včetně případných vzpěr,</t>
  </si>
  <si>
    <t xml:space="preserve">viz. základy : </t>
  </si>
  <si>
    <t>plocha před přístřeškem pro kontejnery : 0,13*(1,955*2+17,76)</t>
  </si>
  <si>
    <t>273351216R00</t>
  </si>
  <si>
    <t>Bednění stěn základových desek odstranění</t>
  </si>
  <si>
    <t>Včetně očištění, vytřídění a uložení bednicího materiálu.</t>
  </si>
  <si>
    <t>Odkaz na mn. položky pořadí 26 : 2,81710</t>
  </si>
  <si>
    <t>274321321R00</t>
  </si>
  <si>
    <t>Beton základových pasů železový třídy C 20/25</t>
  </si>
  <si>
    <t>včetně dodávky a uložení betonu, bez výztuže</t>
  </si>
  <si>
    <t>ZÁKLADOVÝ PÁS BETONOVÝ š. 400 mm C20/25 XC1 3,64 m3 : 3,64</t>
  </si>
  <si>
    <t>ZÁKLADOVÝ PÁS ŽB š. 400 mm C20/25 XC1 6,44 m3 : 6,44</t>
  </si>
  <si>
    <t>ZÁKLADOVÝ PÁS ŽB š. 600 mm C20/25 XC1 50,26 m3 : 50,26</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</si>
  <si>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</si>
  <si>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</si>
  <si>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</si>
  <si>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ZÁKLADOVÝ PÁS BETONOVÝ š. 400 mm C20/25 XC1 : 2*0,81*5,4</t>
  </si>
  <si>
    <t>ZÁKLADOVÝ PÁS ŽB š. 400 mm C20/25 XC1 : 2*0,81*(7,355*2)</t>
  </si>
  <si>
    <t>2*0,61*(3,12*3+0,4+1,35+0,4+1,35+0,4+1,9)</t>
  </si>
  <si>
    <t>ZÁKLADOVÝ PÁS ŽB š. 600 mm C20/25 XC1 : 2*0,81*(17,76*2+5,4*2+21,59*2+7,355*2)</t>
  </si>
  <si>
    <t>274351216R00</t>
  </si>
  <si>
    <t>Bednění stěn základových pasů odstranění</t>
  </si>
  <si>
    <t>Odkaz na mn. položky pořadí 29 : 219,89360</t>
  </si>
  <si>
    <t>274353102R00</t>
  </si>
  <si>
    <t>Bednění kotevních otvorů a prostupů v základových pasech o průřezu do 0,01 m2, hloubky přes 0,25 do 0,5 m</t>
  </si>
  <si>
    <t>kus</t>
  </si>
  <si>
    <t>801-5</t>
  </si>
  <si>
    <t>včetně polohového zajištění a odbednění, popřípadě ztraceného bednění z pletiva a podobně.</t>
  </si>
  <si>
    <t>viz. základy : 5+6</t>
  </si>
  <si>
    <t>274361821R00</t>
  </si>
  <si>
    <t xml:space="preserve">Výztuž a svařované sítě základových pasů výztuž, z oceli 10505,  ,  </t>
  </si>
  <si>
    <t>t</t>
  </si>
  <si>
    <t>821-1</t>
  </si>
  <si>
    <t xml:space="preserve">cca 60kg/m3 : </t>
  </si>
  <si>
    <t>Odkaz na mn. položky pořadí 28 : 60,34000*0,06</t>
  </si>
  <si>
    <t>21275rp01</t>
  </si>
  <si>
    <t>Příplatek k potrubí drenážní zesílené PE DN 80, za provedení a dodávku včetně tvarovek a záslepek</t>
  </si>
  <si>
    <t>Tvarovky a záslepky pro drenážní zesílené PE DN 80.</t>
  </si>
  <si>
    <t>restaurátorských závěrečných zpráv, dílenských dokumentací, vzorkování a veškerých dalších nutných souvisejících plnění a dodávek potřeb.</t>
  </si>
  <si>
    <t>2-G-001</t>
  </si>
  <si>
    <t>Převzetí a posouzení základové spáry geologem, vč. písemného výstupu geologa.</t>
  </si>
  <si>
    <t>28611222.AR</t>
  </si>
  <si>
    <t>Trubka plastová drenážní spoj: drážkový; potrubí: jednovrstvé; materiál: PVC; povrch: žebrovaný; ohebná; DN = 80; vsakovací plocha = 40,0 cm2/m</t>
  </si>
  <si>
    <t>PROTIRADONOVÉ POTRUBÍ DRENÁŽNÍ ZESÍLENÉ PE DN 80</t>
  </si>
  <si>
    <t>Odkaz na mn. položky pořadí 24 : 50,70000*1,1</t>
  </si>
  <si>
    <t>28611223.AR</t>
  </si>
  <si>
    <t>Trubka plastová drenážní spoj: drážkový; potrubí: jednovrstvé; materiál: PVC; povrch: žebrovaný; ohebná; DN = 100; vsakovací plocha = 34,0 cm2/m</t>
  </si>
  <si>
    <t>Odkaz na mn. položky pořadí 23 : 39,80500*1,1</t>
  </si>
  <si>
    <t>69365022R</t>
  </si>
  <si>
    <t>Geosyntetika typ: geotextilie; netkaná; materiál: PP; tl (2 kPa) = 2,8 mm; plošná hmotnost = 500 g/m2; Pevnost v tahu podélně = 31,0 kN/m; Pevnost v tahu příčně = 38,0 kN/m</t>
  </si>
  <si>
    <t>Odkaz na mn. položky pořadí 25 : 119,29558*1,15</t>
  </si>
  <si>
    <t>311271175RT5</t>
  </si>
  <si>
    <t>Zdivo nosné z tvárnic porobetonových hladkých tloušťky 200 mm, charakteristická pevnost v tlaku fk = 3,14 MPa, součinitel prostupu tepla U=0,654 W/m2.K</t>
  </si>
  <si>
    <t>viz. půdorys a řezy : 3,5*(6,14+3,32*4)</t>
  </si>
  <si>
    <t>2,2*6,14</t>
  </si>
  <si>
    <t>-1*(1*1+2*2+1*2,1+0,9*2,1*3)</t>
  </si>
  <si>
    <t>317121047RT4</t>
  </si>
  <si>
    <t>Překlady pórobetonové nenosné délky 1240 mm, šířky 150 mm, výšky 249 mm</t>
  </si>
  <si>
    <t xml:space="preserve">viz. výpis překladů : </t>
  </si>
  <si>
    <t>P02 : 1</t>
  </si>
  <si>
    <t>317121043RT3</t>
  </si>
  <si>
    <t>Překlady pórobetonové nosné délky 1250 mm, výšky 249 mm, šířky 200 mm</t>
  </si>
  <si>
    <t>P01 : 4</t>
  </si>
  <si>
    <t>317314125R00</t>
  </si>
  <si>
    <t>Podbetonování zhlaví nosníků zdivo šířky 250 mm</t>
  </si>
  <si>
    <t>801-4</t>
  </si>
  <si>
    <t>betonem C 16/20. Tloušťka lože 50 mm, délka 200 mm.</t>
  </si>
  <si>
    <t>P03 : 2*2</t>
  </si>
  <si>
    <t>317941123RU4</t>
  </si>
  <si>
    <t>Osazení ocelových válcovaných nosníků na zdivu včetně dodávky profilul U, výšky 180 mm</t>
  </si>
  <si>
    <t>profilu I, nebo IE, nebo U, nebo UE, nebo L</t>
  </si>
  <si>
    <t>PŘEKLAD NOSNÝ PROFIL UPE 180</t>
  </si>
  <si>
    <t>P03 : 19,7*(1,3+2,4)*1/1000</t>
  </si>
  <si>
    <t>326313213RT3</t>
  </si>
  <si>
    <t>Zdivo nadzákladové z betonu beton vodostavební, objem nad 3 m3, beton třídy C25/30, stupeň vlivu prostředí XF1, odolnost proti střídavému působení mrazu</t>
  </si>
  <si>
    <t>831-2</t>
  </si>
  <si>
    <t>OPĚRNÁ STĚNA š.300 mm C25/30 XC4, XF1</t>
  </si>
  <si>
    <t>viz. půdorys a svislé řezy : 0,35*1,3*(6,385+17,72-0,35+21,58)</t>
  </si>
  <si>
    <t>341351105R00</t>
  </si>
  <si>
    <t>Bednění stěn a příček oboustranné zřízení</t>
  </si>
  <si>
    <t>svislé nebo šikmé (odkloněné), půdorysně přímé nebo zalomené, stěn nosných, výplňových, nebo příček, včetně vzpěr nebo jiného zajištění</t>
  </si>
  <si>
    <t>viz. půdorys a svislé řezy : 2*1,3*(6,385+17,72-0,35+21,58)</t>
  </si>
  <si>
    <t>341351106R00</t>
  </si>
  <si>
    <t>Bednění stěn a příček oboustranné odstranění</t>
  </si>
  <si>
    <t>Odkaz na mn. položky pořadí 44 : 117,87100</t>
  </si>
  <si>
    <t>341361821R00</t>
  </si>
  <si>
    <t>Výztuž stěn a příček  z betonářské oceli 10 505(R)</t>
  </si>
  <si>
    <t>rovných i oblých, svislých i šikmých. Včetně distančních prvků.</t>
  </si>
  <si>
    <t xml:space="preserve">předpokládaný stupeň vyztužení 220kg/m3 : </t>
  </si>
  <si>
    <t>Odkaz na mn. položky pořadí 43 : 20,62741*0,22</t>
  </si>
  <si>
    <t>342172242R00</t>
  </si>
  <si>
    <t>Montáž panelů stěnových z ocelového plechu s jádrem z minerální vlny, k ocelovým profilům, stěna složitá, tloušťka 60 mm, skryté kotvení</t>
  </si>
  <si>
    <t>801-2</t>
  </si>
  <si>
    <t>s použitím zvedacího mechanizmu,</t>
  </si>
  <si>
    <t xml:space="preserve">viz. výkaz stěn fasády : </t>
  </si>
  <si>
    <t>SENDVIČOVÝ PANEL VYPLNĚNÝ MINERÁLNÍ IZOLACÍ tl.60 mm SVISLE KLADENÉ : 59,59</t>
  </si>
  <si>
    <t>SENDVIČOVÝ PANEL VYPLNĚNÝ MINERÁLNÍ IZOLACÍ tl.60 mm SVISLE KLADENÉ : 25,81</t>
  </si>
  <si>
    <t>342172247R00</t>
  </si>
  <si>
    <t>Montáž panelů stěnových z ocelového plechu s jádrem z minerální vlny, k ocelovým profilům, stěna složitá, tloušťka 150 mm, skryté kotvení</t>
  </si>
  <si>
    <t>SENDVIČOVÝ PANEL VYPLNĚNÝ MINERÁLNÍ IZOLACÍ tl.150 mm HORIZONTÁLNĚ KLADENÉ : 71,97</t>
  </si>
  <si>
    <t>SENDVIČOVÝ PANEL VYPLNĚNÝ MINERÁLNÍ IZOLACÍ tl.150 mm HORIZONTÁLNĚ KLADENÉ : 185,48</t>
  </si>
  <si>
    <t>SENDVIČOVÝ PANEL VYPLNĚNÝ MINERÁLNÍ IZOLACÍ tl.150 mm HORIZONTÁLNĚ KLADENÉ OPLÁŠTĚNÍ ATIKY : 7,94</t>
  </si>
  <si>
    <t>342255028R00</t>
  </si>
  <si>
    <t>Příčky z cihel a tvárnic nepálených příčky z příčkovek pórobetonových tloušťky 150 mm</t>
  </si>
  <si>
    <t>včetně pomocného lešení</t>
  </si>
  <si>
    <t>viz. půdorys a řezy : 3,5*1,55-0,8*2,05</t>
  </si>
  <si>
    <t>3,5*1,55</t>
  </si>
  <si>
    <t>346244381RT2</t>
  </si>
  <si>
    <t>Plentování ocelových nosníků jednostranné výšky do 200 mm</t>
  </si>
  <si>
    <t>jakýmikoliv cihlami,</t>
  </si>
  <si>
    <t>P03 : (0,1+0,25)*(1,3+2,4)</t>
  </si>
  <si>
    <t>3421720rp01</t>
  </si>
  <si>
    <t>Příplatek za dodávku a montáž upevňovacích a lemovacích prvků, pro obvodový stěnový plášť</t>
  </si>
  <si>
    <t>Příplatek za dodávku a montáž upevňovacích a lemovacích prvků pro obvodový stěnový plášť.</t>
  </si>
  <si>
    <t>Upevnění do soklu se doporučuje uchycením k ocelovému profilu. Je sice technicky možné kotvit i přímo do betonu, ale v praxi nemusí být ŽB sokl dostatečně rovný. Pod panely by měla být provedena okapnice chránící povrch panelů a střižnou hranu proti ostřiku dešťové vody. U horizontálního kladení se používají zakládací profily zejména z důvodu průhybu panelu od zatížení a od teploty, aby mezi panelem a soklem nevznikala spára.  Obvodový plášť začíná při spodním okraji na úrovni ±0,000 nebo +1,000 (na opěrné zdi) typovým oplechováním a startovací C kazetou. C-kazety nad střešní rovinou (atika) budou kotveny na pomocné ocelové T-prvky svařené z plechu tl. 10 mm, které budou konzolovitě kotvené na obvodové sloupy (tyto konzoly jsou řešeny v části statika). Horní hrana atiky bude ukončena typovým oplechováním. Obvodový plášť bude s požární odolností 15 min. Pomocné ocel. profily pro vytvoření otvorů v plášti jsou součástí dodávky skládaného pláště. Dodavatel skládaného pláště vytvoří na základě požadavků dodavatele výplní otvorů potřebný stavební otvor. Součástí dodávky obvodového pláště budou také všechny potřebné ukončující, lemovací profily, krycí lišty a profily pro dilataci stavby, expanzní pásky atd. Převedeny budou dle typových detailů výrobce fasádního systému. Ostění a nadpraží otvorů sekčních vrat a dveří bude zateplené izolací tl. 50 mm a oplechované.</t>
  </si>
  <si>
    <t>vzorkování a veškerých dalších nutných souvisejících plnění a dodávek potřeb.</t>
  </si>
  <si>
    <t>Odkaz na mn. položky pořadí 47 : 85,40000</t>
  </si>
  <si>
    <t>Odkaz na mn. položky pořadí 48 : 265,39000</t>
  </si>
  <si>
    <t>61210rp01</t>
  </si>
  <si>
    <t>Panel sendvičový stěnový tl.60mm</t>
  </si>
  <si>
    <t>Vč. povrchové úpravy, dílenských dokumentací, vzorkování a veškerých dalších nutných souvisejících plnění a dodávek potřeb.</t>
  </si>
  <si>
    <t>Odkaz na mn. položky pořadí 47 : 85,40000*1,2</t>
  </si>
  <si>
    <t>61214rp01</t>
  </si>
  <si>
    <t>Panel sendvičový stěnový tl.130mm</t>
  </si>
  <si>
    <t>Odkaz na mn. položky pořadí 48 : 265,39000*1,2</t>
  </si>
  <si>
    <t>444172129R00</t>
  </si>
  <si>
    <t>Montáž panelů střešních z ocelového plechu s jádrem z minerální vlny, k ocelovým profilům, střecha jednoduchá, tloušťka 200 mm, upevnění skrz, trapéz 4 vlny</t>
  </si>
  <si>
    <t>viz. půdorys a svislé řezy : 8,6*21,28</t>
  </si>
  <si>
    <t>4441721rp01</t>
  </si>
  <si>
    <t>Příplatek za dodávku a montáž upevňovacích a lemovacích prvků, pro střešní plášť</t>
  </si>
  <si>
    <t>Příplatek za dodávku a montáž upevňovacích a lemovacích prvků pro střešní plášť</t>
  </si>
  <si>
    <t>Odkaz na mn. položky pořadí 54 : 183,00800</t>
  </si>
  <si>
    <t>411320132RAB</t>
  </si>
  <si>
    <t>Stropy ze ŽB do ztraceného bednění z Pz plechu z betonu C 16/20, tloušťky 150 mm, výzruž 120 kg/m3</t>
  </si>
  <si>
    <t>AP-HSV</t>
  </si>
  <si>
    <t>Agregovaná položka</t>
  </si>
  <si>
    <t>POL2_</t>
  </si>
  <si>
    <t>beton stropů se zabudovaným bedněním, výztuž z betonářské oceli 11 375, ztracené bednění z pozinkovaného plechu tloušťky 0,8 mm a výšky vlny 50 mm včetně lože z malty, podpěrná konstrukce stropů výšky do 6 m.</t>
  </si>
  <si>
    <t>Drobný vestavek v hale pro kancelář, technickou místnost, úklid, koupelnu a toaletu je navržený s železobetonovým stropem do trapézových plechů TR 60/235/1,0 mm celkové výšky 120 mm (60 mm vlna + 60 mm nadbetonávka).</t>
  </si>
  <si>
    <t>Každá vlna se vyztuží při dolním povrchu jedním prutem O8 mm a nadbetonávka se vyztuží pří horním povrchu kari sítí O6 mm á 150 mm / O6 mm á 150 mm.</t>
  </si>
  <si>
    <t>viz. půdorys a řezy : (6,14+0,19)*(3,52+0,2)</t>
  </si>
  <si>
    <t>61215p01</t>
  </si>
  <si>
    <t>Panel sendvičový střešní s izolačním jádrem z minerální vlny tl. 200 mm</t>
  </si>
  <si>
    <t>Dodávka střešních sendvičových panelů tl.200 mm s minerální výplní.  Panely jsou tvořeny dvěma ocelovými plechy s antikorozní povrchovou úpravou, mezi nimiž se nachází izolační vrstva minerálního vlákna.</t>
  </si>
  <si>
    <t>342264051RT2</t>
  </si>
  <si>
    <t>Podhledy na kovové konstrukci opláštěné deskami sádrokartonovými nosná konstrukce z profilů CD s přímým uchycením 1x deska, tloušťky 12,5 mm, protipožární, bez izolace</t>
  </si>
  <si>
    <t xml:space="preserve">PD 1 : </t>
  </si>
  <si>
    <t>102 kancelář : 7,43</t>
  </si>
  <si>
    <t>104 tech. místnost : 2,9</t>
  </si>
  <si>
    <t>105 úklid : 2,02</t>
  </si>
  <si>
    <t>342264051RT4</t>
  </si>
  <si>
    <t>Podhledy na kovové konstrukci opláštěné deskami sádrokartonovými nosná konstrukce z profilů CD s přímým uchycením 1x deska, tloušťky 12,5 mm, protipožární impregnovaná, bez izolace</t>
  </si>
  <si>
    <t xml:space="preserve">PD2 : </t>
  </si>
  <si>
    <t>103 umývárna : 3,21</t>
  </si>
  <si>
    <t>106 wc : 1,71</t>
  </si>
  <si>
    <t>342264098RT1</t>
  </si>
  <si>
    <t>Příplatky k podhledům sádrokartonovým příplatek k podhledu sádrokartonovému za plochu do 2 m2</t>
  </si>
  <si>
    <t>342264098RT2</t>
  </si>
  <si>
    <t>Příplatky k podhledům sádrokartonovým příplatek k podhledu sádrokartonovému za plochu přes 2 do 5 m2</t>
  </si>
  <si>
    <t>342264098RT3</t>
  </si>
  <si>
    <t>Příplatky k podhledům sádrokartonovým příplatek k podhledu sádrokartonovému za plochu přes 5 do 10 m2</t>
  </si>
  <si>
    <t>416091211R00</t>
  </si>
  <si>
    <t>Příplatky k podhledům sádrokartonovým Úprava napojovací spáry SDK s jinou stavební konstrukcí akrylovým tmelem šířka spáry do 2 mm</t>
  </si>
  <si>
    <t>PD1 : 5,7+6,84+11,36</t>
  </si>
  <si>
    <t>PD2 : 5,3+7,78</t>
  </si>
  <si>
    <t>316093rp01</t>
  </si>
  <si>
    <t>SDK svislé opláštění - protivlhkostní  - protipožární</t>
  </si>
  <si>
    <t>analogiky dle popisu v PD:</t>
  </si>
  <si>
    <t>2x OPLÁŠTĚNÍ OSTĚNÍ SDK DESKAMI PROTIVLHKOSTNÍ PROTIPOŽÁRNÍ (DILATACE VESTAVKU).</t>
  </si>
  <si>
    <t>1,25*0,3</t>
  </si>
  <si>
    <t>316094rp01</t>
  </si>
  <si>
    <t>SDK svislé opláštění - protipožární</t>
  </si>
  <si>
    <t>2x OPLÁŠTĚNÍ OSTĚNÍ SDK DESKAMI PROTIPOŽÁRNÍ (DILATACE VESTAVKU).</t>
  </si>
  <si>
    <t>2*0,73</t>
  </si>
  <si>
    <t>602011141RU3</t>
  </si>
  <si>
    <t xml:space="preserve">Omítka stěn z hotových směsí vrstva štuková, vápenná, 2x nanášená, tloušťka vrstvy 4 mm,  </t>
  </si>
  <si>
    <t>po jednotlivých vrstvách</t>
  </si>
  <si>
    <t xml:space="preserve">Plocha omítky vnitřních stěn (bez odpočtu ploch keramických obkladů) : </t>
  </si>
  <si>
    <t xml:space="preserve">viz. legenda místností : </t>
  </si>
  <si>
    <t xml:space="preserve">102 KANCELÁŘ 6,81m2 v=3000 mm, F03 DLAŽBA KERAMICKÁ, OMÍTKA VPC : </t>
  </si>
  <si>
    <t>plocha stěn : 3*(2,05*2+(1,82+1,5)*2)</t>
  </si>
  <si>
    <t>odpočet otvorů : -1*(2*2+0,9*2,1+0,8*2,1)</t>
  </si>
  <si>
    <t>přípočet ostění a nadpraží : 0,2*(2*3)</t>
  </si>
  <si>
    <t xml:space="preserve">103 UMÝVÁRNA 3,21m2 v=3000 mm F03 DLAŽBA KERAMICKÁ, OMÍTKA VPC : </t>
  </si>
  <si>
    <t>plocha stěn : 3*(1,55*2+2,07*2)</t>
  </si>
  <si>
    <t>odpočet otvorů : -1*(1*1+0,8*2,1+0,7*2,1)</t>
  </si>
  <si>
    <t>přípočet ostění a nadpraží : 0,2*(1*3)</t>
  </si>
  <si>
    <t xml:space="preserve">104 TECHNICKÁ M. 2,90m2 v=3000 mm F03 DLAŽBA KERAMICKÁ, OMÍTKA VPC : </t>
  </si>
  <si>
    <t>plocha stěn : 3*(1,55*2+1,87*2)</t>
  </si>
  <si>
    <t>odpočet otvorů : -1*(0,8*2,1)</t>
  </si>
  <si>
    <t xml:space="preserve">přípočet ostění a nadpraží : </t>
  </si>
  <si>
    <t xml:space="preserve">105 ÚKLID 2,02m2 v=3000 mm F03 DLAŽBA KERAMICKÁ, OMÍTKA VPC : </t>
  </si>
  <si>
    <t>plocha stěn : 3*(1,55*2+1,3*2)</t>
  </si>
  <si>
    <t xml:space="preserve">106 WC 1,71m2 v=3000 mm F03 DLAŽBA KERAMICKÁ, OMÍTKA VPC : </t>
  </si>
  <si>
    <t>plocha stěn : 3*(1,55*2+1,1*2)</t>
  </si>
  <si>
    <t>odpočet otvorů : -1*(0,7*2,1)</t>
  </si>
  <si>
    <t xml:space="preserve">odpočet plochy keramických obkladů : </t>
  </si>
  <si>
    <t>Odkaz na mn. položky pořadí 241 : 30,48000*-1</t>
  </si>
  <si>
    <t>602011198R00</t>
  </si>
  <si>
    <t>Penetrace savých minerálních podkladů zpevňující (nové omítky a zdivo), stěn</t>
  </si>
  <si>
    <t>Odkaz na mn. položky pořadí 66 : 62,23000</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</si>
  <si>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</si>
  <si>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</si>
  <si>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</si>
  <si>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612481211RT2</t>
  </si>
  <si>
    <t>Vyztužení povrchu vnitřních stěn sklotextilní síťovinou s dodávkou síťoviny a stěrkového tmelu</t>
  </si>
  <si>
    <t>602011189R00</t>
  </si>
  <si>
    <t xml:space="preserve">Omítka stěn z hotových směsí vrstva mozaiková, akrylátová,  , tloušťka vrstvy 2 mm,  </t>
  </si>
  <si>
    <t>OMÍTKA SOKLOVÁ MOZAIKOVÁ OMÍTKA ANTRACITOVÝ ODSTÍN STŘEDNĚZRNNÝ 3mm</t>
  </si>
  <si>
    <t>viz. pohledy pdf odečet : 8,3+5,13+39,86</t>
  </si>
  <si>
    <t>602011195R00</t>
  </si>
  <si>
    <t>Jádrová omítka podkladní nátěr pod tenkovrstvé omítky</t>
  </si>
  <si>
    <t>Odkaz na mn. položky pořadí 70 : 53,29000</t>
  </si>
  <si>
    <t>622311519RV1</t>
  </si>
  <si>
    <t>Zateplení soklu extrudovaným polystyrénem, tloušťky 50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</si>
  <si>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</si>
  <si>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Položka neobsahuje kontaktní nátěr a povrchovou úpravu omítkou.</t>
  </si>
  <si>
    <t>Součinitel tepelné vodivosti izolantu je 0,036 W/mK.</t>
  </si>
  <si>
    <t/>
  </si>
  <si>
    <t>analogicky dle popisu v PD:tl. izolantu 20mm</t>
  </si>
  <si>
    <t>Skladba S4 - skladba opěrné stěny v místě přístřešku : 1,3*(6,385+17,72)</t>
  </si>
  <si>
    <t>622311521RV1</t>
  </si>
  <si>
    <t>Zateplení soklu extrudovaným polystyrénem, tloušťky 80 mm, zakončené stěrkou s výztužnou tkaninou</t>
  </si>
  <si>
    <t>Skladba S2 - svislá hydroizolace základů : 0,91*(21,59*2+8,555*2)</t>
  </si>
  <si>
    <t>(0,13+0,31)*(21,59+8,555*2)</t>
  </si>
  <si>
    <t>Skladba S3 - skladba opěrné stěny v místě haly : 1,3*21,58</t>
  </si>
  <si>
    <t>odskok základu : 0,15*(6,6+39,4+8,555+21,59+1,855)</t>
  </si>
  <si>
    <t>631313511R00</t>
  </si>
  <si>
    <t xml:space="preserve">Mazanina z betonu prostého tl. přes 80 do 120 mm třídy C 12/15,  </t>
  </si>
  <si>
    <t>(z kameniva) hlazená dřevěným hladítkem</t>
  </si>
  <si>
    <t>Včetně vytvoření dilatačních spár, bez zaplnění.</t>
  </si>
  <si>
    <t xml:space="preserve">Dle výkazu základových konstrukcí : </t>
  </si>
  <si>
    <t>PODKLADNÍ BETON POD PÁS š.400 mm C12/15 XC0 0,80 m3 : 0,8</t>
  </si>
  <si>
    <t>631315621R00</t>
  </si>
  <si>
    <t xml:space="preserve">Mazanina z betonu prostého tl. přes 120 do 240 mm třídy C 20/25,  </t>
  </si>
  <si>
    <t>viz. základy a skladby F1, F2 a F3 : (17,76*1,955)*0,13</t>
  </si>
  <si>
    <t>(8,1*5,4+8,06*5,4)*0,13</t>
  </si>
  <si>
    <t>((21,59-0,6*2)*7,355-(0,4*7,355*2+0,4*(3,12*3+0,4+1,35+0,4+1,35+0,4+1,9)))*0,13</t>
  </si>
  <si>
    <t>631316115R00</t>
  </si>
  <si>
    <t xml:space="preserve">Mazanina z betonu prostého speciální povrchové úpravy mazanin postřik nových betonových podlah proti prvotnímu vysychání,  </t>
  </si>
  <si>
    <t>Skladba F1 - PODLAHA DRÁTKOBETON HALY : 145,60</t>
  </si>
  <si>
    <t>Skladba F2 - PODLAHA DRÁTKOBETON PŘÍSTŘEŠEK : 137,88</t>
  </si>
  <si>
    <t>631316211RT4</t>
  </si>
  <si>
    <t>Mazanina z betonu prostého speciální povrchové úpravy mazanin povrchový vsyp strojně hlazený, směsí s karbidem</t>
  </si>
  <si>
    <t>631317110R00</t>
  </si>
  <si>
    <t>Mazanina z betonu prostého řezání dilatačních spár v čerstvém betonu prostém, hloubky 0-100 mm</t>
  </si>
  <si>
    <t>F1 : 15,14+7,905*3</t>
  </si>
  <si>
    <t>F2 : 17,31+5,94*3</t>
  </si>
  <si>
    <t>631319175R00</t>
  </si>
  <si>
    <t>Příplatek za stržení povrchu tloušťka mazaniny od 120 mm do 240 mm</t>
  </si>
  <si>
    <t>spodní vrstvy mazaniny latí před vložením výztuže nebo pletiva pro tloušťku obou vrstev mazaniny</t>
  </si>
  <si>
    <t>Odkaz na mn. položky pořadí 75 : 33,80068</t>
  </si>
  <si>
    <t>631315711RT2</t>
  </si>
  <si>
    <t>Mazanina z betonu vyztuženého tl. přes 120 do 240 mm třídy C 25/30 , s rozptýlenou výztuží z ocelových vláken, v množství 20 kg / m3</t>
  </si>
  <si>
    <t>hlazená dřevěným hladítkem, s vytvořením dilatačních spár v mazanině uložením dočasného dilatačního profilu, s odstraněním dočasného profilu. Bez zaplnění spáry trvalým materiálem (634 60).</t>
  </si>
  <si>
    <t>Skladba F1 - PODLAHA DRÁTKOBETON HALY : 145,60*0,19</t>
  </si>
  <si>
    <t>Skladba F2 - PODLAHA DRÁTKOBETON PŘÍSTŘEŠEK : 137,88*0,19</t>
  </si>
  <si>
    <t>631361921RT9</t>
  </si>
  <si>
    <t>Výztuž mazanin z betonů a z lehkých betonů ze svařovaných sítí průměr drátu 8 mm, velikost oka 150/150 mm</t>
  </si>
  <si>
    <t>včetně distančních prvků</t>
  </si>
  <si>
    <t>viz. základy a skladby F1, F2 a F3 kari sít 8/150/150 při obou površích : (17,76*1,955)*5,4*1,15*1/1000*2</t>
  </si>
  <si>
    <t>(17,76*6,6)*5,4*1,15*1/1000*2</t>
  </si>
  <si>
    <t>(21,59*8,555)*5,4*1,15*1/1000*2</t>
  </si>
  <si>
    <t>631571005R00</t>
  </si>
  <si>
    <t>Násyp  z kameniva  z kačírku frakce 22-32 mm</t>
  </si>
  <si>
    <t>pod mazaniny a dlažby, popř. na plochých střechách, vodorovný nebo ve spádu, s udusáním a urovnáním povrchu,</t>
  </si>
  <si>
    <t>květník : 0,28*(0,65+0,79)</t>
  </si>
  <si>
    <t>631571010R00</t>
  </si>
  <si>
    <t>Násyp  bez dodávky materiálu  bez určení tloušťky</t>
  </si>
  <si>
    <t>NÁSYP - ŠTĚRKOPÍSEK 16-32 ZHUTNĚNÝ PO VRSTVÁCH 200 mm Edef,2 /Edef,1&lt; 2,5</t>
  </si>
  <si>
    <t>viz. základy a skladby F1, F2 a F3 : (17,76*1,955)*0,31</t>
  </si>
  <si>
    <t>(8,1*5,4+8,06*5,4)*0,31</t>
  </si>
  <si>
    <t>((21,59-0,6*2)*7,355-(0,4*7,355*2+0,4*(3,12*3+0,4+1,35+0,4+1,35+0,4+1,9)))*0,25</t>
  </si>
  <si>
    <t>632479129R00</t>
  </si>
  <si>
    <t>Reprofilace vodorovných betonových povrchů potěrový beton+spojovací můstek na cement. bázi, tloušťky do 60 mm</t>
  </si>
  <si>
    <t>rozmíchání směsi s vodou, nanesení stěrky</t>
  </si>
  <si>
    <t>Polymerbetonová deska (se strojně hlazeným povrchem)	tl. 60 mm</t>
  </si>
  <si>
    <t>Skladba F3 - PODLAHA DLAŽBA : 7,01+2,2+3,51+3,08+1,71</t>
  </si>
  <si>
    <t>631316rp01</t>
  </si>
  <si>
    <t>Příplatek k položce Povrchový vsyp na betonové podlahy strojně hlazený, za obsah dle požadavků PD nad rámec obsahu položek cenové soustavy</t>
  </si>
  <si>
    <t>-	Jednolitá vrstva v tloušťce 6–8 mm.</t>
  </si>
  <si>
    <t>-	Výjimečná mechanická odolnost – díky vysoké pevnosti materiálu v tlaku 100–110 MPa je podlaha odolná vůči pádu břemen, průrazům, průškrabům, obrusu, vrypům, olamování spár a sprašování povrchu.</t>
  </si>
  <si>
    <t>-	Odolnost vůči pojezdu koleček – nedochází k tvorbě vypálených stop od protáčení koleček elektrických vozíků.</t>
  </si>
  <si>
    <t>-	Přirozený protiskluz se v čase nemění, a to ani při manipulaci s těžkými břemeny.</t>
  </si>
  <si>
    <t>-	Výborná čistitelnost – stačí umývání pouhou vodou.</t>
  </si>
  <si>
    <t>-	Chemická odolnost – proti zásadám i slabě koncentrovaným kyselinám.</t>
  </si>
  <si>
    <t>-	Nepropouští kapaliny, tuky ani oleje.</t>
  </si>
  <si>
    <t>-	Teplotní odolnost – odolá teplotnímu rozsahu -40 °C až 250 °C.</t>
  </si>
  <si>
    <t>-	Rychlost aplikace – podlaha velmi rychle vysychá a nabývá vysoké pevnosti v tlaku (55 MPa už po 24 hodinách). Zatížitelnost pěším provozem a ručně vedenými vozíky je možná již 5. den od zabetonování</t>
  </si>
  <si>
    <t>583427603R</t>
  </si>
  <si>
    <t>Kamenivo nestanovené drcené; frakce 32,0 až 63,0 mm</t>
  </si>
  <si>
    <t>Odkaz na mn. položky pořadí 83 : 72,32040*1,7</t>
  </si>
  <si>
    <t>080165191400R</t>
  </si>
  <si>
    <t>Čerpadlo betonářské kolové SCHWING</t>
  </si>
  <si>
    <t>Sh</t>
  </si>
  <si>
    <t>STROJ</t>
  </si>
  <si>
    <t>Stroj</t>
  </si>
  <si>
    <t>POL6_</t>
  </si>
  <si>
    <t>výložník 27 m</t>
  </si>
  <si>
    <t>předpokl 1 nájezd nad rámec přesunu hmot : 2+8</t>
  </si>
  <si>
    <t>073111242RA0</t>
  </si>
  <si>
    <t>Vnitřní parapet laminátová parapetní deska</t>
  </si>
  <si>
    <t>AP-KP</t>
  </si>
  <si>
    <t>včetně vyrovnání podkladu</t>
  </si>
  <si>
    <t>VNITŘNÍ PARAPET DŘEVOTŘÍSKOVÝ tl. 20 mm š. 350mm, LAMINÁTOVÝ BÍLÝ POVRCH, OKAPOVÝ NOS, V ČETNĚ DODÁVKY UKONČOVACÍCH PLASTOVÝCH LIŠT , 2x PODKLADNÍ GUMOVÁ PODLOŽKA 8 x50</t>
  </si>
  <si>
    <t>O02 : 1*1</t>
  </si>
  <si>
    <t>073111242RAx</t>
  </si>
  <si>
    <t>Vnitřní parapet, laminátová parapetní deska</t>
  </si>
  <si>
    <t>VNITŘNÍ PARAPET DŘEVOTŘÍSKOVÝ tl. 20 mm š.400mm, LAMINÁTOVÝ BÍLÝ POVRCH, OKAPOVÝ NOS, V ČETNĚ DODÁVKY UKONČOVACÍCH PLASTOVÝCH LIŠT , 2x PODKLADNÍ GUMOVÁ PODLOŽKA 8 x50</t>
  </si>
  <si>
    <t>O01 : 1*2</t>
  </si>
  <si>
    <t>Prvek D01 dle výkazu dveří - vstupní dveře plastové 1100/2100mm</t>
  </si>
  <si>
    <t>ks</t>
  </si>
  <si>
    <t>PLNÉ KŘÍDLO PLECHOVÉ S INTEGROVANOU IZOLACÍ,  VYVZORKOVAT BAREVNOST</t>
  </si>
  <si>
    <t>Zárubeň: RÁMOVÁ PLASTOVÁ 70 mm</t>
  </si>
  <si>
    <t>Typ prahu: PROFIL L</t>
  </si>
  <si>
    <t>Barva zárubně: VYVZORKOVAT BAREVNOST</t>
  </si>
  <si>
    <t>Kování : KLIKA - KOULE, NEREZOVÉ KOVÁNÍ 3x ZÁVĚS TEPELNĚ PŘERUŠENÉ</t>
  </si>
  <si>
    <t>Typ zámku: ZADLABÁVACÍ BEZPE ČNOSTNÍ ZÁMEK PRO CYLINDRICKOU VLOŽKU PRO GENERÁLNÍ KLÍČ,</t>
  </si>
  <si>
    <t>Doplňky : ELEKTRONICKÝ ZÁMEK NA KARTU</t>
  </si>
  <si>
    <t>vazba na profese :</t>
  </si>
  <si>
    <t>ACS - ANO</t>
  </si>
  <si>
    <t>Prvek D02 dle výkazu dveří - interiérové dveře otevíravé do kanceláře  900/2100mm</t>
  </si>
  <si>
    <t>D02 INTERIÉROVÉ DVEŘE OTEVÍRAVÉ DO KANCELÁŘE</t>
  </si>
  <si>
    <t>PLNÉ KŘÍDLO 40 mm PLNÁ DŘEVOTŘÍSKA, PVC FOLIE  VYVZORKOVAT BAREVNOST</t>
  </si>
  <si>
    <t>Zárubeň: OCELOVÁ DO STĚNY 200 mm</t>
  </si>
  <si>
    <t>Typ prahu: lišta</t>
  </si>
  <si>
    <t>Kování : KLIKA - KLIKA, NEREZOVÉ KOVÁNÍ 3x ZÁVĚS</t>
  </si>
  <si>
    <t>Typ zámku: ZADLABÁVACÍ ZÁMEK PRO CYLINDRICKOU VLOŽKU PRO GENERÁLNÍ KLÍČ</t>
  </si>
  <si>
    <t>Doplňky :KARTÁČ NA SPODNÍ HRANĚ DVEŘÍ, SAMOZAVÍRAČ</t>
  </si>
  <si>
    <t>ACS - NE</t>
  </si>
  <si>
    <t>Prvek D03 dle výkazu dveří - interiérové dveře otevíravé   800/2100mm</t>
  </si>
  <si>
    <t>PLNÉ KŘÍDLO 40 mm DUTINKOVÁ DŘEVOTŘÍSKA, PVC FOLIE  VYVZORKOVAT BAREVNOST</t>
  </si>
  <si>
    <t>Doplňky :KARTÁČ NA SPODNÍ HRANĚ DVEŘÍ</t>
  </si>
  <si>
    <t>Prvek D04 dle výkazu dveří - interiérové dveře otevíravé   800/2100mm</t>
  </si>
  <si>
    <t>Doplňky :KARTÁČ NA SPODNÍ HRANĚ DVEŘÍ, SAMOZAVÍRAČ, ELEKTRONUICKÝ ZÁMEK NA KARTU</t>
  </si>
  <si>
    <t>Prvek D05 dle výkazu dveří - interiérové dveře otevíravé   800/2100mm</t>
  </si>
  <si>
    <t>Kování : KLIKA - KLIKA, KRUHOVÁ ROZETA WC SET, NEREZOVÉ KOVÁNÍ 3x ZÁVĚS</t>
  </si>
  <si>
    <t>Typ zámku: KLIKA - KLIKA S WC ZÁMKEM, KRUHOVÁ ROZETA</t>
  </si>
  <si>
    <t>Doplňky :</t>
  </si>
  <si>
    <t>Prvek D06 dle výkazu dveří - interiérové dveře otevíravé   700/2100mm</t>
  </si>
  <si>
    <t>Zárubeň: OCELOVÁ DO STĚNY 150 mm</t>
  </si>
  <si>
    <t>Doplňky : VENTILAČNÍ OTVOR S KRYCÍ MŘÍŽKOU 560x140</t>
  </si>
  <si>
    <t>894432111R00</t>
  </si>
  <si>
    <t>Osazení plastových šachet revizních průměr 315 mm</t>
  </si>
  <si>
    <t>viz. V02 DRENÁŽNÍ SYSTÉM SO 401 : 3</t>
  </si>
  <si>
    <t>899211111R00</t>
  </si>
  <si>
    <t>Osazení mříží litinových s rámem do 50 kg</t>
  </si>
  <si>
    <t>Odkaz na mn. položky pořadí 96 : 3,00000</t>
  </si>
  <si>
    <t>28697100R</t>
  </si>
  <si>
    <t>Díl plastový šachtový - dno přímé, pro KG DN 110, 1x vtok 1x výtok; materiál: PP; tvar: kruhový; průměr = 315 mm; příslušenství: těsnění</t>
  </si>
  <si>
    <t>28697103.AR</t>
  </si>
  <si>
    <t>Díl plastový šachtový - roura korugovaná bez hrdla; materiál: PP; tvar: kruhový; průměr = 315 mm; v = 1 250 mm</t>
  </si>
  <si>
    <t>dl. 1280mm</t>
  </si>
  <si>
    <t>28697145R</t>
  </si>
  <si>
    <t>Poklop šachtový materiál: PP; vnější d = 362 mm; rozměr otvoru: 315 mm; v = 39 mm; zatížení: A 15</t>
  </si>
  <si>
    <t>poklop DN 315 s mřížkou pochozí do 3t. A15 DN 315</t>
  </si>
  <si>
    <t>Odkaz na mn. položky pořadí 97 : 3,00000</t>
  </si>
  <si>
    <t>286971496R</t>
  </si>
  <si>
    <t>Díl plastový šachtový - roura teleskopická bez hrdla; materiál: PVC; tvar: kruhový; dl = 750 mm; průměr = 315 mm</t>
  </si>
  <si>
    <t>V08a</t>
  </si>
  <si>
    <t>Prvek V08 dle výpisu výrobků - prostup potrubí střešním panelem</t>
  </si>
  <si>
    <t>MANŽETA PRO PROSTUP POTRUBÍ SEDNVIČOVÝM STŘEŠNÍM PANELEM , SYSTÉMOVÉ ŘEŠENÍ S VODOTĚSNÝM UTĚSNĚNÍM.</t>
  </si>
  <si>
    <t>V08b</t>
  </si>
  <si>
    <t>Prvek V08 dle výpisu výrobků - prostup potrubí stěnovým panelem</t>
  </si>
  <si>
    <t>MANŽETA PRO PROSTUP POTRUBÍ ST ĚNOVÝM STŘEŠNÍM PANELEM SYSTÉMOVÉ ŘEŠENÍ S VODOTĚSNÝM UTĚSNĚNÍM.</t>
  </si>
  <si>
    <t>V09a</t>
  </si>
  <si>
    <t>Prvek V09 dle výpisu výrobků - UKONČOVACÍ LIŠTA OKEN A DVEŘÍ MIMO VESTAVEK, SYSTÉMOVÁ</t>
  </si>
  <si>
    <t>UKONČOVACÍ LIŠTA OKEN A DVEŘÍ MIMO VESTAVEK, SYSTÉMOVÁ</t>
  </si>
  <si>
    <t>UKONČOVACÍ LIŠTA OKEN A DVEŘÍ MIMO VESTAVEK, SYSTÉMOVÁ : 40</t>
  </si>
  <si>
    <t>V09b</t>
  </si>
  <si>
    <t>Prvek V09 dle výpisu výrobků - ROHOVÁ LIŠTA POPLASTOVANÝ PLECH 40x60 DIALTACE VESTAVKU</t>
  </si>
  <si>
    <t>ROHOVÁ LIŠTA POPLASTOVANÝ PLECH 40x60 DIALTACE VESTAVKU VČETNĚ OBOUSTRANNÉ LEPÍCÍ PÁSKY SE ZVÝŠENOU PEVNOSTÍ KONSTRUKČNÍ</t>
  </si>
  <si>
    <t>V09c</t>
  </si>
  <si>
    <t>Prvek V09 dle výpisu výrobků - PVC LIŠTA L15x10x1,2 mm, UKONČENÍ PODHLEDU V MÍSTĚ OKEN A OSTĚNÍ VE VESTAVKU</t>
  </si>
  <si>
    <t>PVC LIŠTA L15x10x1,2 mm UKONČENÍ PODHLEDU V MÍSTĚ OKEN A OSTĚNÍ VE VESTAVKU.</t>
  </si>
  <si>
    <t>V09d</t>
  </si>
  <si>
    <t>Prvek V09 dle výpisu výrobků - VNITŘNÍ KOUTOVÁ LIŠTA STROP / STĚNY, SYSTÉMOVÁ</t>
  </si>
  <si>
    <t>VNITŘNÍ KOUTOVÁ LIŠTA ST ROP / STĚNY, SYSTÉMOVÁ</t>
  </si>
  <si>
    <t>909      R00</t>
  </si>
  <si>
    <t>Hzs-nezmeritelne stavebni prace</t>
  </si>
  <si>
    <t>Prav.M</t>
  </si>
  <si>
    <t>HZS</t>
  </si>
  <si>
    <t>POL10_</t>
  </si>
  <si>
    <t>výpomoci k profesím TZB předpoklad.160hod : 160</t>
  </si>
  <si>
    <t>916561111RT4</t>
  </si>
  <si>
    <t>Osazení záhonového obrubníku betonového včetně dodávky obrubníků  rozměrů 500/50/250 mm, do lože z betonu prostého C 12/15, s boční opěrou z betonu prostého</t>
  </si>
  <si>
    <t>822-1</t>
  </si>
  <si>
    <t>se zřízením lože z betonu prostého C 12/15 tl. 80-100 mm</t>
  </si>
  <si>
    <t>květník : 5,62</t>
  </si>
  <si>
    <t>917762111RT5</t>
  </si>
  <si>
    <t>Osazení silničního nebo chodníkového obrubníku včetně dodávky betonovéího obrubníku  1000/100/250 mm, ležatého, s boční opěrou z betonu prostého, do lože z betonu prostého C 12/15</t>
  </si>
  <si>
    <t>S dodáním hmot pro lože tl. 80-100 mm.</t>
  </si>
  <si>
    <t>květník : 2,8</t>
  </si>
  <si>
    <t>931961115RR1</t>
  </si>
  <si>
    <t>Vložky do dilatačních spár z polystyrenu, tloušťky 30 mm</t>
  </si>
  <si>
    <t>včetně dodání a osazení v jakémkoliv zdivu, včetně jednostranného zajištění polohy vložek proti sesmeknutí (např. přibitím, maltovými terči).</t>
  </si>
  <si>
    <t>mezi základy : 1,3*6,6</t>
  </si>
  <si>
    <t>935112111R00</t>
  </si>
  <si>
    <t>Osazení příkopového žlabu se zřízením lože tl. 100 mm z betonu C 8/10, z betonových příkopových tvárnic, šířky do 500 mm</t>
  </si>
  <si>
    <t>s vyplněním a zatřením spár cementovou maltou, se zřízením lože tl. 10 cm</t>
  </si>
  <si>
    <t>Včetně  dodání hmot pro lože a vyplnění spár.</t>
  </si>
  <si>
    <t>viz. V02 DRENÁŽNÍ SYSTÉM SO 401 40m2 : 40/0,5</t>
  </si>
  <si>
    <t>59227516R</t>
  </si>
  <si>
    <t>Žlab odvodňovací betonový příkopový; l = 500 mm; b = 500 mm; h = 130 mm</t>
  </si>
  <si>
    <t>Odkaz na mn. položky pořadí 112 : 80,00000*1,05</t>
  </si>
  <si>
    <t>941955002R00</t>
  </si>
  <si>
    <t>Lešení lehké pracovní pomocné pomocné, o výšce lešeňové podlahy přes 1,2 do 1,9 m</t>
  </si>
  <si>
    <t>800-3</t>
  </si>
  <si>
    <t>Odkaz na mn. položky pořadí 58 : 12,35000</t>
  </si>
  <si>
    <t>Odkaz na mn. položky pořadí 59 : 4,92000</t>
  </si>
  <si>
    <t>946941102RT2</t>
  </si>
  <si>
    <t>Montáž sestavy pojízdného hliníkového lešení (věže) plochy 2,5 x 1,45 m, pracovní výšky do 6,2 m</t>
  </si>
  <si>
    <t>sada</t>
  </si>
  <si>
    <t>946941192RT2</t>
  </si>
  <si>
    <t>Pronájem pojízdného hliníkového lešení plochy 2,5 x 1,45 m, pracovní výšky do 6,2 m</t>
  </si>
  <si>
    <t>předpoklad tři sady po dobu 4 měsíců : 3*30*4</t>
  </si>
  <si>
    <t>946941501R00</t>
  </si>
  <si>
    <t xml:space="preserve">Dovoz a odvoz hliníkového pojízdného lešení </t>
  </si>
  <si>
    <t>kompl</t>
  </si>
  <si>
    <t>(do šesti sad)</t>
  </si>
  <si>
    <t>předpoklad tři sady : 3</t>
  </si>
  <si>
    <t>946941802RT2</t>
  </si>
  <si>
    <t>Demontáž sestavy pojízdného hliníkového lešení (věže) plochy 2,5 x 1,45 m, pracovní výšky do 6,3 m</t>
  </si>
  <si>
    <t>Odkaz na mn. položky pořadí 115 : 3,00000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</si>
  <si>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</si>
  <si>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</si>
  <si>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102 KANCELÁŘ 6,81m2 v=3000 mm, F03 DLAŽBA KERAMICKÁ, OMÍTKA VPC : 6,81</t>
  </si>
  <si>
    <t>103 UMÝVÁRNA 3,21m2 v=3000 mm F03 DLAŽBA KERAMICKÁ, OMÍTKA VPC : 3,21</t>
  </si>
  <si>
    <t>104 TECHNICKÁ M. 2,90m2 v=3000 mm F03 DLAŽBA KERAMICKÁ, OMÍTKA VPC : 2,9</t>
  </si>
  <si>
    <t>105 ÚKLID 2,02m2 v=3000 mm F03 DLAŽBA KERAMICKÁ, OMÍTKA VPC : 2,02</t>
  </si>
  <si>
    <t>106 WC 1,71m2 v=3000 mm F03 DLAŽBA KERAMICKÁ, OMÍTKA VPC : 1,71</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</si>
  <si>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</si>
  <si>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</si>
  <si>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107 HALA ODPADOVÉHO HOSPODÁŘSTVÍ F01 145,72m2, drátkobeton hala : 145,72</t>
  </si>
  <si>
    <t>108 PŘÍSTŘEŠEK PRO KONTEJNERY F02 102,82m2, drátkobeton přístřešek : 102,82</t>
  </si>
  <si>
    <t>953941312R00</t>
  </si>
  <si>
    <t>Osazení předmětů na hmoždinky osazení hasicího přístroje</t>
  </si>
  <si>
    <t xml:space="preserve">dle výpisu prvků : </t>
  </si>
  <si>
    <t>V03 : 4</t>
  </si>
  <si>
    <t>V04 : 1</t>
  </si>
  <si>
    <t>953941391R00</t>
  </si>
  <si>
    <t>Zkoušky a revize revize požárního hasicího přístroje do 5 ks</t>
  </si>
  <si>
    <t>953941395R00</t>
  </si>
  <si>
    <t xml:space="preserve">Zkoušky a revize vystavení revizní zprávy - požární hasicí přístroj </t>
  </si>
  <si>
    <t>732199100RM1</t>
  </si>
  <si>
    <t>Montáž orientačních štítků s dodávkou orientačního štítku</t>
  </si>
  <si>
    <t>800-731</t>
  </si>
  <si>
    <t>prvky V06 OZNAČOVACÍ TABULKY A ZNAČKY</t>
  </si>
  <si>
    <t>TABULKY UPOZORNĚNÍ PLASTOVÉ</t>
  </si>
  <si>
    <t>BUDE KOORDINOVÁNO S PROVOZOVATELEM:</t>
  </si>
  <si>
    <t>PIKTOGRAM HASÍCÍHO PŘSTROJE DLE ČSN EN ISO 7010 ČERVENOBÍLÉ PROVEDENÍ 5ks</t>
  </si>
  <si>
    <t>PIKTOGRAM HYDRANTU DLE ČSN EN ISO 7010 ČERVENO BÍLÉ PROVEDENÍ 1ks</t>
  </si>
  <si>
    <t>OZNAČENÍ HLAVNÍHO VYPÍNAČE - ROZVADĚČ ZELENOMODRÉ PROVEDENÍ 1ks</t>
  </si>
  <si>
    <t>TABULKA NEPOVOLANÝM VSTUP - ZAKÁZÁN ČERVENO BÍLÉ PROVEDENÍ 1ks</t>
  </si>
  <si>
    <t>PIKTOGRAM HASÍCÍHO PŘSTROJE DLE ČSN EN ISO 7010 ČERVENOBÍLÉ PROVEDENÍ 5ks : 5</t>
  </si>
  <si>
    <t>PIKTOGRAM HYDRANTU DLE ČSN EN ISO 7010 ČERVENO BÍLÉ PROVEDENÍ 1ks : 1</t>
  </si>
  <si>
    <t>OZNAČENÍ HLAVNÍHO VYPÍNAČE - ROZVADĚČ ZELENOMODRÉ PROVEDENÍ 1ks : 1</t>
  </si>
  <si>
    <t>TABULKA NEPOVOLANÝM VSTUP - ZAKÁZÁN ČERVENO BÍLÉ PROVEDENÍ 1ks : 1</t>
  </si>
  <si>
    <t>44984100R</t>
  </si>
  <si>
    <t>přístoj hasicí práškový; PG1LE; třída hašení A,B,C; výtlačný prostředek dusík; náplň 1 kg; provozní schopnost od -20 do + 60°C</t>
  </si>
  <si>
    <t>prvek V03 PHP PRÁŠKOVÝ 21A</t>
  </si>
  <si>
    <t>44984112R</t>
  </si>
  <si>
    <t>přístoj hasicí práškový; PR2e; třída hašení A,B,C; výtlačný prostředek dusík; náplň 2 kg; provozní schopnost od -20 do + 60°C</t>
  </si>
  <si>
    <t>V04 PHP PRÁŠKOVÝ 21A S NEZÁMRZNOU NÁPLNÍ</t>
  </si>
  <si>
    <t>965042241R00</t>
  </si>
  <si>
    <t>Bourání podkladů pod dlažby nebo litých celistvých dlažeb a mazanin  betonových nebo z litého asfaltu, tloušťky přes 100 mm, plochy přes 4 m2</t>
  </si>
  <si>
    <t>801-3</t>
  </si>
  <si>
    <t>pod stávající ocelovou halou cca 190m2 : 0,15*190</t>
  </si>
  <si>
    <t>965049112RT2</t>
  </si>
  <si>
    <t>Bourání podkladů pod dlažby nebo litých celistvých dlažeb a mazanin  příplatek za bourání mazanin vyztužených svařovanou sítí, tloušťky přes 100 mm</t>
  </si>
  <si>
    <t>Odkaz na mn. položky pořadí 127 : 28,50000</t>
  </si>
  <si>
    <t>965082933RT1</t>
  </si>
  <si>
    <t>Odstranění násypu pod podlahami a ochranného na střechách tloušťky do 200 mm, plochy přes 2 m2</t>
  </si>
  <si>
    <t>998022021R00</t>
  </si>
  <si>
    <t>Přesun hmot pro haly s nosnou konstrukcí monolitic výšky do 20 m</t>
  </si>
  <si>
    <t>Přesun hmot</t>
  </si>
  <si>
    <t>POL7_</t>
  </si>
  <si>
    <t>přesun hmot pro haly občanské výstavby (JKSO 802), haly pro výrobu a služby (JKSO 811) s nosnou svislou konstrukcí monolitickou betonovou tyčovou nebo plošnou</t>
  </si>
  <si>
    <t xml:space="preserve">Hmotnosti z položek s pořadovými čísly: : </t>
  </si>
  <si>
    <t xml:space="preserve">1,11,21,22,25,26,28,29,31,32,35,36,37,38,39,40,41,42,43,44,46,49,50,52,53,57,58,59,63,64,65,66,67, : </t>
  </si>
  <si>
    <t xml:space="preserve">68,69,70,71,72,73,74,75,76,77,80,81,82,84,86,97,98,99,100,101,109,110,111,112,113,114,119,120,121, : </t>
  </si>
  <si>
    <t xml:space="preserve">124,125,126, : </t>
  </si>
  <si>
    <t>Součet: : 676,49847</t>
  </si>
  <si>
    <t>711111001RZ1</t>
  </si>
  <si>
    <t>Provedení izolace proti zemní vlhkosti natěradly za studena na ploše vodorovné nátěrem penetračním, 1 x nátěr, včetně dodávky penetračního laku ALP</t>
  </si>
  <si>
    <t>800-711</t>
  </si>
  <si>
    <t>Odkaz na mn. položky pořadí 133 : 332,66750</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</si>
  <si>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</si>
  <si>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</si>
  <si>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Odkaz na mn. položky pořadí 134 : 131,28240</t>
  </si>
  <si>
    <t>711141559RT2</t>
  </si>
  <si>
    <t xml:space="preserve">Provedení izolace proti zemní vlhkosti pásy přitavením vodorovná, 2 vrstvy, bez dodávky izolačních pásů,  </t>
  </si>
  <si>
    <t xml:space="preserve">viz. půdorys : </t>
  </si>
  <si>
    <t>108 : 17,72*6,385</t>
  </si>
  <si>
    <t>nájezd před 108 : 17,72*1,97</t>
  </si>
  <si>
    <t>102 až 107 : 21,58*8,555</t>
  </si>
  <si>
    <t>711142559RT2</t>
  </si>
  <si>
    <t xml:space="preserve">Provedení izolace proti zemní vlhkosti pásy přitavením svislá, 2 vrstvy, bez dodávky izolačních pásů,  </t>
  </si>
  <si>
    <t>711212000RV1</t>
  </si>
  <si>
    <t>Izolace proti vodě nátěr podkladní pod hydroizolační stěrky</t>
  </si>
  <si>
    <t>Odkaz na mn. položky pořadí 136 : 29,05400</t>
  </si>
  <si>
    <t>711212002RT5</t>
  </si>
  <si>
    <t>Izolace proti vodě stěrka hydroizolační  proti zemní vlhkosti</t>
  </si>
  <si>
    <t>jednovrstvá</t>
  </si>
  <si>
    <t>těsnící nástřik (5-10 m2/l např. Panbexil).</t>
  </si>
  <si>
    <t>Zadavatel umožňuje nabídnout rovnocenné řešení.</t>
  </si>
  <si>
    <t xml:space="preserve">a) vodorovně : </t>
  </si>
  <si>
    <t xml:space="preserve">b) vytažení na stěny cca 200mm : </t>
  </si>
  <si>
    <t>obvod podlah F3 : 0,2*(11,14+6,1+7,94+7,24+5,3)</t>
  </si>
  <si>
    <t>kolem sprchového koutu cca 4m2 : 4</t>
  </si>
  <si>
    <t>711212601R00</t>
  </si>
  <si>
    <t>Izolace proti vodě doplňky  těsnicí pás š.120 mm do spoje podlaha-stěna</t>
  </si>
  <si>
    <t xml:space="preserve">obvod podlah : </t>
  </si>
  <si>
    <t>F3 : 11,14+6,1+7,94+7,24+5,3</t>
  </si>
  <si>
    <t>711823121RT7</t>
  </si>
  <si>
    <t>Ochrana konstrukcí nopovou fólií svisle, výška nopu 8 mm, včetně dodávky fólie</t>
  </si>
  <si>
    <t>NOPOVÁ FOLIE S NAKAŠÍROVANOU GEOTEXTILIÍ VTAŽENÁ POD DRENÁŽNÍ POTRUBÍ 8 mm</t>
  </si>
  <si>
    <t xml:space="preserve">viz. skladba S5 skladba drenáže : </t>
  </si>
  <si>
    <t>DRENÁŽNÍ POTRUBÍ PE DN 100 : 1,85*(17,56+22,245)</t>
  </si>
  <si>
    <t>711823129RT5</t>
  </si>
  <si>
    <t>Ochrana konstrukcí nopovou fólií ukončovací lišta,  , včetně dodávky lišty</t>
  </si>
  <si>
    <t>UKONČOVACÍ LIŠTY V ČERNÉ BARVĚ ANTRACIT(SOUČÁSTÍ DODÁVKY)</t>
  </si>
  <si>
    <t>viz. V02 DRENÁŽNÍ SYSTÉM SO 401 : 71,3</t>
  </si>
  <si>
    <t>62852263R</t>
  </si>
  <si>
    <t>Pás hydroizolační asfaltový tl = 4,0 mm; funkce: protiradonová, parobrzdná; nosná vložka: skelná tkanina; asfalt: modifikovaný; horní strana: minerální posyp; spodní strana: spalitelná fólie</t>
  </si>
  <si>
    <t>Odkaz na mn. položky pořadí 133 : 332,66750*1,15</t>
  </si>
  <si>
    <t xml:space="preserve">b) svisle : </t>
  </si>
  <si>
    <t>Odkaz na mn. položky pořadí 134 : 131,28240*1,15</t>
  </si>
  <si>
    <t>62852265R</t>
  </si>
  <si>
    <t>998711101R00</t>
  </si>
  <si>
    <t>Přesun hmot pro izolace proti vodě svisle do 6 m</t>
  </si>
  <si>
    <t>50 m vodorovně měřeno od těžiště půdorysné plochy skládky do těžiště půdorysné plochy objektu</t>
  </si>
  <si>
    <t xml:space="preserve">131,132,133,134,135,136,137,138,139,140,141, : </t>
  </si>
  <si>
    <t>Součet: : 5,62423</t>
  </si>
  <si>
    <t>713111121RT1</t>
  </si>
  <si>
    <t xml:space="preserve">Montáž tepelné izolace stropů rovných, spodem, uchycení drátem,  </t>
  </si>
  <si>
    <t>800-713</t>
  </si>
  <si>
    <t>713134211RK3</t>
  </si>
  <si>
    <t>Montáž tepelné izolace stropů parotěsná zábrana na stěny s přelepením spojů, včetně dodávky fólie</t>
  </si>
  <si>
    <t>PAROTĚSNÁ FÓLIE LDPE VYZTUŽENÁ MŘÍŽKOU 110g/m2</t>
  </si>
  <si>
    <t xml:space="preserve">dle výkazu podhledů : </t>
  </si>
  <si>
    <t>PD1 : 2,02+2,9+7,43</t>
  </si>
  <si>
    <t>PD2 : 1,71+3,48</t>
  </si>
  <si>
    <t xml:space="preserve">b) svislé vytaženo na stěny min 150mm : </t>
  </si>
  <si>
    <t>PD1 : 0,15*(5,7+6,84+11,36)</t>
  </si>
  <si>
    <t>PD2 : 0,15*(5,3+7,78)</t>
  </si>
  <si>
    <t>713121111RT1</t>
  </si>
  <si>
    <t>Montáž tepelné izolace podlah  jednovrstvá, bez dodávky materiálu</t>
  </si>
  <si>
    <t>713121121RT1</t>
  </si>
  <si>
    <t>Montáž tepelné izolace podlah  dvouvrstvá, bez dodávky materiálu</t>
  </si>
  <si>
    <t>Nařezání izolace na potřebný rozměr a položení na podklad ve dvou vrstvách bez dodávky izolace.</t>
  </si>
  <si>
    <t>713121118RU1</t>
  </si>
  <si>
    <t xml:space="preserve">Montáž tepelné izolace podlah  Izolace podlah tepelná obložení stěn dilatační páskou, tloušťky 100 mm,  </t>
  </si>
  <si>
    <t>713191100RT9</t>
  </si>
  <si>
    <t>Izolace tepelné běžných konstrukcí - doplňky položení separační fólie, včetně dodávky PE fólie</t>
  </si>
  <si>
    <t>reflexní folie</t>
  </si>
  <si>
    <t>Odkaz na mn. položky pořadí 145 : 145,60000*1,1</t>
  </si>
  <si>
    <t>Odkaz na mn. položky pořadí 146 : 17,51000*1,1</t>
  </si>
  <si>
    <t>713121118RU2</t>
  </si>
  <si>
    <t>Montáž dilatačního pásku podél stěn vč. pásku 15 x 200 x 1000mm</t>
  </si>
  <si>
    <t>F1 : 58,970</t>
  </si>
  <si>
    <t>F2 : 50,830</t>
  </si>
  <si>
    <t>283757450R</t>
  </si>
  <si>
    <t>Výrobek izolační pro budovy z pěnového polystyrenu (EPS) tvar: deska; tl = 100 mm; OH = 20 kg/m3; lambda = 0,037 W/(m.K); pevnost v tlaku = 100 kPa</t>
  </si>
  <si>
    <t>Odkaz na mn. položky pořadí 146 : 17,51000*1,05</t>
  </si>
  <si>
    <t>283757452R</t>
  </si>
  <si>
    <t>Výrobek izolační pro budovy z pěnového polystyrenu (EPS) tvar: deska; tl = 120 mm; OH = 20 kg/m3; lambda = 0,037 W/(m.K); pevnost v tlaku = 100 kPa</t>
  </si>
  <si>
    <t>283757490R</t>
  </si>
  <si>
    <t>Výrobek izolační pro budovy z pěnového polystyrenu (EPS) tvar: deska; tl = 100 mm; OH = 23 kg/m3; lambda = 0,035 W/(m.K); pevnost v tlaku = 150 kPa</t>
  </si>
  <si>
    <t>Odkaz na mn. položky pořadí 145 : 145,60000*1,05</t>
  </si>
  <si>
    <t>63151412R</t>
  </si>
  <si>
    <t>Výrobek izolační pro budovy z minerální vlny (MW) tvar: deska; tl = 160 mm; OH = 40 kg/m3; lambda = 0,035 W/(m.K)</t>
  </si>
  <si>
    <t>Odkaz na mn. položky pořadí 143 : 17,27000*1,05</t>
  </si>
  <si>
    <t>998713101R00</t>
  </si>
  <si>
    <t>Přesun hmot pro izolace tepelné v objektech výšky do 6 m</t>
  </si>
  <si>
    <t>50 m vodorovně</t>
  </si>
  <si>
    <t xml:space="preserve">143,144,147,148,149,150,151,152,153, : </t>
  </si>
  <si>
    <t>Součet: : 0,62005</t>
  </si>
  <si>
    <t>721176115R00</t>
  </si>
  <si>
    <t>Potrubí HT odpadní svislé vnější průměr D 110 mm, tloušťka stěny 2,7 mm, DN 100</t>
  </si>
  <si>
    <t>800-721</t>
  </si>
  <si>
    <t>včetně tvarovek, objímek. Bez zednických výpomocí.</t>
  </si>
  <si>
    <t>Potrubí včetně tvarovek, objímek</t>
  </si>
  <si>
    <t>PROTIRADONOVÉ POTRUBÍ SVISLÉ HT DN 100 NADZEMNÍ ČÁST, DODÁVKA VČETNĚ KOLEN : 5,09</t>
  </si>
  <si>
    <t>721176222R00</t>
  </si>
  <si>
    <t>Potrubí KG svodné (ležaté) v zemi vnější průměr D 110 mm, tloušťka stěny 3,2 mm, DN 100</t>
  </si>
  <si>
    <t>protiradonové odvětrání</t>
  </si>
  <si>
    <t xml:space="preserve">protiradonové odvětrání : </t>
  </si>
  <si>
    <t>PROTIRADONOVÉ POTRUBÍ KG DN 100 : 2,96+0,98</t>
  </si>
  <si>
    <t>72117rp01</t>
  </si>
  <si>
    <t>Příplatek k položce Potrubí KG svodné (ležaté) v zemi, D 110 x 3,2 mm, za provedení a dodávku včetně tvarovek a záslepek a prostupové tvarovky s asfaltovou manžetou</t>
  </si>
  <si>
    <t>998721101R00</t>
  </si>
  <si>
    <t>Přesun hmot pro vnitřní kanalizaci v objektech výšky do 6 m</t>
  </si>
  <si>
    <t>50 m vodorovně, měřeno od těžiště půdorysné plochy skládky do těžiště půdorysné plochy objektu</t>
  </si>
  <si>
    <t xml:space="preserve">155,156, : </t>
  </si>
  <si>
    <t>Součet: : 0,01540</t>
  </si>
  <si>
    <t>728415111R00</t>
  </si>
  <si>
    <t xml:space="preserve">Mřížky, regulátory montáž čtyřhranné větrací nebo ventilační mřížky, do průřezu 0,04 m2,  </t>
  </si>
  <si>
    <t>800-728</t>
  </si>
  <si>
    <t>V01 mřížka na fasádě - odvětrání radonu : 1</t>
  </si>
  <si>
    <t>42972893102R</t>
  </si>
  <si>
    <t>Mřížka do stěny; materiál: plast; tvar: hranatý; dl = 200 mm; š = 200 mm</t>
  </si>
  <si>
    <t>Větrací mřížka na fasádě 160x160mm plastová v odstínu fasády.</t>
  </si>
  <si>
    <t>Odkaz na mn. položky pořadí 159 : 1,00000</t>
  </si>
  <si>
    <t>998728101R00</t>
  </si>
  <si>
    <t>Přesun hmot pro vzduchotechniku v objektech výšky do 6 m</t>
  </si>
  <si>
    <t>vodorovně do 50 m</t>
  </si>
  <si>
    <t xml:space="preserve">160, : </t>
  </si>
  <si>
    <t>Součet: : 0,00004</t>
  </si>
  <si>
    <t>764812615R00</t>
  </si>
  <si>
    <t xml:space="preserve">Oplechování  říms, z lakovaného pozinkovaného plechu, rš 150 mm, dodávka a montáž </t>
  </si>
  <si>
    <t>800-764</t>
  </si>
  <si>
    <t>včetně zhotovení rohů, spojů a dilatací</t>
  </si>
  <si>
    <t xml:space="preserve">dle výpisu klempířských výrobků : </t>
  </si>
  <si>
    <t>K08 lemování prostupu atiky nad střechu : 25,8</t>
  </si>
  <si>
    <t>764812617R00</t>
  </si>
  <si>
    <t xml:space="preserve">Oplechování  říms, z lakovaného pozinkovaného plechu, rš 170 mm, dodávka a montáž </t>
  </si>
  <si>
    <t>K07 okap u založení fasády : 78,2</t>
  </si>
  <si>
    <t>764812619R00</t>
  </si>
  <si>
    <t xml:space="preserve">Oplechování  říms, z lakovaného pozinkovaného plechu, rš 190 mm, dodávka a montáž </t>
  </si>
  <si>
    <t>K09 lemování dilatační spáry u atiky : 8,6</t>
  </si>
  <si>
    <t>764812660R00</t>
  </si>
  <si>
    <t xml:space="preserve">Oplechování  říms, z lakovaného pozinkovaného plechu, rš 400 mm, dodávka a montáž </t>
  </si>
  <si>
    <t>pro prvek K03 okap střechy</t>
  </si>
  <si>
    <t>K03 - okap střechy : 39,55</t>
  </si>
  <si>
    <t>764816420R00</t>
  </si>
  <si>
    <t xml:space="preserve">Oplechování  okapnice, z lakovaného pozinkovaného plechu, rš 200 mm, dodávka a montáž </t>
  </si>
  <si>
    <t>K02 - část tvořící okapnici žlabu : 39,55</t>
  </si>
  <si>
    <t>764817175R00</t>
  </si>
  <si>
    <t xml:space="preserve">Oplechování  zdí (atik), z lakovaného pozinkovaného plechu, rš 750 mm, dodávka a montáž </t>
  </si>
  <si>
    <t>K05 oplechování atiky : 39</t>
  </si>
  <si>
    <t>764813125R00</t>
  </si>
  <si>
    <t>Lemování zdí, z lakovaného pozinkovaného plechu, rš 250 mm, dodávka a montáž</t>
  </si>
  <si>
    <t>včetně krycí lišty</t>
  </si>
  <si>
    <t>K06 lemování oken, žaluzií, dveří a vrat : 34+5,3+21,1+10</t>
  </si>
  <si>
    <t>764819102R00</t>
  </si>
  <si>
    <t>Odpadní trouby čtvercové, délka strany 100 mm, z lakovaného pozinkovaného plechu,  , dodávka a montáž</t>
  </si>
  <si>
    <t>K01 odpadní trouby : 4,3+0,19+0,18+0,2</t>
  </si>
  <si>
    <t>3,53+0,04+0,325</t>
  </si>
  <si>
    <t>3,535+0,13+0,225</t>
  </si>
  <si>
    <t>3,955+0,315+0,105+0,25</t>
  </si>
  <si>
    <t>764815107R00</t>
  </si>
  <si>
    <t>Žlaby podokapní čtyřhranné, z lakovaného pozinkovaného plechu, rš 500 mm, dodávka a montáž</t>
  </si>
  <si>
    <t>včetně háků, čel, rohů, rovných hrdel a dilatací</t>
  </si>
  <si>
    <t>K02 - část tvořící žlab : 39,55</t>
  </si>
  <si>
    <t>764816127R00</t>
  </si>
  <si>
    <t>Oplechování parapetů z lakovaného pozinkovaného plechu, rš 270 mm, dodávka a montáž, včetně rohů, lepené lepidlem</t>
  </si>
  <si>
    <t>včetně rohů</t>
  </si>
  <si>
    <t>včetně krytek a spojovacích prostředků.</t>
  </si>
  <si>
    <t>K06 okna : 2</t>
  </si>
  <si>
    <t>1*2</t>
  </si>
  <si>
    <t>žaluzie Z04 : 3+3</t>
  </si>
  <si>
    <t>76481717rp01</t>
  </si>
  <si>
    <t>Příplatek k položce oplechování zdí (atik) z lak.Pz plechu, rš 750 mm, za obsah dle požadavků PD nad rámec obsahu položek cenové soustavy</t>
  </si>
  <si>
    <t>Odkaz na mn. položky pořadí 167 : 39,00000</t>
  </si>
  <si>
    <t>764-POZN-001</t>
  </si>
  <si>
    <t>Poznámka k ocenění klempířských konstrukcí</t>
  </si>
  <si>
    <t>Poznámka : tuto položku necenit, ale v rámci klempířských konstrukcí zahrnout do ceny položek:</t>
  </si>
  <si>
    <t>JAKO SOUČÁST DODÁVKY VÝROBCEM FASÁDNÍHO SYSTÉMU</t>
  </si>
  <si>
    <t>KONKRÉTNÍ TVAR MŮŽE BÝT ZMĚNĚN DODAVATELEM FASÁDNÍHO</t>
  </si>
  <si>
    <t>SYSTÉMU PRO PŘIZPŮSOBENÍ JEHO VÝROBKŮM</t>
  </si>
  <si>
    <t>KLEMPÍŘSKÉ KONSTRUKCE Z POPLASTOVANÉHO (PVC) ŽÁROVĚ</t>
  </si>
  <si>
    <t>POZINKOVANÉHO PLECHU tl. 0,6 mm PŘÍPADNĚ 0,75 m m</t>
  </si>
  <si>
    <t>ŽLAB POODKAPNÍ S PRODLOUŽENÝM PLECHCEM STŘEŠNÍHO PANELU</t>
  </si>
  <si>
    <t>998764101R00</t>
  </si>
  <si>
    <t>Přesun hmot pro konstrukce klempířské v objektech výšky do 6 m</t>
  </si>
  <si>
    <t xml:space="preserve">162,163,164,165,166,167,168,169,170,171,172, : </t>
  </si>
  <si>
    <t>Součet: : 1,36324</t>
  </si>
  <si>
    <t>766812113R00</t>
  </si>
  <si>
    <t>Montáž kuchyňských linek dřevěných,  , šířky přes 1500 do 1800 mm mm</t>
  </si>
  <si>
    <t>800-766</t>
  </si>
  <si>
    <t xml:space="preserve">dle výkazu prvků : </t>
  </si>
  <si>
    <t>V05 KUCHYŇSKÁ LINKA : 1</t>
  </si>
  <si>
    <t>070121111RA0</t>
  </si>
  <si>
    <t>Okno plastové, sklopné a otvíravé, plochy do 1 m2, zapuštěná montáž včetně těsnění spáry</t>
  </si>
  <si>
    <t>Rw=&gt; 35 dB Uw &lt;= 0,9 W/k.m-2</t>
  </si>
  <si>
    <t>CELOOBVODOVÉ KOVÁNÍ, KLIKA POLOHOVATELNÁ PODLE TYPU OTVÍRÁNÍ K ŘÍDLA, NEPRŮSVITNÁ ÚPRAVA,</t>
  </si>
  <si>
    <t>IZOLAČNÍ TROJSKLO, vyvzorkovat barevnost</t>
  </si>
  <si>
    <t>bezpečnostní třída RC2</t>
  </si>
  <si>
    <t xml:space="preserve">dle výkazu oken : </t>
  </si>
  <si>
    <t>O02 : 1*1*1</t>
  </si>
  <si>
    <t>070121112RA0</t>
  </si>
  <si>
    <t>Okno plastové, sklopné a otvíravé, plochy do 2 m2, zapuštěná montáž včetně těsnění spáry</t>
  </si>
  <si>
    <t>CELOOBVODOVÉ KOVÁNÍ, KLIKA POLOHOVATELNÁ PODLE TYPU OTVÍRÁNÍ K ŘÍDLA</t>
  </si>
  <si>
    <t>IZOLAČNÍ TROJSKLO, vyvzorkovat barevnost, začištění spáry lištou</t>
  </si>
  <si>
    <t>bezpečnostní třída RC1</t>
  </si>
  <si>
    <t>pozn. O03 je fixní provedení</t>
  </si>
  <si>
    <t>O03 : 1*2*1</t>
  </si>
  <si>
    <t>O04 : 1*2*2</t>
  </si>
  <si>
    <t>070121113RA0</t>
  </si>
  <si>
    <t>Okno plastové, sklopné a otvíravé, plochy do 3 m2, zapuštěná montáž včetně těsnění spáry</t>
  </si>
  <si>
    <t>pozn. O05 je fixní provedení</t>
  </si>
  <si>
    <t>O05 : 3*1*1</t>
  </si>
  <si>
    <t>O06 : 3*1*1</t>
  </si>
  <si>
    <t>070121114RA0</t>
  </si>
  <si>
    <t>Okno plastové, sklopné a otvíravé, plochy do 4 m2, zapuštěná montáž včetně těsnění spáry</t>
  </si>
  <si>
    <t>O01 : 2*2*1</t>
  </si>
  <si>
    <t>6158162rp01</t>
  </si>
  <si>
    <t>Linka kuchyňská viz. prvek V05</t>
  </si>
  <si>
    <t>KUCHYŇSKÁ LINKA 600x850x1000</t>
  </si>
  <si>
    <t>HORNÍ SKŘÍŇKA 350x600x1000 SPODNÍ HRANA SKŘÍŇKY VE VÝŠCE 1300 mm OD PODLAHY</t>
  </si>
  <si>
    <t>PRACOVNÍ DESKA Z LAMINÁTOVANÉ DŘEVOTŘÍSKY SE ZAOBLENOU PŘEDNÍ HRANOU ODOLNÉ PROTI VODĚ, POŠKRÁBÁNÍ A TEPLOTÁM DO 180°C</t>
  </si>
  <si>
    <t>TLOUŠŤKY 28mm,</t>
  </si>
  <si>
    <t>DŘEZ 280/405 NEREZOVÁ OCEL, OTVOR PRO DŘEZ 206/385, ODPAD DN 50 KOORDINOVAT S PROFESÍ ZTI</t>
  </si>
  <si>
    <t>BATERIE STOJÁNKOVÁ , PÁKOVÁ, DŘEZOVÁ, CHROMOVANÁ, NAPOJENÁ ROHOVÝMI VENTILY . KOORDINOVAT S PROFESÍ ZTI .</t>
  </si>
  <si>
    <t>BAREVNÉ PROVEDENÍ PŘÍPADNĚ TYP SKŘÍNĚK DLE VÝBĚRU PROVOZOVATELE BUDOVY</t>
  </si>
  <si>
    <t>OSVĚTLENÍ LED PÁSKEM PO DÉLCE LINKY, ZÁSUVKY A OSVĚTLENÍ KOORDINOVAT S PROFESÍ NN</t>
  </si>
  <si>
    <t>998766201R00</t>
  </si>
  <si>
    <t>Přesun hmot pro konstrukce truhlářské v objektech výšky do 6 m</t>
  </si>
  <si>
    <t>767392112R00</t>
  </si>
  <si>
    <t>Montáž krytiny střech plechem tvarovaným šroubováním</t>
  </si>
  <si>
    <t>800-767</t>
  </si>
  <si>
    <t>viz. půdorys a svislé řezy : 8,6*17,8</t>
  </si>
  <si>
    <t>767951115R00</t>
  </si>
  <si>
    <t>Pozinkování ocelových výrobků objem zakázky od 300 do 500 kg</t>
  </si>
  <si>
    <t>kg</t>
  </si>
  <si>
    <t>Odkaz na mn. položky pořadí 184 : 240,00000*1,15</t>
  </si>
  <si>
    <t>Odkaz na mn. položky pořadí 185 : 162,72708*1,15</t>
  </si>
  <si>
    <t>Odkaz na mn. položky pořadí 186 : 414,28370*1,15</t>
  </si>
  <si>
    <t>Odkaz na mn. položky pořadí 187 : 611,49780*1,15</t>
  </si>
  <si>
    <t>Odkaz na mn. položky pořadí 188 : 627,05830*1,15</t>
  </si>
  <si>
    <t>Odkaz na mn. položky pořadí 189 : 7506,03860*1,15</t>
  </si>
  <si>
    <t>Odkaz na mn. položky pořadí 190 : 4884,22640*1,15</t>
  </si>
  <si>
    <t>Odkaz na mn. položky pořadí 191 : 9671,24390*1,15</t>
  </si>
  <si>
    <t>767995101R00</t>
  </si>
  <si>
    <t>Výroba a montáž atypických kovovových doplňků staveb hmotnosti do 5 kg</t>
  </si>
  <si>
    <t>pomocné prvky detailů přímo nespecifikovaných ve výkazu cca 240kg : 240</t>
  </si>
  <si>
    <t>767995102R00</t>
  </si>
  <si>
    <t>Výroba a montáž atypických kovovových doplňků staveb hmotnosti přes 5 do 10 kg</t>
  </si>
  <si>
    <t xml:space="preserve">dle výkazu prvků ocelové konstrukce : </t>
  </si>
  <si>
    <t>OK03, OCELOVÝ SLOUP JACKEL 70x70x4 : 53,20728</t>
  </si>
  <si>
    <t>OK16, OCELOVÉ TÁHLO STŘEŠNÍ TYČ RD 20 : 109,5198</t>
  </si>
  <si>
    <t>767995103R00</t>
  </si>
  <si>
    <t>Výroba a montáž atypických kovovových doplňků staveb hmotnosti přes 10 do 20 kg</t>
  </si>
  <si>
    <t>OK03, OCELOVÝ SLOUP JACKEL 70x70x4 : 136,631</t>
  </si>
  <si>
    <t>OK16, OCELOVÉ TÁHLO STŘEŠNÍ TYČ RD 20 : 277,6527</t>
  </si>
  <si>
    <t>767995104R00</t>
  </si>
  <si>
    <t>Výroba a montáž atypických kovovových doplňků staveb hmotnosti přes 20 do 50 kg</t>
  </si>
  <si>
    <t>OK03, OCELOVÝ SLOUP JACKEL 70x70x4 : 110,3558</t>
  </si>
  <si>
    <t>OK04, OCELOVÝ SLOUP UPE 180 : 98,894</t>
  </si>
  <si>
    <t>OK17, OCELOVÉ TÁHLO STĚNOVÉ TYČ RD 25 : 402,248</t>
  </si>
  <si>
    <t>767995105R00</t>
  </si>
  <si>
    <t>Výroba a montáž atypických kovovových doplňků staveb hmotnosti přes 50 do 100 kg</t>
  </si>
  <si>
    <t>OK04, OCELOVÝ SLOUP UPE 180 : 141,84</t>
  </si>
  <si>
    <t>OK15, OCELOVÝ NOSNÍK JACKEL 70x70x4 : 328,3579</t>
  </si>
  <si>
    <t>OK18, OCELOVÝ NOSNÍK JACKEL 120x120x6 : 156,8604</t>
  </si>
  <si>
    <t>767995106R00</t>
  </si>
  <si>
    <t>Výroba a montáž atypických kovovových doplňků staveb hmotnosti přes 100 do 250 kg</t>
  </si>
  <si>
    <t>OK05, OCELOVÝ SLOUP UPE 200 : 200,64</t>
  </si>
  <si>
    <t>OK06, OCELOVÝ NOSNÍK IPE 200 : 940,8</t>
  </si>
  <si>
    <t>OK07, OCELOVÝ NOSNÍK IPE 240 : 1934,1</t>
  </si>
  <si>
    <t>OK12, OCELOVÝ NOSNÍK UPE 180 : 231,6326</t>
  </si>
  <si>
    <t>OK12, OCELOVÝ NOSNÍK UPE 180 : 689,5</t>
  </si>
  <si>
    <t>OK12, OCELOVÝ NOSNÍK UPE 180 : 151,296</t>
  </si>
  <si>
    <t>OK13, OCELOVÝ NOSNÍK UPE 200 : 174,99</t>
  </si>
  <si>
    <t>OK13, OCELOVÝ NOSNÍK UPE 200 : 784,32</t>
  </si>
  <si>
    <t>OK14, OCELOVÝ NOSNÍK UPE 220 : 744,8</t>
  </si>
  <si>
    <t>OK14, OCELOVÝ NOSNÍK UPE 220 : 1372,56</t>
  </si>
  <si>
    <t>OK18, OCELOVÝ NOSNÍK JACKEL 120x120x6 : 281,4</t>
  </si>
  <si>
    <t>767995107R00</t>
  </si>
  <si>
    <t>Výroba a montáž atypických kovovových doplňků staveb hmotnosti přes 250 do 500 kg</t>
  </si>
  <si>
    <t>OK07, OCELOVÝ NOSNÍK IPE 240 : 528,04</t>
  </si>
  <si>
    <t>OK08, OCELOVÝ NOSNÍK IPE 270 : 620,92</t>
  </si>
  <si>
    <t>OK09, OCELOVÝ NOSNÍK IPE 300 : 2177,52</t>
  </si>
  <si>
    <t>OK10, OCELOVÝ NOSNÍK IPE 330 : 389,0684</t>
  </si>
  <si>
    <t>OK10, OCELOVÝ NOSNÍK IPE 330 : 1168,678</t>
  </si>
  <si>
    <t>767995108R00</t>
  </si>
  <si>
    <t>Výroba a montáž atypických kovovových doplňků staveb hmotnosti přes 500 kg</t>
  </si>
  <si>
    <t>OK01 OCELOVÝ SLOUP HEB 280 : 4349,69</t>
  </si>
  <si>
    <t>OK02, OCELOVÝ SLOUP HEB 300 : 3743,415</t>
  </si>
  <si>
    <t>OK11 OCELOVÝ NOSNÍK IPE 400 : 1578,1389</t>
  </si>
  <si>
    <t>767395rp01</t>
  </si>
  <si>
    <t>Montáž oplechování stěnového pláště  tvar. plechem, šroubováním, včetně spojovacího a těsnícího materiálu</t>
  </si>
  <si>
    <t>Montáž oplechování stěnového pláště  tvar. plechem, šroubováním včetně spojovacího a těsnícího materiálu</t>
  </si>
  <si>
    <t>viz. půdorys a svislé řezy : 5,4*17,72-8,25*4,6*2</t>
  </si>
  <si>
    <t>767-POZN-001</t>
  </si>
  <si>
    <t>Poznámka k ocenění ocelových konstrukcí</t>
  </si>
  <si>
    <t>Poznámka : tuto položku necenit, ale v rámci ocelových konstrukcí zahrnout do ceny položek:</t>
  </si>
  <si>
    <t>Patky nosných sloupů ocelové konstrukce budou uloženy přímo na ŽB základ (nikoli na podkladový beton podlahy). Po instalaci chem. kotvení sloupů bude povrch základu pod patkami bude ošetřen hydroizolační hybridní minerální stěrkou (např. Remmers Multi-Baudicht 2K), která má vlastnosti živičné stěrky, je UV stabilní, překlenuje trhliny ? 2 mm a je vhodná jak do exteriéru, pod i nad terén. Hybridní stěrka spojuje vlastnosti minerálních izolačních stěrek, překlenujících trhliny (MDS) a silnovrstvých živičných stěrek modifikovaných plastickou hmotou (KMB) a vytváří tak jedinečný profil vlastností pro celé spektrum stavebních izolací.</t>
  </si>
  <si>
    <t>Z01</t>
  </si>
  <si>
    <t>Prvek Z01 dle výpisu zámečnických výrobků - sekční vrata se světlíkem a dveřmi, rozměr 3500/4000mm</t>
  </si>
  <si>
    <t>Z01 SEKČNÍ VRATA SE SVĚTLÍKEM A DVEŘMI</t>
  </si>
  <si>
    <t>rozměr 3500 / 4000mm</t>
  </si>
  <si>
    <t>PLNÁ VÝPL 40 mm S PROSKLENOU ČÁSTÍ A DVEŘMI 900x1970, VYVZORKOVAT BAREVNOST</t>
  </si>
  <si>
    <t>Zárubeň: VODÍCÍ KOLEJNICE</t>
  </si>
  <si>
    <t>Typ prahu: PŘEJEZDOVÝ PRÁH VIZ ZÁM. VÝROBEK</t>
  </si>
  <si>
    <t>Kování : STANDARTNÍ KOVÁNÍ S HŘÍDELÍ VZADU</t>
  </si>
  <si>
    <t>Typ zámku: ELEKTRONICKÉ OVLÁDÁNI ZEVNIT Ř OBJEKTU, DÁLKOVÉ OVLÁDÁNÍ</t>
  </si>
  <si>
    <t>vazba na ostatní profese :</t>
  </si>
  <si>
    <t>ACS</t>
  </si>
  <si>
    <t>EPS - NE</t>
  </si>
  <si>
    <t>MaR</t>
  </si>
  <si>
    <t>Z02</t>
  </si>
  <si>
    <t>Prvek Z02 dle výpisu zámečnických výrobků - sekční vrata, rozměr 3200/3200mm</t>
  </si>
  <si>
    <t>Z02 SEKČNÍ VRATA</t>
  </si>
  <si>
    <t>rozměr 3200 / 3200mm</t>
  </si>
  <si>
    <t>PLNÁ VÝPL 40 mm , VYVZORKOVAT BAREVNOST</t>
  </si>
  <si>
    <t>Kování :SNÍŽENÉ KOVÁNÍ S H ŘÍDELÍ VPŘEDU</t>
  </si>
  <si>
    <t>Z03</t>
  </si>
  <si>
    <t>Prvek Z03 dle výpisu zámečnických výrobků - rolovací mříž, rozměr 8250/4600mm</t>
  </si>
  <si>
    <t>Z02 rolovací mříž</t>
  </si>
  <si>
    <t>rozměr 8250/4600mm</t>
  </si>
  <si>
    <t>MŘÍŽ, SPODNÍ ČÁST PLNÝ PLECH v= 400 mm , VYVZORKOVAT BAREVNOST</t>
  </si>
  <si>
    <t>Kování :STANDARTNÍ KOVÁNÍ</t>
  </si>
  <si>
    <t>Typ zámku: ELEKTRONICKÉ OVLÁDÁNI ZEVNITŘ I VNĚ OBJEKTU, RUČNÍ POHON PŘI VÝPADKU EL. PROUDU, DÁLKOVÉ OVLÁDÁNÍ</t>
  </si>
  <si>
    <t>MaR - NE</t>
  </si>
  <si>
    <t>Z04</t>
  </si>
  <si>
    <t>Prvek Z04 dle výpisu zámečnických výrobků - žaluzie přístřešku, rozměr 3000/1000mm</t>
  </si>
  <si>
    <t>PROTIDEŠŤOVÁ VENKOVNÍ ŽALUZIE Z POPLASTOVANÝCH POZINKOVANÝCH OCELOVÝCH PLECHŮ tl. 0,6 mm</t>
  </si>
  <si>
    <t>SVĚTLOST STAVEBNÍHO OTVROU 3000x1000mm</t>
  </si>
  <si>
    <t>KOTVENÁ DO OCELOVÉ KONSTRUKCE (OK DODÁVKA SOUČÁSTÍ SYTÉMU FASÁDY)</t>
  </si>
  <si>
    <t>Z05</t>
  </si>
  <si>
    <t>Prvek Z05 dle výpisu zámečnických výrobků - výlez na střechu</t>
  </si>
  <si>
    <t>VÝLEZOVÝ ŽEB ŘÍK S OCHRANÝM KOŠEM</t>
  </si>
  <si>
    <t>VÝŠKA ŽEB ŘÍKU OD SPODNÍ HRANY PO HORNÍ HRANU OCHRANÉHO KOŠE 5400 mm</t>
  </si>
  <si>
    <t>ŽEBŘÍK BUDE OBSAHOVAT ZÁBRANU PROTI NEDOVOLENÉMU POUŽITÍ UZAMYKATELNOU</t>
  </si>
  <si>
    <t>2x ŠTĚŘÍN, OCHRANÝ KOŠ Z PÁSOVÉ OCELI</t>
  </si>
  <si>
    <t>MATERIÁL VČETNĚ KOTVENÍ ŽÁROVĚ POZINKOVÁNO PODLE ČSN EN ISO 14713-1 – min. 100 µm</t>
  </si>
  <si>
    <t>8x KOTEVNÍ BOD: KOTEVNÍ DISTANČNÍK TVARU L + ŠROUB PRO UCHYCENÍ ŽEBŘÍKU</t>
  </si>
  <si>
    <t>KOTVENÍ DO NOSNÉ KONSTRUKCE PŘES ŠROUB M12</t>
  </si>
  <si>
    <t>KOTVENÍ DO OPĚRNÉ STĚNY POMOCÍ CHEMICKÝCH KOTEV PŘÍPADNĚ DO OCELOVÝCH PROFILŮ PŘES MATICE M12 S PODLOŽKAMI</t>
  </si>
  <si>
    <t>Z07</t>
  </si>
  <si>
    <t>Prvek Z07 dle výpisu zámečnických výrobků - OCHRANA ROHŮ PROTI NÁJEZDU VOZIDEL</t>
  </si>
  <si>
    <t>OCHRANNÝ SLOUPEK PROTI NÁRAZU AUTOMOBILU, ZE SVAŘOVANÝCH TRUBEK O80 mm, V=940 mm .</t>
  </si>
  <si>
    <t>SVAŘOVANÉ PROVEDENÍ, KOTVENO 8 x PŘES OCELOVOU PLOTNU NA CHEMICKOU KOTVU DLE NÁVRHU REALIZAČNÍ FIRMY. TAHOVÁ NORMÁLOVÁ SÍLA NA JEDNU ZÁVITOVOU TYČ F= 33 kN.</t>
  </si>
  <si>
    <t>KONSTRUKCE A KOTVENÍ ŽÁROVĚ POZINKOVÁNO. PRÁŠKOVÝ NÁTĚR VÝSTRAŽNÁ BARVA ŽLUTO ČERNÁ</t>
  </si>
  <si>
    <t>Z08</t>
  </si>
  <si>
    <t>Prvek Z08 dle výpisu zámečnických výrobků - OCHRANA PROTI NÁJEZDU VOZIDEL SLOUPEK</t>
  </si>
  <si>
    <t>OCHRANNÝ SLOUPEK PROTI NÁRAZU AUTOMOBILU, INTEGROVANÁ ABSORBCE ENERGIE NÁRAZU, O114 mm, V=915 mm. JEDNOPLÁŠ ŤOVÉ PROVEDENÍ, KOTVENO 4 x PŘES OCELOVOU PLOTNU NA CHEMICKOU KOTVU DO PODLAHOVÉ KONSTRUKCE DLE NÁVRHU REALIZAČNÍ FIRMY. TAHOVÁ NORMÁLOVÁ SÍLA NA JEDNU ZÁVITOVOU TYČ F=33 kN. ZÁVITOVÁ TYČ ŽÁROVĚ POZINKOVANÁ.</t>
  </si>
  <si>
    <t>Z09</t>
  </si>
  <si>
    <t>Prvek Z09 dle výpisu zámečnických výrobků - PŘEJEZDOVÝ PROFIL</t>
  </si>
  <si>
    <t>PŘEJEZDOVÉ ŽÁROVĚ POZINKOVANÉ L PROFILY 100x60x8mm</t>
  </si>
  <si>
    <t>KOTVENO UNIVERZÁLNÍ HMOŽDINKOU min 10 mm po 0,5 m</t>
  </si>
  <si>
    <t>KONSTRUKČNÍ SPÁRA VYPLNĚNA EPS POLYSTYRENEM</t>
  </si>
  <si>
    <t>DILATAČNÍ SPÁRA 5mm VYPLNĚNA TRVALE ESLASTICKÝM BITUMENOVÝM TMELEM</t>
  </si>
  <si>
    <t>DILATACE UMÍSTNĚ NA STŘED VRAT</t>
  </si>
  <si>
    <t>U DVEŘÍ D01 POUZE ČÁST Z E STRANY EXTERIÉRU</t>
  </si>
  <si>
    <t>KOTVENÍ ŠROUBY POZINKOVANÝMI SE ZÁPUSTNOU HLAVOU NA CHEMICKOU KOTVU</t>
  </si>
  <si>
    <t xml:space="preserve">dle výpisu zámečnických výrobků : </t>
  </si>
  <si>
    <t>Z09 : 1,28*1</t>
  </si>
  <si>
    <t>3,2*2</t>
  </si>
  <si>
    <t>3,5*2</t>
  </si>
  <si>
    <t>Z10</t>
  </si>
  <si>
    <t>Prvek Z10 dle výpisu zámečnických výrobků - DISTANČNÍ PRVEK PRO ZALOŽENÍ FASÁDY</t>
  </si>
  <si>
    <t>m fas</t>
  </si>
  <si>
    <t>DISTNAČNÍ PRVEK PRO ZALOŽENÍ FASÁDY</t>
  </si>
  <si>
    <t>SVAŘOVANÉ POZINKOVANÉ PROFILY L 70/70/8</t>
  </si>
  <si>
    <t>MONTÁŽ PO DOKONČENÍ HYDROIZOLAČNÍHO SOUVRSTVÍ A DRÁTKOBETONU PODLAHY</t>
  </si>
  <si>
    <t>OTVORY PRO UCHYCENÍ LINIOVÉHO PODKLADU Z11 S MOŽNOSTÍ KALIBRACE</t>
  </si>
  <si>
    <t>KOTVENÍ DO ZÁKLADU POMOCÍ CHEMICKÉ KOTVY</t>
  </si>
  <si>
    <t>ŽÁROVĚ POZINKOVÁNO PODLE ČSN EN ISO 14713-1 – min. 100 µm</t>
  </si>
  <si>
    <t>SPOJOVACÍ MATERIÁL 8.8</t>
  </si>
  <si>
    <t>VŠECHNY OTVORY BUDOU DO OCELOVÉ KONSTRUKCE VYVRTÁNY P ŘED ŽÁROVÝM POZINKOVÁNÍM</t>
  </si>
  <si>
    <t>JE NEPŘÍPUSTNÉ JAKKOLI ZASAHOVAT (VRTAT, ŘEZAT, BROUSIT… ) DO JIŽ FINÁLNĚ POVRCHOVĚ UPRAVENÝCH PRVKŮ ŽÁROVÝM POZINKOVANÍM</t>
  </si>
  <si>
    <t>MONTÁŽNÍ OTVORY BUDOU PROVEDENY S DOSTATEČNOU VŮLÍ V ZÁVISLOSTI NA TLOUŠŤCE VRSTVY ŽÁROVÉHO POZINKU</t>
  </si>
  <si>
    <t>délka založení fasád viz. Z11 : 23,7+21,47</t>
  </si>
  <si>
    <t>Z11a</t>
  </si>
  <si>
    <t>Prvek Z11 dle výpisu zámečnických výrobků - LINIOVÝ PRVEK PRO ZALOŽENÍ FASÁDY</t>
  </si>
  <si>
    <t>LINOVÝ PODKLADNÍ PRVEK PRO ZALOŽENÍ FASÁDY</t>
  </si>
  <si>
    <t>POZINKOVANÝ PROFIL L 70/70/8 KOTVENÝ DO DISTAN ČÍHO PRVKU Z10</t>
  </si>
  <si>
    <t>ŽÁROVĚ POZINKOVÁNO PODLE ČSN EN ISO 14713-1 – MIN. 100 µm</t>
  </si>
  <si>
    <t>SPOJOVACÍ MATERIÁL 5.6</t>
  </si>
  <si>
    <t>JE NEPŘÍPUSTNÉ JAKKOLI ZASAHOVAT (VRTAT, ŘEZAT, BROUSIT… ) DO JIŽ FINÁLNĚ POVRCHOVĚ UPRAVENÝCH</t>
  </si>
  <si>
    <t>PRVKŮ ŽÁROVÝM POZINKOVANÍM</t>
  </si>
  <si>
    <t>MONTÁŽNÍ OTVORY BUDOU PROVEDENY S DOSTATEČNOU VŮLÍ V ZÁVISLOSTI NA TLOUŠŤCE VRSTVY ŽÁROVÉHO</t>
  </si>
  <si>
    <t>POZINKU</t>
  </si>
  <si>
    <t>délka založení fasád viz. Z11 : 23,7</t>
  </si>
  <si>
    <t>Z11b</t>
  </si>
  <si>
    <t>POZINKOVANÝ PROFIL L 120/120/8 KOTVENÝ DO OP ĚRNÉ STĚNY</t>
  </si>
  <si>
    <t>délka založení fasád viz. Z11 : 21,47</t>
  </si>
  <si>
    <t>Z12</t>
  </si>
  <si>
    <t>Prvek Z12 dle výpisu zámečnických výrobků - SOKL PODLAHY</t>
  </si>
  <si>
    <t>LINOVÝ SOKL DRÁTKOBETONOVÉ PODLAHY</t>
  </si>
  <si>
    <t>PŘI STYKU DRÁTKOBETON / FASÁDNÍ PANELY , OPĚRNÉ STĚNY / FASÁDNÍ PANELY A JAKO PODKLAD PRO KOTVENÍ TRAPÉZOVÉHO PLECHU FASÁDY PŘÍSTŘEŠKU</t>
  </si>
  <si>
    <t>PRVEK PO OBVODU DRÁTKOBETONU U STYKU S FASÁDNÍMI PANELY dl. 26 000 mm : 26</t>
  </si>
  <si>
    <t>PRVEK NA OPĚRNÉ STĚNĚ dl.15 200 mm : 15,2</t>
  </si>
  <si>
    <t>PODKLAD KOTVENÍ TRAPÉZOVÉHO PLECH dl. 24 000 mm : 24</t>
  </si>
  <si>
    <t>Z13</t>
  </si>
  <si>
    <t>Prvek Z13 dle výpisu zámečnických výrobků - TRELÁŽ, rozměr cca 1400/5650mm</t>
  </si>
  <si>
    <t>KS</t>
  </si>
  <si>
    <t>TRELÁŽ PRO SVILÝ PÁS POPÍNAVÉ ZELEN Ě</t>
  </si>
  <si>
    <t>KOTEVNÍ BODY, MODULÁRNÍ SYSTÉM, KOTVENO DO OCELOVÉ KONSTRUKCE HALY</t>
  </si>
  <si>
    <t>KOTEVNÍ BOD SE SESTÁVÁ Z OCELOVÝCH PROFIL Ů L, PÁSOVINY, PŘÍPADNĚ PODLOŽEK PODLE ZPŮSOBU A MÍSTA KOTVENÍ DLE NÁKRESU</t>
  </si>
  <si>
    <t>DISTANČNÍ PRVKY PRO KOTVENÍ LAN</t>
  </si>
  <si>
    <t>PROSTUPY OŠETŘENY KLEMPÍŘSKÝM UNIVERZÁLNÍM TMELEM.</t>
  </si>
  <si>
    <t>POZINKOVANÉ SVISLÉ LANA d4 mm</t>
  </si>
  <si>
    <t>MODUL KOTVENÍ DLE NÁKRESU , SKUTČNOST OVĚŘIT NA STAVBĚ</t>
  </si>
  <si>
    <t>PŮDORYSNÁ POLOHA DLE VÝKRESU PŮDORYSU</t>
  </si>
  <si>
    <t>Z14</t>
  </si>
  <si>
    <t>Prvek Z14 dle výpisu zámečnických výrobků - ZÁCHYTNÝ SYSTÉM</t>
  </si>
  <si>
    <t>ZÁCHYTNÝ SYSTÉM ST ŘECHY PROTI PÁDU OSOB DO HLOUBKY PŘI ÚDRŽBĚ STŘECHY JAKO SYSTÉMOVÉ ŘEŠENÍ</t>
  </si>
  <si>
    <t>NEREZOVÉ KOTEVNÍ BODY KOTVENÉ DO STŘEŠNÍHO PLÁŠTĚ d=16mm KOTVENÁ PŘES NEREZOVOU DESTIČKU 372x200 mm</t>
  </si>
  <si>
    <t>KOVOVÉ PRVKY SYSTÉMU S PERMANENTNÍM NEREZOVÝM LANEM PROPOJIT S</t>
  </si>
  <si>
    <t>HROMOSVODNOU SOUSTAVOU DLE ČSN EN 62 305.</t>
  </si>
  <si>
    <t>PŘI POUŽITÍ VÝLEZU SE OSOBA ZAJISTÍ NA NEJBLIŽŠÍ SLOUPEK ZE ZAJIŠTĚNÉHO ŽEBŘÍKU, VSTOUPÍ NA STŘECHU, VYSTOUPÍ Z NEBEZPEČNÉHO PROSTORU A POTÉ SE ODEPNE ZE ZÁCHYTNÉHO LANA U POSTROJE (SPOJOVACÍ</t>
  </si>
  <si>
    <t>PROSTŘEDEK ZŮSTÁVÁ NA PRVNÍM SLOUPKU, SKOBA PRO PŘIPNUTÍ V BEZPEČNÉM PROSTORU).</t>
  </si>
  <si>
    <t>PROVEDENÍ REVIZE SYSTÉMU</t>
  </si>
  <si>
    <t>SPOJOVACÍ PROSTŘEDEK MUSÍ BÝT VŽDY ZKRÁCEN NA CO NEJKRATŠÍ MOŽNOU DÉLKU! SOUČASNĚ</t>
  </si>
  <si>
    <t>VŠAK JEHO DÉLKA NIKDY NESMÍ UMOŽNIT VOLNÝ PÁD DELŠÍ NEŽ 1,5 m NEBO NÁRAZ NA NÍŽE POLOŽENOU PŘEKÁŽKU.</t>
  </si>
  <si>
    <t>POČET kotev - 10 ks</t>
  </si>
  <si>
    <t>LANO Z NEREZOVÉ OCELI d=8 mm dl. 28 400 mm</t>
  </si>
  <si>
    <t>NEREZOVÁ OCEL 1.4301</t>
  </si>
  <si>
    <t>13212116R</t>
  </si>
  <si>
    <t>Tyč ocelová válcovaná za tepla průřez: kruhový; značka: S355J2 (1.0577); d = 20 mm</t>
  </si>
  <si>
    <t>OK16, OCELOVÉ TÁHLO STŘEŠNÍ TYČ RD 20 : 387,1725*1/1000</t>
  </si>
  <si>
    <t>Koeficient ztratné, prořez, pomocný materiál: 0,15</t>
  </si>
  <si>
    <t>13212136R</t>
  </si>
  <si>
    <t>Tyč ocelová válcovaná za tepla průřez: kruhový; značka: S355J2 (1.0577); d = 25 mm</t>
  </si>
  <si>
    <t>OK16, OCELOVÉ TÁHLO STŘEŠNÍ TYČ RD 25 : 402,248*1/1000</t>
  </si>
  <si>
    <t>13482715R</t>
  </si>
  <si>
    <t>Tyč ocelová válcovaná za tepla průřez: IPE; značka: S235JR (1.0038); h = 200 mm; b = 100 mm; s = 5,6 mm; t = 8,5 mm</t>
  </si>
  <si>
    <t>OK06, OCELOVÝ NOSNÍK IPE 200 : 940,8*1/1000</t>
  </si>
  <si>
    <t>13482725R</t>
  </si>
  <si>
    <t>Tyč ocelová válcovaná za tepla průřez: IPE; značka: S235JR (1.0038); h = 240 mm; b = 120 mm; s = 6,2 mm; t = 9,8 mm</t>
  </si>
  <si>
    <t>OK07, OCELOVÝ NOSNÍK IPE 240 : 2462,14*1/1000</t>
  </si>
  <si>
    <t>13482730R</t>
  </si>
  <si>
    <t>Tyč ocelová válcovaná za tepla průřez: IPE; značka: S235JR (1.0038); h = 270 mm; b = 135 mm; s = 6,6 mm; t = 10,2 mm</t>
  </si>
  <si>
    <t>OK08, OCELOVÝ NOSNÍK IPE 270 : 620,92*1/1000</t>
  </si>
  <si>
    <t>13482735R</t>
  </si>
  <si>
    <t>Tyč ocelová válcovaná za tepla průřez: IPE; značka: S235JR (1.0038); h = 300 mm; b = 150 mm; s = 7,1 mm; t = 10,7 mm</t>
  </si>
  <si>
    <t>OK09, OCELOVÝ NOSNÍK IPE 300 : 2177,52*1/1000</t>
  </si>
  <si>
    <t>13482740R</t>
  </si>
  <si>
    <t>Tyč ocelová válcovaná za tepla průřez: IPE; značka: S235JR (1.0038); h = 330 mm; b = 160 mm; s = 7,5 mm; t = 11,5 mm</t>
  </si>
  <si>
    <t>OK10, OCELOVÝ NOSNÍK IPE 330 : 1557,7466*1/1000</t>
  </si>
  <si>
    <t>13482750R</t>
  </si>
  <si>
    <t>Tyč ocelová válcovaná za tepla průřez: IPE; značka: S235JR (1.0038); h = 400 mm; b = 180 mm; s = 8,6 mm; t = 13,5 mm</t>
  </si>
  <si>
    <t>OK11, OCELOVÝ NOSNÍK IPE 400 : 1578,1389*1/1000</t>
  </si>
  <si>
    <t>13485310R</t>
  </si>
  <si>
    <t>Tyč ocelová válcovaná za tepla průřez: UPE; značka: S235JR (1.0038); h = 180 mm; b = 75 mm; s = 5,5 mm; t = 10,5 mm</t>
  </si>
  <si>
    <t>OK04, OCELOVÝ SLOUP UPE 180 : 240,734*1/1000</t>
  </si>
  <si>
    <t>OK12, OCELOVÝ NOSNÍK UPE 180 : 1072,4286*1/1000</t>
  </si>
  <si>
    <t>13485315R</t>
  </si>
  <si>
    <t>Tyč ocelová válcovaná za tepla průřez: UPE; značka: S235JR (1.0038); h = 200 mm; b = 80 mm; s = 6,0 mm; t = 11,0 mm</t>
  </si>
  <si>
    <t>OK05, OCELOVÝ SLOUP UPE 200 : 200,64*1/1000</t>
  </si>
  <si>
    <t>OK13, OCELOVÝ NOSNÍK UPE 200 : 959,31*1/1000</t>
  </si>
  <si>
    <t>13485320R</t>
  </si>
  <si>
    <t>Tyč ocelová válcovaná za tepla průřez: UPE; značka: S235JR (1.0038); h = 220 mm; b = 85 mm; s = 6,5 mm; t = 12,0 mm</t>
  </si>
  <si>
    <t>OK14, OCELOVÝ NOSNÍK UPE 220 : 2117,36*1/1000</t>
  </si>
  <si>
    <t>13487135R</t>
  </si>
  <si>
    <t>Tyč ocelová válcovaná za tepla průřez: HEB; značka: S235JR (1.0038); h = 280 mm; b = 280 mm; s = 10,5 mm; t = 18,0 mm</t>
  </si>
  <si>
    <t>OK01, OCELOVÝ SLOUP HEB 280 : 4349,69*1/1000</t>
  </si>
  <si>
    <t>13487140R</t>
  </si>
  <si>
    <t>Tyč ocelová válcovaná za tepla průřez: HEB; značka: S235JR (1.0038); h = 300 mm; b = 300 mm; s = 11,0 mm; t = 19,0 mm</t>
  </si>
  <si>
    <t>OK02, OCELOVÝ SLOUP HEB 300 : 3743,415*1/1000</t>
  </si>
  <si>
    <t>1458711rp01</t>
  </si>
  <si>
    <t>Profil dutý svařovaný S235JRH 120 x 120 x 6,0 mm</t>
  </si>
  <si>
    <t>OK18, OCELOVÝ NOSNÍK JACKEL 120x120x6 : 438,2604*1/1000</t>
  </si>
  <si>
    <t>14587282R</t>
  </si>
  <si>
    <t>Profil ocelový uzavřený průřez: čtvercový; značka: S235JRH (1.0039); B = 70 mm; T = 4,0 mm</t>
  </si>
  <si>
    <t>OK03, OCELOVÝ SLOUP JACKEL 70x70x4 : 300,19416*1/1000</t>
  </si>
  <si>
    <t>OK15, OCELOVÝ NOSNÍK JACKEL 70x70x4 : 328,35789*1/1000</t>
  </si>
  <si>
    <t>15481278R</t>
  </si>
  <si>
    <t>Výrobek plochý ocelový s povlakem - plech; trapézový; tl = 1,00 mm; výška vlny = 29 mm; šířka vlny = 100 mm; povrchová úprava: pozink</t>
  </si>
  <si>
    <t>střešní plášť z trapézového plechu typu TR 35/207/1,0 mm</t>
  </si>
  <si>
    <t>Odkaz na mn. položky pořadí 182 : 153,08036*0,01344</t>
  </si>
  <si>
    <t>15481279rp01</t>
  </si>
  <si>
    <t>Plech trapézový pozinkovaný lakovaný TR 35/207/1,25mm</t>
  </si>
  <si>
    <t>střešní plášť z trapézového plechu typu TR 35/207/1,25 mm</t>
  </si>
  <si>
    <t>Odkaz na mn. položky pořadí 192 : 19,79050*0,017472</t>
  </si>
  <si>
    <t>154812rp01</t>
  </si>
  <si>
    <t>Příplatek za povrchovou úpravu - pozinkovaný lakovaný plech</t>
  </si>
  <si>
    <t>Odkaz na mn. položky pořadí 223 : 2,05740</t>
  </si>
  <si>
    <t>55399999R</t>
  </si>
  <si>
    <t>výrobek kovový zámečnický, atypický</t>
  </si>
  <si>
    <t>998767101R00</t>
  </si>
  <si>
    <t>Přesun hmot pro kovové stavební doplňk. konstrukce v objektech výšky do 6 m</t>
  </si>
  <si>
    <t xml:space="preserve">182,184,185,186,187,188,189,190,191,192,208,209,210,211,212,213,214,215,216,217,218,219,220,221,222, : </t>
  </si>
  <si>
    <t xml:space="preserve">223,224,226, : </t>
  </si>
  <si>
    <t>Součet: : 31,35699</t>
  </si>
  <si>
    <t>771101101R00</t>
  </si>
  <si>
    <t xml:space="preserve">Příprava podkladu pod dlažby vysávání podkladů pod keramickou dlažbu průmyslovým vysavačem </t>
  </si>
  <si>
    <t>800-771</t>
  </si>
  <si>
    <t>Odkaz na mn. položky pořadí 232 : 17,51000</t>
  </si>
  <si>
    <t>771101210R00</t>
  </si>
  <si>
    <t>Příprava podkladu pod dlažby penetrace podkladu pod dlažby</t>
  </si>
  <si>
    <t>771475014R00</t>
  </si>
  <si>
    <t>Montáž soklíků z dlaždic keramických výšky 100 mm, soklíků vodorovných, kladených do flexibilního tmele</t>
  </si>
  <si>
    <t>102 KANCELÁŘ 6,81m2 v=3000 mm, F03 DLAŽBA KERAMICKÁ, OMÍTKA VPC : 2,05*2+(1,82+1,5)*2-0,8-0,9</t>
  </si>
  <si>
    <t>104 TECHNICKÁ M. 2,90m2 v=3000 mm F03 DLAŽBA KERAMICKÁ, OMÍTKA VPC : 1,55*2+1,87*2-0,8</t>
  </si>
  <si>
    <t>771479001R00</t>
  </si>
  <si>
    <t>Montáž soklíků z dlaždic keramických Řezání dlaždic pro soklíky</t>
  </si>
  <si>
    <t>Odkaz na mn. položky pořadí 230 : 15,08000</t>
  </si>
  <si>
    <t>771575113RU2</t>
  </si>
  <si>
    <t>Montáž podlah vnitřních z dlaždic keramických 300 x 600 mm, režných nebo glazovaných, hladkých, kladených do flexibilního tmele</t>
  </si>
  <si>
    <t>771577133R00</t>
  </si>
  <si>
    <t xml:space="preserve">Montáž podlah vnitřních z dlaždic keramických Hrany schodů, dilatační, koutové, ukončovací a přechodové profily profily přechodové nerez, dekorativní spojení dvou podlah stejné výšky, uložení do tmele, výška profilu 8 mm,  </t>
  </si>
  <si>
    <t>prvek Z06 - PŘECHODOVÁ LIŠTA INTERIÉROVÁ</t>
  </si>
  <si>
    <t xml:space="preserve">dle výpisu zámečnických předmětů : </t>
  </si>
  <si>
    <t>Z06 PŘECHODOVÁ LIŠTA INTERIÉROVÁ : 3,5</t>
  </si>
  <si>
    <t>771578011R00</t>
  </si>
  <si>
    <t>Montáž podlah vnitřních z dlaždic keramických Zvláštní úpravy spár spára podlaha-stěna silikonem</t>
  </si>
  <si>
    <t>vč. dodávky a montáže silikonu.</t>
  </si>
  <si>
    <t>103 UMÝVÁRNA : 1,55*2+2,07*2</t>
  </si>
  <si>
    <t>105 ÚKLID : 1,55*2+1,3*2</t>
  </si>
  <si>
    <t>106 WC : 1,55*2+1,1*2</t>
  </si>
  <si>
    <t>771579791R00</t>
  </si>
  <si>
    <t>Montáž podlah vnitřních z dlaždic keramických Příplatky k položkám montáže podlah keramických příplatek za plochu podlah keramických do 5 m2 jednotlivě</t>
  </si>
  <si>
    <t>Skladba F3 - PODLAHA DLAŽBA : 2,2+3,51+3,08+1,71</t>
  </si>
  <si>
    <t>771579793R00</t>
  </si>
  <si>
    <t>Montáž podlah vnitřních z dlaždic keramických Příplatky k položkám montáže podlah keramických příplatek za spárovací hmotu - plošně</t>
  </si>
  <si>
    <t>59764206R</t>
  </si>
  <si>
    <t>Dlažba keramická typ: obdélníkový; bez glazury (UGL); dl = 598 mm; š = 298 mm; tl = 10,0 mm; nasákavost = 0,5 %; mrazuvzdorná; protiskluznost: R10; barva: dle vzorníku</t>
  </si>
  <si>
    <t>Odkaz na mn. položky pořadí 232 : 17,51000*1,2</t>
  </si>
  <si>
    <t>Odkaz na mn. položky pořadí 230 : 15,08000*0,15</t>
  </si>
  <si>
    <t>998771101R00</t>
  </si>
  <si>
    <t>Přesun hmot pro podlahy z dlaždic v objektech výšky do 6 m</t>
  </si>
  <si>
    <t xml:space="preserve">229,230,232,233,234,236,237, : </t>
  </si>
  <si>
    <t>Součet: : 0,60277</t>
  </si>
  <si>
    <t>781101210R00</t>
  </si>
  <si>
    <t>Příprava podkladu pod obklady penetrace podkladu pod obklady</t>
  </si>
  <si>
    <t>včetně dodávky materiálu.</t>
  </si>
  <si>
    <t>Odkaz na mn. položky pořadí 241 : 30,48000</t>
  </si>
  <si>
    <t>781111111R00</t>
  </si>
  <si>
    <t>Doplňkové práce při provádění obkladů řezání obkladaček diamantovým kotoučem</t>
  </si>
  <si>
    <t>předpoklad cca 30mb : 30</t>
  </si>
  <si>
    <t>781475127R00</t>
  </si>
  <si>
    <t>Montáž obkladů vnitřních z dlaždic keramických plocha obkládačky 0,4 až 1,5 m2,  , kladených do tmele pro velkoformátové obklady</t>
  </si>
  <si>
    <t xml:space="preserve">Plocha keramických obkladů stěn : </t>
  </si>
  <si>
    <t>103 UMÝVÁRNA 3,21m2 v=3000 mm F03 DLAŽBA KERAMICKÁ, OMÍTKA VPC : 2*(1,55*2+2,07*2-0,7-0,8)</t>
  </si>
  <si>
    <t>105 ÚKLID 2,02m2 v=3000 mm F03 DLAŽBA KERAMICKÁ, OMÍTKA VPC : 2*(1,55*2+1,3*2-0,8)</t>
  </si>
  <si>
    <t>106 WC 1,71m2 v=3000 mm F03 DLAŽBA KERAMICKÁ, OMÍTKA VPC : 2*(1,55*2+1,1*2-0,7)</t>
  </si>
  <si>
    <t>781491001RTx</t>
  </si>
  <si>
    <t>Montáž lišt k obkladům, rohových, koutových i dilatačních</t>
  </si>
  <si>
    <t>včetně dodávky lišt : UKONČOVACÍ LIŠTA OBKLADU PLASTOVÁ BÍLÁ</t>
  </si>
  <si>
    <t xml:space="preserve">dle výpisu ostatních prvků : </t>
  </si>
  <si>
    <t>UKONČOVACÍ LIŠTA OBKLADU PLASTOVÁ BÍLÁ : 28</t>
  </si>
  <si>
    <t>59760995R</t>
  </si>
  <si>
    <t>Dlažba keramická typ: obdélníkový; s glazurou (GL); dl = 1 198 mm; š = 598 mm; tl = 10,0 mm; nasákavost = 0,5 %; mrazuvzdorná; protiskluznost: R10; barva: dle vzorníku</t>
  </si>
  <si>
    <t>Keramické obklady stěn budou z obkladaček kalibrovaného formátu 600x1200 mm, tl. 10,5 mm, odstín světle šedý, lesk</t>
  </si>
  <si>
    <t>Odkaz na mn. položky pořadí 241 : 30,48000*1,25</t>
  </si>
  <si>
    <t>998781101R00</t>
  </si>
  <si>
    <t>Přesun hmot pro obklady keramické v objektech výšky do 6 m</t>
  </si>
  <si>
    <t xml:space="preserve">239,241,243, : </t>
  </si>
  <si>
    <t>Součet: : 1,41092</t>
  </si>
  <si>
    <t>784111701R00</t>
  </si>
  <si>
    <t>Příprava povrchu Penetrace (napouštění) podkladu disperzní, jednonásobná</t>
  </si>
  <si>
    <t>800-784</t>
  </si>
  <si>
    <t>Odkaz na mn. položky pořadí 247 : 19,10500</t>
  </si>
  <si>
    <t>784161701R00</t>
  </si>
  <si>
    <t>Příprava povrchu Penetrace (napouštění) podkladu akrylát, jednonásobná</t>
  </si>
  <si>
    <t>Odkaz na mn. položky pořadí 248 : 62,23000</t>
  </si>
  <si>
    <t>784115722R00</t>
  </si>
  <si>
    <t>Malby z malířských směsí omyvatelných, pro sádrokarton,  , barevné, dvojnásobné</t>
  </si>
  <si>
    <t>Odkaz na mn. položky pořadí 64 : 0,37500</t>
  </si>
  <si>
    <t>Odkaz na mn. položky pořadí 65 : 1,46000</t>
  </si>
  <si>
    <t>784442001R00</t>
  </si>
  <si>
    <t>Malby z malířských směsí disperzních, v místnostech do 3,8 m, jednobarevné, jednonásobné + 1x penetrace</t>
  </si>
  <si>
    <t>Všechny stěny budou opatřeny malbou bílé barvy (standard např. TOLENS), kde není uvedeno jinak tak bezprašnou otěruvzdornou</t>
  </si>
  <si>
    <t>784011221RT2</t>
  </si>
  <si>
    <t>Ostatní práce zakrytí předmětů,  , včetně dodávky fólie tl. 0,04 mm</t>
  </si>
  <si>
    <t>předpoklad 60m2 : 60</t>
  </si>
  <si>
    <t>784011222RT2</t>
  </si>
  <si>
    <t>Ostatní práce zakrytí podlah,  , včetně papírové lepenky</t>
  </si>
  <si>
    <t>107 HALA ODPADOVÉHO HOSPODÁŘSTVÍ F01 145,72m2, drátkobeton hala - částečně : 50</t>
  </si>
  <si>
    <t>108 PŘÍSTŘEŠEK PRO KONTEJNERY F02 102,82m2, drátkobeton přístřešek - částečně : 50</t>
  </si>
  <si>
    <t>78445rp01</t>
  </si>
  <si>
    <t>Bezprašná otěruvzdorná omyvatelná barva v dvojitém krytí</t>
  </si>
  <si>
    <t>3,32*(6,14+3,52)</t>
  </si>
  <si>
    <t>78446rp01</t>
  </si>
  <si>
    <t>Nátěr soklu plynosilikátových stěn v halové části</t>
  </si>
  <si>
    <t>Na všech stěnách z plynosilikátových přesných tvárnic v halové části budovy bude udělán nátěr soklu výšky 200 mm a to akrylovou fasádní barvou tmavě šedé barvy - RAL 7030 (podklad bude penetrovaný).</t>
  </si>
  <si>
    <t>ze strany haly na plynosilikátové stěně : 0,2*(6,14+3,52)</t>
  </si>
  <si>
    <t>78447rp01</t>
  </si>
  <si>
    <t>Světlešedý nátěr žb opěrné zdi obvodového opláštění</t>
  </si>
  <si>
    <t>ŽB opěrná zeď obvodového opláštění v administrativní části budovy bude opatřena světle šedým nátěrem - RAL 7038 (standard např. TOLENS Volkalis). Zadavatel umožňuje nabídnout rovnocenné řešení.</t>
  </si>
  <si>
    <t>nátěr ž.b. opěrné stěny ze trany haly a přístřešku : 1*(5,94+15,14)</t>
  </si>
  <si>
    <t>979086112R00</t>
  </si>
  <si>
    <t xml:space="preserve">Vodorovná doprava suti a vybouraných hmot nakládání nebo překládání suti a vybouraných hmot na dopravní prostředek při vodorovné dopravě,  ,  </t>
  </si>
  <si>
    <t>832-1</t>
  </si>
  <si>
    <t>RTS 24/ I</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</si>
  <si>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</si>
  <si>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</si>
  <si>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</si>
  <si>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</si>
  <si>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</si>
  <si>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</si>
  <si>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</si>
  <si>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pozn.</t>
  </si>
  <si>
    <t>Suť při nakládání na auta je třeba zvlhčit kropením.</t>
  </si>
  <si>
    <t xml:space="preserve">Demontážní hmotnosti z položek s pořadovými čísly: : </t>
  </si>
  <si>
    <t xml:space="preserve">127,129, : </t>
  </si>
  <si>
    <t>Součet: : 102,60000</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</si>
  <si>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</si>
  <si>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</si>
  <si>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</si>
  <si>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</si>
  <si>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</si>
  <si>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2975,40000</t>
  </si>
  <si>
    <t>979082111R00</t>
  </si>
  <si>
    <t>Vnitrostaveništní doprava suti a vybouraných hmot do 10 m</t>
  </si>
  <si>
    <t>Součet: : 51,30000</t>
  </si>
  <si>
    <t>979082121R00</t>
  </si>
  <si>
    <t>Vnitrostaveništní doprava suti a vybouraných hmot příplatek k ceně za každých dalších 5 m</t>
  </si>
  <si>
    <t>979999975R00</t>
  </si>
  <si>
    <t>Poplatek za uložení, zemina a kamení s příměsí do 10 % (cihla, beton),  , skupina 17 05 04 z Katalogu odpadů</t>
  </si>
  <si>
    <t>Součet: : 39,90011</t>
  </si>
  <si>
    <t>979999978R00</t>
  </si>
  <si>
    <t>Poplatek za recyklaci, beton lehce vyztužený, kusovost do 1600 cm2, skupina 17 01 01 z Katalogu odpadů</t>
  </si>
  <si>
    <t>Součet: : 62,69989</t>
  </si>
  <si>
    <t>Kompletní provedení dle veškerých informací obsažených v PD (textová i výkresová část, technologické postupy, restaurátorské záměry atd.).</t>
  </si>
  <si>
    <t>Provedení je včetně montáže, demontáže původních konstrukcí, dodávky, přesunu hmot, přesunu a likvidace suti, povrchové úpravy, repasí, restaurátorských záměrů,</t>
  </si>
  <si>
    <t>Kompletní provedení dle veškerých informací obsažených v PD (textová i výkresová část, technologické postupy atd.).</t>
  </si>
  <si>
    <t>Provedení je včetně montáže, demontáže původních konstrukcí, dodávky, přesunu hmot, přesunu a likvidace suti, povrchové úpravy, repasí, dílenských dokumentací,</t>
  </si>
  <si>
    <t>Dodávka stěnových panelů tl.60 mm s minerální výplní a lakovanými, pozinkovanými C-kazetami, které budou kotvené do obvodových sloupů a budou nosné pro rozpon 6,0 m. Povrchová úprava C-kazet je barvy RAL 9002 (bílá) zevnitř. S ohledem na vyšší požární zatížení se požadují panely s minerální vatou – reakce na oheň A2-s1, d0.</t>
  </si>
  <si>
    <t>Kompletní dodávka dle veškerých informací obsažených v PD (textová i výkresová část, technologické postupy atd.).</t>
  </si>
  <si>
    <t>Dodávka stěnových panelů tl.130 mm s minerální výplní a lakovanými, pozinkovanými C-kazetami, které budou kotvené do obvodových sloupů a budou nosné pro rozpon 6,0 m. Povrchová úprava C-kazet je barvy RAL 9002 (bílá) zevnitř. S ohledem na vyšší požární zatížení se požadují panely s minerální vatou – reakce na oheň A2-s1, d0.</t>
  </si>
  <si>
    <t>Střešní sendvičové panely s izolačním jádrem z minerální vlny tl. 200 mm budou upevněny ke konstrukci přiznanými kotevní prvky (šrouby s těsnící podložkou a kalotou).</t>
  </si>
  <si>
    <t>cementová pancéřová stěrka</t>
  </si>
  <si>
    <t>-	Horní vrstva drátkobetonové podlahy v hale i přístřešku bude opatřena vysoce odolný pancéřového samonivelačním systémem (např. ATEMIT HDC) na bázi vysokopevnostních rychlovazných cementů. Základem je speciální portlandský bílý cement, křemičitá plniva, superplastifikátory a další aditiva. Jeho aplikací se získá vysoce odolná jednolitá podlaha s řadou jedinečných vlastností:</t>
  </si>
  <si>
    <t>D01 VSTUPNÍ DVEŘE PLASTOVÉ</t>
  </si>
  <si>
    <t>rozměr 1100 2100</t>
  </si>
  <si>
    <t>Vzduchová neprůzvučnost:  Rw=&gt; 27 dB</t>
  </si>
  <si>
    <t>Součinitel prostupu tepla: Uw &lt;= 1,0 W/k.m-2</t>
  </si>
  <si>
    <t>Bezpečnostní třída: RC2</t>
  </si>
  <si>
    <t>NN - ANO</t>
  </si>
  <si>
    <t>EZS - NE</t>
  </si>
  <si>
    <t>rozměr 900 2100</t>
  </si>
  <si>
    <t>Vzduchová neprůzvučnost:  Rw=&gt; 32 dB</t>
  </si>
  <si>
    <t>Součinitel prostupu tepla: Uw &lt;= 2,3 W/k.m-2</t>
  </si>
  <si>
    <t>NN - NE</t>
  </si>
  <si>
    <t>D03 INTERIÉROVÉ DVEŘE OTEVÍRAVÉ</t>
  </si>
  <si>
    <t>rozměr 800 2100</t>
  </si>
  <si>
    <t>Typ zámku: ZADLABÁVACÍ ZÁMEK PRO CYLINDRICKOU VLOŽKU</t>
  </si>
  <si>
    <t>Vzduchová neprůzvučnost:</t>
  </si>
  <si>
    <t>Součinitel prostupu tepla: Uw &lt;= 2,5 W/k.m-2</t>
  </si>
  <si>
    <t>Bezpečnostní třída: RC1</t>
  </si>
  <si>
    <t>D04 INTERIÉROVÉ DVEŘE OTEVÍRAVÉ</t>
  </si>
  <si>
    <t>Typ zámku: ZADLABÁVACÍ ZÁMEK PRO CYLINDRICKOU VLOŽKU PRO GENERÁLNÍ KLÍČ, ELEKTRONICKÝ ZÁMEK NA KARTU</t>
  </si>
  <si>
    <t>D05 INTERIÉROVÉ DVEŘE OTEVÍRAVÉ</t>
  </si>
  <si>
    <t>Součinitel prostupu tepla:</t>
  </si>
  <si>
    <t>Bezpečnostní třída:</t>
  </si>
  <si>
    <t>D06 INTERIÉROVÉ DVEŘE OTEVÍRAVÉ</t>
  </si>
  <si>
    <t>rozměr 700 2100</t>
  </si>
  <si>
    <t>Pro prvek K05 rozdíl ceny o cca 100mm na celkových r.š. 850mm</t>
  </si>
  <si>
    <t>Dodávka vč. přesunu hmot, povrchové úpravy, repasí, dílenských dokumentací,</t>
  </si>
  <si>
    <t>Vzduchová neprůzvučnost:  Rw=&gt; 25 dB</t>
  </si>
  <si>
    <t>Součinitel prostupu tepla: Uw &lt;= 1,5 W/k.m-2</t>
  </si>
  <si>
    <t>EZS</t>
  </si>
  <si>
    <t>Součinitel prostupu tepla: Uw &lt;= 1,2 W/k.m-2</t>
  </si>
  <si>
    <t>Typ prahu:</t>
  </si>
  <si>
    <t>POZINKOVANÝ PROFIL L 90/60/6 KOTVENÝ DO DRÁTKOBETONU POMOCÍ HMOŽDINEK / CHEMICKY DLE NÁVRHU DODAVATELE ŠROUBY M8 SE ZÁPUSTNOU HLAVOU PO 800 mm. MONTÁŽ PO DOKONČENÍ HYDROIZOLAČNÍHO SOUVRSTVÍ, DRÁTKOBETONU PODLAHY PŘED APLIKACÍ STĚRKY.</t>
  </si>
  <si>
    <t>Zdivo z plynosilikátových přesné tvárnice bude ve všech technických prostorech halové části děláno jako pohledové a bude opatřeno bezprašnou otěruvzdornou, bezprašnou omyvatelnou malbou s dvojitým krytím.</t>
  </si>
  <si>
    <t>M36-R001</t>
  </si>
  <si>
    <t>Rozvaděč MaR</t>
  </si>
  <si>
    <t>POL1_1</t>
  </si>
  <si>
    <t xml:space="preserve">		</t>
  </si>
  <si>
    <t>Jistič 1-fázový 13B/1	ks	1</t>
  </si>
  <si>
    <t>Jistič 1-fázový 4B/1	ks	1</t>
  </si>
  <si>
    <t>Jistič 1-fázový 6B/1	ks	2</t>
  </si>
  <si>
    <t>Jistič 1-fázový 2C/1	ks	1</t>
  </si>
  <si>
    <t>Jistič 1-fázový 6C/2	ks	1</t>
  </si>
  <si>
    <t>Jistič 1-fázový 4C/1	ks	2</t>
  </si>
  <si>
    <t>Pojistka T1A	ks	1</t>
  </si>
  <si>
    <t>Pojistka T1A	ks	3</t>
  </si>
  <si>
    <t>Pojistka T2A	ks	4</t>
  </si>
  <si>
    <t>Pojistka 250mA	ks	2</t>
  </si>
  <si>
    <t>Zásuvka 230V, 50Hz, na DIN lištu	ks	2</t>
  </si>
  <si>
    <t>Signálka 230V, 50Hz, bílá	ks	1</t>
  </si>
  <si>
    <t>Signálka 24V, 50Hz, rudá	ks	1</t>
  </si>
  <si>
    <t>Přepěťová ochrana SPD T3 s vf filtrem	ks	1</t>
  </si>
  <si>
    <t>Trafo 230V, 50Hz / 24V, 50 Hz, 60VA	ks	1</t>
  </si>
  <si>
    <t>Zdroj 230V, 50Hz / 24V DC, 1,5A	ks	1</t>
  </si>
  <si>
    <t>Stykač 230V, 50Hz, cívka 24V, 50Hz	ks	2</t>
  </si>
  <si>
    <t>Pomocné relé, cívka 24V, 50Hz, 4P	ks	5</t>
  </si>
  <si>
    <t>Pomocné relé, cívka 230V, 50Hz, 4P	ks	2</t>
  </si>
  <si>
    <t>Převodník ModBus / Ethernet	ks	2</t>
  </si>
  <si>
    <t>Ethernet switch, napájení 230V, 50Hz, 5xRJ45	ks	1</t>
  </si>
  <si>
    <t>Přepínač 0-1	ks	1</t>
  </si>
  <si>
    <t>Ovládací tlačítko	ks	1</t>
  </si>
  <si>
    <t>Svorky, DIN lišty, vývodky, … dle výkresové dokumentace	ks	1</t>
  </si>
  <si>
    <t>REG1</t>
  </si>
  <si>
    <t>Regulátor dle počtu datových bodů, napájení 24V AC, 50 Hz, komunikace FC Bus, SA Bus, Ethernet, 7UI,, 2BI, 3BO, 4CO, 2AO</t>
  </si>
  <si>
    <t>IOM1</t>
  </si>
  <si>
    <t>Rozšiřující modul dle počtu datových bodů, napájení 24V AC, 50 Hz, komunikace SA Bus, 7UI, 2BI, 3BO,, 4CO, 2AO</t>
  </si>
  <si>
    <t>TT01</t>
  </si>
  <si>
    <t>Snímač teploty venkovní, -50-+50°C, Pt1000</t>
  </si>
  <si>
    <t>TT02</t>
  </si>
  <si>
    <t>Snímač teploty prostorový, 0-40°C, Pt1000</t>
  </si>
  <si>
    <t>TT03, TT04</t>
  </si>
  <si>
    <t>Snímač teploty příložný, 0-120°C</t>
  </si>
  <si>
    <t>SB02</t>
  </si>
  <si>
    <t>Spínač se samočinným návratem, na povrch, krytí IP40</t>
  </si>
  <si>
    <t>Pol__0008</t>
  </si>
  <si>
    <t>Silový kabel celoplastový, CYKY-O 5x1,5</t>
  </si>
  <si>
    <t>Pol__0009</t>
  </si>
  <si>
    <t>Silový kabel celoplastový, CYKY-J 3x1,5</t>
  </si>
  <si>
    <t>Pol__0010</t>
  </si>
  <si>
    <t>Kabel stíněný, JYTY-O 2x1</t>
  </si>
  <si>
    <t>Pol__0011</t>
  </si>
  <si>
    <t>Kabel stíněný, JYTY-O 4x1</t>
  </si>
  <si>
    <t>Pol__0012</t>
  </si>
  <si>
    <t>Kabel stíněný, J-Y(St)Y-O 2x2x0,8</t>
  </si>
  <si>
    <t>Pol__0013</t>
  </si>
  <si>
    <t>Vodič CY6 žlutozelený</t>
  </si>
  <si>
    <t>Pol__0014</t>
  </si>
  <si>
    <t>Kabelový žlab drátěný, 50x50 mm, 2m</t>
  </si>
  <si>
    <t>Pol__0015</t>
  </si>
  <si>
    <t>Lišta elektroinstalační, plastová, 40x40 mm</t>
  </si>
  <si>
    <t>Pol__0016</t>
  </si>
  <si>
    <t>Hmoždinky, kabelové pásky, příchytky, ….</t>
  </si>
  <si>
    <t>kpl</t>
  </si>
  <si>
    <t>Pol__0017</t>
  </si>
  <si>
    <t>Ukončení vodičů na svorkovnici</t>
  </si>
  <si>
    <t>Pol__0018</t>
  </si>
  <si>
    <t>Ukončení a zapojení stínění pláště kabelů</t>
  </si>
  <si>
    <t>Pol__0019</t>
  </si>
  <si>
    <t>Dodavatelská dokumentace</t>
  </si>
  <si>
    <t>hod</t>
  </si>
  <si>
    <t>Pol__0020</t>
  </si>
  <si>
    <t>SW dle počtu datových bodů</t>
  </si>
  <si>
    <t>DB</t>
  </si>
  <si>
    <t>Pol__0021</t>
  </si>
  <si>
    <t>Test 1:1</t>
  </si>
  <si>
    <t>Pol__0022</t>
  </si>
  <si>
    <t>Úprava obrazovek dispečinku</t>
  </si>
  <si>
    <t>Pol__0023</t>
  </si>
  <si>
    <t>Práce revizního technika</t>
  </si>
  <si>
    <t>Pol__0024</t>
  </si>
  <si>
    <t>Spolupráce s revizním technikem</t>
  </si>
  <si>
    <t>Pol__0025</t>
  </si>
  <si>
    <t>Vypracování revizní zprávy</t>
  </si>
  <si>
    <t>Pol__0026</t>
  </si>
  <si>
    <t>Zkušební provoz</t>
  </si>
  <si>
    <t>Pol__0027</t>
  </si>
  <si>
    <t>Předávací řízení</t>
  </si>
  <si>
    <t>Pol__0028</t>
  </si>
  <si>
    <t>Zaškolení obsluhy</t>
  </si>
  <si>
    <t>Pol__0029</t>
  </si>
  <si>
    <t>Dokumentace skutečného stavu</t>
  </si>
  <si>
    <t>Rozváděčová skříňka na povrch, nástěnná, oceloplechová</t>
  </si>
  <si>
    <t>Rozměry (š*v*hl):</t>
  </si>
  <si>
    <t>600*900*180 mm</t>
  </si>
  <si>
    <t>Krytí:</t>
  </si>
  <si>
    <t>IP43/IP20</t>
  </si>
  <si>
    <t>Přívod i vývody:</t>
  </si>
  <si>
    <t>Vrchem</t>
  </si>
  <si>
    <t>Panty:</t>
  </si>
  <si>
    <t>Vpravo</t>
  </si>
  <si>
    <t>Napěťová soustava:</t>
  </si>
  <si>
    <t>TN-S, 3N+PE, 1*230V AC, 50Hz</t>
  </si>
  <si>
    <t>Ovládací napětí:</t>
  </si>
  <si>
    <t>TN-S, 1N+PE, 1*230V AC, 50Hz</t>
  </si>
  <si>
    <t>2~24V AC, 50Hz, PELV/SELV</t>
  </si>
  <si>
    <t>2=24V DC, PELV/SELV</t>
  </si>
  <si>
    <t>Základní ochrana (ochrana před nebezpečným dotykem živých částí) dle ČSN EN:</t>
  </si>
  <si>
    <t>Malým napětím</t>
  </si>
  <si>
    <t>Izolací</t>
  </si>
  <si>
    <t>Krytem</t>
  </si>
  <si>
    <t>Ochrana při poruše (ochrana před dotykem neživých částí):</t>
  </si>
  <si>
    <t>Automatickým odpojením od zdroje</t>
  </si>
  <si>
    <t>Doplňujícím pospojováním</t>
  </si>
  <si>
    <t>Výkonová bilance:</t>
  </si>
  <si>
    <t>Pi=cca 2kW</t>
  </si>
  <si>
    <t>In=12A</t>
  </si>
  <si>
    <t>Přístrojová náplň (dle výkresové dokumentace):</t>
  </si>
  <si>
    <t>Pol__0001</t>
  </si>
  <si>
    <t>Výkopy pro potrubí do hl. 2,5 m a šíře 1 m</t>
  </si>
  <si>
    <t>Pol__0002</t>
  </si>
  <si>
    <t>Obsyp a podsyp štěrkopísek</t>
  </si>
  <si>
    <t>Pol__0003</t>
  </si>
  <si>
    <t>Hutněný zpětný zásyp</t>
  </si>
  <si>
    <t>Pol__0004</t>
  </si>
  <si>
    <t>Naložení a odvoz přebytečného výkopku</t>
  </si>
  <si>
    <t>Pol__0005</t>
  </si>
  <si>
    <t>Potrubí lPE PE100 vč. tvarovek - lPE 32x3</t>
  </si>
  <si>
    <t>Pol__0006</t>
  </si>
  <si>
    <t>Potrubí lPE PE100 vč. tvarovek - lPE 63x5,8 (chránička)</t>
  </si>
  <si>
    <t>Pol__0007</t>
  </si>
  <si>
    <t>Potrubí PP-RCT vč. tvarovek a kotvícího mat. - D20</t>
  </si>
  <si>
    <t>D25</t>
  </si>
  <si>
    <t>D32</t>
  </si>
  <si>
    <t>Potrubí pozinkovaná ocel vč. tvarovek a kotvícího mat. - DN25</t>
  </si>
  <si>
    <t>Tepelná izolace potrubí SV - polyethylenová (např. Tubolit DG)tl. 9 mm pro D20</t>
  </si>
  <si>
    <t>tl. 9 mm pro D25</t>
  </si>
  <si>
    <t>tl. 9 mm pro D32</t>
  </si>
  <si>
    <t>Tepelná izolace potrubí TV - polyethylenová (např. Tubolit DG)tl. 25 mm pro D20</t>
  </si>
  <si>
    <t>tl. 25 mm pro D25</t>
  </si>
  <si>
    <t>Tepelná izolace potrubí požární vody - polyethylenová (např. Tubolit DG)tl. 5 mm pro DN25</t>
  </si>
  <si>
    <t>Rohový ventil 1/2" / 3/8" - umyvadlo, dřez</t>
  </si>
  <si>
    <t>Kulový kohout KK15</t>
  </si>
  <si>
    <t>Kulový kohout KK15 s hadičníkem</t>
  </si>
  <si>
    <t>Kulový kohout KK20</t>
  </si>
  <si>
    <t>Kulový kohout KK20 s vypouštěním</t>
  </si>
  <si>
    <t>Kulový kohout KK25</t>
  </si>
  <si>
    <t>Kulový kohout KK25 s vypouštěním</t>
  </si>
  <si>
    <t>Nezámrzný ventil DN15</t>
  </si>
  <si>
    <t>Pojistný ventil DN20, 6 bar - pro bojler</t>
  </si>
  <si>
    <t>Zpětný ventil DN20</t>
  </si>
  <si>
    <t>DN25</t>
  </si>
  <si>
    <t>Fitr závitový DN25 - vodoměrná sestava</t>
  </si>
  <si>
    <t>Vodoměr na SV Qn1,5 s M-BUS vč. šroubení - podružný vodoměr do vodoměrné sestavy</t>
  </si>
  <si>
    <t>Pol__0030</t>
  </si>
  <si>
    <t>Hydrantový systém D25 na zeď - pr. hadice 25 mm, délka 30m, hubice pr. 6 mm 3 polohy, vč. montážní, sady, skříně a KK25</t>
  </si>
  <si>
    <t>Pol__0031</t>
  </si>
  <si>
    <t>Elektrický bojler, závěsný, svislý, objem 125 litrů, el. příkon 2200W/230V, vč. závěsné konzoly a, kotevního materiálu</t>
  </si>
  <si>
    <t>Pol__0032</t>
  </si>
  <si>
    <t>Výkopy pro potrubí do hl. 1,2 m a šíře 0,5 m</t>
  </si>
  <si>
    <t>Pol__0033</t>
  </si>
  <si>
    <t>Pol__0034</t>
  </si>
  <si>
    <t>Pol__0035</t>
  </si>
  <si>
    <t>Pol__0036</t>
  </si>
  <si>
    <t>Potrubí PVC-KG, vč. tvarovek a těsnění - DN100 SN4</t>
  </si>
  <si>
    <t>Pol__0037</t>
  </si>
  <si>
    <t>DN125 SN4</t>
  </si>
  <si>
    <t>Pol__0038</t>
  </si>
  <si>
    <t>DN200 SN8</t>
  </si>
  <si>
    <t>Pol__0039</t>
  </si>
  <si>
    <t>Potrubí PP-HT, vč. tvarovek, fixačního materiálu a těsnění - DN32</t>
  </si>
  <si>
    <t>Pol__0040</t>
  </si>
  <si>
    <t>DN40</t>
  </si>
  <si>
    <t>Pol__0041</t>
  </si>
  <si>
    <t>DN50</t>
  </si>
  <si>
    <t>Pol__0042</t>
  </si>
  <si>
    <t>DN100</t>
  </si>
  <si>
    <t>Pol__0043</t>
  </si>
  <si>
    <t>Čistící kus PP-HT - DN100</t>
  </si>
  <si>
    <t>Pol__0044</t>
  </si>
  <si>
    <t>Suchý sifon DN32 kalich pro bojler</t>
  </si>
  <si>
    <t>Pol__0045</t>
  </si>
  <si>
    <t>Suchý sifon DN40 pro jednotku rekuperace</t>
  </si>
  <si>
    <t>Pol__0046</t>
  </si>
  <si>
    <t>Suchý sifon DN40 pro odvětrání sterilizační jednotky</t>
  </si>
  <si>
    <t>Pol__0047</t>
  </si>
  <si>
    <t>Vpusť podlahová suchá DN100, 0,8 l/s, nerezová mřížka</t>
  </si>
  <si>
    <t>Pol__0048</t>
  </si>
  <si>
    <t>Revizní dvířka 200x200 pro čistící kus PP-HT</t>
  </si>
  <si>
    <t>Pol__0049</t>
  </si>
  <si>
    <t>Baterie umyvadlová stojánková páková úsporná s průtokem max. 0,1 l/s s uzavíráním odtoku vč., připojovacích nerezem opletených hadiček 3/8"</t>
  </si>
  <si>
    <t>POL1_7</t>
  </si>
  <si>
    <t>Pol__0050</t>
  </si>
  <si>
    <t>Baterie dřezová stojánková páková vč. připojovacích nerezem opletených hadiček 3/8"</t>
  </si>
  <si>
    <t>Pol__0051</t>
  </si>
  <si>
    <t>Baterie sprchová termostatická úsporná s průtokem max. 0,1 l/s vč. nástěnek a sprchového setu s, ruční a hlavovou sprchou</t>
  </si>
  <si>
    <t>Pol__0052</t>
  </si>
  <si>
    <t>Baterie výlevková páková nástěnná vč. nástěnek</t>
  </si>
  <si>
    <t>Pol__0053</t>
  </si>
  <si>
    <t>Umyvadlo keramické bílé vč. sifonu a montážní sady</t>
  </si>
  <si>
    <t>Pol__0054</t>
  </si>
  <si>
    <t>Dřez nerezový vč. sifonu a instalační sady</t>
  </si>
  <si>
    <t>Pol__0055</t>
  </si>
  <si>
    <t>Výlevka keramická bílá stojící včetně roštu</t>
  </si>
  <si>
    <t>Pol__0056</t>
  </si>
  <si>
    <t>Klozet závěsný včetně sanitárního předstěnového modulu s integrovanou splachovací nádržkou, sedátka, soft close, napojovací tvarovky, vč. kotevního materálu, rohového ventilu 1/2", nerezem opletené</t>
  </si>
  <si>
    <t>hadičky 3/8", odhlučňovací podložky aspl. tlačítka</t>
  </si>
  <si>
    <t>Pol__0057</t>
  </si>
  <si>
    <t>Sprchová vanička z litého mramoru do 900x900 mm se sifonem DN50 vč. nožiček a krycího panelu</t>
  </si>
  <si>
    <t>Pol__0058</t>
  </si>
  <si>
    <t>Sprchová skleněná zástěna rohová, 900x900 mm, otvírací, výšky min. 190 cm, chrom</t>
  </si>
  <si>
    <t>Ostatní</t>
  </si>
  <si>
    <t>Pol__0059</t>
  </si>
  <si>
    <t>Hydroizolační manžeta na potrubí pro prostup podlahou</t>
  </si>
  <si>
    <t>Pol__0060</t>
  </si>
  <si>
    <t>Tlakové zkoušky, zkoušky těsnosti a revize dle platných ČSN a vyhlášek</t>
  </si>
  <si>
    <t>Pol__0061</t>
  </si>
  <si>
    <t>Doprava a přesun hmot do místa zabudování vč. vnitrostaveništního přesunu</t>
  </si>
  <si>
    <t>Pol__0062</t>
  </si>
  <si>
    <t>Ekologická likvidace odpadů</t>
  </si>
  <si>
    <t>Pol__0063</t>
  </si>
  <si>
    <t>Zkoušky vč. komplexního vyzkoušení, seřízení, zaregulování, uvedení do provozu, seznámení obsluhy s, provozem a údržbou zařízení, vyhotovení a předání dokladů, revizí a protokolů</t>
  </si>
  <si>
    <t>Pol__0064</t>
  </si>
  <si>
    <t>Dokumentace skutečného provedení stavby v digitální a papírové podobě</t>
  </si>
  <si>
    <t>Pol__0066</t>
  </si>
  <si>
    <t>POZN - použít výhradně kvalitní vodov. armatury min. PN32 s chromované mosazi s montáží na šroubení., Přesné rozměry sprchových vaniček a zástěn stanovit až po provedení stavební přípravy.</t>
  </si>
  <si>
    <t xml:space="preserve">1 </t>
  </si>
  <si>
    <t>Teplovodní sahara 80/60°C vč konzolí a regulace (připraveno pro MaR) nominální výkon: Qút=9.6 kW, (90/70°C) - navrhovaný teplotní spád 80/60°Creferenční el. příkon pro návrh kabeláže Pel=90 W, 6A.</t>
  </si>
  <si>
    <t>230 V</t>
  </si>
  <si>
    <t>rozměry (šířka x výška x délka): 550x530x452mm</t>
  </si>
  <si>
    <t>hmotnost jednotky 32 kg</t>
  </si>
  <si>
    <t>hladina akustického tlaku v 1m = 66dBA</t>
  </si>
  <si>
    <t>Připojovací sada DN20 (2x KK20,samovyvažovací ventil s pohonem 24V, 2x pancéčová hadice DN20)</t>
  </si>
  <si>
    <t xml:space="preserve">3 </t>
  </si>
  <si>
    <t>Potrubí C-steel s lisovacámi tvarovkami DN15</t>
  </si>
  <si>
    <t>bm</t>
  </si>
  <si>
    <t>lisované tvarovky C-steel a spojovací materiál</t>
  </si>
  <si>
    <t xml:space="preserve">4 </t>
  </si>
  <si>
    <t>Izolace pro vniřní průměr DN15 - tl. 20 mm</t>
  </si>
  <si>
    <t xml:space="preserve">5 </t>
  </si>
  <si>
    <t>Deskové otopné těleso vč. termoregulační hlavice 11VKM - 600x1000</t>
  </si>
  <si>
    <t xml:space="preserve">6 </t>
  </si>
  <si>
    <t>Trubkové otopné těleso vč. termoregulační hlavice KLCM - 1820x450</t>
  </si>
  <si>
    <t>7</t>
  </si>
  <si>
    <t>H-ventil přímý DN 15</t>
  </si>
  <si>
    <t>H-šroubení přímé DN 15</t>
  </si>
  <si>
    <t>ČS1</t>
  </si>
  <si>
    <t>Čerpadlová skupina vč. 3c ventilu izolovaná 315 kg/h; 35 kPa (24V-pohon 3cv)</t>
  </si>
  <si>
    <t>4.01</t>
  </si>
  <si>
    <t>Ekvitermní regulace čerpadlové skupiny OT (pouze VYT) vč nastavení, kabeláže a potřebných čidel -, dodávka MaR</t>
  </si>
  <si>
    <t>pozn.:</t>
  </si>
  <si>
    <t>Vyvážení OS - přednastavení armatur a změření průtoků</t>
  </si>
  <si>
    <t>Montáže včetně spojů, závěsů potrubí, pevných i kluzných bodů, izolace potrubí, instalace zdroje, tepla (čerpadlové skupiny) a její zprovoznění, Instalace OT,SAHAR atp.</t>
  </si>
  <si>
    <t>Tlaková zkouška</t>
  </si>
  <si>
    <t>Proplach a napuštění systému</t>
  </si>
  <si>
    <t>1.01a</t>
  </si>
  <si>
    <t>Rekuperační jednotka</t>
  </si>
  <si>
    <t>přívod: 330 m3/h, 200 Pa; odtah: 330 m3/h, 200 Pa, vč. el předehřevu 1.5 kW</t>
  </si>
  <si>
    <t>- regulace jednotky (ovladač + komunikační karta MBUS)</t>
  </si>
  <si>
    <t>1.01b</t>
  </si>
  <si>
    <t>Odtahový ventilátor + spojovací manžeta 2x</t>
  </si>
  <si>
    <t>odtah: 1200 m3/h, 280 Pa, pr. 315 mm - 3 ot. - zapojeny pouze max. otáčky</t>
  </si>
  <si>
    <t>- spínáno tlačítkem po dobu 15 min (havarijní větrání)</t>
  </si>
  <si>
    <t xml:space="preserve">1.02a </t>
  </si>
  <si>
    <t>Ohebná Al hadice s tepelnou a hlukovou izolací O185</t>
  </si>
  <si>
    <t>1.02b</t>
  </si>
  <si>
    <t>Tlumič hluku pr.315 - 900 mm</t>
  </si>
  <si>
    <t xml:space="preserve">1.03 </t>
  </si>
  <si>
    <t>Kruhové potrubí SR vč. Spojovacího, těsnícího a montážního materiálu vč. závěsů O180</t>
  </si>
  <si>
    <t>Kruhové potrubí SR vč. Spojovacího, těsnícího a montážního materiálu vč. závěsů O315</t>
  </si>
  <si>
    <t xml:space="preserve">1.04 </t>
  </si>
  <si>
    <t>Přívodní mřížka s regulací 400x75</t>
  </si>
  <si>
    <t>1.05 a</t>
  </si>
  <si>
    <t>Odvodní mřížka s regulací 600x150</t>
  </si>
  <si>
    <t>1.05 b</t>
  </si>
  <si>
    <t>Odvodní mřížka s regulací 400x75</t>
  </si>
  <si>
    <t>106a</t>
  </si>
  <si>
    <t>fasádní mřížka se sítí proti hmyzu 500x500</t>
  </si>
  <si>
    <t>106b</t>
  </si>
  <si>
    <t>samotížná žaluziová klapka 500x500</t>
  </si>
  <si>
    <t>1.07 a</t>
  </si>
  <si>
    <t>Střešní ventilační hlavice O180</t>
  </si>
  <si>
    <t>1.07 b</t>
  </si>
  <si>
    <t>Střešní ventilační hlavice O315</t>
  </si>
  <si>
    <t>1.08</t>
  </si>
  <si>
    <t>fasádní mřížka se sítí proti hmyzu 200x200</t>
  </si>
  <si>
    <t>1.09</t>
  </si>
  <si>
    <t>Kaučuková izolace- tl.19 mm</t>
  </si>
  <si>
    <t>2.01</t>
  </si>
  <si>
    <t>přívod: 150 m3/h, 125 Pa; odtah: 150 m3/h, 125 Pa, vč. el ohřívače 4.5 kW</t>
  </si>
  <si>
    <t xml:space="preserve">2.02 </t>
  </si>
  <si>
    <t>Ohebná Al hadice s tepelnou a hlukovou izolací O125</t>
  </si>
  <si>
    <t xml:space="preserve">2.03 </t>
  </si>
  <si>
    <t>Kruhové potrubí SR vč. Spojovacího, těsnícího a montážního materiálu vč. závěsů O100</t>
  </si>
  <si>
    <t>Kruhové potrubí SR vč. Spojovacího, těsnícího a montážního materiálu vč. závěsů O125</t>
  </si>
  <si>
    <t xml:space="preserve">2.04 </t>
  </si>
  <si>
    <t>Talířový ventil s rámečkem- přívodní KPT O125</t>
  </si>
  <si>
    <t xml:space="preserve">2.05 </t>
  </si>
  <si>
    <t>Talířový ventil s rámečkem- odtahový KPF O125</t>
  </si>
  <si>
    <t>2.06</t>
  </si>
  <si>
    <t>koncovka do trouby se sítí O125</t>
  </si>
  <si>
    <t xml:space="preserve">2.10 </t>
  </si>
  <si>
    <t>Střešní ventilační hlavice O125</t>
  </si>
  <si>
    <t>2.11</t>
  </si>
  <si>
    <t>Zaregulování potrubní sítě</t>
  </si>
  <si>
    <t>Montáž zařízení, doprava, manipulace</t>
  </si>
  <si>
    <t>M</t>
  </si>
  <si>
    <t>Hlavní rozvaděč RH, 1885x600x250mm</t>
  </si>
  <si>
    <t>POL1_9</t>
  </si>
  <si>
    <t>K</t>
  </si>
  <si>
    <t>Montáž hlavního rozvaděče RH</t>
  </si>
  <si>
    <t>R-položka</t>
  </si>
  <si>
    <t>POL12_1</t>
  </si>
  <si>
    <t>Kabel silový CYKY-J 5x16</t>
  </si>
  <si>
    <t>POL3_0</t>
  </si>
  <si>
    <t>Montáž kabelu CYKY-J 5x16</t>
  </si>
  <si>
    <t>Kabel silový CYKY-J 5x10</t>
  </si>
  <si>
    <t>POL12_0</t>
  </si>
  <si>
    <t>Montáž kabelu CYKY-J 5x10</t>
  </si>
  <si>
    <t>Kabel silový CYKY-J 5x2,5</t>
  </si>
  <si>
    <t>Montáž kabelu CYKY-J 5x2,5</t>
  </si>
  <si>
    <t>Kabel silový CYKY-J 3x2,5</t>
  </si>
  <si>
    <t>Montáž kabelu CYKY-J 3x2,5</t>
  </si>
  <si>
    <t>Kabel silový CYSY-J 3x2,5</t>
  </si>
  <si>
    <t>Montáž kabelu CYSY-J 3x2,5</t>
  </si>
  <si>
    <t>Kabel silový CYKY 4x1,5</t>
  </si>
  <si>
    <t>Montáž kabelu CYKY 4x1,5</t>
  </si>
  <si>
    <t>Kabel silový CYKY-J 3x1,5</t>
  </si>
  <si>
    <t>Montáž kabelu CYKY-J 3x1,5</t>
  </si>
  <si>
    <t>Kabel silový CYKY 3x1,5</t>
  </si>
  <si>
    <t>Montáž kabelu CYKY 3x1,5</t>
  </si>
  <si>
    <t>Kabel JYSTY 4x2x0,8</t>
  </si>
  <si>
    <t>Montáž kabelu JYSTY 4x2x0,8</t>
  </si>
  <si>
    <t>Kabel SYKFY 2x2x0,5</t>
  </si>
  <si>
    <t>Montáž kabelu SYKFY 2x2x0,5</t>
  </si>
  <si>
    <t>Kabel SYKFY 3x2x0,5</t>
  </si>
  <si>
    <t>Montáž kabelu SYKFY 3x2x0,5</t>
  </si>
  <si>
    <t>Kabel silový 1-CYA 1x16zž</t>
  </si>
  <si>
    <t>Montáž kabelu 1-CYA 1x16zž</t>
  </si>
  <si>
    <t>Kabel silový 1-CYA 1x6zž</t>
  </si>
  <si>
    <t>Montáž kabelu 1-CYA 1x6zž</t>
  </si>
  <si>
    <t>Ukončení vodiče do 16 mm2</t>
  </si>
  <si>
    <t>Ukončení vodiče do 10 mm2</t>
  </si>
  <si>
    <t>Ukončení vodiče do 6 mm2 vč. materiálu</t>
  </si>
  <si>
    <t>Ukončení vodiče do 2,5 mm2</t>
  </si>
  <si>
    <t>Plechový žlab plný 50x60mm vč. víka, lomových a rozbočovacích dílů</t>
  </si>
  <si>
    <t>Montáž plechového žlabu 50x60mm</t>
  </si>
  <si>
    <t>Plechový žlab plný 100x60mm vč. víka, lomových a rozbočovacích dílů</t>
  </si>
  <si>
    <t>Montáž plechového žlabu 100x60mm</t>
  </si>
  <si>
    <t>Kabelová lávka 300x60mm vč. víka</t>
  </si>
  <si>
    <t>Montáž kabelové lávky 300x60mm vč, víka</t>
  </si>
  <si>
    <t>Tuhá elektroinstalační trubka 16mm, 1250N/5cm</t>
  </si>
  <si>
    <t>Montáž tuhé elektroinstalační trubky 16mm</t>
  </si>
  <si>
    <t>Tuhá elektroinstalační trubka 20mm, 1250N/5cm</t>
  </si>
  <si>
    <t>Montáž tuhé elektroinstalační trubky 20mm</t>
  </si>
  <si>
    <t>Tuhá elektroinstalační trubka 32mm, 1250N/5cm</t>
  </si>
  <si>
    <t>Montáž tuhé elektroinstalační trubky 32mm</t>
  </si>
  <si>
    <t>Tuhá elektroinstalační trubka 50mm, 1250N/5cm</t>
  </si>
  <si>
    <t>Montáž tuhé elektroinstalační trubky 50mm</t>
  </si>
  <si>
    <t>Příslušenství a kotevní materiál trubek tuhých</t>
  </si>
  <si>
    <t>Ohebná trubka, střední mechanická odolnost 16mm</t>
  </si>
  <si>
    <t>Montáž ohebné trubky 16mm</t>
  </si>
  <si>
    <t>Ohebná trubka, střední mechanická odolnost 20mm</t>
  </si>
  <si>
    <t>Montáž ohebné trubky 20mm</t>
  </si>
  <si>
    <t>Ohebná trubka, střední mechanická odolnost 32mm</t>
  </si>
  <si>
    <t>Montáž ohebné trubky 32mm</t>
  </si>
  <si>
    <t>Ohebná trubka, střední mechanická odolnost 50mm</t>
  </si>
  <si>
    <t>Montáž ohebné trubky 50mm</t>
  </si>
  <si>
    <t>Montážní nosník 41x41x3000mm</t>
  </si>
  <si>
    <t>Montáž nosníku 41x41x3000mm</t>
  </si>
  <si>
    <t>Zásuvka jednoduchá 230V/16A, vč. rámečku</t>
  </si>
  <si>
    <t>Montáž zásuvky jednoduché 230V/16A</t>
  </si>
  <si>
    <t>Zásuvka dvojnásobná 230V/16A</t>
  </si>
  <si>
    <t>Montáž zásuvky dvojnásobné 230V/16A</t>
  </si>
  <si>
    <t>Zásuvka venkovní 230V/16A, IP44</t>
  </si>
  <si>
    <t>Montáž zásuvky venkovní 230V/16A</t>
  </si>
  <si>
    <t>Sporáková kombinace, zapuštěná 16A/400V</t>
  </si>
  <si>
    <t>Montáž sporákové kombinace</t>
  </si>
  <si>
    <t>Instalační krabice na povrch 85x85mm, IP55</t>
  </si>
  <si>
    <t>Montáž instalační krabice 85x85mm na povrch</t>
  </si>
  <si>
    <t>Instalační krabice KU68</t>
  </si>
  <si>
    <t>Montáž instalační krabice KU68</t>
  </si>
  <si>
    <t>Instalační krabice pod omítku 150x150mm</t>
  </si>
  <si>
    <t>Montáž instalační krabice pod omítku 150x150mm</t>
  </si>
  <si>
    <t>Klíčový spínač včetně bovdenu pro odblokování - nouzové otevření mříže</t>
  </si>
  <si>
    <t>Montáž klíčového spínače</t>
  </si>
  <si>
    <t>Příslušenství pro pospojování (svorky, měď. pásky, apod.)</t>
  </si>
  <si>
    <t>Podružný nosný materiál</t>
  </si>
  <si>
    <t>Podružný instalační materiál</t>
  </si>
  <si>
    <t>Typ A1 - Přisazené/závěsné technické propojovací svítidlo s nastavením dvou výkonů, IP66, 230V, 31W</t>
  </si>
  <si>
    <t>Typ A2 - Přisazené/závěsné technické propojovací svítidlo s nastavením dvou výkonů, IP66, 230V, 46W</t>
  </si>
  <si>
    <t>Typ B2 - Stropní svítidlo s MP difuzorem a nastavením čtyř výkonů na svítidle, IP40, 230V, 24W</t>
  </si>
  <si>
    <t>Typ C1 - Přisazené celo-opálové svítidlo, IP65, 230V, 21W</t>
  </si>
  <si>
    <t>Typ D - LED reflektor, IP65, 230V, 50W</t>
  </si>
  <si>
    <t>Typ NP - Nouzové přisazené svítidlo pro označení úniku,IP65, 230V, 2W</t>
  </si>
  <si>
    <t>Montáž svítidel liniových</t>
  </si>
  <si>
    <t>Montáž svítidel stropních</t>
  </si>
  <si>
    <t>Montáž svítidel nouzových</t>
  </si>
  <si>
    <t>Montáž reflektoru</t>
  </si>
  <si>
    <t>Vypínač č. 1 vč. rámečku</t>
  </si>
  <si>
    <t>Montáž vypínače č.1</t>
  </si>
  <si>
    <t>Vypínač č. 1/0 na povrch, IP44</t>
  </si>
  <si>
    <t>Montáž vypínače č.1/0</t>
  </si>
  <si>
    <t>Pohybové čidlo, IP65, 230V</t>
  </si>
  <si>
    <t>Montáž pohybového čidla</t>
  </si>
  <si>
    <t>Montážní pěna nízkoexpanzní</t>
  </si>
  <si>
    <t>Utěsnění prostupů</t>
  </si>
  <si>
    <t>Vrtání otvorů do pr. 35mm, šířky do 400mm</t>
  </si>
  <si>
    <t>Vrtání otvorů do pr. 20mm, šířky do 400mm</t>
  </si>
  <si>
    <t>Vysekání otvoru pro krabici 150x150x77mm</t>
  </si>
  <si>
    <t>Vysekání otvoru pro krabici KU68</t>
  </si>
  <si>
    <t>Sekání drážky do 30x30mm</t>
  </si>
  <si>
    <t>Zapravení instalační drážky 30x30mm</t>
  </si>
  <si>
    <t>Odvoz stavební suti na provizorní skládku do 50m</t>
  </si>
  <si>
    <t>Naložení sutě na dopravní prostředek</t>
  </si>
  <si>
    <t>Podružný materiál</t>
  </si>
  <si>
    <t>Přesun materiálu na stavbu</t>
  </si>
  <si>
    <t>km</t>
  </si>
  <si>
    <t>Kontrola stavu rozvaděče</t>
  </si>
  <si>
    <t>pole</t>
  </si>
  <si>
    <t>Měření izolačních odporů okruhu celého rozvaděče nebo rozvodnice</t>
  </si>
  <si>
    <t>měření</t>
  </si>
  <si>
    <t>Měření, zkoušení a prověření ochrany chráničem napěťovým nebo proudovým</t>
  </si>
  <si>
    <t>páska zemnící 30 x 4 mm FeZn</t>
  </si>
  <si>
    <t>Držák pásky do základů</t>
  </si>
  <si>
    <t>svorka odbočovací a spojovací pro pásek 30x4 mm, FeZn</t>
  </si>
  <si>
    <t>svorka odbočovací a spojovací pro spojování kruhových a páskových vodičů, FeZn</t>
  </si>
  <si>
    <t>Montáž uzemňovacího vedení vodičů FeZn pomocí svorek v zemi páskou do 120 mm2</t>
  </si>
  <si>
    <t>drát D 10mm FeZn</t>
  </si>
  <si>
    <t>svorka univerzální s jednou příložkou</t>
  </si>
  <si>
    <t>svorka univerzální pro armování</t>
  </si>
  <si>
    <t>Montáž uzemňovacího vedení vodičů FeZn pomocí svorek drátem do 10 mm</t>
  </si>
  <si>
    <t>Protikorozní ochrana</t>
  </si>
  <si>
    <t>Nanesení protikorozní ochrany na  uzemnění</t>
  </si>
  <si>
    <t>drát D 8mm AlMgSi</t>
  </si>
  <si>
    <t>svorka na okapové žlaby</t>
  </si>
  <si>
    <t>podpěra vedení na stěnu</t>
  </si>
  <si>
    <t>podpěra vedení FeZn na střechy</t>
  </si>
  <si>
    <t>svorka spojovací</t>
  </si>
  <si>
    <t>držák ochranného úhelníku, FeZn</t>
  </si>
  <si>
    <t>úhelník ochranný na ochranu svodu - 1700mm, FeZn</t>
  </si>
  <si>
    <t>Montáž ochranného úhelníku</t>
  </si>
  <si>
    <t>Těsnící podložka</t>
  </si>
  <si>
    <t>Montáž těsnicí podložky</t>
  </si>
  <si>
    <t>Střešní tmel</t>
  </si>
  <si>
    <t>Utěsnění otvorů</t>
  </si>
  <si>
    <t>Montáž hromosvodného vedení svodových vodičů s podpěrami průměru do 10 mm</t>
  </si>
  <si>
    <t>Montáž hromosvodného vedení pomocí svorek a podpěr na střeše, vedení průměru do 10 mm</t>
  </si>
  <si>
    <t>Montáž svorek hromosvodných</t>
  </si>
  <si>
    <t>Výstražná tabulka</t>
  </si>
  <si>
    <t>Montáž výstražné tabulky</t>
  </si>
  <si>
    <t>Plastový štítek, očíslování svodu</t>
  </si>
  <si>
    <t>Zkušební svorka SZ</t>
  </si>
  <si>
    <t>Montáž zkušební svorky SZ</t>
  </si>
  <si>
    <t>Výkop kabelové rýhy 35x50cm</t>
  </si>
  <si>
    <t>Zához kabelové rýhy 35x50cm</t>
  </si>
  <si>
    <t>Hutnění zeminy po vrstvách 20cm</t>
  </si>
  <si>
    <t>Zkouška přepěťové ochrany</t>
  </si>
  <si>
    <t>Vydání stanoviska TIČR, vč. zajištění večkeré součinosti</t>
  </si>
  <si>
    <t>Koordinace s investorem</t>
  </si>
  <si>
    <t>Koordinace s elektrikářem nemocnice</t>
  </si>
  <si>
    <t>Koordinace s ostatními profesemi</t>
  </si>
  <si>
    <t>Pomocné zednické a sádrokartonářské práce</t>
  </si>
  <si>
    <t>Pomocné nekvalifikované práce</t>
  </si>
  <si>
    <t>Hodinová zúčtovací sazba elektrikář</t>
  </si>
  <si>
    <t>Hodinová zúčtovací sazba elektrikář odborný</t>
  </si>
  <si>
    <t>Hodinová zúčtovací sazba revizní technik</t>
  </si>
  <si>
    <t>Nepředvídatelné práce</t>
  </si>
  <si>
    <t>Zabezpečení pracoviště</t>
  </si>
  <si>
    <t>Odvoz suti na skládku auto do 5t</t>
  </si>
  <si>
    <t>Dokumentace skutečného provedení stavby</t>
  </si>
  <si>
    <t>OPN</t>
  </si>
  <si>
    <t>POL13_0</t>
  </si>
  <si>
    <t>Revize vč. vyhotovení protokolu</t>
  </si>
  <si>
    <t>Konstrukční dokumentace technologichých zařízení (rozvaděče)</t>
  </si>
  <si>
    <t>Kompletační a koordinační činnost</t>
  </si>
  <si>
    <t>Pronájem montážní plošiny</t>
  </si>
  <si>
    <t>Realizační dokumentace</t>
  </si>
  <si>
    <t>Fotodokumentace uzemnění</t>
  </si>
  <si>
    <t>Měření uzemnění</t>
  </si>
  <si>
    <t>Zkoušky a ostatní měření</t>
  </si>
  <si>
    <t>Dozory</t>
  </si>
  <si>
    <t>35712008</t>
  </si>
  <si>
    <t>rozvaděč nástěnný jednodílný 19" celoskleněné dveře 9U/500mm</t>
  </si>
  <si>
    <t>URS</t>
  </si>
  <si>
    <t>ÚRS 25 01</t>
  </si>
  <si>
    <t>742330004</t>
  </si>
  <si>
    <t>Montáž rozvaděče stojanového do 30U</t>
  </si>
  <si>
    <t>R35712120.01</t>
  </si>
  <si>
    <t>Kartáč pro stojanový rozvaděč do otvoru pro kabely, minimální rozměr 350 x 80mm</t>
  </si>
  <si>
    <t>35712107</t>
  </si>
  <si>
    <t>panel rozvodný 19" 1U 8x zásuvka dle ČSN max 16A bleskojistka kabel 3x1,5mm 2m</t>
  </si>
  <si>
    <t>742330022</t>
  </si>
  <si>
    <t>Montáž napájecího panelu do rozvaděče</t>
  </si>
  <si>
    <t>37451205</t>
  </si>
  <si>
    <t>krabička datové zásuvky na omítku PVC čtvercová 80x80mm hloubka 42mm</t>
  </si>
  <si>
    <t>34539100</t>
  </si>
  <si>
    <t>rámeček datové zásuvky pro 2 moduly 22,5x45mm</t>
  </si>
  <si>
    <t>37452025</t>
  </si>
  <si>
    <t>prvek ukončovací datového rozvodu keystone 1xRJ45 UTP Cat6 samořezný</t>
  </si>
  <si>
    <t>742330044</t>
  </si>
  <si>
    <t>Montáž datové zásuvky 1 až 6 pozic</t>
  </si>
  <si>
    <t>742330051</t>
  </si>
  <si>
    <t>Popis portu datové zásuvky</t>
  </si>
  <si>
    <t>R0051277</t>
  </si>
  <si>
    <t>Patch kabel 1m UTP, CAT6</t>
  </si>
  <si>
    <t>R0051278</t>
  </si>
  <si>
    <t>Patch kabel 2m UTP, CAT6</t>
  </si>
  <si>
    <t>37451120</t>
  </si>
  <si>
    <t>patch panel neosazený 1U 24 portů 19" STP</t>
  </si>
  <si>
    <t>37452030</t>
  </si>
  <si>
    <t>prvek ukončovací datového rozvodu keystone 1xRJ45 UTP Cat6 samořezný kabelová pojistka</t>
  </si>
  <si>
    <t>742330024</t>
  </si>
  <si>
    <t>Montáž patch panelu 24 portů</t>
  </si>
  <si>
    <t>37451145</t>
  </si>
  <si>
    <t>panel vyvazovací 5x plastové oko s průchody 1U 19"</t>
  </si>
  <si>
    <t>742330023</t>
  </si>
  <si>
    <t>Montáž vyvazovacího panelu 1U</t>
  </si>
  <si>
    <t>742330052</t>
  </si>
  <si>
    <t>Popis portů patchpanelu</t>
  </si>
  <si>
    <t>742330101</t>
  </si>
  <si>
    <t>Měření metalického segmentu s vyhotovením protokolu</t>
  </si>
  <si>
    <t>R35712085.05</t>
  </si>
  <si>
    <t>Switch, 24x 1G - PoE; 4x 10G SFP+ SM</t>
  </si>
  <si>
    <t>742330012</t>
  </si>
  <si>
    <t>Montáž zařízení do rozvaděče (switch, UPS, DVR, server) bez nastavení</t>
  </si>
  <si>
    <t>R7598035206</t>
  </si>
  <si>
    <t>Nastavení a konfigurace přenosové a datové sítě, např. firewall, switchů, routerů, modemů</t>
  </si>
  <si>
    <t>R7595605170</t>
  </si>
  <si>
    <t>Montáž routeru (směrovače), switche (přepínače) a huby (rozbočovače) instalace a konfigurace routeru, upevněného expertní</t>
  </si>
  <si>
    <t>R35712085.12</t>
  </si>
  <si>
    <t>Optický modul, SFP+, single-mode, 10Gbit</t>
  </si>
  <si>
    <t>r7595605140</t>
  </si>
  <si>
    <t>Montáž modulu SFP</t>
  </si>
  <si>
    <t>34121268</t>
  </si>
  <si>
    <t>kabel datový bezhalogenový třída reakce na oheň B2cas1d1a1 jádro Cu plné (U/UTP) kategorie 6</t>
  </si>
  <si>
    <t>742121001</t>
  </si>
  <si>
    <t>Montáž kabelů sdělovacích pro vnitřní rozvody do 15 žil</t>
  </si>
  <si>
    <t>37459020</t>
  </si>
  <si>
    <t>konektor na drát/lanko s vložkou RJ45 UTP Cat6 nestíněný</t>
  </si>
  <si>
    <t>37459040</t>
  </si>
  <si>
    <t>botka ochranná pro konektory RJ45 s výřezem bez krytu zámku</t>
  </si>
  <si>
    <t>742124005</t>
  </si>
  <si>
    <t>Montáž kabelů datových FTP, UTP, STP ukončení kabelu konektorem</t>
  </si>
  <si>
    <t>R1195836</t>
  </si>
  <si>
    <t>Lišta DIN TS35, holá, děrovaná, délka 1m</t>
  </si>
  <si>
    <t>R.0033001</t>
  </si>
  <si>
    <t>Kombinovaná hrubá/jemná přep. ochrana, CAT6 s napájením POE ST1+2+3</t>
  </si>
  <si>
    <t>742123001</t>
  </si>
  <si>
    <t>Montáž přepěťové ochrany pro slaboproudá zařízení</t>
  </si>
  <si>
    <t>34571473</t>
  </si>
  <si>
    <t>krabice do dutých stěn PVC přístrojová obdélníková 250x200mm s víčkem</t>
  </si>
  <si>
    <t>741112003</t>
  </si>
  <si>
    <t>Montáž krabice zapuštěná plastová čtyřhranná</t>
  </si>
  <si>
    <t>40467047</t>
  </si>
  <si>
    <t>čtečka bezkontaktní</t>
  </si>
  <si>
    <t>40468002</t>
  </si>
  <si>
    <t>podložka pro montáž čtečky na povrch</t>
  </si>
  <si>
    <t>742220081</t>
  </si>
  <si>
    <t>Montáž čtečky bezkontaktních karet</t>
  </si>
  <si>
    <t>742240007</t>
  </si>
  <si>
    <t>Montáž ovládacího scriptu k elektronické kontrole vstupu</t>
  </si>
  <si>
    <t>40466044</t>
  </si>
  <si>
    <t>modul dveřní, max. 4 čtečky</t>
  </si>
  <si>
    <t>742240005</t>
  </si>
  <si>
    <t>Montáž řídící jednotky pro připojení čteček k elektronické kontrole vstupu</t>
  </si>
  <si>
    <t>742220071</t>
  </si>
  <si>
    <t>Montáž dveřního modulu pro připojení čteček v krytu bez vstupů</t>
  </si>
  <si>
    <t>742240022</t>
  </si>
  <si>
    <t>Instalace přístupového softwaru k dodanému HW, multilicence</t>
  </si>
  <si>
    <t>742240023</t>
  </si>
  <si>
    <t>Nastavení PC k elektronické kontrole vstupu</t>
  </si>
  <si>
    <t>40466002</t>
  </si>
  <si>
    <t>box se systémovým zdrojem 5A/12V a spínaným zdrojem 75W/15VDC</t>
  </si>
  <si>
    <t>742220211</t>
  </si>
  <si>
    <t>Montáž zálohového napájecího zdroje s dobíječem a akumulátorem</t>
  </si>
  <si>
    <t>40466003</t>
  </si>
  <si>
    <t>box se systémovým zdrojem 10A/12V a spínaným zdrojem 150W/15VDC</t>
  </si>
  <si>
    <t>34621008</t>
  </si>
  <si>
    <t>akumulátor VRLA, 12 V, pól 12x12x2, kapacita 17 Ah</t>
  </si>
  <si>
    <t>742220161</t>
  </si>
  <si>
    <t>Montáž akumulátoru 12 V</t>
  </si>
  <si>
    <t>54978004</t>
  </si>
  <si>
    <t>zámek elektromechanický samozamykací panikový</t>
  </si>
  <si>
    <t>R0035060</t>
  </si>
  <si>
    <t>10m propojovací kabel s konektorem pro el. zámky</t>
  </si>
  <si>
    <t>R0035062</t>
  </si>
  <si>
    <t>Kabelová zadlabavací průchodka (260x18x16mm)</t>
  </si>
  <si>
    <t>742320011</t>
  </si>
  <si>
    <t>Montáž elektromechanického samozamykacího zámku s panikovou funkcí</t>
  </si>
  <si>
    <t>R742240022.01</t>
  </si>
  <si>
    <t>Instalace přístupového softwaru k dodanému HW - rozšíření stávajícího systému</t>
  </si>
  <si>
    <t>R0601030020</t>
  </si>
  <si>
    <t>stíněný kabel se zesílenými napájecími žilami, 6x0,5+2x0,8 mm, Eca</t>
  </si>
  <si>
    <t>34113024</t>
  </si>
  <si>
    <t>kabel instalační flexibilní jádro Cu lanované izolace PVC plášť PVC 300/500V (H05VV-F) 4x1,50mm2</t>
  </si>
  <si>
    <t>741120301</t>
  </si>
  <si>
    <t>Montáž vodič Cu izolovaný plný a laněný s PVC pláštěm žíla 0,55 až 16 mm2 pevně (např. CY, CHAH-V)</t>
  </si>
  <si>
    <t>34121146</t>
  </si>
  <si>
    <t>kabel sdělovací oheň retardující bezhalogenový stíněný laminovanou Al fólií s příložným CuSn drátem, bez funkčnosti při požáru reakce na oheň B2cas1d1a1 jádro Cu plné 100V (SHKFH-R) 2x2x0,8mm2</t>
  </si>
  <si>
    <t>34571072</t>
  </si>
  <si>
    <t>trubka elektroinstalační ohebná z PVC oranžová d 20mm</t>
  </si>
  <si>
    <t>742110002</t>
  </si>
  <si>
    <t>Montáž trubek pro slaboproud plastových ohebných uložených pod omítku</t>
  </si>
  <si>
    <t>34571074</t>
  </si>
  <si>
    <t>trubka elektroinstalační ohebná z PVC oranžová d 32mm</t>
  </si>
  <si>
    <t>34571075</t>
  </si>
  <si>
    <t>trubka elektroinstalační ohebná z PVC oranžová d 40mm</t>
  </si>
  <si>
    <t>34571004</t>
  </si>
  <si>
    <t>lišta elektroinstalační hranatá PVC 20x20mm</t>
  </si>
  <si>
    <t>742110041</t>
  </si>
  <si>
    <t>Montáž lišt vkládacích pro slaboproud</t>
  </si>
  <si>
    <t>34571451</t>
  </si>
  <si>
    <t>krabice pod omítku PVC přístrojová kruhová D 70mm hluboká</t>
  </si>
  <si>
    <t>741112001</t>
  </si>
  <si>
    <t>Montáž krabice zapuštěná plastová kruhová</t>
  </si>
  <si>
    <t>34571524</t>
  </si>
  <si>
    <t>krabice pod omítku PVC odbočná čtvercová 125x125mm s víčkem</t>
  </si>
  <si>
    <t>468081312</t>
  </si>
  <si>
    <t>Vybourání otvorů pro elektroinstalace ve zdivu cihelném pl do 0,0225 m2 tl přes 15 do 30 cm</t>
  </si>
  <si>
    <t>468081315</t>
  </si>
  <si>
    <t>Vybourání otvorů pro elektroinstalace ve zdivu cihelném pl do 0,0225 m2 tl přes 60 do 75 cm</t>
  </si>
  <si>
    <t>741128002</t>
  </si>
  <si>
    <t>Ostatní práce při montáži vodičů a kabelů - označení dalším štítkem</t>
  </si>
  <si>
    <t>R38226899.01</t>
  </si>
  <si>
    <t>IP interkom - dveřní komunikátor, základní jednotka 1 tl., s kamerou, PoE, SIP 2.0, průhledné, tlačítko, čtení QR kódů, Infračervené přisvícení, LAN, NC/NO kontakty, Provozní teplota - 40°C až</t>
  </si>
  <si>
    <t>60°C, Provozní relativní vlhkost: 10% až 95%, IP 54</t>
  </si>
  <si>
    <t>R9155198</t>
  </si>
  <si>
    <t>sestava 1x I/O modul, 1x tamper a 1x relé</t>
  </si>
  <si>
    <t>R0078883</t>
  </si>
  <si>
    <t>rám pro instalaci na povrch, 2 moduly</t>
  </si>
  <si>
    <t>R0078890</t>
  </si>
  <si>
    <t>montážní podložka pro 2 moduly</t>
  </si>
  <si>
    <t>742320051</t>
  </si>
  <si>
    <t>Montáž dveřního komunikačního tabla</t>
  </si>
  <si>
    <t>742320052</t>
  </si>
  <si>
    <t>Montáž instalační krabice pro komunikační tablo s krytem</t>
  </si>
  <si>
    <t>R1022026</t>
  </si>
  <si>
    <t>VoIP licence, 1 uživatel</t>
  </si>
  <si>
    <t>R38226899.07</t>
  </si>
  <si>
    <t>IP telefon, 5.0" dotykový TFT LCD, Wifi, PoE, sluchátko i handsfree funkce</t>
  </si>
  <si>
    <t>742310006</t>
  </si>
  <si>
    <t>Montáž domácího nástěnného audio/video telefonu</t>
  </si>
  <si>
    <t>R38475056.01</t>
  </si>
  <si>
    <t>kamera venkovní IP bullet, 8Mpx, 25/30fps, 1/1,8" Starlight, H.265+ motor. f=2,7-12mm (113-47°),</t>
  </si>
  <si>
    <t>742230003</t>
  </si>
  <si>
    <t>Montáž venkovní kamery</t>
  </si>
  <si>
    <t>742230101</t>
  </si>
  <si>
    <t>Licence k připojení jedné kamery k SW</t>
  </si>
  <si>
    <t>742230103</t>
  </si>
  <si>
    <t>Nastavení záběru podle přání uživatele</t>
  </si>
  <si>
    <t>38471005</t>
  </si>
  <si>
    <t>videorekordér síťový (NVR) pro záznam 8 IP kamer bez HDD maximální rozlišení záznamu 12MP HDMI 4K, Audio 8x PoE</t>
  </si>
  <si>
    <t>40332007</t>
  </si>
  <si>
    <t>HDD k rekordérům kamerových systémů 10TB</t>
  </si>
  <si>
    <t>742230001</t>
  </si>
  <si>
    <t>Montáž DVR nebo NAS, nahrávacího zařízení pro kamery</t>
  </si>
  <si>
    <t>95321001</t>
  </si>
  <si>
    <t>licence základní bez kamerových licencí</t>
  </si>
  <si>
    <t>742230102</t>
  </si>
  <si>
    <t>Instalace a nastavení SW pro sledování kamer</t>
  </si>
  <si>
    <t>73558005</t>
  </si>
  <si>
    <t>samolepka "Střeženo kamerovým systémem" 10x10 cm černý piktogram ve žlutém čtverci</t>
  </si>
  <si>
    <t>742230009</t>
  </si>
  <si>
    <t>Montáž samolepky "Střeženo kamerovým systémem"</t>
  </si>
  <si>
    <t>34121148</t>
  </si>
  <si>
    <t>kabel sdělovací oheň retardující bezhalogenový stíněný laminovanou Al fólií s příložným CuSn drátem, bez funkčnosti při požáru reakce na oheň B2cas1d1a1 jádro Cu plné 100V (SHKFH-R) 3x2x0,8mm2</t>
  </si>
  <si>
    <t>R34575604.02</t>
  </si>
  <si>
    <t>žlab kabelový drátěný žárově zinkovaný 200/50mm, včetně montážního materiálu, závitové tyče,, tvarovek, hmoždinek a spojovacího materiálu</t>
  </si>
  <si>
    <t>741910414</t>
  </si>
  <si>
    <t>Montáž žlab kovový šířky do 250 mm bez víka</t>
  </si>
  <si>
    <t>742190003</t>
  </si>
  <si>
    <t>Vyvazování kabeláže ve žlabech pro slaboproud</t>
  </si>
  <si>
    <t>741910341</t>
  </si>
  <si>
    <t>Montáž rošt a lávka atypická zesílená se zhotovením</t>
  </si>
  <si>
    <t>R34571108.01</t>
  </si>
  <si>
    <t>trubka elektroinstalační závěsná s lankem D 20,6/25mm</t>
  </si>
  <si>
    <t>R220260513.01</t>
  </si>
  <si>
    <t>Montáž trubky pancéřové na povrchu upevněná příchytkami do D 29</t>
  </si>
  <si>
    <t>741920241</t>
  </si>
  <si>
    <t>Ucpávka prostupu diskem samostatného kabelu do D 21 mm stěnou tl do 100 mm požární odolnost EI 60</t>
  </si>
  <si>
    <t>468111122</t>
  </si>
  <si>
    <t>Frézování drážek pro vodiče ve stěnách z cihel včetně omítky do 5x5 cm</t>
  </si>
  <si>
    <t>468112121</t>
  </si>
  <si>
    <t>Frézování drážek pro vodiče ve stropech z cihel včetně omítky do 3x3 cm</t>
  </si>
  <si>
    <t>468113112</t>
  </si>
  <si>
    <t>Frézování drážek pro vodiče v podlahách z betonu do 5x5 cm</t>
  </si>
  <si>
    <t>998742102</t>
  </si>
  <si>
    <t>Přesun hmot tonážní pro slaboproud v objektech v do 12 m</t>
  </si>
  <si>
    <t>HZS4212</t>
  </si>
  <si>
    <t>Hodinová zúčtovací sazba revizní technik specialista</t>
  </si>
  <si>
    <t>HZS4232</t>
  </si>
  <si>
    <t>Hodinová zúčtovací sazba technik odborný</t>
  </si>
  <si>
    <t>R013294000.01</t>
  </si>
  <si>
    <t>Ostatní dokumentace stavby</t>
  </si>
  <si>
    <t>R013254000.01</t>
  </si>
  <si>
    <t>R092103001.01</t>
  </si>
  <si>
    <t>Náklady na zkušební provoz</t>
  </si>
  <si>
    <t>111104111R00</t>
  </si>
  <si>
    <t>Pokosení trávníku trávník parterový, v rovině nebo na svahu do 1:5, odvoz do 20 km se složením</t>
  </si>
  <si>
    <t>823-1</t>
  </si>
  <si>
    <t>s případným naložením shrabků na dopravní prostředek, odvozem do 20 km a se složením,</t>
  </si>
  <si>
    <t>Odkaz na mn. položky pořadí 7 : 50,00000</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</si>
  <si>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</si>
  <si>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</si>
  <si>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</si>
  <si>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Bude rekultivována stavbou narušená část stávající zelené plochy ve svahu za odstraňovanými objekty. Předpoklad 50m2. : 50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</si>
  <si>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</si>
  <si>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</si>
  <si>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</si>
  <si>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</si>
  <si>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Objem po základových konstrukcích pod úrovní demolice objektu : 39,78</t>
  </si>
  <si>
    <t>182001122R00</t>
  </si>
  <si>
    <t>Plošná úprava terénu při nerovnostech terénu přes 100 do 150 mm, na svahu přes 1:5 do 1:2</t>
  </si>
  <si>
    <t>s urovnáním povrchu, bez doplnění ornice, v hornině 1 až 4,</t>
  </si>
  <si>
    <t>182101101R00</t>
  </si>
  <si>
    <t>Svahování v zářezech v hornině 1 až 4</t>
  </si>
  <si>
    <t>trvalých svahů do projektovaných profilů s potřebným přemístěním výkopku při svahování v zářezech,</t>
  </si>
  <si>
    <t>182303112R00</t>
  </si>
  <si>
    <t>Doplnění ornice na svahu přes 1:5 do 1:2</t>
  </si>
  <si>
    <t>na travnatých plochách tloušťky do 5 cm, s přemístěním na vzdálenost do 3 m vodorovně,</t>
  </si>
  <si>
    <t>183405211R00</t>
  </si>
  <si>
    <t xml:space="preserve">Výsev trávníku hydroosevem výsev na ornici,  </t>
  </si>
  <si>
    <t>Včetně hmot potřebných k provedení hydroosevu, s výjimkou travního semene.</t>
  </si>
  <si>
    <t>185804312R00</t>
  </si>
  <si>
    <t xml:space="preserve">Zalití rostlin vodou plocha přes 20 m2,  </t>
  </si>
  <si>
    <t>00572400R</t>
  </si>
  <si>
    <t>směs travní parková, pro běžnou zátěž</t>
  </si>
  <si>
    <t>Odkaz na mn. položky pořadí 7 : 50,00000*0,03</t>
  </si>
  <si>
    <t>5832012R</t>
  </si>
  <si>
    <t>zemina zahradní; tříděná; frakce 0,0 až 8,0 mm</t>
  </si>
  <si>
    <t>Odkaz na mn. položky pořadí 6 : 50,00000*0,09</t>
  </si>
  <si>
    <t>583323281R</t>
  </si>
  <si>
    <t>Kamenivo nestanovené těžené; frakce 0,0 až 32,0 mm</t>
  </si>
  <si>
    <t>Odkaz na mn. položky pořadí 3 : 39,78000*1,8</t>
  </si>
  <si>
    <t>9-013.3</t>
  </si>
  <si>
    <t>Odstrojení objektu před provedením demolice</t>
  </si>
  <si>
    <t>KPL</t>
  </si>
  <si>
    <t>Bude odstrojeno:</t>
  </si>
  <si>
    <t>- topná tělesa ÚT, vzduchotechnika</t>
  </si>
  <si>
    <t xml:space="preserve"> Dále nutno odstrojit:</t>
  </si>
  <si>
    <t xml:space="preserve"> výplně otvorů</t>
  </si>
  <si>
    <t>- izolace potrubí</t>
  </si>
  <si>
    <t>- mobiliář vestavěný</t>
  </si>
  <si>
    <t>- příp. podhledy</t>
  </si>
  <si>
    <t>Dále dstrojit a demontovat k převezení do sběrny druhotných surovin:</t>
  </si>
  <si>
    <t>- trubní rozvody</t>
  </si>
  <si>
    <t>- odvětrání, ventilace</t>
  </si>
  <si>
    <t>- kov. výplně otvorů, mřížky</t>
  </si>
  <si>
    <t>- kovové zábradlí</t>
  </si>
  <si>
    <t>- ocelové zárubně dveří</t>
  </si>
  <si>
    <t>- klempířské prvky</t>
  </si>
  <si>
    <t>- zámečnicképrvky</t>
  </si>
  <si>
    <t>- rozvaděče</t>
  </si>
  <si>
    <t>Stav. konstrukce budou děleny na transportovatelnou velikost a odváženy na skládku.</t>
  </si>
  <si>
    <t>985121113.3</t>
  </si>
  <si>
    <t>Odpojení objektu od technické infrastruktury - VODA, kanalizace</t>
  </si>
  <si>
    <t>Vodovod – napojeno z areálové sítě.</t>
  </si>
  <si>
    <t>Kanalizace – splašková napojena na areálovou kanalizaci.</t>
  </si>
  <si>
    <t>Dle domluvy se správcem sítí  provést odpojení objektu = kompletní.</t>
  </si>
  <si>
    <t>Předání objektu k demolici bude provedeno komisionálně včetně stanovení případně omezujících</t>
  </si>
  <si>
    <t>podmínek ze strany všech dotčených organizací (investora, provozovatele, zhotovitele apod.). Odpojovací</t>
  </si>
  <si>
    <t>body určí správce sítí resp. provozovatel areálu nemocnice. Před zahájením bouracích prací budou v</t>
  </si>
  <si>
    <t>daném prostoru odpojeny všechny ostatní instalace a zřízení.</t>
  </si>
  <si>
    <t>985121114R3</t>
  </si>
  <si>
    <t>Odpojení objektu od technické infrastruktury - přípojka elektro</t>
  </si>
  <si>
    <t>Elektroinstalace a slaboproudé rozvody - napojeno na areálové sítě - Pi 15kW, Ps 5kW</t>
  </si>
  <si>
    <t>dle domluvy se správcem sítí  provést odpojení objektu = kompletní</t>
  </si>
  <si>
    <t>985121115R3</t>
  </si>
  <si>
    <t>Odpojení objektu od technické infrastruktury - vytápění</t>
  </si>
  <si>
    <t>Vytápění – napojeno na areálové sítě.</t>
  </si>
  <si>
    <t>Dle domluvy se správcem sítí  provést odpojení objektu = kompletní</t>
  </si>
  <si>
    <t>564851111RT2</t>
  </si>
  <si>
    <t>Podklad ze štěrkodrti s rozprostřením a zhutněním frakce 0-32 mm, tloušťka po zhutnění 150 mm</t>
  </si>
  <si>
    <t>zastavěná plocha : 122</t>
  </si>
  <si>
    <t>917832111RT5</t>
  </si>
  <si>
    <t>Osazení silničního nebo chodníkového obrubníku včetně dodávky betonovéího obrubníku  1000/100/250 mm, stojatého, bez boční opěry, do lože z betonu prostého C 12/15</t>
  </si>
  <si>
    <t>Podél hranice zachovávané asf. komunikace a odstraněné stavby bude provedena betonová obruba komunikace : 20</t>
  </si>
  <si>
    <t>918101111R00</t>
  </si>
  <si>
    <t>Lože pod obrubníky, krajníky nebo obruby z betonu prostého C 12/15</t>
  </si>
  <si>
    <t>z dlažebních kostek z betonu prostého</t>
  </si>
  <si>
    <t>Podél hranice zachovávané asf. komunikace a odstraněné stavby bude provedena betonová obruba komunikace : 20*0,2*0,15</t>
  </si>
  <si>
    <t>961043111R00</t>
  </si>
  <si>
    <t>Bourání základů z betonu proloženého kamenem</t>
  </si>
  <si>
    <t>nebo vybourání otvorů průřezové plochy přes 4 m2 v základech,</t>
  </si>
  <si>
    <t>Základové konstrukce pod úrovní demolice objektu (60% uvažována bet.prol.kam) : 39,78*0,6</t>
  </si>
  <si>
    <t>961044111R00</t>
  </si>
  <si>
    <t>Bourání základů z betonu prostého</t>
  </si>
  <si>
    <t>Základové konstrukce pod úrovní demolice objektu (25% uvažována beton prostý) : 39,78*0,25</t>
  </si>
  <si>
    <t>961055111R00</t>
  </si>
  <si>
    <t>Bourání základů železobetonových</t>
  </si>
  <si>
    <t>nebo vybourání otvorů průřezové plochy přes 4 m2 v základech</t>
  </si>
  <si>
    <t>Základové konstrukce pod úrovní demolice objektu (15% uvažována železobet.) : 39,78*0,15</t>
  </si>
  <si>
    <t>981011413R00</t>
  </si>
  <si>
    <t>Demolice budov prováděné postupným rozebíráním z cihel, kamene, smíšeného a hrázděného zdiva, tvárnic na maltu cementovou nebo z betonu prostého, s podílem konstrukcí přes 15 do 20 %</t>
  </si>
  <si>
    <t>800-6</t>
  </si>
  <si>
    <t>Budovy výšky do 35 m.</t>
  </si>
  <si>
    <t>OP dle PD 465m3 , demolice uvažována cca od úrovně 200mm pod převažující podlahou (podíl postupného rozebírání cca do 15% = koef. 0,15) : 465*0,15 : 465*0,15</t>
  </si>
  <si>
    <t>981014313R00</t>
  </si>
  <si>
    <t>Demolice budov pomocí těžké mechanizace z cihel, kamene, smíšeného a hrázděného zdiva, tvárnic na maltu vápennou nebo vápenocementovou, s podílem konstrukcí přes 15 do 20 %</t>
  </si>
  <si>
    <t>výšky do 35 m,</t>
  </si>
  <si>
    <t>OP dle PD 465m3 , demolice uvažována cca od úrovně 200mm pod převažující podlahou (podíl demolice mechanizací cca do 85% = koef. 0,85) : 465*0,85 : 465*0,85</t>
  </si>
  <si>
    <t>998222011R00</t>
  </si>
  <si>
    <t>Přesun hmot pozemních komunikací, kryt z kameniva jakékoliv délky objektu</t>
  </si>
  <si>
    <t>vodorovně do 200 m</t>
  </si>
  <si>
    <t xml:space="preserve">7,9,10,11,16,17,18,22, : </t>
  </si>
  <si>
    <t>Součet: : 123,01071</t>
  </si>
  <si>
    <t xml:space="preserve">19,20,21,22,23, : </t>
  </si>
  <si>
    <t>Součet: : 250,86540</t>
  </si>
  <si>
    <t>979951111R00</t>
  </si>
  <si>
    <t>Výkup kovů železný šrot, tloušťky do 4 mm</t>
  </si>
  <si>
    <t>Pro vyjádření výnosu ve prospěch zhotovitele je nutné jednotkovou cenu uvést se záporným znaménkem. (Získaná částka ponižuje náklad stavby.)</t>
  </si>
  <si>
    <t>Součet: : 0,09031</t>
  </si>
  <si>
    <t>979951112R00</t>
  </si>
  <si>
    <t>Výkup kovů železný šrot, tloušťky nad 4 mm</t>
  </si>
  <si>
    <t>Součet: : 7275,09660</t>
  </si>
  <si>
    <t>Součet: : 125,43270</t>
  </si>
  <si>
    <t>979990107R00</t>
  </si>
  <si>
    <t>Poplatek za uložení, směs betonu, cihel a dřeva,  , skupina 17 09 04 z Katalogu odpadů</t>
  </si>
  <si>
    <t>kategorie 17 09 04 smíšené stavební a demoliční odpady</t>
  </si>
  <si>
    <t>Součet: : 30,10385</t>
  </si>
  <si>
    <t>979990110R00</t>
  </si>
  <si>
    <t>Poplatek za uložení, sádrokartonové desky,  , skupina 17 08 02 z Katalogu odpadů</t>
  </si>
  <si>
    <t>kategorie 17 08 02 stavební materiály na bázi sádry</t>
  </si>
  <si>
    <t>Součet: : 0,25087</t>
  </si>
  <si>
    <t>979990121R00</t>
  </si>
  <si>
    <t>Poplatek za uložení, asfaltové pásy,  , skupina 17 03 02 z Katalogu odpadů</t>
  </si>
  <si>
    <t>kategorie 17 03 02 asfaltové směsi obsahující dehet</t>
  </si>
  <si>
    <t>Součet: : 0,60208</t>
  </si>
  <si>
    <t>979990146R00</t>
  </si>
  <si>
    <t>Poplatek za uložení, čistý polystyren, čistá minerální a skelná vata,  , skupina 17 06 04 z Katalogu odpadů</t>
  </si>
  <si>
    <t>979990162R00</t>
  </si>
  <si>
    <t>Poplatek za uložení, dřevo+sklo,  , skupina 17 09 04 z Katalogu odpadů</t>
  </si>
  <si>
    <t>Součet: : 2,30044</t>
  </si>
  <si>
    <t>979990181R00</t>
  </si>
  <si>
    <t>Poplatek za uložení, PVC podlahová krytina,  , skupina 20 03 07 z Katalogu odpadů</t>
  </si>
  <si>
    <t>kategorie 17 02 03 plasty</t>
  </si>
  <si>
    <t>Součet: : 0,08279</t>
  </si>
  <si>
    <t>979990191R00</t>
  </si>
  <si>
    <t>Poplatek za uložení, plastové výrobky,  , skupina 17 02 03 z Katalogu odpadů</t>
  </si>
  <si>
    <t>Součet: : 0,06021</t>
  </si>
  <si>
    <t>Součet: : 75,00875</t>
  </si>
  <si>
    <t>Součet: : 91,49312</t>
  </si>
  <si>
    <t>979999987R00</t>
  </si>
  <si>
    <t>Poplatek za recyklaci, směsi suti betonu, cihel, tašek a keramiky, kusovost nad 1600 cm2, skupina 17 01 07 z Katalogu odpadů</t>
  </si>
  <si>
    <t>Součet: : 37,62981</t>
  </si>
  <si>
    <t>979999997R00</t>
  </si>
  <si>
    <t>Poplatek za recyklaci, směsi suti betonu, cihel, tašek a keramiky, kusovost do 1600 cm2, skupina 17 01 07 z Katalogu odpadů</t>
  </si>
  <si>
    <t>17 107</t>
  </si>
  <si>
    <t>Součet: : 12,54327</t>
  </si>
  <si>
    <t>979096RP01</t>
  </si>
  <si>
    <t>Příplatek za třídění suti a vybouraných hmot</t>
  </si>
  <si>
    <t>Vybourané materiály a odpad budou na staveništi tříděny, budou ukládány buď přímo na transportní vozidla, nebo do kontejnerů umístěných na ploše hlavního staveniště pro následný odvoz. Přednostně budou odpady druhotně využity (stavební recykláž, dřevní hmota, železo). Materiálové využití bude mít přednost před jejich uložením na skládku nebo jiným využitím odpadů. Odpady budou předány pouze osobám, které jsou dle zákona o odpadech k jejich převzetí oprávněny.</t>
  </si>
  <si>
    <t>a veškerých dalších nutných souvisejících plnění a dodávek potřeb.</t>
  </si>
  <si>
    <t>Řezání živičného krytu do tl. 100 mm</t>
  </si>
  <si>
    <t>Řezání betonového podkladu živičného krytu do tl. 200 mm</t>
  </si>
  <si>
    <t>Odstranění živičného krytu do tl. 100 mm, včetně nakládky odvozu suti na skládku</t>
  </si>
  <si>
    <t>Odstranění betonového podkladu živičného krytu do tl. 200 mm, včetně nakládky a odvozu suti na, skládku</t>
  </si>
  <si>
    <t>Výkopy pro potrubí do hl. 3,5 m a šíře 1 m</t>
  </si>
  <si>
    <t>Hutněný vrchní zásyp rýhy tl. 200 mm štěrkodrtí 0/32</t>
  </si>
  <si>
    <t>Pažení výkopu šíře 1m, délky 30m</t>
  </si>
  <si>
    <t>Potrubí PVC-KG, vč. tvarovek a těsnění - DN125 SN4</t>
  </si>
  <si>
    <t>Prefabrikovaná šachta DN1000, včetně stupadel a poklopu DN600 pro D400, hl. 1,9 m, dno pro 3 potrubí, , včetně podkladního betonu tl. 100 mm a včetně výkopů a odvozu přebytečného výkopku a obsypů.</t>
  </si>
  <si>
    <t>Náhrada za stávající prefabrikovanou šachtu DN1000</t>
  </si>
  <si>
    <t>RŠS1-Plastová šachta DN425 pro 2x PVC-KG 125, s výkyvným připojením potrubí, hl. šachty 1,54 m, dnem, s ůhlem 30 st., včetně včetně podkladního betonu tl. 100 mm a poklopu s odvětráním pro D400</t>
  </si>
  <si>
    <t>RŠS2-Plastová šachta DN425 pro 2x PVC-KG 125, s výkyvným připojením potrubí, hl. šachty 1,08 m, dnem, s ůhlem 30 st., včetně včetně podkladního betonu tl. 100 mm a poklopu s odvětráním D400</t>
  </si>
  <si>
    <t>Demontáž stávajícího potrubí jednotné kanalizace délky 66 m viz. výkres situace vč. demontáže dvou, stávajících prefabrikovaných šachet DN1000, včetně výkopů a zpětného hutněného zásypu s vrchní</t>
  </si>
  <si>
    <t>vrstvou tl. 200 mm štěrkodrtě 0/32, vč. ekologické likvidace odpadů</t>
  </si>
  <si>
    <t>Demontáž stávající prefabrikované šachty DN1000 v místě napojení nové splaškové kanalizace, včetně, výkopů a zpětného hutněného zásypu s vrchní vrstvou tl. 200 mm štěrkodrtě 0/32, vč. ekologické</t>
  </si>
  <si>
    <t>likvidace odpadů</t>
  </si>
  <si>
    <t>Průzkum staveniště, ověření dimenzí stávajících potrubí, ověření hloubek stávajících a nových šachet</t>
  </si>
  <si>
    <t>Napojení stávajících potrubí do nové prefabrikované šachty DN1000</t>
  </si>
  <si>
    <t>Zkoušky těsnosti a revize dle platných ČSN a vyhlášek</t>
  </si>
  <si>
    <t>POZN</t>
  </si>
  <si>
    <t>POZN Ověření nutnosti náhrady stávající šachty, hloubky šachet, jejich skladbu, úhly přítoků, odtoků, a úhly přítoků a odtoků a dimenze stávajících potrubí ověřit před začátkem výkopových prací</t>
  </si>
  <si>
    <t>nebo v jejich průběhu před objednáním šachet.</t>
  </si>
  <si>
    <t>Pažení výkopu šíře 1 m a délky 67 m</t>
  </si>
  <si>
    <t>DN150 SN8</t>
  </si>
  <si>
    <t>RŠD1-Plastová šachta DN425 pro 2x PVC-KG 125 a 1x PVC-KG 160, s výkyvným připojením potrubí, hl., šachty 1,66 m, dnem s ůhlem 2x90 st.,včetně podkladního betonu tl. 100 mm a poklopu pro D400</t>
  </si>
  <si>
    <t>RŠD2-Plastová šachta DN400 pro 2x PVC-KG 125, hl. šachty 1,34 m, dnem s ůhlem 45 st., včetně, podkladního betonu tl. 100 mm a poklopu pro D400</t>
  </si>
  <si>
    <t>RŠD3-Plastová šachta DN425 pro 2x PVC-KG 125, s výkyvným připojením potrubí, hl. šachty 1,2 m, dnem, s ůhlem 90 st., včetně podkladního betonu tl. 100 mm a poklopu pro D400</t>
  </si>
  <si>
    <t>Vpusť svislá min. DN100 - min. 5 l/s, se suchou klapkou, záchytným mělkým košem a plastovou mříží, min. 240x240mm - do betonového žlabu kolem haly</t>
  </si>
  <si>
    <t>Lapač střešních splavenin (LSS v situaci) z plastu, odtok DN100, se záchytným košem</t>
  </si>
  <si>
    <t>Napojení na potrubí drenáže kolem haly</t>
  </si>
  <si>
    <t>Napojení nového potrubí PVC-KG 150 do stávající prefabrikované šachty DN1000 u retence RN1</t>
  </si>
  <si>
    <t>POZN - Ověření hloubky šachet, jejich skladbu, úhly přítoků a odtoků, ověřit před začátkem výkopových prací nebo v jejich průběhu před objednáním šachet.</t>
  </si>
  <si>
    <t>Pažení výkopu šíře 1 m a délky 29 m</t>
  </si>
  <si>
    <t>Výstražná fólie modré barvy a šíře 220 mm</t>
  </si>
  <si>
    <t>Signální vodič nad potrubí vodovodu Y2,5Cu</t>
  </si>
  <si>
    <t>Kulový uzávěr nebo šoupě DN25 se zemní soupravou hl. 1,5m, včetně podkladního betonu</t>
  </si>
  <si>
    <t>Poklop z litiny nebo plastu pro zemní uzávěr se zemní soupravou, včetně podkladního betonu</t>
  </si>
  <si>
    <t>Průzkum staveniště, ověření způsobu napojení na stávající vodovod PE90</t>
  </si>
  <si>
    <t>Napojení na stávající vodovod PE90</t>
  </si>
  <si>
    <t>Tlakové zkoušky a revize dle platných ČSN a vyhlášek</t>
  </si>
  <si>
    <t>POZN - Způsob napojení na stávající vodovod PE90, bude upřesněn po obnažení potrubí v průběhu výkopových prací.</t>
  </si>
  <si>
    <t>Poplatek za uskladnění stavební suti</t>
  </si>
  <si>
    <t>Odvoz asfaltové směsi na skládku auto do 5t</t>
  </si>
  <si>
    <t>Poplatek za uskladnění stavební suti (asfaltová směs)</t>
  </si>
  <si>
    <t>Odvoz zeminy na skládku auto do 5t</t>
  </si>
  <si>
    <t>Poplatek za uskladnění zeminy</t>
  </si>
  <si>
    <t>Naložení elektroodpadu</t>
  </si>
  <si>
    <t>Odvoz elektroodpadu auto do 3,5t</t>
  </si>
  <si>
    <t>Kabel silový CYKY-J 4x70</t>
  </si>
  <si>
    <t>Montáž kabelu CYKY-J 4x70</t>
  </si>
  <si>
    <t>Demontáž stávajícího kabelu</t>
  </si>
  <si>
    <t>Upravení stávajícího rozvaděče pro připojení nového kabelu vč. materiálu</t>
  </si>
  <si>
    <t>Zemní plastová chránička 110/94mm</t>
  </si>
  <si>
    <t>Montáž zemní plastové chráničky 110/94mm</t>
  </si>
  <si>
    <t>Zemní plastová chránička 63/52mm</t>
  </si>
  <si>
    <t>Montáž zemní plastové chráničky 63/52mm</t>
  </si>
  <si>
    <t>Ukončení vodiče do 70 mm2</t>
  </si>
  <si>
    <t>Označení vývodu z rozvaděče, skříně štítkem vč. štítku</t>
  </si>
  <si>
    <t>Příplatek na zatahování kabelu hmotnost do 4kg</t>
  </si>
  <si>
    <t>Vytrh.dlažby z písku,beton.dlaždice nezalité</t>
  </si>
  <si>
    <t>Vytrhání obruby stojaté kladené do malty</t>
  </si>
  <si>
    <t>Bourání živičných povrchů vrstva do 3-5cm</t>
  </si>
  <si>
    <t>Bourání asfaltu (silnice)</t>
  </si>
  <si>
    <t>Řezání spáry v asfaltu nebo betonu</t>
  </si>
  <si>
    <t>Rozbourání betonového základu</t>
  </si>
  <si>
    <t>Výkop kabelové rýhy 35x50cm ručně zem.tř.3</t>
  </si>
  <si>
    <t>Výkop kabelové rýhy 50x80cm ručně zem.tř.3</t>
  </si>
  <si>
    <t>Výkop kabel.rýhy 50x120cm ručně zem.tř.3</t>
  </si>
  <si>
    <t>Zához kabel.rýhy 35x30cm ručně zem.tř.3</t>
  </si>
  <si>
    <t>Zához kabel.rýhy 50x60cm ručně zem.tř.3</t>
  </si>
  <si>
    <t>Zához kabel.rýhy 50x60cm strojně zem.tř.3</t>
  </si>
  <si>
    <t>Zához kabel.rýhy 50x100cm ručně zem.tř.3</t>
  </si>
  <si>
    <t>Zához kabel.rýhy 50x100cm strojně zem.tř.3</t>
  </si>
  <si>
    <t>Kabel.lože pískové š.35cm,bez zakrytí kab. vč. písku</t>
  </si>
  <si>
    <t>Kabel.lože pískové š.50cm,bez zakrytí kab. vč. písku</t>
  </si>
  <si>
    <t>Kabelové lože pískové, pro chráničku do průměru 200, bez chráničky</t>
  </si>
  <si>
    <t>Folie výstražná PE červená-šíře 32cm vč. folie</t>
  </si>
  <si>
    <t>Hutnění zeminy strojně,vrstva 20cm</t>
  </si>
  <si>
    <t>Křižovatka s kabely nebo potrubím</t>
  </si>
  <si>
    <t>Vyvěšení stávajícího kabelu při souběhu</t>
  </si>
  <si>
    <t>Vyvěšení stávajícího kabelu při křížení</t>
  </si>
  <si>
    <t>Zřízení a odstranění provizorní lávky</t>
  </si>
  <si>
    <t>Manipulace s pevnou zábranou pro trasu výkopu -běžný metr</t>
  </si>
  <si>
    <t>Provizorní úprava terénu - štěrk 8-16mm</t>
  </si>
  <si>
    <t>Štěrk 8-16mm</t>
  </si>
  <si>
    <t>Naložení zeminy na dopravní prostředek (27,1m3 x 2,2m3/t x 2)</t>
  </si>
  <si>
    <t>Odvoz zeminy do vzdálenosti 1km (dočasná mezideponie)</t>
  </si>
  <si>
    <t>Naložení sutě a vybouraných hmot na dopravní prostředek (beton)</t>
  </si>
  <si>
    <t>Naložení sutě a vybouraných hmot na dopravní prostředek (asfalt)</t>
  </si>
  <si>
    <t>Naložení zeminy na dopravní prostředek (5,2m3 x 2,2m3/t)</t>
  </si>
  <si>
    <t>Montážní pěna</t>
  </si>
  <si>
    <t>Protlačování otvoru strojně do prům.150mm-pevné stěny</t>
  </si>
  <si>
    <t>Utěsnění kabelu NN otvoru chráničky-pěna těsnící</t>
  </si>
  <si>
    <t>Zajištění otvoru ve zdi proti vniknutí vody</t>
  </si>
  <si>
    <t>Definitivní úprava fasády</t>
  </si>
  <si>
    <t>Řezání spáry pro skříně a trubky (hloubka řezu do 10cm)</t>
  </si>
  <si>
    <t>Vysekání drážky pro kabel 100x100mm</t>
  </si>
  <si>
    <t>Zapravení kabelové drážky</t>
  </si>
  <si>
    <t>34571802</t>
  </si>
  <si>
    <t>chránička optického kabelu HDPE jednoplášťová bezhalogenová D 40/33mm</t>
  </si>
  <si>
    <t>460791212</t>
  </si>
  <si>
    <t>Montáž trubek ochranných plastových uložených volně do rýhy ohebných přes 32 do 50 mm</t>
  </si>
  <si>
    <t>R7598035190</t>
  </si>
  <si>
    <t>Kontrola průchodnosti trubky pro optický kabel</t>
  </si>
  <si>
    <t>R7593501195</t>
  </si>
  <si>
    <t>Trasy kabelového vedení Spojky šroubovací pro chráničky optického kabelu HDPE 5050 průměr 40 mm</t>
  </si>
  <si>
    <t>R1221250</t>
  </si>
  <si>
    <t>koncovka HDPE 40mm bez ventilu</t>
  </si>
  <si>
    <t>R1177766</t>
  </si>
  <si>
    <t>koncovka HDPE 40mm s ventilem</t>
  </si>
  <si>
    <t>34571358</t>
  </si>
  <si>
    <t>trubka elektroinstalační ohebná dvouplášťová korugovaná HDPE (chránička) D 136/160mm</t>
  </si>
  <si>
    <t>460791114</t>
  </si>
  <si>
    <t>Montáž trubek ochranných plastových uložených volně do rýhy tuhých D přes 90 do 110 mm</t>
  </si>
  <si>
    <t>R7593505102</t>
  </si>
  <si>
    <t>Zatažení ochranné trubky HDPE do chráničky 110 mm</t>
  </si>
  <si>
    <t>R34571358.11</t>
  </si>
  <si>
    <t>uzavírací zátka pro korugované chráničky pr. do 110 mm</t>
  </si>
  <si>
    <t>460661512</t>
  </si>
  <si>
    <t>Kabelové lože z písku pro kabely nn kryté plastovou fólií š lože přes 25 do 50 cm</t>
  </si>
  <si>
    <t>460161154</t>
  </si>
  <si>
    <t>Hloubení kabelových rýh ručně š 35 cm hl 60 cm v hornině tř II skupiny 5</t>
  </si>
  <si>
    <t>460431164</t>
  </si>
  <si>
    <t>Zásyp kabelových rýh ručně se zhutněním š 35 cm hl 60 cm z horniny tř II skupiny 5</t>
  </si>
  <si>
    <t>468041123</t>
  </si>
  <si>
    <t>Řezání živičného podkladu nebo krytu při elektromontážích hl přes 10 do 15 cm</t>
  </si>
  <si>
    <t>468011143</t>
  </si>
  <si>
    <t>Odstranění podkladu nebo krytu komunikace při elektromontážích ze živice tl přes 10 do 15 cm</t>
  </si>
  <si>
    <t>460871132</t>
  </si>
  <si>
    <t>Podklad vozovky a chodníku ze štěrkopísku se zhutněním při elektromontážích tl přes 5 do 10 cm</t>
  </si>
  <si>
    <t>576153311</t>
  </si>
  <si>
    <t>Asfaltový koberec mastixový SMA 16 (AKMH) tl 60 mm š do 3 m</t>
  </si>
  <si>
    <t>460161184</t>
  </si>
  <si>
    <t>Hloubení kabelových rýh ručně š 35 cm hl 90 cm v hornině tř II skupiny 5</t>
  </si>
  <si>
    <t>460431294</t>
  </si>
  <si>
    <t>Zásyp kabelových rýh ručně se zhutněním š 50 cm hl 90 cm z horniny tř II skupiny 5</t>
  </si>
  <si>
    <t>460391125</t>
  </si>
  <si>
    <t>Zásyp jam při elektromontážích ručně se zhutněním z hornin třídy II skupiny 5</t>
  </si>
  <si>
    <t>460091114</t>
  </si>
  <si>
    <t>Odkop zeminy při elektromontážích ručně v hornině tř II skupiny 5</t>
  </si>
  <si>
    <t>R7593500600</t>
  </si>
  <si>
    <t>Fólie výstražná š. 34cm</t>
  </si>
  <si>
    <t>460671113</t>
  </si>
  <si>
    <t>Výstražná fólie pro krytí kabelů šířky přes 25 do 34 cm</t>
  </si>
  <si>
    <t>34575105</t>
  </si>
  <si>
    <t>deska kabelová krycí PVC červená, 300x2mm</t>
  </si>
  <si>
    <t>R7593500600.01</t>
  </si>
  <si>
    <t>Krycí deska PVC pro ochranu kabelů, š.200mm</t>
  </si>
  <si>
    <t>34123032</t>
  </si>
  <si>
    <t>kabel datový optický OS zafukovací MICRO 12 vláken 9/125 plášť HDPE</t>
  </si>
  <si>
    <t>34123033</t>
  </si>
  <si>
    <t>kabel datový optický OS zafukovací MICRO 24 vláken 9/125 plášť HDPE</t>
  </si>
  <si>
    <t>742124012</t>
  </si>
  <si>
    <t>Montáž kabelů datových optických pro vnitřní rozvody do trubky zafouknutím</t>
  </si>
  <si>
    <t>34571829</t>
  </si>
  <si>
    <t>mikrotrubička HDPE zemní zodolněná vnitřní lubrikační vrstva D 14/10mm</t>
  </si>
  <si>
    <t>742110013</t>
  </si>
  <si>
    <t>Montáž trubek pro slaboproud plastových tuhých pro vnitřní rozvody pro optická vlákna</t>
  </si>
  <si>
    <t>34121267</t>
  </si>
  <si>
    <t>kabel datový venkovní celkově stíněný Al fólií jádro Cu plné plášť PE (F/UTP) kategorie 6</t>
  </si>
  <si>
    <t>34571007</t>
  </si>
  <si>
    <t>lišta elektroinstalační hranatá PVC 40x20mm</t>
  </si>
  <si>
    <t>34571073</t>
  </si>
  <si>
    <t>trubka elektroinstalační ohebná z PVC oranžová d 25mm</t>
  </si>
  <si>
    <t>34575603</t>
  </si>
  <si>
    <t>žlab kabelový drátěný žárově zinkovaný 150/100mm</t>
  </si>
  <si>
    <t>742110102</t>
  </si>
  <si>
    <t>Montáž kabelového žlabu pro slaboproud šířky do 150 mm</t>
  </si>
  <si>
    <t>35759005</t>
  </si>
  <si>
    <t>vana optická neosazená výsuvná 1U 1xkazeta pro 24 svárů 12xSC duplex</t>
  </si>
  <si>
    <t>742330027</t>
  </si>
  <si>
    <t>Montáž panelu pro 24 x optický konektor</t>
  </si>
  <si>
    <t>742330036</t>
  </si>
  <si>
    <t>Montáž optické vany - sestavení</t>
  </si>
  <si>
    <t>R37459070.01</t>
  </si>
  <si>
    <t>adaptér optický LC/PC OS duplex</t>
  </si>
  <si>
    <t>R37459135.01</t>
  </si>
  <si>
    <t>pigtail optický LC/PC OS 9/125 délka 1m</t>
  </si>
  <si>
    <t>34343001</t>
  </si>
  <si>
    <t>ochrana teplem smrštitelná optického svaru 2,5x60mm</t>
  </si>
  <si>
    <t>742124013</t>
  </si>
  <si>
    <t>Montáž kabelů datových optických pro vnitřní rozvody ukončení vlákna optického kabelu pigtailem, včetně svaru optického vlákna</t>
  </si>
  <si>
    <t>742330031</t>
  </si>
  <si>
    <t>Teplem smrštitelná ochrana svaru</t>
  </si>
  <si>
    <t>742330102</t>
  </si>
  <si>
    <t>Měření optického segmentu, měření útlumu, 2 okna</t>
  </si>
  <si>
    <t>742330029</t>
  </si>
  <si>
    <t>Montáž konektoru SM, MM</t>
  </si>
  <si>
    <t>R742330000.01</t>
  </si>
  <si>
    <t>Montážní práce – propojení optické vany se stávající trasou, včetně čištění a základní optické, kontroly</t>
  </si>
  <si>
    <t>469981111</t>
  </si>
  <si>
    <t>Přesun hmot pro pomocné stavební práce při elektromotážích</t>
  </si>
  <si>
    <t>HZS1302</t>
  </si>
  <si>
    <t>Hodinová zúčtovací sazba zedník specialista</t>
  </si>
  <si>
    <t>469972111</t>
  </si>
  <si>
    <t>Odvoz suti a vybouraných hmot při elektromontážích do 1 km</t>
  </si>
  <si>
    <t>469972121</t>
  </si>
  <si>
    <t>Příplatek k odvozu suti a vybouraných hmot při elektromontážích za každý další 1 km</t>
  </si>
  <si>
    <t>469973120</t>
  </si>
  <si>
    <t>Poplatek za uložení na recyklační skládce (skládkovné) stavebního odpadu z prostého betonu kód, odpadu 17 01 01</t>
  </si>
  <si>
    <t>469973125</t>
  </si>
  <si>
    <t>Poplatek za uložení na recyklační skládce (skládkovné) stavebního odpadu asfaltového bez obsahu, dehtu zatříděného do Katalogu odpadů pod kódem 17 03 02</t>
  </si>
  <si>
    <t>460361121</t>
  </si>
  <si>
    <t>Poplatek za uložení zeminy na recyklační skládce (skládkovné) kód odpadu 17 05 04</t>
  </si>
  <si>
    <t>460341113</t>
  </si>
  <si>
    <t>Vodorovné přemístění horniny jakékoliv třídy dopravními prostředky při elektromontážích přes 500 do, 1000 m</t>
  </si>
  <si>
    <t>460341121</t>
  </si>
  <si>
    <t>Příplatek k vodorovnému přemístění horniny dopravními prostředky při elektromontážích za každých, dalších i započatých 1000 m</t>
  </si>
  <si>
    <t>R091002000.101</t>
  </si>
  <si>
    <t>Drobný nespecifikovaný a montážní materiál (instalační, rozvodné a přístrojové krabice, víčka,, svorky, příchytky, apod.)</t>
  </si>
  <si>
    <t>R091002000.102</t>
  </si>
  <si>
    <t>Výchozí revize elektro, revizní zpráva</t>
  </si>
  <si>
    <t>R091002000.103</t>
  </si>
  <si>
    <t>Provozní a funkční zkoušky, měření PM+OTDR, prohlídky</t>
  </si>
  <si>
    <t>R091002000.104</t>
  </si>
  <si>
    <t>Uvedení do provozu, odzkoušení bezpečného provozu, předání uživateli, proškolení obsluhy,, instruktážní návody, atd.</t>
  </si>
  <si>
    <t>R091002000.105</t>
  </si>
  <si>
    <t>Konfigrace a programování systému</t>
  </si>
  <si>
    <t>R7593501805</t>
  </si>
  <si>
    <t>Trasy kabelového vedení Lokátory a markery Ball marker 1421 - XR ID, oranžový telekomunikace, zapisovatelný</t>
  </si>
  <si>
    <t>R7593505270</t>
  </si>
  <si>
    <t>Montáž kabelového označníku Ball Marker</t>
  </si>
  <si>
    <t>R7491510070</t>
  </si>
  <si>
    <t>Protipožární a kabelové ucpávky Protipožární ucpávky a tmely prostupu kabelového pr.do 110 mm, do EI, 90 min.</t>
  </si>
  <si>
    <t>R21010300.101</t>
  </si>
  <si>
    <t>Montáž těsnící průchodky, vč utěsnění a obnovy hydroizolace v ploše do 1m2</t>
  </si>
  <si>
    <t>R21010300.102</t>
  </si>
  <si>
    <t>Jádrové vrty diamantovými korunkami do D 50 mm do stavebních materiálů</t>
  </si>
  <si>
    <t>R21010300.103</t>
  </si>
  <si>
    <t>Jádrové vrty diamantovými korunkami do D 100 mm do stavebních materiálů</t>
  </si>
  <si>
    <t>R7491552020</t>
  </si>
  <si>
    <t>Montáž protipožárních ucpávek a tmelů protipožární ucpávka kabelového prostupu, průměru do 110 mm,, do EI 90 min.</t>
  </si>
  <si>
    <t>R013254000.101</t>
  </si>
  <si>
    <t>Dodavatelská, dílenská dokumentace</t>
  </si>
  <si>
    <t>R013254000.102</t>
  </si>
  <si>
    <t>R013254000.103</t>
  </si>
  <si>
    <t>Projektové řízení a koordinace prací s ostatními profesemi</t>
  </si>
  <si>
    <t>R013254000.104</t>
  </si>
  <si>
    <t>Vytyčení trasy inženýrských sítí v zastavěném prostoru</t>
  </si>
  <si>
    <t>R013254000.105</t>
  </si>
  <si>
    <t>Zaměření trasy skutečného provedení v zastavěném prostoru; Geodetické práce - směrové i hloubkové, nové trasy vč. Chrániček</t>
  </si>
  <si>
    <t>Zamražení stávajícího vedení, vyvrtání a osazení odbočky s Kulovými kohouty (2 ks) pro odpadové, hospodářství (lze nahradit vypuštěním systému)</t>
  </si>
  <si>
    <t>předizolované potrubí DN25 vč U kompenzátorů</t>
  </si>
  <si>
    <t>Výkop pro přípojku resp. energetický kanál</t>
  </si>
  <si>
    <t>Betonový energetický kanál - betonový žlab 500x500x500 mm + betonový záklop</t>
  </si>
  <si>
    <t>Hutněný, zpětný zásyp a provizorní horní 20 cm vrstvu - Provizorní úprava terénu - štěrk 8-16mm</t>
  </si>
  <si>
    <t>Vyvážení OS - přednastavení armatur a změření průtoků vedlejší hala</t>
  </si>
  <si>
    <t>Montáže včetně spojů, závěsů potrubí, pevných i kluzných bodů, izolace potrubí,</t>
  </si>
  <si>
    <t>Odkaz na mn. položky pořadí 17 : 290,00000</t>
  </si>
  <si>
    <t>Bude rekultivována stavbou narušená část stávající zelené plochy ve svahu za objektem - cca 340m2 (50m2 je řešno vrámci demolic) : 340-50</t>
  </si>
  <si>
    <t>113107416R00</t>
  </si>
  <si>
    <t>Odstranění podkladů nebo krytů z kameniva těženého, v ploše jednotlivě nad 50 m2, tloušťka vrstvy 160 mm</t>
  </si>
  <si>
    <t>komunikace ostatní : 247</t>
  </si>
  <si>
    <t>komunikace betonový povrch : 27</t>
  </si>
  <si>
    <t>113108410R00</t>
  </si>
  <si>
    <t>Odstranění podkladů nebo krytů živičných, v ploše jednotlivě nad 50 m2, tloušťka vrstvy 100 mm</t>
  </si>
  <si>
    <t xml:space="preserve">uvažovány dvě vrstvy po 100mm : </t>
  </si>
  <si>
    <t>komunikace ostatní : 247*2</t>
  </si>
  <si>
    <t>komunikace betonový povrch : 27*2</t>
  </si>
  <si>
    <t>113151113R00</t>
  </si>
  <si>
    <t>Odstranění podkladu, krytu frézováním povrch živičný, plochy do 500 m2 na jednom objektu nebo při provádění pruhu šířky do  750 mm, tloušťky 40 mm</t>
  </si>
  <si>
    <t>s naložením na dopravní prostředek, očištění povrchu od frézované plochy, opotřebování frézovacích nástrojů (nožů, upínacích kroužků, držáků) nutné ruční odstranění (vybourání) živičného krytu kolem překážek,</t>
  </si>
  <si>
    <t>obnova povrchu : 620</t>
  </si>
  <si>
    <t>113201111R00</t>
  </si>
  <si>
    <t>Vytrhání obrub chodníkových ležatých</t>
  </si>
  <si>
    <t>s vybouráním lože, s přemístěním hmot na skládku na vzdálenost do 3 m nebo naložením na dopravní prostředek</t>
  </si>
  <si>
    <t>předpoklad 15mb : 15</t>
  </si>
  <si>
    <t>113202111R00</t>
  </si>
  <si>
    <t>Vytrhání obrub z krajníků nebo obrubníků stojatých</t>
  </si>
  <si>
    <t>Odkaz na mn. položky pořadí 9 : 29,80000</t>
  </si>
  <si>
    <t>122201101R00</t>
  </si>
  <si>
    <t>Odkopávky a  prokopávky nezapažené v hornině 3  do 100 m3</t>
  </si>
  <si>
    <t>komunikace ostatní odkop do celkové tl. 450mm (450-200-160=90mm) : 247*0,09</t>
  </si>
  <si>
    <t>komunikace betonový povrch do celkové tl. 520mm (520-200-160=160mm) : 27*0,16</t>
  </si>
  <si>
    <t>bet. dlažba tl.250mm : 13*0,25</t>
  </si>
  <si>
    <t>Odkaz na mn. položky pořadí 9 : 29,80000*0,4</t>
  </si>
  <si>
    <t>Odkaz na mn. položky pořadí 11 : 29,80000*20</t>
  </si>
  <si>
    <t>bet. dlažba : 13</t>
  </si>
  <si>
    <t>Odkaz na mn. položky pořadí 11 : 29,80000</t>
  </si>
  <si>
    <t>Odkaz na mn. položky pořadí 17 : 290,00000*0,03</t>
  </si>
  <si>
    <t>Odkaz na mn. položky pořadí 16 : 290,00000*0,09</t>
  </si>
  <si>
    <t>Odkaz na mn. položky pořadí 32 : 13,00000</t>
  </si>
  <si>
    <t>564851112RT3</t>
  </si>
  <si>
    <t>Podklad ze štěrkodrti s rozprostřením a zhutněním frakce 0-45 mm, tloušťka po zhutnění 160 mm</t>
  </si>
  <si>
    <t>štěrkodrť  ŠDA   160 mm    ČSN 736126-1</t>
  </si>
  <si>
    <t>564861111RT3</t>
  </si>
  <si>
    <t>Podklad ze štěrkodrti s rozprostřením a zhutněním frakce 0-45 mm, tloušťka po zhutnění 200 mm</t>
  </si>
  <si>
    <t>Štěrkodrť  ŠDa  min. 200 mm   ČSN EN 13285</t>
  </si>
  <si>
    <t>565141111RT2</t>
  </si>
  <si>
    <t>Podklad z kameniva obaleného asfaltem ACP 16+ až ACP 22+, v pruhu šířky do 3 m, třídy 1, tloušťka po zhutnění 60 mm</t>
  </si>
  <si>
    <t>s rozprostřením a zhutněním</t>
  </si>
  <si>
    <t>Asfaltový beton podkladní	ACP 16+	 60 mm	ČSN EN 13108-1</t>
  </si>
  <si>
    <t>567122111R00</t>
  </si>
  <si>
    <t>Podklad z kameniva zpevněného cementem SC C8/10, tloušťka po zhutnění 120 mm</t>
  </si>
  <si>
    <t>bez dilatačních spár, s rozprostřením a zhutněním, ošetřením povrchu podkladu vodou</t>
  </si>
  <si>
    <t>směs stmelená cementem	SC 0/32 C3/4    120 mm    ČSN 736124-1</t>
  </si>
  <si>
    <t>567122114R00</t>
  </si>
  <si>
    <t>Podklad z kameniva zpevněného cementem SC C8/10, tloušťka po zhutnění 150 mm</t>
  </si>
  <si>
    <t>Směs stmelená cementem SC C8/10 150 mm ČSN EN 14227-1</t>
  </si>
  <si>
    <t>573111124R00</t>
  </si>
  <si>
    <t>Postřik infiltrační asfaltovým pojivem množství zbytkového asfaltu 1,00 kg/m2</t>
  </si>
  <si>
    <t>Postřik infiltrační asfaltový	PI-A	1,0 kg/m2   ČSN EN 12271</t>
  </si>
  <si>
    <t>573231125R00</t>
  </si>
  <si>
    <t>Postřik spojovací kationaktivní emulzí KAE , množství zbytkového asfaltu 0,50 kg/m2</t>
  </si>
  <si>
    <t>bez posypu kamenivem</t>
  </si>
  <si>
    <t>Postřik živičný spojovací  PS-A  0,5 kg/m2   ČSN EN 12271</t>
  </si>
  <si>
    <t>577131111RT2</t>
  </si>
  <si>
    <t>Beton asfaltový s rozprostřením a zhutněním v pruhu šířky do 3 m, ACO 11+, tloušťky 40 mm, plochy od 201 do 1000 m2</t>
  </si>
  <si>
    <t>Asfaltový beton obrusný	ACO 11	40 mm	ČSN EN 13108-1</t>
  </si>
  <si>
    <t>581131115R00</t>
  </si>
  <si>
    <t>Kryt cementobetonový silničních komunikací skupiny 3 a 4, tloušťky 200 mm</t>
  </si>
  <si>
    <t>cementový beton zdrsněný - obrusná vrstva CB III ČSN 736123</t>
  </si>
  <si>
    <t>596831111RT4</t>
  </si>
  <si>
    <t>Kladení dlažby včetně dodávky dlaždic betonových, rozměru 500 x 500 mm, tloušťky 50 mm, do lože z vápenné malty</t>
  </si>
  <si>
    <t>komunikací pro pěší, z dlaždic betonových a teracových, do velikosti dlaždic 0,25 m2, s provedením lože do tl. 30 mm, s vyplněním spár a se smetením přebytečného materiálu na vzdálenost do 3 m</t>
  </si>
  <si>
    <t>bet. dlažba tl.250mm : 13</t>
  </si>
  <si>
    <t>573111rp01</t>
  </si>
  <si>
    <t>Očištění s opravou odfrézovaného povrchu komunikace</t>
  </si>
  <si>
    <t>Povrch odfrézovaných ploch komunikace bude očištěn a budou provedeny opravy trhlin.</t>
  </si>
  <si>
    <t>5811311rp01</t>
  </si>
  <si>
    <t>Příplatek k položce kryt cementobeton. komunikací skup.3 a 4, za obsah dle požadavků PD nad rámec obsahu položek cenové soustavy</t>
  </si>
  <si>
    <t>příplatek za další 4cm tloušťky na celkových 24cm.</t>
  </si>
  <si>
    <t>vzorkování a veškerých dalších nutných souvisejících plnění a dodávek potřeb</t>
  </si>
  <si>
    <t>Odkaz na mn. položky pořadí 31 : 27,00000</t>
  </si>
  <si>
    <t>5-POZN-001</t>
  </si>
  <si>
    <t>Poznámka k ocenění komunikací</t>
  </si>
  <si>
    <t>Poznámka : tuto položku necenit, ale v rámci konstrukcí a povrchů zahrnout do ceny položek:</t>
  </si>
  <si>
    <t>Veškerý materiál použitý do díla musí odpovídat příslušným ustanovením ČSN. Pro štěrkové podsypy ČSN 73 6126 a dlažby ČSN 73 6131. Náležitou pozornost je třeba věnovat úpravě zemní pláně, zejména zabránit jejímu zvodnění. Z toho důvodu je důležité začít s realizací a pokládkou navržených konstrukcí zpevněných ploch v těsné návaznosti na její definitivní úpravu. Rozhodující pro posouzení pláně je provedení zatěžovacích zkoušek. Pláň se musí zhutnit na E2,def = 45 MPa. Na základě měření hodnot modulů na pláni v rámci provádění objektu musí v případě nedodržení minimálních předepsaných hodnot dodavatel v součinnosti s geologem stanovit optimální způsob sanace pláně.</t>
  </si>
  <si>
    <t>předpoklad cca 10mb : 10</t>
  </si>
  <si>
    <t>917862111RT5</t>
  </si>
  <si>
    <t>Osazení silničního nebo chodníkového obrubníku včetně dodávky betonovéího obrubníku  1000/100/250 mm, stojatého, s boční opěrou z betonu prostého, do lože z betonu prostého C 12/15</t>
  </si>
  <si>
    <t>obrubník rozměru 80 x 250 x 1500mm</t>
  </si>
  <si>
    <t>předpoklad 20mb : 20</t>
  </si>
  <si>
    <t>917862111RT7</t>
  </si>
  <si>
    <t>Osazení silničního nebo chodníkového obrubníku včetně dodávky betonovéího obrubníku  1000/150/250 mm, stojatého, s boční opěrou z betonu prostého, do lože z betonu prostého C 12/15</t>
  </si>
  <si>
    <t>917932131RT2</t>
  </si>
  <si>
    <t>Osazení silniční přídlažby  z betonových dlaždic o rozměru 500x250 mm,  , lože z betonu C20/25, včetně dodávky přídlažby</t>
  </si>
  <si>
    <t>podél vozovky předpoklad na straně nových objektů - předpoklad 56mb : 56</t>
  </si>
  <si>
    <t>919735113R00</t>
  </si>
  <si>
    <t>Řezání stávajících krytů nebo podkladů živičných, hloubky přes 100 do 150 mm</t>
  </si>
  <si>
    <t>včetně spotřeby vody</t>
  </si>
  <si>
    <t>předpoklad nařezání pro nové konstrukce cca 177mb : 177</t>
  </si>
  <si>
    <t>938908411R00</t>
  </si>
  <si>
    <t>Očištění povrchu saponátovým roztokem saponátovým roztokem</t>
  </si>
  <si>
    <t>povrchu živičného, betonového nebo dlážděného</t>
  </si>
  <si>
    <t>998225111R00</t>
  </si>
  <si>
    <t>Přesun hmot komunikací a letišť, kryt živičný jakékoliv délky objektu</t>
  </si>
  <si>
    <t xml:space="preserve">17,20,21,22,23,24,25,26,27,28,29,30,31,32,34,36,37,38,39,41, : </t>
  </si>
  <si>
    <t>Součet: : 423,13342</t>
  </si>
  <si>
    <t xml:space="preserve">3,4,5,6,7, : </t>
  </si>
  <si>
    <t>Součet: : 278,91800</t>
  </si>
  <si>
    <t>Součet: : 8088,62200</t>
  </si>
  <si>
    <t>Součet: : 139,45900</t>
  </si>
  <si>
    <t>Součet: : 557,83600</t>
  </si>
  <si>
    <t>Součet: : 96,44706</t>
  </si>
  <si>
    <t>Součet: : 7,34949</t>
  </si>
  <si>
    <t>979999996R00</t>
  </si>
  <si>
    <t>Poplatek za recyklaci, asfaltu, kusovost nad 1600 cm, kusovost nad 1600 cm2, skupina 17 03 02 z Katalogu odpadů</t>
  </si>
  <si>
    <t>Součet: : 175,11867</t>
  </si>
  <si>
    <t>Konstrukce nových zpevněných ploch jsou navrženy v souladu s technickými podmínkami TP 170 „Navrhování vozovek pozemních komunikací”, v platném znění za předpokladu dodržení standardních návrhových podmínek. Tyto podmínky zejména únosnost zemní pláně, namrzavost, vodní režim a další je potřeba ověřit na místě samém příslušnými zkouškami.</t>
  </si>
  <si>
    <t>966842</t>
  </si>
  <si>
    <t>ODSTRANĚNÍ OPLOCENÍ Z DRÁT PLETIVA</t>
  </si>
  <si>
    <t>OTSKP 24</t>
  </si>
  <si>
    <t>odstranění stávajícího oplocení : 172</t>
  </si>
  <si>
    <t>96684rp01</t>
  </si>
  <si>
    <t>Příplatek k položce ODSTRANĚNÍ OPLOCENÍ Z DRÁT PLETIVA, za obsah dle požadavků PD nad rámec obsahu položek cenové soustavy</t>
  </si>
  <si>
    <t>Stávající oplocení vč. betonových sloupků, pletiva a ostnatého drátu.</t>
  </si>
  <si>
    <t>Odkaz na mn. položky pořadí 1 : 172,00000</t>
  </si>
  <si>
    <t>Odkaz na dem. hmot. položky pořadí 1 : 0,42656</t>
  </si>
  <si>
    <t>Odkaz na dem. hmot. položky pořadí 2 : 3,71348</t>
  </si>
  <si>
    <t>76793</t>
  </si>
  <si>
    <t>OPLOCENÍ Z RÁMEČKOVÉHO PLETIVA</t>
  </si>
  <si>
    <t>M2</t>
  </si>
  <si>
    <t>EXP 24</t>
  </si>
  <si>
    <t>oplocení na terénu drátěné panely : 1,85*(110+12)</t>
  </si>
  <si>
    <t>76794</t>
  </si>
  <si>
    <t>OPLOCENÍ Z PLECHU, Výrobek plochý ocelový s povlakem - plech; vlnitý; tl = 0,80 mm; výška vlny = 30 mm; šířka vlny = 110 mm; povrchová úprava: pozink</t>
  </si>
  <si>
    <t>oplocení na terénu - plné panely : 1,85*50</t>
  </si>
  <si>
    <t>76793rp01</t>
  </si>
  <si>
    <t>Příplatek k položce OPLOCENÍ Z RÁMEČKOVÉHO PLETIVA, za obsah dle požadavků PD nad rámec obsahu položek cenové soustavy</t>
  </si>
  <si>
    <t>viz. kniha materiálových standartů SO 702</t>
  </si>
  <si>
    <t>OPLOCENÍ NA TERÉNU – DRÁTĚNÉ PANELY</t>
  </si>
  <si>
    <t>Barva: RAL 9005 JET Black - černá</t>
  </si>
  <si>
    <t>Materiál: Povrchová úprava – pozinkováno + poplastováno</t>
  </si>
  <si>
    <t>Technické parametry:</t>
  </si>
  <si>
    <t>Jedná se o bezpečnostní oplocení. Panely 2D výšky 1830 mm jsou v horní části zakončené ostny o velikosti</t>
  </si>
  <si>
    <t>30 mm a vodorovné dráty jsou zdvojeny. K tomuto typu panelu jsou vhodné kovové poplastované sloupky o</t>
  </si>
  <si>
    <t>profilu 60x60 mm, na který jsou panely instalovány pomocí objímek, příchytek a šroubů. Průměr drátu: svislý 5</t>
  </si>
  <si>
    <t>mm, vodorovný 2x6 mm. Oka 200 × 50mm, svislé obdélníky. Provedení oplocení včetně šikmých ploch na terénu. Oplocení je možné kotvit pouze do kotevních patek z betonu min. třídy C16/20. Součást oplocení je i příslušenství kotvení. Dodávka včetně betonových patek pro ukotvení sloupku do země. Součástí bude osazení podhrabových desek profilu 300x50 mm, úroveň osazení bude min. 50 mm nad terénem. Do cen oplocení zahrnout dále veškeré zemní práce vč. odvozu a ukládky přebytečného výkopku.</t>
  </si>
  <si>
    <t>Šířka panelu: 2500 mm</t>
  </si>
  <si>
    <t>Výška panelu: 1830 mm</t>
  </si>
  <si>
    <t>Odkaz na mn. položky pořadí 5 : 225,70000</t>
  </si>
  <si>
    <t>76794rp01</t>
  </si>
  <si>
    <t>Příplatek k položce OPLOCENÍ Z PLECHU, za obsah dle požadavků PD nad rámec obsahu položek cenové soustavy</t>
  </si>
  <si>
    <t>OPLOCENÍ NA TERÉNU – PLNÉ PANELY</t>
  </si>
  <si>
    <t>Materiál: Povrchová úprava – pozinkováno + komaxit RAL</t>
  </si>
  <si>
    <t>Jedná se o bezpečnostní oplocení. Výplň oplocení je z tahokovu, v obvodovém rámu, čelní propustnost cca15%, pozinkovaný, barevná úprava ral. Výška min. 1,8 m, max. 2,0 m nad terénem. Plech kotvený do ocelových sloupků o profilu 80x80 mm, pomocí vrutů nebo šroubů s EPDM podložkou. Provedení oplocení včetně šikmých ploch na terénu. Oplocení je možné kotvit do kotevních patek z betonu min. třídy C16/20. Součást oplocení je i příslušenství kotvení. Dodávka včetně betonových patek pro ukotvení sloupku do země.</t>
  </si>
  <si>
    <t>Součástí bude osazení podhrabových desek profilu 300 x 50 mm, úroveň osazení bude min. 50 mm nad terénem.</t>
  </si>
  <si>
    <t>Vzdálenost sloupků: 2000 mm, dílce tahokovu široké 1m</t>
  </si>
  <si>
    <t>Do cen oplocení zahrnout dále veškeré zemní práce vč. odvozu a ukládky přebytečného výkopku.</t>
  </si>
  <si>
    <t>Odkaz na mn. položky pořadí 6 : 92,50000</t>
  </si>
  <si>
    <t>Výška panelu: 1800-2000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</si>
</sst>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5"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S8YHiqMWlf9jCDs1weYw3juShZNaKSDmmy40PJhV/l6nZofiHz8jx6JJEkwu3dz73UBi+sg1XtagbHgAzWJkBA==" saltValue="CfqOS6m6RxtL5M/pxJTGR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55"/>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45</v>
      </c>
      <c r="E5" s="87"/>
      <c r="F5" s="87"/>
      <c r="G5" s="87"/>
      <c r="H5" s="18" t="s">
        <v>40</v>
      </c>
      <c r="I5" s="124" t="s">
        <v>49</v>
      </c>
      <c r="J5" s="8"/>
    </row>
    <row r="6" spans="1:15" ht="15.75" customHeight="1" x14ac:dyDescent="0.2">
      <c r="A6" s="2"/>
      <c r="B6" s="27"/>
      <c r="C6" s="52"/>
      <c r="D6" s="121" t="s">
        <v>46</v>
      </c>
      <c r="E6" s="88"/>
      <c r="F6" s="88"/>
      <c r="G6" s="88"/>
      <c r="H6" s="18" t="s">
        <v>34</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20</v>
      </c>
      <c r="D8" s="125" t="s">
        <v>51</v>
      </c>
      <c r="H8" s="18" t="s">
        <v>40</v>
      </c>
      <c r="I8" s="124" t="s">
        <v>55</v>
      </c>
      <c r="J8" s="8"/>
    </row>
    <row r="9" spans="1:15" ht="15.75" hidden="1" customHeight="1" x14ac:dyDescent="0.2">
      <c r="A9" s="2"/>
      <c r="B9" s="2"/>
      <c r="D9" s="125" t="s">
        <v>52</v>
      </c>
      <c r="H9" s="18" t="s">
        <v>34</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6" t="s">
        <v>24</v>
      </c>
      <c r="B16" s="37" t="s">
        <v>24</v>
      </c>
      <c r="C16" s="58"/>
      <c r="D16" s="59"/>
      <c r="E16" s="79"/>
      <c r="F16" s="80"/>
      <c r="G16" s="79"/>
      <c r="H16" s="80"/>
      <c r="I16" s="79">
        <f>SUMIF(F183:F251,A16,I183:I251)+SUMIF(F183:F251,"PSU",I183:I251)</f>
        <v>0</v>
      </c>
      <c r="J16" s="81"/>
    </row>
    <row r="17" spans="1:10" ht="23.25" customHeight="1" x14ac:dyDescent="0.2">
      <c r="A17" s="196" t="s">
        <v>25</v>
      </c>
      <c r="B17" s="37" t="s">
        <v>25</v>
      </c>
      <c r="C17" s="58"/>
      <c r="D17" s="59"/>
      <c r="E17" s="79"/>
      <c r="F17" s="80"/>
      <c r="G17" s="79"/>
      <c r="H17" s="80"/>
      <c r="I17" s="79">
        <f>SUMIF(F183:F251,A17,I183:I251)</f>
        <v>0</v>
      </c>
      <c r="J17" s="81"/>
    </row>
    <row r="18" spans="1:10" ht="23.25" customHeight="1" x14ac:dyDescent="0.2">
      <c r="A18" s="196" t="s">
        <v>26</v>
      </c>
      <c r="B18" s="37" t="s">
        <v>26</v>
      </c>
      <c r="C18" s="58"/>
      <c r="D18" s="59"/>
      <c r="E18" s="79"/>
      <c r="F18" s="80"/>
      <c r="G18" s="79"/>
      <c r="H18" s="80"/>
      <c r="I18" s="79">
        <f>SUMIF(F183:F251,A18,I183:I251)</f>
        <v>0</v>
      </c>
      <c r="J18" s="81"/>
    </row>
    <row r="19" spans="1:10" ht="23.25" customHeight="1" x14ac:dyDescent="0.2">
      <c r="A19" s="196" t="s">
        <v>317</v>
      </c>
      <c r="B19" s="37" t="s">
        <v>27</v>
      </c>
      <c r="C19" s="58"/>
      <c r="D19" s="59"/>
      <c r="E19" s="79"/>
      <c r="F19" s="80"/>
      <c r="G19" s="79"/>
      <c r="H19" s="80"/>
      <c r="I19" s="79">
        <f>SUMIF(F183:F251,A19,I183:I251)</f>
        <v>0</v>
      </c>
      <c r="J19" s="81"/>
    </row>
    <row r="20" spans="1:10" ht="23.25" customHeight="1" x14ac:dyDescent="0.2">
      <c r="A20" s="196" t="s">
        <v>318</v>
      </c>
      <c r="B20" s="37" t="s">
        <v>28</v>
      </c>
      <c r="C20" s="58"/>
      <c r="D20" s="59"/>
      <c r="E20" s="79"/>
      <c r="F20" s="80"/>
      <c r="G20" s="79"/>
      <c r="H20" s="80"/>
      <c r="I20" s="79">
        <f>SUMIF(F183:F251,A20,I183:I251)</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12</v>
      </c>
      <c r="F24" s="38" t="s">
        <v>0</v>
      </c>
      <c r="G24" s="91">
        <f>A23</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112</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57</v>
      </c>
      <c r="C39" s="145"/>
      <c r="D39" s="145"/>
      <c r="E39" s="145"/>
      <c r="F39" s="146">
        <f>'VN01 VN01 Naklady'!AE66+'SO 021 D.1.1 Pol'!AE1646+'SO 021 D.1.2.8 Pol'!AE92+'SO 021 D.1.4.1 Pol'!AE79+'SO 021 D.1.4.C1 Pol'!AE39+'SO 021 D.1.4.C2 Pol'!AE44+'SO 021 D.1.4.D Pol'!AE185+'SO 021 D1.4.D700 Pol'!AE132+'SO 021A 001 Pol'!AE221+'SO 403 403.01 Pol'!AE38+'SO 404 404.01 Pol'!AE36+'SO 406 406.01 Pol'!AE33+'SO 409 409.00 Pol'!AE28+'SO 409 409.01 Pol'!AE65+'SO 410 410.01 Pol'!AE96+'SO 410 410.3 Pol'!AE91+'SO 415 415.01 Pol'!AE20+'SO 600 600.01 Pol'!AE207+'SO 702 702.01 Pol'!AE65</f>
        <v>0</v>
      </c>
      <c r="G39" s="147">
        <f>'VN01 VN01 Naklady'!AF66+'SO 021 D.1.1 Pol'!AF1646+'SO 021 D.1.2.8 Pol'!AF92+'SO 021 D.1.4.1 Pol'!AF79+'SO 021 D.1.4.C1 Pol'!AF39+'SO 021 D.1.4.C2 Pol'!AF44+'SO 021 D.1.4.D Pol'!AF185+'SO 021 D1.4.D700 Pol'!AF132+'SO 021A 001 Pol'!AF221+'SO 403 403.01 Pol'!AF38+'SO 404 404.01 Pol'!AF36+'SO 406 406.01 Pol'!AF33+'SO 409 409.00 Pol'!AF28+'SO 409 409.01 Pol'!AF65+'SO 410 410.01 Pol'!AF96+'SO 410 410.3 Pol'!AF91+'SO 415 415.01 Pol'!AF20+'SO 600 600.01 Pol'!AF207+'SO 702 702.01 Pol'!AF65</f>
        <v>0</v>
      </c>
      <c r="H39" s="148">
        <f>(F39*SazbaDPH1/100)+(G39*SazbaDPH2/100)</f>
        <v>0</v>
      </c>
      <c r="I39" s="148">
        <f>F39+G39+H39</f>
        <v>0</v>
      </c>
      <c r="J39" s="149" t="str">
        <f>IF(_xlfn.SINGLE(CenaCelkemVypocet)=0,"",I39/_xlfn.SINGLE(CenaCelkemVypocet)*100)</f>
        <v/>
      </c>
    </row>
    <row r="40" spans="1:10" ht="25.5" customHeight="1" x14ac:dyDescent="0.2">
      <c r="A40" s="134">
        <v>2</v>
      </c>
      <c r="B40" s="150"/>
      <c r="C40" s="151" t="s">
        <v>58</v>
      </c>
      <c r="D40" s="151"/>
      <c r="E40" s="151"/>
      <c r="F40" s="152">
        <f>'VN01 VN01 Naklady'!AE66</f>
        <v>0</v>
      </c>
      <c r="G40" s="153">
        <f>'VN01 VN01 Naklady'!AF66</f>
        <v>0</v>
      </c>
      <c r="H40" s="153">
        <f>(F40*SazbaDPH1/100)+(G40*SazbaDPH2/100)</f>
        <v>0</v>
      </c>
      <c r="I40" s="153">
        <f>F40+G40+H40</f>
        <v>0</v>
      </c>
      <c r="J40" s="154" t="str">
        <f>IF(_xlfn.SINGLE(CenaCelkemVypocet)=0,"",I40/_xlfn.SINGLE(CenaCelkemVypocet)*100)</f>
        <v/>
      </c>
    </row>
    <row r="41" spans="1:10" ht="25.5" customHeight="1" x14ac:dyDescent="0.2">
      <c r="A41" s="134">
        <v>3</v>
      </c>
      <c r="B41" s="155" t="s">
        <v>59</v>
      </c>
      <c r="C41" s="145" t="s">
        <v>58</v>
      </c>
      <c r="D41" s="145"/>
      <c r="E41" s="145"/>
      <c r="F41" s="156">
        <f>'VN01 VN01 Naklady'!AE66</f>
        <v>0</v>
      </c>
      <c r="G41" s="148">
        <f>'VN01 VN01 Naklady'!AF66</f>
        <v>0</v>
      </c>
      <c r="H41" s="148">
        <f>(F41*SazbaDPH1/100)+(G41*SazbaDPH2/100)</f>
        <v>0</v>
      </c>
      <c r="I41" s="148">
        <f>F41+G41+H41</f>
        <v>0</v>
      </c>
      <c r="J41" s="149" t="str">
        <f>IF(_xlfn.SINGLE(CenaCelkemVypocet)=0,"",I41/_xlfn.SINGLE(CenaCelkemVypocet)*100)</f>
        <v/>
      </c>
    </row>
    <row r="42" spans="1:10" ht="25.5" customHeight="1" x14ac:dyDescent="0.2">
      <c r="A42" s="134">
        <v>2</v>
      </c>
      <c r="B42" s="150"/>
      <c r="C42" s="151" t="s">
        <v>60</v>
      </c>
      <c r="D42" s="151"/>
      <c r="E42" s="151"/>
      <c r="F42" s="152"/>
      <c r="G42" s="153"/>
      <c r="H42" s="153">
        <f>(F42*SazbaDPH1/100)+(G42*SazbaDPH2/100)</f>
        <v>0</v>
      </c>
      <c r="I42" s="153"/>
      <c r="J42" s="154"/>
    </row>
    <row r="43" spans="1:10" ht="25.5" customHeight="1" x14ac:dyDescent="0.2">
      <c r="A43" s="134">
        <v>2</v>
      </c>
      <c r="B43" s="150" t="s">
        <v>61</v>
      </c>
      <c r="C43" s="151" t="s">
        <v>62</v>
      </c>
      <c r="D43" s="151"/>
      <c r="E43" s="151"/>
      <c r="F43" s="152">
        <f>'SO 021 D.1.1 Pol'!AE1646+'SO 021 D.1.2.8 Pol'!AE92+'SO 021 D.1.4.1 Pol'!AE79+'SO 021 D.1.4.C1 Pol'!AE39+'SO 021 D.1.4.C2 Pol'!AE44+'SO 021 D.1.4.D Pol'!AE185+'SO 021 D1.4.D700 Pol'!AE132</f>
        <v>0</v>
      </c>
      <c r="G43" s="153">
        <f>'SO 021 D.1.1 Pol'!AF1646+'SO 021 D.1.2.8 Pol'!AF92+'SO 021 D.1.4.1 Pol'!AF79+'SO 021 D.1.4.C1 Pol'!AF39+'SO 021 D.1.4.C2 Pol'!AF44+'SO 021 D.1.4.D Pol'!AF185+'SO 021 D1.4.D700 Pol'!AF132</f>
        <v>0</v>
      </c>
      <c r="H43" s="153">
        <f>(F43*SazbaDPH1/100)+(G43*SazbaDPH2/100)</f>
        <v>0</v>
      </c>
      <c r="I43" s="153">
        <f>F43+G43+H43</f>
        <v>0</v>
      </c>
      <c r="J43" s="154" t="str">
        <f>IF(_xlfn.SINGLE(CenaCelkemVypocet)=0,"",I43/_xlfn.SINGLE(CenaCelkemVypocet)*100)</f>
        <v/>
      </c>
    </row>
    <row r="44" spans="1:10" ht="25.5" customHeight="1" x14ac:dyDescent="0.2">
      <c r="A44" s="134">
        <v>3</v>
      </c>
      <c r="B44" s="155" t="s">
        <v>63</v>
      </c>
      <c r="C44" s="145" t="s">
        <v>64</v>
      </c>
      <c r="D44" s="145"/>
      <c r="E44" s="145"/>
      <c r="F44" s="156">
        <f>'SO 021 D.1.1 Pol'!AE1646</f>
        <v>0</v>
      </c>
      <c r="G44" s="148">
        <f>'SO 021 D.1.1 Pol'!AF1646</f>
        <v>0</v>
      </c>
      <c r="H44" s="148">
        <f>(F44*SazbaDPH1/100)+(G44*SazbaDPH2/100)</f>
        <v>0</v>
      </c>
      <c r="I44" s="148">
        <f>F44+G44+H44</f>
        <v>0</v>
      </c>
      <c r="J44" s="149" t="str">
        <f>IF(_xlfn.SINGLE(CenaCelkemVypocet)=0,"",I44/_xlfn.SINGLE(CenaCelkemVypocet)*100)</f>
        <v/>
      </c>
    </row>
    <row r="45" spans="1:10" ht="25.5" customHeight="1" x14ac:dyDescent="0.2">
      <c r="A45" s="134">
        <v>3</v>
      </c>
      <c r="B45" s="155" t="s">
        <v>65</v>
      </c>
      <c r="C45" s="145" t="s">
        <v>66</v>
      </c>
      <c r="D45" s="145"/>
      <c r="E45" s="145"/>
      <c r="F45" s="156">
        <f>'SO 021 D.1.2.8 Pol'!AE92</f>
        <v>0</v>
      </c>
      <c r="G45" s="148">
        <f>'SO 021 D.1.2.8 Pol'!AF92</f>
        <v>0</v>
      </c>
      <c r="H45" s="148">
        <f>(F45*SazbaDPH1/100)+(G45*SazbaDPH2/100)</f>
        <v>0</v>
      </c>
      <c r="I45" s="148">
        <f>F45+G45+H45</f>
        <v>0</v>
      </c>
      <c r="J45" s="149" t="str">
        <f>IF(_xlfn.SINGLE(CenaCelkemVypocet)=0,"",I45/_xlfn.SINGLE(CenaCelkemVypocet)*100)</f>
        <v/>
      </c>
    </row>
    <row r="46" spans="1:10" ht="25.5" customHeight="1" x14ac:dyDescent="0.2">
      <c r="A46" s="134">
        <v>3</v>
      </c>
      <c r="B46" s="155" t="s">
        <v>67</v>
      </c>
      <c r="C46" s="145" t="s">
        <v>68</v>
      </c>
      <c r="D46" s="145"/>
      <c r="E46" s="145"/>
      <c r="F46" s="156">
        <f>'SO 021 D.1.4.1 Pol'!AE79</f>
        <v>0</v>
      </c>
      <c r="G46" s="148">
        <f>'SO 021 D.1.4.1 Pol'!AF79</f>
        <v>0</v>
      </c>
      <c r="H46" s="148">
        <f>(F46*SazbaDPH1/100)+(G46*SazbaDPH2/100)</f>
        <v>0</v>
      </c>
      <c r="I46" s="148">
        <f>F46+G46+H46</f>
        <v>0</v>
      </c>
      <c r="J46" s="149" t="str">
        <f>IF(_xlfn.SINGLE(CenaCelkemVypocet)=0,"",I46/_xlfn.SINGLE(CenaCelkemVypocet)*100)</f>
        <v/>
      </c>
    </row>
    <row r="47" spans="1:10" ht="25.5" customHeight="1" x14ac:dyDescent="0.2">
      <c r="A47" s="134">
        <v>3</v>
      </c>
      <c r="B47" s="155" t="s">
        <v>69</v>
      </c>
      <c r="C47" s="145" t="s">
        <v>70</v>
      </c>
      <c r="D47" s="145"/>
      <c r="E47" s="145"/>
      <c r="F47" s="156">
        <f>'SO 021 D.1.4.C1 Pol'!AE39</f>
        <v>0</v>
      </c>
      <c r="G47" s="148">
        <f>'SO 021 D.1.4.C1 Pol'!AF39</f>
        <v>0</v>
      </c>
      <c r="H47" s="148">
        <f>(F47*SazbaDPH1/100)+(G47*SazbaDPH2/100)</f>
        <v>0</v>
      </c>
      <c r="I47" s="148">
        <f>F47+G47+H47</f>
        <v>0</v>
      </c>
      <c r="J47" s="149" t="str">
        <f>IF(_xlfn.SINGLE(CenaCelkemVypocet)=0,"",I47/_xlfn.SINGLE(CenaCelkemVypocet)*100)</f>
        <v/>
      </c>
    </row>
    <row r="48" spans="1:10" ht="25.5" customHeight="1" x14ac:dyDescent="0.2">
      <c r="A48" s="134">
        <v>3</v>
      </c>
      <c r="B48" s="155" t="s">
        <v>71</v>
      </c>
      <c r="C48" s="145" t="s">
        <v>72</v>
      </c>
      <c r="D48" s="145"/>
      <c r="E48" s="145"/>
      <c r="F48" s="156">
        <f>'SO 021 D.1.4.C2 Pol'!AE44</f>
        <v>0</v>
      </c>
      <c r="G48" s="148">
        <f>'SO 021 D.1.4.C2 Pol'!AF44</f>
        <v>0</v>
      </c>
      <c r="H48" s="148">
        <f>(F48*SazbaDPH1/100)+(G48*SazbaDPH2/100)</f>
        <v>0</v>
      </c>
      <c r="I48" s="148">
        <f>F48+G48+H48</f>
        <v>0</v>
      </c>
      <c r="J48" s="149" t="str">
        <f>IF(_xlfn.SINGLE(CenaCelkemVypocet)=0,"",I48/_xlfn.SINGLE(CenaCelkemVypocet)*100)</f>
        <v/>
      </c>
    </row>
    <row r="49" spans="1:10" ht="25.5" customHeight="1" x14ac:dyDescent="0.2">
      <c r="A49" s="134">
        <v>3</v>
      </c>
      <c r="B49" s="155" t="s">
        <v>73</v>
      </c>
      <c r="C49" s="145" t="s">
        <v>74</v>
      </c>
      <c r="D49" s="145"/>
      <c r="E49" s="145"/>
      <c r="F49" s="156">
        <f>'SO 021 D.1.4.D Pol'!AE185</f>
        <v>0</v>
      </c>
      <c r="G49" s="148">
        <f>'SO 021 D.1.4.D Pol'!AF185</f>
        <v>0</v>
      </c>
      <c r="H49" s="148">
        <f>(F49*SazbaDPH1/100)+(G49*SazbaDPH2/100)</f>
        <v>0</v>
      </c>
      <c r="I49" s="148">
        <f>F49+G49+H49</f>
        <v>0</v>
      </c>
      <c r="J49" s="149" t="str">
        <f>IF(_xlfn.SINGLE(CenaCelkemVypocet)=0,"",I49/_xlfn.SINGLE(CenaCelkemVypocet)*100)</f>
        <v/>
      </c>
    </row>
    <row r="50" spans="1:10" ht="25.5" customHeight="1" x14ac:dyDescent="0.2">
      <c r="A50" s="134">
        <v>3</v>
      </c>
      <c r="B50" s="155" t="s">
        <v>75</v>
      </c>
      <c r="C50" s="145" t="s">
        <v>76</v>
      </c>
      <c r="D50" s="145"/>
      <c r="E50" s="145"/>
      <c r="F50" s="156">
        <f>'SO 021 D1.4.D700 Pol'!AE132</f>
        <v>0</v>
      </c>
      <c r="G50" s="148">
        <f>'SO 021 D1.4.D700 Pol'!AF132</f>
        <v>0</v>
      </c>
      <c r="H50" s="148">
        <f>(F50*SazbaDPH1/100)+(G50*SazbaDPH2/100)</f>
        <v>0</v>
      </c>
      <c r="I50" s="148">
        <f>F50+G50+H50</f>
        <v>0</v>
      </c>
      <c r="J50" s="149" t="str">
        <f>IF(_xlfn.SINGLE(CenaCelkemVypocet)=0,"",I50/_xlfn.SINGLE(CenaCelkemVypocet)*100)</f>
        <v/>
      </c>
    </row>
    <row r="51" spans="1:10" ht="25.5" customHeight="1" x14ac:dyDescent="0.2">
      <c r="A51" s="134">
        <v>2</v>
      </c>
      <c r="B51" s="150" t="s">
        <v>77</v>
      </c>
      <c r="C51" s="151" t="s">
        <v>78</v>
      </c>
      <c r="D51" s="151"/>
      <c r="E51" s="151"/>
      <c r="F51" s="152">
        <f>'SO 021A 001 Pol'!AE221</f>
        <v>0</v>
      </c>
      <c r="G51" s="153">
        <f>'SO 021A 001 Pol'!AF221</f>
        <v>0</v>
      </c>
      <c r="H51" s="153">
        <f>(F51*SazbaDPH1/100)+(G51*SazbaDPH2/100)</f>
        <v>0</v>
      </c>
      <c r="I51" s="153">
        <f>F51+G51+H51</f>
        <v>0</v>
      </c>
      <c r="J51" s="154" t="str">
        <f>IF(_xlfn.SINGLE(CenaCelkemVypocet)=0,"",I51/_xlfn.SINGLE(CenaCelkemVypocet)*100)</f>
        <v/>
      </c>
    </row>
    <row r="52" spans="1:10" ht="25.5" customHeight="1" x14ac:dyDescent="0.2">
      <c r="A52" s="134">
        <v>3</v>
      </c>
      <c r="B52" s="155" t="s">
        <v>79</v>
      </c>
      <c r="C52" s="145" t="s">
        <v>80</v>
      </c>
      <c r="D52" s="145"/>
      <c r="E52" s="145"/>
      <c r="F52" s="156">
        <f>'SO 021A 001 Pol'!AE221</f>
        <v>0</v>
      </c>
      <c r="G52" s="148">
        <f>'SO 021A 001 Pol'!AF221</f>
        <v>0</v>
      </c>
      <c r="H52" s="148">
        <f>(F52*SazbaDPH1/100)+(G52*SazbaDPH2/100)</f>
        <v>0</v>
      </c>
      <c r="I52" s="148">
        <f>F52+G52+H52</f>
        <v>0</v>
      </c>
      <c r="J52" s="149" t="str">
        <f>IF(_xlfn.SINGLE(CenaCelkemVypocet)=0,"",I52/_xlfn.SINGLE(CenaCelkemVypocet)*100)</f>
        <v/>
      </c>
    </row>
    <row r="53" spans="1:10" ht="25.5" customHeight="1" x14ac:dyDescent="0.2">
      <c r="A53" s="134">
        <v>2</v>
      </c>
      <c r="B53" s="150" t="s">
        <v>81</v>
      </c>
      <c r="C53" s="151" t="s">
        <v>82</v>
      </c>
      <c r="D53" s="151"/>
      <c r="E53" s="151"/>
      <c r="F53" s="152">
        <f>'SO 403 403.01 Pol'!AE38</f>
        <v>0</v>
      </c>
      <c r="G53" s="153">
        <f>'SO 403 403.01 Pol'!AF38</f>
        <v>0</v>
      </c>
      <c r="H53" s="153">
        <f>(F53*SazbaDPH1/100)+(G53*SazbaDPH2/100)</f>
        <v>0</v>
      </c>
      <c r="I53" s="153">
        <f>F53+G53+H53</f>
        <v>0</v>
      </c>
      <c r="J53" s="154" t="str">
        <f>IF(_xlfn.SINGLE(CenaCelkemVypocet)=0,"",I53/_xlfn.SINGLE(CenaCelkemVypocet)*100)</f>
        <v/>
      </c>
    </row>
    <row r="54" spans="1:10" ht="25.5" customHeight="1" x14ac:dyDescent="0.2">
      <c r="A54" s="134">
        <v>3</v>
      </c>
      <c r="B54" s="155" t="s">
        <v>83</v>
      </c>
      <c r="C54" s="145" t="s">
        <v>82</v>
      </c>
      <c r="D54" s="145"/>
      <c r="E54" s="145"/>
      <c r="F54" s="156">
        <f>'SO 403 403.01 Pol'!AE38</f>
        <v>0</v>
      </c>
      <c r="G54" s="148">
        <f>'SO 403 403.01 Pol'!AF38</f>
        <v>0</v>
      </c>
      <c r="H54" s="148">
        <f>(F54*SazbaDPH1/100)+(G54*SazbaDPH2/100)</f>
        <v>0</v>
      </c>
      <c r="I54" s="148">
        <f>F54+G54+H54</f>
        <v>0</v>
      </c>
      <c r="J54" s="149" t="str">
        <f>IF(_xlfn.SINGLE(CenaCelkemVypocet)=0,"",I54/_xlfn.SINGLE(CenaCelkemVypocet)*100)</f>
        <v/>
      </c>
    </row>
    <row r="55" spans="1:10" ht="25.5" customHeight="1" x14ac:dyDescent="0.2">
      <c r="A55" s="134">
        <v>2</v>
      </c>
      <c r="B55" s="150" t="s">
        <v>84</v>
      </c>
      <c r="C55" s="151" t="s">
        <v>85</v>
      </c>
      <c r="D55" s="151"/>
      <c r="E55" s="151"/>
      <c r="F55" s="152">
        <f>'SO 404 404.01 Pol'!AE36</f>
        <v>0</v>
      </c>
      <c r="G55" s="153">
        <f>'SO 404 404.01 Pol'!AF36</f>
        <v>0</v>
      </c>
      <c r="H55" s="153">
        <f>(F55*SazbaDPH1/100)+(G55*SazbaDPH2/100)</f>
        <v>0</v>
      </c>
      <c r="I55" s="153">
        <f>F55+G55+H55</f>
        <v>0</v>
      </c>
      <c r="J55" s="154" t="str">
        <f>IF(_xlfn.SINGLE(CenaCelkemVypocet)=0,"",I55/_xlfn.SINGLE(CenaCelkemVypocet)*100)</f>
        <v/>
      </c>
    </row>
    <row r="56" spans="1:10" ht="25.5" customHeight="1" x14ac:dyDescent="0.2">
      <c r="A56" s="134">
        <v>3</v>
      </c>
      <c r="B56" s="155" t="s">
        <v>86</v>
      </c>
      <c r="C56" s="145" t="s">
        <v>85</v>
      </c>
      <c r="D56" s="145"/>
      <c r="E56" s="145"/>
      <c r="F56" s="156">
        <f>'SO 404 404.01 Pol'!AE36</f>
        <v>0</v>
      </c>
      <c r="G56" s="148">
        <f>'SO 404 404.01 Pol'!AF36</f>
        <v>0</v>
      </c>
      <c r="H56" s="148">
        <f>(F56*SazbaDPH1/100)+(G56*SazbaDPH2/100)</f>
        <v>0</v>
      </c>
      <c r="I56" s="148">
        <f>F56+G56+H56</f>
        <v>0</v>
      </c>
      <c r="J56" s="149" t="str">
        <f>IF(_xlfn.SINGLE(CenaCelkemVypocet)=0,"",I56/_xlfn.SINGLE(CenaCelkemVypocet)*100)</f>
        <v/>
      </c>
    </row>
    <row r="57" spans="1:10" ht="25.5" customHeight="1" x14ac:dyDescent="0.2">
      <c r="A57" s="134">
        <v>2</v>
      </c>
      <c r="B57" s="150" t="s">
        <v>87</v>
      </c>
      <c r="C57" s="151" t="s">
        <v>88</v>
      </c>
      <c r="D57" s="151"/>
      <c r="E57" s="151"/>
      <c r="F57" s="152">
        <f>'SO 406 406.01 Pol'!AE33</f>
        <v>0</v>
      </c>
      <c r="G57" s="153">
        <f>'SO 406 406.01 Pol'!AF33</f>
        <v>0</v>
      </c>
      <c r="H57" s="153">
        <f>(F57*SazbaDPH1/100)+(G57*SazbaDPH2/100)</f>
        <v>0</v>
      </c>
      <c r="I57" s="153">
        <f>F57+G57+H57</f>
        <v>0</v>
      </c>
      <c r="J57" s="154" t="str">
        <f>IF(_xlfn.SINGLE(CenaCelkemVypocet)=0,"",I57/_xlfn.SINGLE(CenaCelkemVypocet)*100)</f>
        <v/>
      </c>
    </row>
    <row r="58" spans="1:10" ht="25.5" customHeight="1" x14ac:dyDescent="0.2">
      <c r="A58" s="134">
        <v>3</v>
      </c>
      <c r="B58" s="155" t="s">
        <v>89</v>
      </c>
      <c r="C58" s="145" t="s">
        <v>88</v>
      </c>
      <c r="D58" s="145"/>
      <c r="E58" s="145"/>
      <c r="F58" s="156">
        <f>'SO 406 406.01 Pol'!AE33</f>
        <v>0</v>
      </c>
      <c r="G58" s="148">
        <f>'SO 406 406.01 Pol'!AF33</f>
        <v>0</v>
      </c>
      <c r="H58" s="148">
        <f>(F58*SazbaDPH1/100)+(G58*SazbaDPH2/100)</f>
        <v>0</v>
      </c>
      <c r="I58" s="148">
        <f>F58+G58+H58</f>
        <v>0</v>
      </c>
      <c r="J58" s="149" t="str">
        <f>IF(_xlfn.SINGLE(CenaCelkemVypocet)=0,"",I58/_xlfn.SINGLE(CenaCelkemVypocet)*100)</f>
        <v/>
      </c>
    </row>
    <row r="59" spans="1:10" ht="25.5" customHeight="1" x14ac:dyDescent="0.2">
      <c r="A59" s="134">
        <v>2</v>
      </c>
      <c r="B59" s="150" t="s">
        <v>90</v>
      </c>
      <c r="C59" s="151" t="s">
        <v>91</v>
      </c>
      <c r="D59" s="151"/>
      <c r="E59" s="151"/>
      <c r="F59" s="152">
        <f>'SO 409 409.00 Pol'!AE28+'SO 409 409.01 Pol'!AE65</f>
        <v>0</v>
      </c>
      <c r="G59" s="153">
        <f>'SO 409 409.00 Pol'!AF28+'SO 409 409.01 Pol'!AF65</f>
        <v>0</v>
      </c>
      <c r="H59" s="153">
        <f>(F59*SazbaDPH1/100)+(G59*SazbaDPH2/100)</f>
        <v>0</v>
      </c>
      <c r="I59" s="153">
        <f>F59+G59+H59</f>
        <v>0</v>
      </c>
      <c r="J59" s="154" t="str">
        <f>IF(_xlfn.SINGLE(CenaCelkemVypocet)=0,"",I59/_xlfn.SINGLE(CenaCelkemVypocet)*100)</f>
        <v/>
      </c>
    </row>
    <row r="60" spans="1:10" ht="25.5" customHeight="1" x14ac:dyDescent="0.2">
      <c r="A60" s="134">
        <v>3</v>
      </c>
      <c r="B60" s="155" t="s">
        <v>92</v>
      </c>
      <c r="C60" s="145" t="s">
        <v>93</v>
      </c>
      <c r="D60" s="145"/>
      <c r="E60" s="145"/>
      <c r="F60" s="156">
        <f>'SO 409 409.00 Pol'!AE28</f>
        <v>0</v>
      </c>
      <c r="G60" s="148">
        <f>'SO 409 409.00 Pol'!AF28</f>
        <v>0</v>
      </c>
      <c r="H60" s="148">
        <f>(F60*SazbaDPH1/100)+(G60*SazbaDPH2/100)</f>
        <v>0</v>
      </c>
      <c r="I60" s="148">
        <f>F60+G60+H60</f>
        <v>0</v>
      </c>
      <c r="J60" s="149" t="str">
        <f>IF(_xlfn.SINGLE(CenaCelkemVypocet)=0,"",I60/_xlfn.SINGLE(CenaCelkemVypocet)*100)</f>
        <v/>
      </c>
    </row>
    <row r="61" spans="1:10" ht="25.5" customHeight="1" x14ac:dyDescent="0.2">
      <c r="A61" s="134">
        <v>3</v>
      </c>
      <c r="B61" s="155" t="s">
        <v>94</v>
      </c>
      <c r="C61" s="145" t="s">
        <v>91</v>
      </c>
      <c r="D61" s="145"/>
      <c r="E61" s="145"/>
      <c r="F61" s="156">
        <f>'SO 409 409.01 Pol'!AE65</f>
        <v>0</v>
      </c>
      <c r="G61" s="148">
        <f>'SO 409 409.01 Pol'!AF65</f>
        <v>0</v>
      </c>
      <c r="H61" s="148">
        <f>(F61*SazbaDPH1/100)+(G61*SazbaDPH2/100)</f>
        <v>0</v>
      </c>
      <c r="I61" s="148">
        <f>F61+G61+H61</f>
        <v>0</v>
      </c>
      <c r="J61" s="149" t="str">
        <f>IF(_xlfn.SINGLE(CenaCelkemVypocet)=0,"",I61/_xlfn.SINGLE(CenaCelkemVypocet)*100)</f>
        <v/>
      </c>
    </row>
    <row r="62" spans="1:10" ht="25.5" customHeight="1" x14ac:dyDescent="0.2">
      <c r="A62" s="134">
        <v>2</v>
      </c>
      <c r="B62" s="150" t="s">
        <v>95</v>
      </c>
      <c r="C62" s="151" t="s">
        <v>96</v>
      </c>
      <c r="D62" s="151"/>
      <c r="E62" s="151"/>
      <c r="F62" s="152">
        <f>'SO 410 410.01 Pol'!AE96+'SO 410 410.3 Pol'!AE91</f>
        <v>0</v>
      </c>
      <c r="G62" s="153">
        <f>'SO 410 410.01 Pol'!AF96+'SO 410 410.3 Pol'!AF91</f>
        <v>0</v>
      </c>
      <c r="H62" s="153">
        <f>(F62*SazbaDPH1/100)+(G62*SazbaDPH2/100)</f>
        <v>0</v>
      </c>
      <c r="I62" s="153">
        <f>F62+G62+H62</f>
        <v>0</v>
      </c>
      <c r="J62" s="154" t="str">
        <f>IF(_xlfn.SINGLE(CenaCelkemVypocet)=0,"",I62/_xlfn.SINGLE(CenaCelkemVypocet)*100)</f>
        <v/>
      </c>
    </row>
    <row r="63" spans="1:10" ht="25.5" customHeight="1" x14ac:dyDescent="0.2">
      <c r="A63" s="134">
        <v>3</v>
      </c>
      <c r="B63" s="155" t="s">
        <v>97</v>
      </c>
      <c r="C63" s="145" t="s">
        <v>98</v>
      </c>
      <c r="D63" s="145"/>
      <c r="E63" s="145"/>
      <c r="F63" s="156">
        <f>'SO 410 410.01 Pol'!AE96</f>
        <v>0</v>
      </c>
      <c r="G63" s="148">
        <f>'SO 410 410.01 Pol'!AF96</f>
        <v>0</v>
      </c>
      <c r="H63" s="148">
        <f>(F63*SazbaDPH1/100)+(G63*SazbaDPH2/100)</f>
        <v>0</v>
      </c>
      <c r="I63" s="148">
        <f>F63+G63+H63</f>
        <v>0</v>
      </c>
      <c r="J63" s="149" t="str">
        <f>IF(_xlfn.SINGLE(CenaCelkemVypocet)=0,"",I63/_xlfn.SINGLE(CenaCelkemVypocet)*100)</f>
        <v/>
      </c>
    </row>
    <row r="64" spans="1:10" ht="25.5" customHeight="1" x14ac:dyDescent="0.2">
      <c r="A64" s="134">
        <v>3</v>
      </c>
      <c r="B64" s="155" t="s">
        <v>99</v>
      </c>
      <c r="C64" s="145" t="s">
        <v>100</v>
      </c>
      <c r="D64" s="145"/>
      <c r="E64" s="145"/>
      <c r="F64" s="156">
        <f>'SO 410 410.3 Pol'!AE91</f>
        <v>0</v>
      </c>
      <c r="G64" s="148">
        <f>'SO 410 410.3 Pol'!AF91</f>
        <v>0</v>
      </c>
      <c r="H64" s="148">
        <f>(F64*SazbaDPH1/100)+(G64*SazbaDPH2/100)</f>
        <v>0</v>
      </c>
      <c r="I64" s="148">
        <f>F64+G64+H64</f>
        <v>0</v>
      </c>
      <c r="J64" s="149" t="str">
        <f>IF(_xlfn.SINGLE(CenaCelkemVypocet)=0,"",I64/_xlfn.SINGLE(CenaCelkemVypocet)*100)</f>
        <v/>
      </c>
    </row>
    <row r="65" spans="1:52" ht="25.5" customHeight="1" x14ac:dyDescent="0.2">
      <c r="A65" s="134">
        <v>2</v>
      </c>
      <c r="B65" s="150" t="s">
        <v>101</v>
      </c>
      <c r="C65" s="151" t="s">
        <v>102</v>
      </c>
      <c r="D65" s="151"/>
      <c r="E65" s="151"/>
      <c r="F65" s="152">
        <f>'SO 415 415.01 Pol'!AE20</f>
        <v>0</v>
      </c>
      <c r="G65" s="153">
        <f>'SO 415 415.01 Pol'!AF20</f>
        <v>0</v>
      </c>
      <c r="H65" s="153">
        <f>(F65*SazbaDPH1/100)+(G65*SazbaDPH2/100)</f>
        <v>0</v>
      </c>
      <c r="I65" s="153">
        <f>F65+G65+H65</f>
        <v>0</v>
      </c>
      <c r="J65" s="154" t="str">
        <f>IF(_xlfn.SINGLE(CenaCelkemVypocet)=0,"",I65/_xlfn.SINGLE(CenaCelkemVypocet)*100)</f>
        <v/>
      </c>
    </row>
    <row r="66" spans="1:52" ht="25.5" customHeight="1" x14ac:dyDescent="0.2">
      <c r="A66" s="134">
        <v>3</v>
      </c>
      <c r="B66" s="155" t="s">
        <v>103</v>
      </c>
      <c r="C66" s="145" t="s">
        <v>104</v>
      </c>
      <c r="D66" s="145"/>
      <c r="E66" s="145"/>
      <c r="F66" s="156">
        <f>'SO 415 415.01 Pol'!AE20</f>
        <v>0</v>
      </c>
      <c r="G66" s="148">
        <f>'SO 415 415.01 Pol'!AF20</f>
        <v>0</v>
      </c>
      <c r="H66" s="148">
        <f>(F66*SazbaDPH1/100)+(G66*SazbaDPH2/100)</f>
        <v>0</v>
      </c>
      <c r="I66" s="148">
        <f>F66+G66+H66</f>
        <v>0</v>
      </c>
      <c r="J66" s="149" t="str">
        <f>IF(_xlfn.SINGLE(CenaCelkemVypocet)=0,"",I66/_xlfn.SINGLE(CenaCelkemVypocet)*100)</f>
        <v/>
      </c>
    </row>
    <row r="67" spans="1:52" ht="25.5" customHeight="1" x14ac:dyDescent="0.2">
      <c r="A67" s="134">
        <v>2</v>
      </c>
      <c r="B67" s="150" t="s">
        <v>105</v>
      </c>
      <c r="C67" s="151" t="s">
        <v>106</v>
      </c>
      <c r="D67" s="151"/>
      <c r="E67" s="151"/>
      <c r="F67" s="152">
        <f>'SO 600 600.01 Pol'!AE207</f>
        <v>0</v>
      </c>
      <c r="G67" s="153">
        <f>'SO 600 600.01 Pol'!AF207</f>
        <v>0</v>
      </c>
      <c r="H67" s="153">
        <f>(F67*SazbaDPH1/100)+(G67*SazbaDPH2/100)</f>
        <v>0</v>
      </c>
      <c r="I67" s="153">
        <f>F67+G67+H67</f>
        <v>0</v>
      </c>
      <c r="J67" s="154" t="str">
        <f>IF(_xlfn.SINGLE(CenaCelkemVypocet)=0,"",I67/_xlfn.SINGLE(CenaCelkemVypocet)*100)</f>
        <v/>
      </c>
    </row>
    <row r="68" spans="1:52" ht="25.5" customHeight="1" x14ac:dyDescent="0.2">
      <c r="A68" s="134">
        <v>3</v>
      </c>
      <c r="B68" s="155" t="s">
        <v>107</v>
      </c>
      <c r="C68" s="145" t="s">
        <v>106</v>
      </c>
      <c r="D68" s="145"/>
      <c r="E68" s="145"/>
      <c r="F68" s="156">
        <f>'SO 600 600.01 Pol'!AE207</f>
        <v>0</v>
      </c>
      <c r="G68" s="148">
        <f>'SO 600 600.01 Pol'!AF207</f>
        <v>0</v>
      </c>
      <c r="H68" s="148">
        <f>(F68*SazbaDPH1/100)+(G68*SazbaDPH2/100)</f>
        <v>0</v>
      </c>
      <c r="I68" s="148">
        <f>F68+G68+H68</f>
        <v>0</v>
      </c>
      <c r="J68" s="149" t="str">
        <f>IF(_xlfn.SINGLE(CenaCelkemVypocet)=0,"",I68/_xlfn.SINGLE(CenaCelkemVypocet)*100)</f>
        <v/>
      </c>
    </row>
    <row r="69" spans="1:52" ht="25.5" customHeight="1" x14ac:dyDescent="0.2">
      <c r="A69" s="134">
        <v>2</v>
      </c>
      <c r="B69" s="150" t="s">
        <v>108</v>
      </c>
      <c r="C69" s="151" t="s">
        <v>109</v>
      </c>
      <c r="D69" s="151"/>
      <c r="E69" s="151"/>
      <c r="F69" s="152">
        <f>'SO 702 702.01 Pol'!AE65</f>
        <v>0</v>
      </c>
      <c r="G69" s="153">
        <f>'SO 702 702.01 Pol'!AF65</f>
        <v>0</v>
      </c>
      <c r="H69" s="153">
        <f>(F69*SazbaDPH1/100)+(G69*SazbaDPH2/100)</f>
        <v>0</v>
      </c>
      <c r="I69" s="153">
        <f>F69+G69+H69</f>
        <v>0</v>
      </c>
      <c r="J69" s="154" t="str">
        <f>IF(_xlfn.SINGLE(CenaCelkemVypocet)=0,"",I69/_xlfn.SINGLE(CenaCelkemVypocet)*100)</f>
        <v/>
      </c>
    </row>
    <row r="70" spans="1:52" ht="25.5" customHeight="1" x14ac:dyDescent="0.2">
      <c r="A70" s="134">
        <v>3</v>
      </c>
      <c r="B70" s="155" t="s">
        <v>110</v>
      </c>
      <c r="C70" s="145" t="s">
        <v>109</v>
      </c>
      <c r="D70" s="145"/>
      <c r="E70" s="145"/>
      <c r="F70" s="156">
        <f>'SO 702 702.01 Pol'!AE65</f>
        <v>0</v>
      </c>
      <c r="G70" s="148">
        <f>'SO 702 702.01 Pol'!AF65</f>
        <v>0</v>
      </c>
      <c r="H70" s="148">
        <f>(F70*SazbaDPH1/100)+(G70*SazbaDPH2/100)</f>
        <v>0</v>
      </c>
      <c r="I70" s="148">
        <f>F70+G70+H70</f>
        <v>0</v>
      </c>
      <c r="J70" s="149" t="str">
        <f>IF(_xlfn.SINGLE(CenaCelkemVypocet)=0,"",I70/_xlfn.SINGLE(CenaCelkemVypocet)*100)</f>
        <v/>
      </c>
    </row>
    <row r="71" spans="1:52" ht="25.5" customHeight="1" x14ac:dyDescent="0.2">
      <c r="A71" s="134"/>
      <c r="B71" s="157" t="s">
        <v>111</v>
      </c>
      <c r="C71" s="158"/>
      <c r="D71" s="158"/>
      <c r="E71" s="159"/>
      <c r="F71" s="160">
        <f>SUMIF(A39:A70,"=1",F39:F70)</f>
        <v>0</v>
      </c>
      <c r="G71" s="161">
        <f>SUMIF(A39:A70,"=1",G39:G70)</f>
        <v>0</v>
      </c>
      <c r="H71" s="161">
        <f>SUMIF(A39:A70,"=1",H39:H70)</f>
        <v>0</v>
      </c>
      <c r="I71" s="161">
        <f>SUMIF(A39:A70,"=1",I39:I70)</f>
        <v>0</v>
      </c>
      <c r="J71" s="162">
        <f>SUMIF(A39:A70,"=1",J39:J70)</f>
        <v>0</v>
      </c>
    </row>
    <row r="73" spans="1:52" x14ac:dyDescent="0.2">
      <c r="A73" t="s">
        <v>113</v>
      </c>
      <c r="B73" t="s">
        <v>114</v>
      </c>
    </row>
    <row r="74" spans="1:52" x14ac:dyDescent="0.2">
      <c r="B74" s="174" t="s">
        <v>115</v>
      </c>
      <c r="C74" s="174"/>
      <c r="D74" s="174"/>
      <c r="E74" s="174"/>
      <c r="F74" s="174"/>
      <c r="G74" s="174"/>
      <c r="H74" s="174"/>
      <c r="I74" s="174"/>
      <c r="J74" s="174"/>
      <c r="AZ74" s="173" t="str">
        <f>B74</f>
        <v>1. PODMÍNKY PRO ZPRACOVÁNÍ NABÍDKOVÉ CENY</v>
      </c>
    </row>
    <row r="76" spans="1:52" x14ac:dyDescent="0.2">
      <c r="B76" s="174" t="s">
        <v>116</v>
      </c>
      <c r="C76" s="174"/>
      <c r="D76" s="174"/>
      <c r="E76" s="174"/>
      <c r="F76" s="174"/>
      <c r="G76" s="174"/>
      <c r="H76" s="174"/>
      <c r="I76" s="174"/>
      <c r="J76" s="174"/>
      <c r="AZ76" s="173" t="str">
        <f>B76</f>
        <v xml:space="preserve">        Preambule</v>
      </c>
    </row>
    <row r="78" spans="1:52" ht="51" x14ac:dyDescent="0.2">
      <c r="B78" s="174" t="s">
        <v>117</v>
      </c>
      <c r="C78" s="174"/>
      <c r="D78" s="174"/>
      <c r="E78" s="174"/>
      <c r="F78" s="174"/>
      <c r="G78" s="174"/>
      <c r="H78" s="174"/>
      <c r="I78" s="174"/>
      <c r="J78" s="174"/>
      <c r="AZ78" s="173" t="str">
        <f>B78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9" spans="1:52" ht="51" x14ac:dyDescent="0.2">
      <c r="B79" s="174" t="s">
        <v>118</v>
      </c>
      <c r="C79" s="174"/>
      <c r="D79" s="174"/>
      <c r="E79" s="174"/>
      <c r="F79" s="174"/>
      <c r="G79" s="174"/>
      <c r="H79" s="174"/>
      <c r="I79" s="174"/>
      <c r="J79" s="174"/>
      <c r="AZ79" s="173" t="str">
        <f>B79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81" spans="2:52" x14ac:dyDescent="0.2">
      <c r="B81" s="174" t="s">
        <v>119</v>
      </c>
      <c r="C81" s="174"/>
      <c r="D81" s="174"/>
      <c r="E81" s="174"/>
      <c r="F81" s="174"/>
      <c r="G81" s="174"/>
      <c r="H81" s="174"/>
      <c r="I81" s="174"/>
      <c r="J81" s="174"/>
      <c r="AZ81" s="173" t="str">
        <f>B81</f>
        <v xml:space="preserve">        Vymezení některých pojmů</v>
      </c>
    </row>
    <row r="83" spans="2:52" x14ac:dyDescent="0.2">
      <c r="B83" s="174" t="s">
        <v>120</v>
      </c>
      <c r="C83" s="174"/>
      <c r="D83" s="174"/>
      <c r="E83" s="174"/>
      <c r="F83" s="174"/>
      <c r="G83" s="174"/>
      <c r="H83" s="174"/>
      <c r="I83" s="174"/>
      <c r="J83" s="174"/>
      <c r="AZ83" s="173" t="str">
        <f>B83</f>
        <v>Pro účely zpracování nabídkové ceny se jsou použity některé pojmy, pod kterými se rozumí:</v>
      </c>
    </row>
    <row r="84" spans="2:52" ht="38.25" x14ac:dyDescent="0.2">
      <c r="B84" s="174" t="s">
        <v>121</v>
      </c>
      <c r="C84" s="174"/>
      <c r="D84" s="174"/>
      <c r="E84" s="174"/>
      <c r="F84" s="174"/>
      <c r="G84" s="174"/>
      <c r="H84" s="174"/>
      <c r="I84" s="174"/>
      <c r="J84" s="174"/>
      <c r="AZ84" s="173" t="str">
        <f>B84</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85" spans="2:52" ht="38.25" x14ac:dyDescent="0.2">
      <c r="B85" s="174" t="s">
        <v>122</v>
      </c>
      <c r="C85" s="174"/>
      <c r="D85" s="174"/>
      <c r="E85" s="174"/>
      <c r="F85" s="174"/>
      <c r="G85" s="174"/>
      <c r="H85" s="174"/>
      <c r="I85" s="174"/>
      <c r="J85" s="174"/>
      <c r="AZ85" s="173" t="str">
        <f>B85</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86" spans="2:52" ht="51" x14ac:dyDescent="0.2">
      <c r="B86" s="174" t="s">
        <v>123</v>
      </c>
      <c r="C86" s="174"/>
      <c r="D86" s="174"/>
      <c r="E86" s="174"/>
      <c r="F86" s="174"/>
      <c r="G86" s="174"/>
      <c r="H86" s="174"/>
      <c r="I86" s="174"/>
      <c r="J86" s="174"/>
      <c r="AZ86" s="173" t="str">
        <f>B86</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7" spans="2:52" ht="76.5" x14ac:dyDescent="0.2">
      <c r="B87" s="174" t="s">
        <v>124</v>
      </c>
      <c r="C87" s="174"/>
      <c r="D87" s="174"/>
      <c r="E87" s="174"/>
      <c r="F87" s="174"/>
      <c r="G87" s="174"/>
      <c r="H87" s="174"/>
      <c r="I87" s="174"/>
      <c r="J87" s="174"/>
      <c r="AZ87" s="173" t="str">
        <f>B87</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8" spans="2:52" ht="51" x14ac:dyDescent="0.2">
      <c r="B88" s="174" t="s">
        <v>125</v>
      </c>
      <c r="C88" s="174"/>
      <c r="D88" s="174"/>
      <c r="E88" s="174"/>
      <c r="F88" s="174"/>
      <c r="G88" s="174"/>
      <c r="H88" s="174"/>
      <c r="I88" s="174"/>
      <c r="J88" s="174"/>
      <c r="AZ88" s="173" t="str">
        <f>B88</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90" spans="2:52" x14ac:dyDescent="0.2">
      <c r="B90" s="174" t="s">
        <v>126</v>
      </c>
      <c r="C90" s="174"/>
      <c r="D90" s="174"/>
      <c r="E90" s="174"/>
      <c r="F90" s="174"/>
      <c r="G90" s="174"/>
      <c r="H90" s="174"/>
      <c r="I90" s="174"/>
      <c r="J90" s="174"/>
      <c r="AZ90" s="173" t="str">
        <f>B90</f>
        <v xml:space="preserve">        Cenová soustava</v>
      </c>
    </row>
    <row r="92" spans="2:52" x14ac:dyDescent="0.2">
      <c r="B92" s="174" t="s">
        <v>127</v>
      </c>
      <c r="C92" s="174"/>
      <c r="D92" s="174"/>
      <c r="E92" s="174"/>
      <c r="F92" s="174"/>
      <c r="G92" s="174"/>
      <c r="H92" s="174"/>
      <c r="I92" s="174"/>
      <c r="J92" s="174"/>
      <c r="AZ92" s="173" t="str">
        <f>B92</f>
        <v xml:space="preserve">        Použitá cenová soustava</v>
      </c>
    </row>
    <row r="93" spans="2:52" ht="38.25" x14ac:dyDescent="0.2">
      <c r="B93" s="174" t="s">
        <v>128</v>
      </c>
      <c r="C93" s="174"/>
      <c r="D93" s="174"/>
      <c r="E93" s="174"/>
      <c r="F93" s="174"/>
      <c r="G93" s="174"/>
      <c r="H93" s="174"/>
      <c r="I93" s="174"/>
      <c r="J93" s="174"/>
      <c r="AZ93" s="173" t="str">
        <f>B93</f>
        <v>Soupisy stavebních prací, dodávek a služeb jsou zpracovány s použitím cenové soustavy zpracované společností RTS, a.s.(vybrané samostatné dílčí části URS) . Položky z cenové soustavy mají uveden odkaz na cenovou soustavu včetně označení příslušného ceníku.</v>
      </c>
    </row>
    <row r="95" spans="2:52" x14ac:dyDescent="0.2">
      <c r="B95" s="174" t="s">
        <v>129</v>
      </c>
      <c r="C95" s="174"/>
      <c r="D95" s="174"/>
      <c r="E95" s="174"/>
      <c r="F95" s="174"/>
      <c r="G95" s="174"/>
      <c r="H95" s="174"/>
      <c r="I95" s="174"/>
      <c r="J95" s="174"/>
      <c r="AZ95" s="173" t="str">
        <f>B95</f>
        <v xml:space="preserve">        Technické podmínky</v>
      </c>
    </row>
    <row r="96" spans="2:52" ht="38.25" x14ac:dyDescent="0.2">
      <c r="B96" s="174" t="s">
        <v>130</v>
      </c>
      <c r="C96" s="174"/>
      <c r="D96" s="174"/>
      <c r="E96" s="174"/>
      <c r="F96" s="174"/>
      <c r="G96" s="174"/>
      <c r="H96" s="174"/>
      <c r="I96" s="174"/>
      <c r="J96" s="174"/>
      <c r="AZ96" s="173" t="str">
        <f>B96</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8" spans="2:52" x14ac:dyDescent="0.2">
      <c r="B98" s="174" t="s">
        <v>131</v>
      </c>
      <c r="C98" s="174"/>
      <c r="D98" s="174"/>
      <c r="E98" s="174"/>
      <c r="F98" s="174"/>
      <c r="G98" s="174"/>
      <c r="H98" s="174"/>
      <c r="I98" s="174"/>
      <c r="J98" s="174"/>
      <c r="AZ98" s="173" t="str">
        <f>B98</f>
        <v>Individuální položky</v>
      </c>
    </row>
    <row r="99" spans="2:52" ht="76.5" x14ac:dyDescent="0.2">
      <c r="B99" s="174" t="s">
        <v>132</v>
      </c>
      <c r="C99" s="174"/>
      <c r="D99" s="174"/>
      <c r="E99" s="174"/>
      <c r="F99" s="174"/>
      <c r="G99" s="174"/>
      <c r="H99" s="174"/>
      <c r="I99" s="174"/>
      <c r="J99" s="174"/>
      <c r="AZ99" s="173" t="str">
        <f>B99</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101" spans="2:52" x14ac:dyDescent="0.2">
      <c r="B101" s="174" t="s">
        <v>133</v>
      </c>
      <c r="C101" s="174"/>
      <c r="D101" s="174"/>
      <c r="E101" s="174"/>
      <c r="F101" s="174"/>
      <c r="G101" s="174"/>
      <c r="H101" s="174"/>
      <c r="I101" s="174"/>
      <c r="J101" s="174"/>
      <c r="AZ101" s="173" t="str">
        <f>B101</f>
        <v>Ostatní podmínky</v>
      </c>
    </row>
    <row r="102" spans="2:52" ht="38.25" x14ac:dyDescent="0.2">
      <c r="B102" s="174" t="s">
        <v>134</v>
      </c>
      <c r="C102" s="174"/>
      <c r="D102" s="174"/>
      <c r="E102" s="174"/>
      <c r="F102" s="174"/>
      <c r="G102" s="174"/>
      <c r="H102" s="174"/>
      <c r="I102" s="174"/>
      <c r="J102" s="174"/>
      <c r="AZ102" s="173" t="str">
        <f>B102</f>
        <v>Do jednotkových cen položek soupisu je třeba promítnout i veškeré náklady na činnosti a dodávky vepsané formou poznámek, nebo doplnění k jednotlivým položkám - zejména popisy typu: "analogicky dle popisu v PD......"</v>
      </c>
    </row>
    <row r="104" spans="2:52" x14ac:dyDescent="0.2">
      <c r="B104" s="174" t="s">
        <v>135</v>
      </c>
      <c r="C104" s="174"/>
      <c r="D104" s="174"/>
      <c r="E104" s="174"/>
      <c r="F104" s="174"/>
      <c r="G104" s="174"/>
      <c r="H104" s="174"/>
      <c r="I104" s="174"/>
      <c r="J104" s="174"/>
      <c r="AZ104" s="173" t="str">
        <f>B104</f>
        <v xml:space="preserve">        Závaznost a změna soupisu</v>
      </c>
    </row>
    <row r="106" spans="2:52" x14ac:dyDescent="0.2">
      <c r="B106" s="174" t="s">
        <v>136</v>
      </c>
      <c r="C106" s="174"/>
      <c r="D106" s="174"/>
      <c r="E106" s="174"/>
      <c r="F106" s="174"/>
      <c r="G106" s="174"/>
      <c r="H106" s="174"/>
      <c r="I106" s="174"/>
      <c r="J106" s="174"/>
      <c r="AZ106" s="173" t="str">
        <f>B106</f>
        <v xml:space="preserve">        Závaznost soupisu</v>
      </c>
    </row>
    <row r="107" spans="2:52" ht="38.25" x14ac:dyDescent="0.2">
      <c r="B107" s="174" t="s">
        <v>137</v>
      </c>
      <c r="C107" s="174"/>
      <c r="D107" s="174"/>
      <c r="E107" s="174"/>
      <c r="F107" s="174"/>
      <c r="G107" s="174"/>
      <c r="H107" s="174"/>
      <c r="I107" s="174"/>
      <c r="J107" s="174"/>
      <c r="AZ107" s="173" t="str">
        <f>B107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9" spans="2:52" x14ac:dyDescent="0.2">
      <c r="B109" s="174" t="s">
        <v>138</v>
      </c>
      <c r="C109" s="174"/>
      <c r="D109" s="174"/>
      <c r="E109" s="174"/>
      <c r="F109" s="174"/>
      <c r="G109" s="174"/>
      <c r="H109" s="174"/>
      <c r="I109" s="174"/>
      <c r="J109" s="174"/>
      <c r="AZ109" s="173" t="str">
        <f>B109</f>
        <v xml:space="preserve">        Zvláštní podmínky pro stanovení nabídkové ceny</v>
      </c>
    </row>
    <row r="111" spans="2:52" x14ac:dyDescent="0.2">
      <c r="B111" s="174" t="s">
        <v>139</v>
      </c>
      <c r="C111" s="174"/>
      <c r="D111" s="174"/>
      <c r="E111" s="174"/>
      <c r="F111" s="174"/>
      <c r="G111" s="174"/>
      <c r="H111" s="174"/>
      <c r="I111" s="174"/>
      <c r="J111" s="174"/>
      <c r="AZ111" s="173" t="str">
        <f>B111</f>
        <v xml:space="preserve">        Přeprava vybouraných hmot, suti a vytěžené zeminy</v>
      </c>
    </row>
    <row r="112" spans="2:52" ht="76.5" x14ac:dyDescent="0.2">
      <c r="B112" s="174" t="s">
        <v>140</v>
      </c>
      <c r="C112" s="174"/>
      <c r="D112" s="174"/>
      <c r="E112" s="174"/>
      <c r="F112" s="174"/>
      <c r="G112" s="174"/>
      <c r="H112" s="174"/>
      <c r="I112" s="174"/>
      <c r="J112" s="174"/>
      <c r="AZ112" s="173" t="str">
        <f>B112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14" spans="2:52" x14ac:dyDescent="0.2">
      <c r="B114" s="174" t="s">
        <v>141</v>
      </c>
      <c r="C114" s="174"/>
      <c r="D114" s="174"/>
      <c r="E114" s="174"/>
      <c r="F114" s="174"/>
      <c r="G114" s="174"/>
      <c r="H114" s="174"/>
      <c r="I114" s="174"/>
      <c r="J114" s="174"/>
      <c r="AZ114" s="173" t="str">
        <f>B114</f>
        <v xml:space="preserve">        Vnitrostaveništní přesun stavebního materiálu</v>
      </c>
    </row>
    <row r="115" spans="2:52" ht="51" x14ac:dyDescent="0.2">
      <c r="B115" s="174" t="s">
        <v>142</v>
      </c>
      <c r="C115" s="174"/>
      <c r="D115" s="174"/>
      <c r="E115" s="174"/>
      <c r="F115" s="174"/>
      <c r="G115" s="174"/>
      <c r="H115" s="174"/>
      <c r="I115" s="174"/>
      <c r="J115" s="174"/>
      <c r="AZ115" s="173" t="str">
        <f>B115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16" spans="2:52" ht="51" x14ac:dyDescent="0.2">
      <c r="B116" s="174" t="s">
        <v>143</v>
      </c>
      <c r="C116" s="174"/>
      <c r="D116" s="174"/>
      <c r="E116" s="174"/>
      <c r="F116" s="174"/>
      <c r="G116" s="174"/>
      <c r="H116" s="174"/>
      <c r="I116" s="174"/>
      <c r="J116" s="174"/>
      <c r="AZ116" s="173" t="str">
        <f>B116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18" spans="2:52" x14ac:dyDescent="0.2">
      <c r="B118" s="174" t="s">
        <v>144</v>
      </c>
      <c r="C118" s="174"/>
      <c r="D118" s="174"/>
      <c r="E118" s="174"/>
      <c r="F118" s="174"/>
      <c r="G118" s="174"/>
      <c r="H118" s="174"/>
      <c r="I118" s="174"/>
      <c r="J118" s="174"/>
      <c r="AZ118" s="173" t="str">
        <f>B118</f>
        <v xml:space="preserve">        Příplatky za ztížené podmínky prací</v>
      </c>
    </row>
    <row r="119" spans="2:52" ht="25.5" x14ac:dyDescent="0.2">
      <c r="B119" s="174" t="s">
        <v>145</v>
      </c>
      <c r="C119" s="174"/>
      <c r="D119" s="174"/>
      <c r="E119" s="174"/>
      <c r="F119" s="174"/>
      <c r="G119" s="174"/>
      <c r="H119" s="174"/>
      <c r="I119" s="174"/>
      <c r="J119" s="174"/>
      <c r="AZ119" s="173" t="str">
        <f>B119</f>
        <v>Pokud soupis položku příplatku za ztížené podmínky obsahuje, je dodavatel povinen ji ocenit bez ohledu na to, že tento příplatek dodavatel standardně neuplatňuje.</v>
      </c>
    </row>
    <row r="121" spans="2:52" x14ac:dyDescent="0.2">
      <c r="B121" s="174" t="s">
        <v>146</v>
      </c>
      <c r="C121" s="174"/>
      <c r="D121" s="174"/>
      <c r="E121" s="174"/>
      <c r="F121" s="174"/>
      <c r="G121" s="174"/>
      <c r="H121" s="174"/>
      <c r="I121" s="174"/>
      <c r="J121" s="174"/>
      <c r="AZ121" s="173" t="str">
        <f>B121</f>
        <v xml:space="preserve">        Vedlejší a ostatní náklady</v>
      </c>
    </row>
    <row r="122" spans="2:52" ht="25.5" x14ac:dyDescent="0.2">
      <c r="B122" s="174" t="s">
        <v>147</v>
      </c>
      <c r="C122" s="174"/>
      <c r="D122" s="174"/>
      <c r="E122" s="174"/>
      <c r="F122" s="174"/>
      <c r="G122" s="174"/>
      <c r="H122" s="174"/>
      <c r="I122" s="174"/>
      <c r="J122" s="174"/>
      <c r="AZ122" s="173" t="str">
        <f>B122</f>
        <v>Tyto náklady jsou popsány v samostatném soupisu stavebních prací, dodávek a služeb s tím, že dodavatel je povinen v rámci těchto nákladů ocenit všechny definované náklady souhrnně pro celou stavbu.</v>
      </c>
    </row>
    <row r="126" spans="2:52" x14ac:dyDescent="0.2">
      <c r="B126" s="174" t="s">
        <v>148</v>
      </c>
      <c r="C126" s="174"/>
      <c r="D126" s="174"/>
      <c r="E126" s="174"/>
      <c r="F126" s="174"/>
      <c r="G126" s="174"/>
      <c r="H126" s="174"/>
      <c r="I126" s="174"/>
      <c r="J126" s="174"/>
      <c r="AZ126" s="173" t="str">
        <f>B126</f>
        <v>2. SPECIFICKÉ PODMÍNKY PRO ZPRACOVÁNÍ NABÍDKOVÉ CENY</v>
      </c>
    </row>
    <row r="128" spans="2:52" x14ac:dyDescent="0.2">
      <c r="B128" s="174" t="s">
        <v>149</v>
      </c>
      <c r="C128" s="174"/>
      <c r="D128" s="174"/>
      <c r="E128" s="174"/>
      <c r="F128" s="174"/>
      <c r="G128" s="174"/>
      <c r="H128" s="174"/>
      <c r="I128" s="174"/>
      <c r="J128" s="174"/>
      <c r="AZ128" s="173" t="str">
        <f>B128</f>
        <v>Zde doplní zpracovatel soupisu  případná specifika týkající se konkrétní zakázky.</v>
      </c>
    </row>
    <row r="129" spans="2:52" ht="25.5" x14ac:dyDescent="0.2">
      <c r="B129" s="174" t="s">
        <v>150</v>
      </c>
      <c r="C129" s="174"/>
      <c r="D129" s="174"/>
      <c r="E129" s="174"/>
      <c r="F129" s="174"/>
      <c r="G129" s="174"/>
      <c r="H129" s="174"/>
      <c r="I129" s="174"/>
      <c r="J129" s="174"/>
      <c r="AZ129" s="173" t="str">
        <f>B129</f>
        <v>U soupisů fasád i dalších povrchů je množství u položek vykázáno jako průmět bez výstupů. Do jednotkových cen je nutné uvažovat s s rozvinem , přesahy a ztratným a veškerými v této souvislosti zvýšenými náklady.</v>
      </c>
    </row>
    <row r="132" spans="2:52" x14ac:dyDescent="0.2">
      <c r="B132" s="174" t="s">
        <v>151</v>
      </c>
      <c r="C132" s="174"/>
      <c r="D132" s="174"/>
      <c r="E132" s="174"/>
      <c r="F132" s="174"/>
      <c r="G132" s="174"/>
      <c r="H132" s="174"/>
      <c r="I132" s="174"/>
      <c r="J132" s="174"/>
      <c r="AZ132" s="173" t="str">
        <f>B132</f>
        <v>3. ELEKTRONICKÁ PODOBA SOUPISU</v>
      </c>
    </row>
    <row r="134" spans="2:52" x14ac:dyDescent="0.2">
      <c r="B134" s="174" t="s">
        <v>152</v>
      </c>
      <c r="C134" s="174"/>
      <c r="D134" s="174"/>
      <c r="E134" s="174"/>
      <c r="F134" s="174"/>
      <c r="G134" s="174"/>
      <c r="H134" s="174"/>
      <c r="I134" s="174"/>
      <c r="J134" s="174"/>
      <c r="AZ134" s="173" t="str">
        <f>B134</f>
        <v xml:space="preserve">        Elektronická podoba soupisu</v>
      </c>
    </row>
    <row r="135" spans="2:52" ht="25.5" x14ac:dyDescent="0.2">
      <c r="B135" s="174" t="s">
        <v>153</v>
      </c>
      <c r="C135" s="174"/>
      <c r="D135" s="174"/>
      <c r="E135" s="174"/>
      <c r="F135" s="174"/>
      <c r="G135" s="174"/>
      <c r="H135" s="174"/>
      <c r="I135" s="174"/>
      <c r="J135" s="174"/>
      <c r="AZ135" s="173" t="str">
        <f>B135</f>
        <v>V souladu se zákonem jsou předložené soupisy zpracovány i v elektronické podobě.  Elektronickou podobou soupisu stavebních prací, dodávek a služeb je formát MS EXCEL.</v>
      </c>
    </row>
    <row r="136" spans="2:52" x14ac:dyDescent="0.2">
      <c r="B136" s="174" t="s">
        <v>154</v>
      </c>
      <c r="C136" s="174"/>
      <c r="D136" s="174"/>
      <c r="E136" s="174"/>
      <c r="F136" s="174"/>
      <c r="G136" s="174"/>
      <c r="H136" s="174"/>
      <c r="I136" s="174"/>
      <c r="J136" s="174"/>
      <c r="AZ136" s="173" t="str">
        <f>B136</f>
        <v>Popis formátu soupisu odpovídá svou strukturou vzorovému soupisu volně dostupnému na internetové adrese:</v>
      </c>
    </row>
    <row r="138" spans="2:52" x14ac:dyDescent="0.2">
      <c r="B138" s="174" t="s">
        <v>155</v>
      </c>
      <c r="C138" s="174"/>
      <c r="D138" s="174"/>
      <c r="E138" s="174"/>
      <c r="F138" s="174"/>
      <c r="G138" s="174"/>
      <c r="H138" s="174"/>
      <c r="I138" s="174"/>
      <c r="J138" s="174"/>
      <c r="AZ138" s="173" t="str">
        <f>B138</f>
        <v>www.stavebnionline.cz/soupis</v>
      </c>
    </row>
    <row r="140" spans="2:52" x14ac:dyDescent="0.2">
      <c r="B140" s="174" t="s">
        <v>156</v>
      </c>
      <c r="C140" s="174"/>
      <c r="D140" s="174"/>
      <c r="E140" s="174"/>
      <c r="F140" s="174"/>
      <c r="G140" s="174"/>
      <c r="H140" s="174"/>
      <c r="I140" s="174"/>
      <c r="J140" s="174"/>
      <c r="AZ140" s="173" t="str">
        <f>B140</f>
        <v xml:space="preserve">        Zpracování elektronické podoby soupisu</v>
      </c>
    </row>
    <row r="141" spans="2:52" ht="51" x14ac:dyDescent="0.2">
      <c r="B141" s="174" t="s">
        <v>157</v>
      </c>
      <c r="C141" s="174"/>
      <c r="D141" s="174"/>
      <c r="E141" s="174"/>
      <c r="F141" s="174"/>
      <c r="G141" s="174"/>
      <c r="H141" s="174"/>
      <c r="I141" s="174"/>
      <c r="J141" s="174"/>
      <c r="AZ141" s="173" t="str">
        <f>B141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43" spans="2:52" x14ac:dyDescent="0.2">
      <c r="B143" s="174" t="s">
        <v>158</v>
      </c>
      <c r="C143" s="174"/>
      <c r="D143" s="174"/>
      <c r="E143" s="174"/>
      <c r="F143" s="174"/>
      <c r="G143" s="174"/>
      <c r="H143" s="174"/>
      <c r="I143" s="174"/>
      <c r="J143" s="174"/>
      <c r="AZ143" s="173" t="str">
        <f>B143</f>
        <v xml:space="preserve">        Jiný formát soupisu</v>
      </c>
    </row>
    <row r="144" spans="2:52" ht="38.25" x14ac:dyDescent="0.2">
      <c r="B144" s="174" t="s">
        <v>159</v>
      </c>
      <c r="C144" s="174"/>
      <c r="D144" s="174"/>
      <c r="E144" s="174"/>
      <c r="F144" s="174"/>
      <c r="G144" s="174"/>
      <c r="H144" s="174"/>
      <c r="I144" s="174"/>
      <c r="J144" s="174"/>
      <c r="AZ144" s="173" t="str">
        <f>B144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46" spans="1:52" x14ac:dyDescent="0.2">
      <c r="B146" s="174" t="s">
        <v>160</v>
      </c>
      <c r="C146" s="174"/>
      <c r="D146" s="174"/>
      <c r="E146" s="174"/>
      <c r="F146" s="174"/>
      <c r="G146" s="174"/>
      <c r="H146" s="174"/>
      <c r="I146" s="174"/>
      <c r="J146" s="174"/>
      <c r="AZ146" s="173" t="str">
        <f>B146</f>
        <v xml:space="preserve">        Závěrečné ustanovení</v>
      </c>
    </row>
    <row r="147" spans="1:52" x14ac:dyDescent="0.2">
      <c r="B147" s="174" t="s">
        <v>161</v>
      </c>
      <c r="C147" s="174"/>
      <c r="D147" s="174"/>
      <c r="E147" s="174"/>
      <c r="F147" s="174"/>
      <c r="G147" s="174"/>
      <c r="H147" s="174"/>
      <c r="I147" s="174"/>
      <c r="J147" s="174"/>
      <c r="AZ147" s="173" t="str">
        <f>B147</f>
        <v>Ostatní podmínky vztahující se ke zpracování nabídkové ceny jsou uvedeny v zadávací dokumentaci.</v>
      </c>
    </row>
    <row r="148" spans="1:52" x14ac:dyDescent="0.2">
      <c r="A148" t="s">
        <v>162</v>
      </c>
      <c r="B148" t="s">
        <v>163</v>
      </c>
    </row>
    <row r="149" spans="1:52" x14ac:dyDescent="0.2">
      <c r="A149" t="s">
        <v>164</v>
      </c>
      <c r="B149" t="s">
        <v>165</v>
      </c>
    </row>
    <row r="150" spans="1:52" x14ac:dyDescent="0.2">
      <c r="A150" t="s">
        <v>164</v>
      </c>
      <c r="B150" t="s">
        <v>166</v>
      </c>
    </row>
    <row r="151" spans="1:52" x14ac:dyDescent="0.2">
      <c r="A151" t="s">
        <v>164</v>
      </c>
      <c r="B151" t="s">
        <v>167</v>
      </c>
    </row>
    <row r="152" spans="1:52" x14ac:dyDescent="0.2">
      <c r="A152" t="s">
        <v>164</v>
      </c>
      <c r="B152" t="s">
        <v>168</v>
      </c>
    </row>
    <row r="153" spans="1:52" x14ac:dyDescent="0.2">
      <c r="A153" t="s">
        <v>164</v>
      </c>
      <c r="B153" t="s">
        <v>169</v>
      </c>
    </row>
    <row r="154" spans="1:52" x14ac:dyDescent="0.2">
      <c r="A154" t="s">
        <v>164</v>
      </c>
      <c r="B154" t="s">
        <v>170</v>
      </c>
    </row>
    <row r="155" spans="1:52" x14ac:dyDescent="0.2">
      <c r="A155" t="s">
        <v>164</v>
      </c>
      <c r="B155" t="s">
        <v>171</v>
      </c>
    </row>
    <row r="156" spans="1:52" x14ac:dyDescent="0.2">
      <c r="A156" t="s">
        <v>162</v>
      </c>
      <c r="B156" t="s">
        <v>172</v>
      </c>
    </row>
    <row r="157" spans="1:52" x14ac:dyDescent="0.2">
      <c r="A157" t="s">
        <v>164</v>
      </c>
      <c r="B157" t="s">
        <v>173</v>
      </c>
    </row>
    <row r="158" spans="1:52" x14ac:dyDescent="0.2">
      <c r="A158" t="s">
        <v>162</v>
      </c>
      <c r="B158" t="s">
        <v>174</v>
      </c>
    </row>
    <row r="159" spans="1:52" x14ac:dyDescent="0.2">
      <c r="A159" t="s">
        <v>164</v>
      </c>
      <c r="B159" t="s">
        <v>175</v>
      </c>
    </row>
    <row r="160" spans="1:52" x14ac:dyDescent="0.2">
      <c r="A160" t="s">
        <v>162</v>
      </c>
      <c r="B160" t="s">
        <v>176</v>
      </c>
    </row>
    <row r="161" spans="1:2" x14ac:dyDescent="0.2">
      <c r="A161" t="s">
        <v>164</v>
      </c>
      <c r="B161" t="s">
        <v>177</v>
      </c>
    </row>
    <row r="162" spans="1:2" x14ac:dyDescent="0.2">
      <c r="A162" t="s">
        <v>162</v>
      </c>
      <c r="B162" t="s">
        <v>178</v>
      </c>
    </row>
    <row r="163" spans="1:2" x14ac:dyDescent="0.2">
      <c r="A163" t="s">
        <v>164</v>
      </c>
      <c r="B163" t="s">
        <v>179</v>
      </c>
    </row>
    <row r="164" spans="1:2" x14ac:dyDescent="0.2">
      <c r="A164" t="s">
        <v>162</v>
      </c>
      <c r="B164" t="s">
        <v>180</v>
      </c>
    </row>
    <row r="165" spans="1:2" x14ac:dyDescent="0.2">
      <c r="A165" t="s">
        <v>164</v>
      </c>
      <c r="B165" t="s">
        <v>181</v>
      </c>
    </row>
    <row r="166" spans="1:2" x14ac:dyDescent="0.2">
      <c r="A166" t="s">
        <v>164</v>
      </c>
      <c r="B166" t="s">
        <v>182</v>
      </c>
    </row>
    <row r="167" spans="1:2" x14ac:dyDescent="0.2">
      <c r="A167" t="s">
        <v>162</v>
      </c>
      <c r="B167" t="s">
        <v>183</v>
      </c>
    </row>
    <row r="168" spans="1:2" x14ac:dyDescent="0.2">
      <c r="A168" t="s">
        <v>164</v>
      </c>
      <c r="B168" t="s">
        <v>184</v>
      </c>
    </row>
    <row r="169" spans="1:2" x14ac:dyDescent="0.2">
      <c r="A169" t="s">
        <v>164</v>
      </c>
      <c r="B169" t="s">
        <v>185</v>
      </c>
    </row>
    <row r="170" spans="1:2" x14ac:dyDescent="0.2">
      <c r="A170" t="s">
        <v>162</v>
      </c>
      <c r="B170" t="s">
        <v>186</v>
      </c>
    </row>
    <row r="171" spans="1:2" x14ac:dyDescent="0.2">
      <c r="A171" t="s">
        <v>164</v>
      </c>
      <c r="B171" t="s">
        <v>187</v>
      </c>
    </row>
    <row r="172" spans="1:2" x14ac:dyDescent="0.2">
      <c r="A172" t="s">
        <v>162</v>
      </c>
      <c r="B172" t="s">
        <v>188</v>
      </c>
    </row>
    <row r="173" spans="1:2" x14ac:dyDescent="0.2">
      <c r="A173" t="s">
        <v>164</v>
      </c>
      <c r="B173" t="s">
        <v>189</v>
      </c>
    </row>
    <row r="174" spans="1:2" x14ac:dyDescent="0.2">
      <c r="A174" t="s">
        <v>162</v>
      </c>
      <c r="B174" t="s">
        <v>190</v>
      </c>
    </row>
    <row r="175" spans="1:2" x14ac:dyDescent="0.2">
      <c r="A175" t="s">
        <v>164</v>
      </c>
      <c r="B175" t="s">
        <v>191</v>
      </c>
    </row>
    <row r="176" spans="1:2" x14ac:dyDescent="0.2">
      <c r="A176" t="s">
        <v>162</v>
      </c>
      <c r="B176" t="s">
        <v>192</v>
      </c>
    </row>
    <row r="177" spans="1:10" x14ac:dyDescent="0.2">
      <c r="A177" t="s">
        <v>164</v>
      </c>
      <c r="B177" t="s">
        <v>193</v>
      </c>
    </row>
    <row r="180" spans="1:10" ht="15.75" x14ac:dyDescent="0.25">
      <c r="B180" s="175" t="s">
        <v>194</v>
      </c>
    </row>
    <row r="182" spans="1:10" ht="25.5" customHeight="1" x14ac:dyDescent="0.2">
      <c r="A182" s="177"/>
      <c r="B182" s="180" t="s">
        <v>17</v>
      </c>
      <c r="C182" s="180" t="s">
        <v>5</v>
      </c>
      <c r="D182" s="181"/>
      <c r="E182" s="181"/>
      <c r="F182" s="182" t="s">
        <v>195</v>
      </c>
      <c r="G182" s="182"/>
      <c r="H182" s="182"/>
      <c r="I182" s="182" t="s">
        <v>29</v>
      </c>
      <c r="J182" s="182" t="s">
        <v>0</v>
      </c>
    </row>
    <row r="183" spans="1:10" ht="36.75" customHeight="1" x14ac:dyDescent="0.2">
      <c r="A183" s="178"/>
      <c r="B183" s="183" t="s">
        <v>196</v>
      </c>
      <c r="C183" s="184" t="s">
        <v>197</v>
      </c>
      <c r="D183" s="185"/>
      <c r="E183" s="185"/>
      <c r="F183" s="192" t="s">
        <v>24</v>
      </c>
      <c r="G183" s="193"/>
      <c r="H183" s="193"/>
      <c r="I183" s="193">
        <f>'SO 403 403.01 Pol'!G8</f>
        <v>0</v>
      </c>
      <c r="J183" s="189" t="str">
        <f>IF(I252=0,"",I183/I252*100)</f>
        <v/>
      </c>
    </row>
    <row r="184" spans="1:10" ht="36.75" customHeight="1" x14ac:dyDescent="0.2">
      <c r="A184" s="178"/>
      <c r="B184" s="183" t="s">
        <v>198</v>
      </c>
      <c r="C184" s="184" t="s">
        <v>199</v>
      </c>
      <c r="D184" s="185"/>
      <c r="E184" s="185"/>
      <c r="F184" s="192" t="s">
        <v>24</v>
      </c>
      <c r="G184" s="193"/>
      <c r="H184" s="193"/>
      <c r="I184" s="193">
        <f>'SO 404 404.01 Pol'!G8</f>
        <v>0</v>
      </c>
      <c r="J184" s="189" t="str">
        <f>IF(I252=0,"",I184/I252*100)</f>
        <v/>
      </c>
    </row>
    <row r="185" spans="1:10" ht="36.75" customHeight="1" x14ac:dyDescent="0.2">
      <c r="A185" s="178"/>
      <c r="B185" s="183" t="s">
        <v>200</v>
      </c>
      <c r="C185" s="184" t="s">
        <v>201</v>
      </c>
      <c r="D185" s="185"/>
      <c r="E185" s="185"/>
      <c r="F185" s="192" t="s">
        <v>24</v>
      </c>
      <c r="G185" s="193"/>
      <c r="H185" s="193"/>
      <c r="I185" s="193">
        <f>'SO 406 406.01 Pol'!G8</f>
        <v>0</v>
      </c>
      <c r="J185" s="189" t="str">
        <f>IF(I252=0,"",I185/I252*100)</f>
        <v/>
      </c>
    </row>
    <row r="186" spans="1:10" ht="36.75" customHeight="1" x14ac:dyDescent="0.2">
      <c r="A186" s="178"/>
      <c r="B186" s="183" t="s">
        <v>202</v>
      </c>
      <c r="C186" s="184" t="s">
        <v>203</v>
      </c>
      <c r="D186" s="185"/>
      <c r="E186" s="185"/>
      <c r="F186" s="192" t="s">
        <v>24</v>
      </c>
      <c r="G186" s="193"/>
      <c r="H186" s="193"/>
      <c r="I186" s="193">
        <f>'SO 021 D.1.1 Pol'!G8+'SO 021A 001 Pol'!G8+'SO 600 600.01 Pol'!G8</f>
        <v>0</v>
      </c>
      <c r="J186" s="189" t="str">
        <f>IF(I252=0,"",I186/I252*100)</f>
        <v/>
      </c>
    </row>
    <row r="187" spans="1:10" ht="36.75" customHeight="1" x14ac:dyDescent="0.2">
      <c r="A187" s="178"/>
      <c r="B187" s="183" t="s">
        <v>204</v>
      </c>
      <c r="C187" s="184" t="s">
        <v>205</v>
      </c>
      <c r="D187" s="185"/>
      <c r="E187" s="185"/>
      <c r="F187" s="192" t="s">
        <v>24</v>
      </c>
      <c r="G187" s="193"/>
      <c r="H187" s="193"/>
      <c r="I187" s="193">
        <f>'SO 021A 001 Pol'!G38</f>
        <v>0</v>
      </c>
      <c r="J187" s="189" t="str">
        <f>IF(I252=0,"",I187/I252*100)</f>
        <v/>
      </c>
    </row>
    <row r="188" spans="1:10" ht="36.75" customHeight="1" x14ac:dyDescent="0.2">
      <c r="A188" s="178"/>
      <c r="B188" s="183" t="s">
        <v>206</v>
      </c>
      <c r="C188" s="184" t="s">
        <v>207</v>
      </c>
      <c r="D188" s="185"/>
      <c r="E188" s="185"/>
      <c r="F188" s="192" t="s">
        <v>24</v>
      </c>
      <c r="G188" s="193"/>
      <c r="H188" s="193"/>
      <c r="I188" s="193">
        <f>'SO 021 D.1.1 Pol'!G86</f>
        <v>0</v>
      </c>
      <c r="J188" s="189" t="str">
        <f>IF(I252=0,"",I188/I252*100)</f>
        <v/>
      </c>
    </row>
    <row r="189" spans="1:10" ht="36.75" customHeight="1" x14ac:dyDescent="0.2">
      <c r="A189" s="178"/>
      <c r="B189" s="183" t="s">
        <v>208</v>
      </c>
      <c r="C189" s="184" t="s">
        <v>209</v>
      </c>
      <c r="D189" s="185"/>
      <c r="E189" s="185"/>
      <c r="F189" s="192" t="s">
        <v>24</v>
      </c>
      <c r="G189" s="193"/>
      <c r="H189" s="193"/>
      <c r="I189" s="193">
        <f>'SO 021 D.1.1 Pol'!G163</f>
        <v>0</v>
      </c>
      <c r="J189" s="189" t="str">
        <f>IF(I252=0,"",I189/I252*100)</f>
        <v/>
      </c>
    </row>
    <row r="190" spans="1:10" ht="36.75" customHeight="1" x14ac:dyDescent="0.2">
      <c r="A190" s="178"/>
      <c r="B190" s="183" t="s">
        <v>210</v>
      </c>
      <c r="C190" s="184" t="s">
        <v>211</v>
      </c>
      <c r="D190" s="185"/>
      <c r="E190" s="185"/>
      <c r="F190" s="192" t="s">
        <v>24</v>
      </c>
      <c r="G190" s="193"/>
      <c r="H190" s="193"/>
      <c r="I190" s="193">
        <f>'SO 021 D.1.1 Pol'!G246</f>
        <v>0</v>
      </c>
      <c r="J190" s="189" t="str">
        <f>IF(I252=0,"",I190/I252*100)</f>
        <v/>
      </c>
    </row>
    <row r="191" spans="1:10" ht="36.75" customHeight="1" x14ac:dyDescent="0.2">
      <c r="A191" s="178"/>
      <c r="B191" s="183" t="s">
        <v>212</v>
      </c>
      <c r="C191" s="184" t="s">
        <v>213</v>
      </c>
      <c r="D191" s="185"/>
      <c r="E191" s="185"/>
      <c r="F191" s="192" t="s">
        <v>24</v>
      </c>
      <c r="G191" s="193"/>
      <c r="H191" s="193"/>
      <c r="I191" s="193">
        <f>'SO 021 D.1.1 Pol'!G271</f>
        <v>0</v>
      </c>
      <c r="J191" s="189" t="str">
        <f>IF(I252=0,"",I191/I252*100)</f>
        <v/>
      </c>
    </row>
    <row r="192" spans="1:10" ht="36.75" customHeight="1" x14ac:dyDescent="0.2">
      <c r="A192" s="178"/>
      <c r="B192" s="183" t="s">
        <v>214</v>
      </c>
      <c r="C192" s="184" t="s">
        <v>215</v>
      </c>
      <c r="D192" s="185"/>
      <c r="E192" s="185"/>
      <c r="F192" s="192" t="s">
        <v>24</v>
      </c>
      <c r="G192" s="193"/>
      <c r="H192" s="193"/>
      <c r="I192" s="193">
        <f>'SO 021A 001 Pol'!G80+'SO 600 600.01 Pol'!G76</f>
        <v>0</v>
      </c>
      <c r="J192" s="189" t="str">
        <f>IF(I252=0,"",I192/I252*100)</f>
        <v/>
      </c>
    </row>
    <row r="193" spans="1:10" ht="36.75" customHeight="1" x14ac:dyDescent="0.2">
      <c r="A193" s="178"/>
      <c r="B193" s="183" t="s">
        <v>216</v>
      </c>
      <c r="C193" s="184" t="s">
        <v>217</v>
      </c>
      <c r="D193" s="185"/>
      <c r="E193" s="185"/>
      <c r="F193" s="192" t="s">
        <v>24</v>
      </c>
      <c r="G193" s="193"/>
      <c r="H193" s="193"/>
      <c r="I193" s="193">
        <f>'SO 021 D.1.1 Pol'!G316</f>
        <v>0</v>
      </c>
      <c r="J193" s="189" t="str">
        <f>IF(I252=0,"",I193/I252*100)</f>
        <v/>
      </c>
    </row>
    <row r="194" spans="1:10" ht="36.75" customHeight="1" x14ac:dyDescent="0.2">
      <c r="A194" s="178"/>
      <c r="B194" s="183" t="s">
        <v>218</v>
      </c>
      <c r="C194" s="184" t="s">
        <v>219</v>
      </c>
      <c r="D194" s="185"/>
      <c r="E194" s="185"/>
      <c r="F194" s="192" t="s">
        <v>24</v>
      </c>
      <c r="G194" s="193"/>
      <c r="H194" s="193"/>
      <c r="I194" s="193">
        <f>'SO 021 D.1.1 Pol'!G378</f>
        <v>0</v>
      </c>
      <c r="J194" s="189" t="str">
        <f>IF(I252=0,"",I194/I252*100)</f>
        <v/>
      </c>
    </row>
    <row r="195" spans="1:10" ht="36.75" customHeight="1" x14ac:dyDescent="0.2">
      <c r="A195" s="178"/>
      <c r="B195" s="183" t="s">
        <v>220</v>
      </c>
      <c r="C195" s="184" t="s">
        <v>221</v>
      </c>
      <c r="D195" s="185"/>
      <c r="E195" s="185"/>
      <c r="F195" s="192" t="s">
        <v>24</v>
      </c>
      <c r="G195" s="193"/>
      <c r="H195" s="193"/>
      <c r="I195" s="193">
        <f>'SO 021 D.1.1 Pol'!G406</f>
        <v>0</v>
      </c>
      <c r="J195" s="189" t="str">
        <f>IF(I252=0,"",I195/I252*100)</f>
        <v/>
      </c>
    </row>
    <row r="196" spans="1:10" ht="36.75" customHeight="1" x14ac:dyDescent="0.2">
      <c r="A196" s="178"/>
      <c r="B196" s="183" t="s">
        <v>222</v>
      </c>
      <c r="C196" s="184" t="s">
        <v>223</v>
      </c>
      <c r="D196" s="185"/>
      <c r="E196" s="185"/>
      <c r="F196" s="192" t="s">
        <v>24</v>
      </c>
      <c r="G196" s="193"/>
      <c r="H196" s="193"/>
      <c r="I196" s="193">
        <f>'SO 021 D.1.1 Pol'!G493</f>
        <v>0</v>
      </c>
      <c r="J196" s="189" t="str">
        <f>IF(I252=0,"",I196/I252*100)</f>
        <v/>
      </c>
    </row>
    <row r="197" spans="1:10" ht="36.75" customHeight="1" x14ac:dyDescent="0.2">
      <c r="A197" s="178"/>
      <c r="B197" s="183" t="s">
        <v>224</v>
      </c>
      <c r="C197" s="184" t="s">
        <v>225</v>
      </c>
      <c r="D197" s="185"/>
      <c r="E197" s="185"/>
      <c r="F197" s="192" t="s">
        <v>24</v>
      </c>
      <c r="G197" s="193"/>
      <c r="H197" s="193"/>
      <c r="I197" s="193">
        <f>'SO 021 D.1.1 Pol'!G632</f>
        <v>0</v>
      </c>
      <c r="J197" s="189" t="str">
        <f>IF(I252=0,"",I197/I252*100)</f>
        <v/>
      </c>
    </row>
    <row r="198" spans="1:10" ht="36.75" customHeight="1" x14ac:dyDescent="0.2">
      <c r="A198" s="178"/>
      <c r="B198" s="183" t="s">
        <v>226</v>
      </c>
      <c r="C198" s="184" t="s">
        <v>227</v>
      </c>
      <c r="D198" s="185"/>
      <c r="E198" s="185"/>
      <c r="F198" s="192" t="s">
        <v>24</v>
      </c>
      <c r="G198" s="193"/>
      <c r="H198" s="193"/>
      <c r="I198" s="193">
        <f>'SO 021 D.1.1 Pol'!G647</f>
        <v>0</v>
      </c>
      <c r="J198" s="189" t="str">
        <f>IF(I252=0,"",I198/I252*100)</f>
        <v/>
      </c>
    </row>
    <row r="199" spans="1:10" ht="36.75" customHeight="1" x14ac:dyDescent="0.2">
      <c r="A199" s="178"/>
      <c r="B199" s="183" t="s">
        <v>228</v>
      </c>
      <c r="C199" s="184" t="s">
        <v>229</v>
      </c>
      <c r="D199" s="185"/>
      <c r="E199" s="185"/>
      <c r="F199" s="192" t="s">
        <v>24</v>
      </c>
      <c r="G199" s="193"/>
      <c r="H199" s="193"/>
      <c r="I199" s="193">
        <f>'SO 021 D.1.1 Pol'!G687+'SO 021A 001 Pol'!G83+'SO 600 600.01 Pol'!G144</f>
        <v>0</v>
      </c>
      <c r="J199" s="189" t="str">
        <f>IF(I252=0,"",I199/I252*100)</f>
        <v/>
      </c>
    </row>
    <row r="200" spans="1:10" ht="36.75" customHeight="1" x14ac:dyDescent="0.2">
      <c r="A200" s="178"/>
      <c r="B200" s="183" t="s">
        <v>230</v>
      </c>
      <c r="C200" s="184" t="s">
        <v>231</v>
      </c>
      <c r="D200" s="185"/>
      <c r="E200" s="185"/>
      <c r="F200" s="192" t="s">
        <v>24</v>
      </c>
      <c r="G200" s="193"/>
      <c r="H200" s="193"/>
      <c r="I200" s="193">
        <f>'SO 021 D.1.1 Pol'!G694+'SO 600 600.01 Pol'!G162</f>
        <v>0</v>
      </c>
      <c r="J200" s="189" t="str">
        <f>IF(I252=0,"",I200/I252*100)</f>
        <v/>
      </c>
    </row>
    <row r="201" spans="1:10" ht="36.75" customHeight="1" x14ac:dyDescent="0.2">
      <c r="A201" s="178"/>
      <c r="B201" s="183" t="s">
        <v>232</v>
      </c>
      <c r="C201" s="184" t="s">
        <v>233</v>
      </c>
      <c r="D201" s="185"/>
      <c r="E201" s="185"/>
      <c r="F201" s="192" t="s">
        <v>24</v>
      </c>
      <c r="G201" s="193"/>
      <c r="H201" s="193"/>
      <c r="I201" s="193">
        <f>'SO 021 D.1.1 Pol'!G705</f>
        <v>0</v>
      </c>
      <c r="J201" s="189" t="str">
        <f>IF(I252=0,"",I201/I252*100)</f>
        <v/>
      </c>
    </row>
    <row r="202" spans="1:10" ht="36.75" customHeight="1" x14ac:dyDescent="0.2">
      <c r="A202" s="178"/>
      <c r="B202" s="183" t="s">
        <v>234</v>
      </c>
      <c r="C202" s="184" t="s">
        <v>235</v>
      </c>
      <c r="D202" s="185"/>
      <c r="E202" s="185"/>
      <c r="F202" s="192" t="s">
        <v>24</v>
      </c>
      <c r="G202" s="193"/>
      <c r="H202" s="193"/>
      <c r="I202" s="193">
        <f>'SO 021 D.1.1 Pol'!G718</f>
        <v>0</v>
      </c>
      <c r="J202" s="189" t="str">
        <f>IF(I252=0,"",I202/I252*100)</f>
        <v/>
      </c>
    </row>
    <row r="203" spans="1:10" ht="36.75" customHeight="1" x14ac:dyDescent="0.2">
      <c r="A203" s="178"/>
      <c r="B203" s="183" t="s">
        <v>236</v>
      </c>
      <c r="C203" s="184" t="s">
        <v>237</v>
      </c>
      <c r="D203" s="185"/>
      <c r="E203" s="185"/>
      <c r="F203" s="192" t="s">
        <v>24</v>
      </c>
      <c r="G203" s="193"/>
      <c r="H203" s="193"/>
      <c r="I203" s="193">
        <f>'SO 021 D.1.1 Pol'!G759+'SO 021A 001 Pol'!G90+'SO 702 702.01 Pol'!G8</f>
        <v>0</v>
      </c>
      <c r="J203" s="189" t="str">
        <f>IF(I252=0,"",I203/I252*100)</f>
        <v/>
      </c>
    </row>
    <row r="204" spans="1:10" ht="36.75" customHeight="1" x14ac:dyDescent="0.2">
      <c r="A204" s="178"/>
      <c r="B204" s="183" t="s">
        <v>238</v>
      </c>
      <c r="C204" s="184" t="s">
        <v>239</v>
      </c>
      <c r="D204" s="185"/>
      <c r="E204" s="185"/>
      <c r="F204" s="192" t="s">
        <v>24</v>
      </c>
      <c r="G204" s="193"/>
      <c r="H204" s="193"/>
      <c r="I204" s="193">
        <f>'SO 702 702.01 Pol'!G18</f>
        <v>0</v>
      </c>
      <c r="J204" s="189" t="str">
        <f>IF(I252=0,"",I204/I252*100)</f>
        <v/>
      </c>
    </row>
    <row r="205" spans="1:10" ht="36.75" customHeight="1" x14ac:dyDescent="0.2">
      <c r="A205" s="178"/>
      <c r="B205" s="183" t="s">
        <v>240</v>
      </c>
      <c r="C205" s="184" t="s">
        <v>241</v>
      </c>
      <c r="D205" s="185"/>
      <c r="E205" s="185"/>
      <c r="F205" s="192" t="s">
        <v>24</v>
      </c>
      <c r="G205" s="193"/>
      <c r="H205" s="193"/>
      <c r="I205" s="193">
        <f>'SO 021A 001 Pol'!G100</f>
        <v>0</v>
      </c>
      <c r="J205" s="189" t="str">
        <f>IF(I252=0,"",I205/I252*100)</f>
        <v/>
      </c>
    </row>
    <row r="206" spans="1:10" ht="36.75" customHeight="1" x14ac:dyDescent="0.2">
      <c r="A206" s="178"/>
      <c r="B206" s="183" t="s">
        <v>242</v>
      </c>
      <c r="C206" s="184" t="s">
        <v>243</v>
      </c>
      <c r="D206" s="185"/>
      <c r="E206" s="185"/>
      <c r="F206" s="192" t="s">
        <v>24</v>
      </c>
      <c r="G206" s="193"/>
      <c r="H206" s="193"/>
      <c r="I206" s="193">
        <f>'SO 021 D.1.1 Pol'!G768+'SO 021A 001 Pol'!G112+'SO 600 600.01 Pol'!G168</f>
        <v>0</v>
      </c>
      <c r="J206" s="189" t="str">
        <f>IF(I252=0,"",I206/I252*100)</f>
        <v/>
      </c>
    </row>
    <row r="207" spans="1:10" ht="36.75" customHeight="1" x14ac:dyDescent="0.2">
      <c r="A207" s="178"/>
      <c r="B207" s="183" t="s">
        <v>244</v>
      </c>
      <c r="C207" s="184" t="s">
        <v>245</v>
      </c>
      <c r="D207" s="185"/>
      <c r="E207" s="185"/>
      <c r="F207" s="192" t="s">
        <v>25</v>
      </c>
      <c r="G207" s="193"/>
      <c r="H207" s="193"/>
      <c r="I207" s="193">
        <f>'SO 021 D.1.4.C1 Pol'!G8</f>
        <v>0</v>
      </c>
      <c r="J207" s="189" t="str">
        <f>IF(I252=0,"",I207/I252*100)</f>
        <v/>
      </c>
    </row>
    <row r="208" spans="1:10" ht="36.75" customHeight="1" x14ac:dyDescent="0.2">
      <c r="A208" s="178"/>
      <c r="B208" s="183" t="s">
        <v>244</v>
      </c>
      <c r="C208" s="184" t="s">
        <v>104</v>
      </c>
      <c r="D208" s="185"/>
      <c r="E208" s="185"/>
      <c r="F208" s="192" t="s">
        <v>25</v>
      </c>
      <c r="G208" s="193"/>
      <c r="H208" s="193"/>
      <c r="I208" s="193">
        <f>'SO 415 415.01 Pol'!G8</f>
        <v>0</v>
      </c>
      <c r="J208" s="189" t="str">
        <f>IF(I252=0,"",I208/I252*100)</f>
        <v/>
      </c>
    </row>
    <row r="209" spans="1:10" ht="36.75" customHeight="1" x14ac:dyDescent="0.2">
      <c r="A209" s="178"/>
      <c r="B209" s="183" t="s">
        <v>246</v>
      </c>
      <c r="C209" s="184" t="s">
        <v>247</v>
      </c>
      <c r="D209" s="185"/>
      <c r="E209" s="185"/>
      <c r="F209" s="192" t="s">
        <v>25</v>
      </c>
      <c r="G209" s="193"/>
      <c r="H209" s="193"/>
      <c r="I209" s="193">
        <f>'SO 021 D.1.4.C1 Pol'!G28</f>
        <v>0</v>
      </c>
      <c r="J209" s="189" t="str">
        <f>IF(I252=0,"",I209/I252*100)</f>
        <v/>
      </c>
    </row>
    <row r="210" spans="1:10" ht="36.75" customHeight="1" x14ac:dyDescent="0.2">
      <c r="A210" s="178"/>
      <c r="B210" s="183" t="s">
        <v>196</v>
      </c>
      <c r="C210" s="184" t="s">
        <v>248</v>
      </c>
      <c r="D210" s="185"/>
      <c r="E210" s="185"/>
      <c r="F210" s="192" t="s">
        <v>25</v>
      </c>
      <c r="G210" s="193"/>
      <c r="H210" s="193"/>
      <c r="I210" s="193">
        <f>'SO 021 D.1.4.C1 Pol'!G30</f>
        <v>0</v>
      </c>
      <c r="J210" s="189" t="str">
        <f>IF(I252=0,"",I210/I252*100)</f>
        <v/>
      </c>
    </row>
    <row r="211" spans="1:10" ht="36.75" customHeight="1" x14ac:dyDescent="0.2">
      <c r="A211" s="178"/>
      <c r="B211" s="183" t="s">
        <v>249</v>
      </c>
      <c r="C211" s="184" t="s">
        <v>250</v>
      </c>
      <c r="D211" s="185"/>
      <c r="E211" s="185"/>
      <c r="F211" s="192" t="s">
        <v>25</v>
      </c>
      <c r="G211" s="193"/>
      <c r="H211" s="193"/>
      <c r="I211" s="193">
        <f>'SO 021 D.1.1 Pol'!G776</f>
        <v>0</v>
      </c>
      <c r="J211" s="189" t="str">
        <f>IF(I252=0,"",I211/I252*100)</f>
        <v/>
      </c>
    </row>
    <row r="212" spans="1:10" ht="36.75" customHeight="1" x14ac:dyDescent="0.2">
      <c r="A212" s="178"/>
      <c r="B212" s="183" t="s">
        <v>251</v>
      </c>
      <c r="C212" s="184" t="s">
        <v>252</v>
      </c>
      <c r="D212" s="185"/>
      <c r="E212" s="185"/>
      <c r="F212" s="192" t="s">
        <v>25</v>
      </c>
      <c r="G212" s="193"/>
      <c r="H212" s="193"/>
      <c r="I212" s="193">
        <f>'SO 021 D.1.1 Pol'!G844</f>
        <v>0</v>
      </c>
      <c r="J212" s="189" t="str">
        <f>IF(I252=0,"",I212/I252*100)</f>
        <v/>
      </c>
    </row>
    <row r="213" spans="1:10" ht="36.75" customHeight="1" x14ac:dyDescent="0.2">
      <c r="A213" s="178"/>
      <c r="B213" s="183" t="s">
        <v>253</v>
      </c>
      <c r="C213" s="184" t="s">
        <v>254</v>
      </c>
      <c r="D213" s="185"/>
      <c r="E213" s="185"/>
      <c r="F213" s="192" t="s">
        <v>25</v>
      </c>
      <c r="G213" s="193"/>
      <c r="H213" s="193"/>
      <c r="I213" s="193">
        <f>'SO 021 D.1.1 Pol'!G907+'SO 021 D.1.4.1 Pol'!G40</f>
        <v>0</v>
      </c>
      <c r="J213" s="189" t="str">
        <f>IF(I252=0,"",I213/I252*100)</f>
        <v/>
      </c>
    </row>
    <row r="214" spans="1:10" ht="36.75" customHeight="1" x14ac:dyDescent="0.2">
      <c r="A214" s="178"/>
      <c r="B214" s="183" t="s">
        <v>255</v>
      </c>
      <c r="C214" s="184" t="s">
        <v>256</v>
      </c>
      <c r="D214" s="185"/>
      <c r="E214" s="185"/>
      <c r="F214" s="192" t="s">
        <v>25</v>
      </c>
      <c r="G214" s="193"/>
      <c r="H214" s="193"/>
      <c r="I214" s="193">
        <f>'SO 021 D.1.4.1 Pol'!G8</f>
        <v>0</v>
      </c>
      <c r="J214" s="189" t="str">
        <f>IF(I252=0,"",I214/I252*100)</f>
        <v/>
      </c>
    </row>
    <row r="215" spans="1:10" ht="36.75" customHeight="1" x14ac:dyDescent="0.2">
      <c r="A215" s="178"/>
      <c r="B215" s="183" t="s">
        <v>257</v>
      </c>
      <c r="C215" s="184" t="s">
        <v>258</v>
      </c>
      <c r="D215" s="185"/>
      <c r="E215" s="185"/>
      <c r="F215" s="192" t="s">
        <v>25</v>
      </c>
      <c r="G215" s="193"/>
      <c r="H215" s="193"/>
      <c r="I215" s="193">
        <f>'SO 021 D.1.4.1 Pol'!G58</f>
        <v>0</v>
      </c>
      <c r="J215" s="189" t="str">
        <f>IF(I252=0,"",I215/I252*100)</f>
        <v/>
      </c>
    </row>
    <row r="216" spans="1:10" ht="36.75" customHeight="1" x14ac:dyDescent="0.2">
      <c r="A216" s="178"/>
      <c r="B216" s="183" t="s">
        <v>259</v>
      </c>
      <c r="C216" s="184" t="s">
        <v>72</v>
      </c>
      <c r="D216" s="185"/>
      <c r="E216" s="185"/>
      <c r="F216" s="192" t="s">
        <v>25</v>
      </c>
      <c r="G216" s="193"/>
      <c r="H216" s="193"/>
      <c r="I216" s="193">
        <f>'SO 021 D.1.1 Pol'!G930</f>
        <v>0</v>
      </c>
      <c r="J216" s="189" t="str">
        <f>IF(I252=0,"",I216/I252*100)</f>
        <v/>
      </c>
    </row>
    <row r="217" spans="1:10" ht="36.75" customHeight="1" x14ac:dyDescent="0.2">
      <c r="A217" s="178"/>
      <c r="B217" s="183" t="s">
        <v>260</v>
      </c>
      <c r="C217" s="184" t="s">
        <v>261</v>
      </c>
      <c r="D217" s="185"/>
      <c r="E217" s="185"/>
      <c r="F217" s="192" t="s">
        <v>25</v>
      </c>
      <c r="G217" s="193"/>
      <c r="H217" s="193"/>
      <c r="I217" s="193">
        <f>'SO 021 D.1.4.C1 Pol'!G25</f>
        <v>0</v>
      </c>
      <c r="J217" s="189" t="str">
        <f>IF(I252=0,"",I217/I252*100)</f>
        <v/>
      </c>
    </row>
    <row r="218" spans="1:10" ht="36.75" customHeight="1" x14ac:dyDescent="0.2">
      <c r="A218" s="178"/>
      <c r="B218" s="183" t="s">
        <v>262</v>
      </c>
      <c r="C218" s="184" t="s">
        <v>263</v>
      </c>
      <c r="D218" s="185"/>
      <c r="E218" s="185"/>
      <c r="F218" s="192" t="s">
        <v>25</v>
      </c>
      <c r="G218" s="193"/>
      <c r="H218" s="193"/>
      <c r="I218" s="193">
        <f>'SO 021 D.1.4.C1 Pol'!G22</f>
        <v>0</v>
      </c>
      <c r="J218" s="189" t="str">
        <f>IF(I252=0,"",I218/I252*100)</f>
        <v/>
      </c>
    </row>
    <row r="219" spans="1:10" ht="36.75" customHeight="1" x14ac:dyDescent="0.2">
      <c r="A219" s="178"/>
      <c r="B219" s="183" t="s">
        <v>264</v>
      </c>
      <c r="C219" s="184" t="s">
        <v>265</v>
      </c>
      <c r="D219" s="185"/>
      <c r="E219" s="185"/>
      <c r="F219" s="192" t="s">
        <v>25</v>
      </c>
      <c r="G219" s="193"/>
      <c r="H219" s="193"/>
      <c r="I219" s="193">
        <f>'SO 021 D.1.1 Pol'!G943</f>
        <v>0</v>
      </c>
      <c r="J219" s="189" t="str">
        <f>IF(I252=0,"",I219/I252*100)</f>
        <v/>
      </c>
    </row>
    <row r="220" spans="1:10" ht="36.75" customHeight="1" x14ac:dyDescent="0.2">
      <c r="A220" s="178"/>
      <c r="B220" s="183" t="s">
        <v>266</v>
      </c>
      <c r="C220" s="184" t="s">
        <v>267</v>
      </c>
      <c r="D220" s="185"/>
      <c r="E220" s="185"/>
      <c r="F220" s="192" t="s">
        <v>25</v>
      </c>
      <c r="G220" s="193"/>
      <c r="H220" s="193"/>
      <c r="I220" s="193">
        <f>'SO 021 D.1.1 Pol'!G1022</f>
        <v>0</v>
      </c>
      <c r="J220" s="189" t="str">
        <f>IF(I252=0,"",I220/I252*100)</f>
        <v/>
      </c>
    </row>
    <row r="221" spans="1:10" ht="36.75" customHeight="1" x14ac:dyDescent="0.2">
      <c r="A221" s="178"/>
      <c r="B221" s="183" t="s">
        <v>268</v>
      </c>
      <c r="C221" s="184" t="s">
        <v>269</v>
      </c>
      <c r="D221" s="185"/>
      <c r="E221" s="185"/>
      <c r="F221" s="192" t="s">
        <v>25</v>
      </c>
      <c r="G221" s="193"/>
      <c r="H221" s="193"/>
      <c r="I221" s="193">
        <f>'SO 021 D.1.1 Pol'!G1081+'SO 702 702.01 Pol'!G24</f>
        <v>0</v>
      </c>
      <c r="J221" s="189" t="str">
        <f>IF(I252=0,"",I221/I252*100)</f>
        <v/>
      </c>
    </row>
    <row r="222" spans="1:10" ht="36.75" customHeight="1" x14ac:dyDescent="0.2">
      <c r="A222" s="178"/>
      <c r="B222" s="183" t="s">
        <v>270</v>
      </c>
      <c r="C222" s="184" t="s">
        <v>271</v>
      </c>
      <c r="D222" s="185"/>
      <c r="E222" s="185"/>
      <c r="F222" s="192" t="s">
        <v>25</v>
      </c>
      <c r="G222" s="193"/>
      <c r="H222" s="193"/>
      <c r="I222" s="193">
        <f>'SO 021 D.1.1 Pol'!G1464</f>
        <v>0</v>
      </c>
      <c r="J222" s="189" t="str">
        <f>IF(I252=0,"",I222/I252*100)</f>
        <v/>
      </c>
    </row>
    <row r="223" spans="1:10" ht="36.75" customHeight="1" x14ac:dyDescent="0.2">
      <c r="A223" s="178"/>
      <c r="B223" s="183" t="s">
        <v>272</v>
      </c>
      <c r="C223" s="184" t="s">
        <v>273</v>
      </c>
      <c r="D223" s="185"/>
      <c r="E223" s="185"/>
      <c r="F223" s="192" t="s">
        <v>25</v>
      </c>
      <c r="G223" s="193"/>
      <c r="H223" s="193"/>
      <c r="I223" s="193">
        <f>'SO 021 D.1.1 Pol'!G1505</f>
        <v>0</v>
      </c>
      <c r="J223" s="189" t="str">
        <f>IF(I252=0,"",I223/I252*100)</f>
        <v/>
      </c>
    </row>
    <row r="224" spans="1:10" ht="36.75" customHeight="1" x14ac:dyDescent="0.2">
      <c r="A224" s="178"/>
      <c r="B224" s="183" t="s">
        <v>274</v>
      </c>
      <c r="C224" s="184" t="s">
        <v>275</v>
      </c>
      <c r="D224" s="185"/>
      <c r="E224" s="185"/>
      <c r="F224" s="192" t="s">
        <v>25</v>
      </c>
      <c r="G224" s="193"/>
      <c r="H224" s="193"/>
      <c r="I224" s="193">
        <f>'SO 021 D.1.1 Pol'!G1533</f>
        <v>0</v>
      </c>
      <c r="J224" s="189" t="str">
        <f>IF(I252=0,"",I224/I252*100)</f>
        <v/>
      </c>
    </row>
    <row r="225" spans="1:10" ht="36.75" customHeight="1" x14ac:dyDescent="0.2">
      <c r="A225" s="178"/>
      <c r="B225" s="183" t="s">
        <v>276</v>
      </c>
      <c r="C225" s="184" t="s">
        <v>277</v>
      </c>
      <c r="D225" s="185"/>
      <c r="E225" s="185"/>
      <c r="F225" s="192" t="s">
        <v>25</v>
      </c>
      <c r="G225" s="193"/>
      <c r="H225" s="193"/>
      <c r="I225" s="193">
        <f>'SO 021 D.1.4.1 Pol'!G70+'SO 021 D.1.4.C1 Pol'!G32+'SO 403 403.01 Pol'!G24+'SO 404 404.01 Pol'!G26+'SO 406 406.01 Pol'!G24+'SO 415 415.01 Pol'!G14</f>
        <v>0</v>
      </c>
      <c r="J225" s="189" t="str">
        <f>IF(I252=0,"",I225/I252*100)</f>
        <v/>
      </c>
    </row>
    <row r="226" spans="1:10" ht="36.75" customHeight="1" x14ac:dyDescent="0.2">
      <c r="A226" s="178"/>
      <c r="B226" s="183" t="s">
        <v>198</v>
      </c>
      <c r="C226" s="184" t="s">
        <v>278</v>
      </c>
      <c r="D226" s="185"/>
      <c r="E226" s="185"/>
      <c r="F226" s="192" t="s">
        <v>26</v>
      </c>
      <c r="G226" s="193"/>
      <c r="H226" s="193"/>
      <c r="I226" s="193">
        <f>'SO 021 D.1.4.C2 Pol'!G8</f>
        <v>0</v>
      </c>
      <c r="J226" s="189" t="str">
        <f>IF(I252=0,"",I226/I252*100)</f>
        <v/>
      </c>
    </row>
    <row r="227" spans="1:10" ht="36.75" customHeight="1" x14ac:dyDescent="0.2">
      <c r="A227" s="178"/>
      <c r="B227" s="183" t="s">
        <v>279</v>
      </c>
      <c r="C227" s="184" t="s">
        <v>280</v>
      </c>
      <c r="D227" s="185"/>
      <c r="E227" s="185"/>
      <c r="F227" s="192" t="s">
        <v>26</v>
      </c>
      <c r="G227" s="193"/>
      <c r="H227" s="193"/>
      <c r="I227" s="193">
        <f>'SO 021 D.1.4.C2 Pol'!G28</f>
        <v>0</v>
      </c>
      <c r="J227" s="189" t="str">
        <f>IF(I252=0,"",I227/I252*100)</f>
        <v/>
      </c>
    </row>
    <row r="228" spans="1:10" ht="36.75" customHeight="1" x14ac:dyDescent="0.2">
      <c r="A228" s="178"/>
      <c r="B228" s="183" t="s">
        <v>200</v>
      </c>
      <c r="C228" s="184" t="s">
        <v>281</v>
      </c>
      <c r="D228" s="185"/>
      <c r="E228" s="185"/>
      <c r="F228" s="192" t="s">
        <v>26</v>
      </c>
      <c r="G228" s="193"/>
      <c r="H228" s="193"/>
      <c r="I228" s="193">
        <f>'SO 021 D.1.4.C2 Pol'!G40</f>
        <v>0</v>
      </c>
      <c r="J228" s="189" t="str">
        <f>IF(I252=0,"",I228/I252*100)</f>
        <v/>
      </c>
    </row>
    <row r="229" spans="1:10" ht="36.75" customHeight="1" x14ac:dyDescent="0.2">
      <c r="A229" s="178"/>
      <c r="B229" s="183" t="s">
        <v>282</v>
      </c>
      <c r="C229" s="184" t="s">
        <v>283</v>
      </c>
      <c r="D229" s="185"/>
      <c r="E229" s="185"/>
      <c r="F229" s="192" t="s">
        <v>26</v>
      </c>
      <c r="G229" s="193"/>
      <c r="H229" s="193"/>
      <c r="I229" s="193">
        <f>'SO 410 410.01 Pol'!G8</f>
        <v>0</v>
      </c>
      <c r="J229" s="189" t="str">
        <f>IF(I252=0,"",I229/I252*100)</f>
        <v/>
      </c>
    </row>
    <row r="230" spans="1:10" ht="36.75" customHeight="1" x14ac:dyDescent="0.2">
      <c r="A230" s="178"/>
      <c r="B230" s="183" t="s">
        <v>282</v>
      </c>
      <c r="C230" s="184" t="s">
        <v>284</v>
      </c>
      <c r="D230" s="185"/>
      <c r="E230" s="185"/>
      <c r="F230" s="192" t="s">
        <v>26</v>
      </c>
      <c r="G230" s="193"/>
      <c r="H230" s="193"/>
      <c r="I230" s="193">
        <f>'SO 021 D1.4.D700 Pol'!G8+'SO 410 410.3 Pol'!G8</f>
        <v>0</v>
      </c>
      <c r="J230" s="189" t="str">
        <f>IF(I252=0,"",I230/I252*100)</f>
        <v/>
      </c>
    </row>
    <row r="231" spans="1:10" ht="36.75" customHeight="1" x14ac:dyDescent="0.2">
      <c r="A231" s="178"/>
      <c r="B231" s="183" t="s">
        <v>285</v>
      </c>
      <c r="C231" s="184" t="s">
        <v>286</v>
      </c>
      <c r="D231" s="185"/>
      <c r="E231" s="185"/>
      <c r="F231" s="192" t="s">
        <v>26</v>
      </c>
      <c r="G231" s="193"/>
      <c r="H231" s="193"/>
      <c r="I231" s="193">
        <f>'SO 021 D1.4.D700 Pol'!G44</f>
        <v>0</v>
      </c>
      <c r="J231" s="189" t="str">
        <f>IF(I252=0,"",I231/I252*100)</f>
        <v/>
      </c>
    </row>
    <row r="232" spans="1:10" ht="36.75" customHeight="1" x14ac:dyDescent="0.2">
      <c r="A232" s="178"/>
      <c r="B232" s="183" t="s">
        <v>285</v>
      </c>
      <c r="C232" s="184" t="s">
        <v>287</v>
      </c>
      <c r="D232" s="185"/>
      <c r="E232" s="185"/>
      <c r="F232" s="192" t="s">
        <v>26</v>
      </c>
      <c r="G232" s="193"/>
      <c r="H232" s="193"/>
      <c r="I232" s="193">
        <f>'SO 410 410.3 Pol'!G43</f>
        <v>0</v>
      </c>
      <c r="J232" s="189" t="str">
        <f>IF(I252=0,"",I232/I252*100)</f>
        <v/>
      </c>
    </row>
    <row r="233" spans="1:10" ht="36.75" customHeight="1" x14ac:dyDescent="0.2">
      <c r="A233" s="178"/>
      <c r="B233" s="183" t="s">
        <v>285</v>
      </c>
      <c r="C233" s="184" t="s">
        <v>288</v>
      </c>
      <c r="D233" s="185"/>
      <c r="E233" s="185"/>
      <c r="F233" s="192" t="s">
        <v>26</v>
      </c>
      <c r="G233" s="193"/>
      <c r="H233" s="193"/>
      <c r="I233" s="193">
        <f>'SO 410 410.01 Pol'!G19</f>
        <v>0</v>
      </c>
      <c r="J233" s="189" t="str">
        <f>IF(I252=0,"",I233/I252*100)</f>
        <v/>
      </c>
    </row>
    <row r="234" spans="1:10" ht="36.75" customHeight="1" x14ac:dyDescent="0.2">
      <c r="A234" s="178"/>
      <c r="B234" s="183" t="s">
        <v>289</v>
      </c>
      <c r="C234" s="184" t="s">
        <v>290</v>
      </c>
      <c r="D234" s="185"/>
      <c r="E234" s="185"/>
      <c r="F234" s="192" t="s">
        <v>26</v>
      </c>
      <c r="G234" s="193"/>
      <c r="H234" s="193"/>
      <c r="I234" s="193">
        <f>'SO 021 D1.4.D700 Pol'!G86</f>
        <v>0</v>
      </c>
      <c r="J234" s="189" t="str">
        <f>IF(I252=0,"",I234/I252*100)</f>
        <v/>
      </c>
    </row>
    <row r="235" spans="1:10" ht="36.75" customHeight="1" x14ac:dyDescent="0.2">
      <c r="A235" s="178"/>
      <c r="B235" s="183" t="s">
        <v>289</v>
      </c>
      <c r="C235" s="184" t="s">
        <v>291</v>
      </c>
      <c r="D235" s="185"/>
      <c r="E235" s="185"/>
      <c r="F235" s="192" t="s">
        <v>26</v>
      </c>
      <c r="G235" s="193"/>
      <c r="H235" s="193"/>
      <c r="I235" s="193">
        <f>'SO 410 410.01 Pol'!G35+'SO 410 410.3 Pol'!G56</f>
        <v>0</v>
      </c>
      <c r="J235" s="189" t="str">
        <f>IF(I252=0,"",I235/I252*100)</f>
        <v/>
      </c>
    </row>
    <row r="236" spans="1:10" ht="36.75" customHeight="1" x14ac:dyDescent="0.2">
      <c r="A236" s="178"/>
      <c r="B236" s="183" t="s">
        <v>292</v>
      </c>
      <c r="C236" s="184" t="s">
        <v>287</v>
      </c>
      <c r="D236" s="185"/>
      <c r="E236" s="185"/>
      <c r="F236" s="192" t="s">
        <v>26</v>
      </c>
      <c r="G236" s="193"/>
      <c r="H236" s="193"/>
      <c r="I236" s="193">
        <f>'SO 021 D1.4.D700 Pol'!G97</f>
        <v>0</v>
      </c>
      <c r="J236" s="189" t="str">
        <f>IF(I252=0,"",I236/I252*100)</f>
        <v/>
      </c>
    </row>
    <row r="237" spans="1:10" ht="36.75" customHeight="1" x14ac:dyDescent="0.2">
      <c r="A237" s="178"/>
      <c r="B237" s="183" t="s">
        <v>292</v>
      </c>
      <c r="C237" s="184" t="s">
        <v>293</v>
      </c>
      <c r="D237" s="185"/>
      <c r="E237" s="185"/>
      <c r="F237" s="192" t="s">
        <v>26</v>
      </c>
      <c r="G237" s="193"/>
      <c r="H237" s="193"/>
      <c r="I237" s="193">
        <f>'SO 410 410.3 Pol'!G67</f>
        <v>0</v>
      </c>
      <c r="J237" s="189" t="str">
        <f>IF(I252=0,"",I237/I252*100)</f>
        <v/>
      </c>
    </row>
    <row r="238" spans="1:10" ht="36.75" customHeight="1" x14ac:dyDescent="0.2">
      <c r="A238" s="178"/>
      <c r="B238" s="183" t="s">
        <v>292</v>
      </c>
      <c r="C238" s="184" t="s">
        <v>294</v>
      </c>
      <c r="D238" s="185"/>
      <c r="E238" s="185"/>
      <c r="F238" s="192" t="s">
        <v>26</v>
      </c>
      <c r="G238" s="193"/>
      <c r="H238" s="193"/>
      <c r="I238" s="193">
        <f>'SO 410 410.01 Pol'!G49</f>
        <v>0</v>
      </c>
      <c r="J238" s="189" t="str">
        <f>IF(I252=0,"",I238/I252*100)</f>
        <v/>
      </c>
    </row>
    <row r="239" spans="1:10" ht="36.75" customHeight="1" x14ac:dyDescent="0.2">
      <c r="A239" s="178"/>
      <c r="B239" s="183" t="s">
        <v>295</v>
      </c>
      <c r="C239" s="184" t="s">
        <v>296</v>
      </c>
      <c r="D239" s="185"/>
      <c r="E239" s="185"/>
      <c r="F239" s="192" t="s">
        <v>26</v>
      </c>
      <c r="G239" s="193"/>
      <c r="H239" s="193"/>
      <c r="I239" s="193">
        <f>'SO 021 D1.4.D700 Pol'!G110+'SO 410 410.01 Pol'!G61+'SO 410 410.3 Pol'!G79</f>
        <v>0</v>
      </c>
      <c r="J239" s="189" t="str">
        <f>IF(I252=0,"",I239/I252*100)</f>
        <v/>
      </c>
    </row>
    <row r="240" spans="1:10" ht="36.75" customHeight="1" x14ac:dyDescent="0.2">
      <c r="A240" s="178"/>
      <c r="B240" s="183" t="s">
        <v>297</v>
      </c>
      <c r="C240" s="184" t="s">
        <v>298</v>
      </c>
      <c r="D240" s="185"/>
      <c r="E240" s="185"/>
      <c r="F240" s="192" t="s">
        <v>26</v>
      </c>
      <c r="G240" s="193"/>
      <c r="H240" s="193"/>
      <c r="I240" s="193">
        <f>'SO 410 410.01 Pol'!G81</f>
        <v>0</v>
      </c>
      <c r="J240" s="189" t="str">
        <f>IF(I252=0,"",I240/I252*100)</f>
        <v/>
      </c>
    </row>
    <row r="241" spans="1:10" ht="36.75" customHeight="1" x14ac:dyDescent="0.2">
      <c r="A241" s="178"/>
      <c r="B241" s="183" t="s">
        <v>299</v>
      </c>
      <c r="C241" s="184" t="s">
        <v>300</v>
      </c>
      <c r="D241" s="185"/>
      <c r="E241" s="185"/>
      <c r="F241" s="192" t="s">
        <v>26</v>
      </c>
      <c r="G241" s="193"/>
      <c r="H241" s="193"/>
      <c r="I241" s="193">
        <f>'SO 021 D.1.4.D Pol'!G8+'SO 409 409.01 Pol'!G8</f>
        <v>0</v>
      </c>
      <c r="J241" s="189" t="str">
        <f>IF(I252=0,"",I241/I252*100)</f>
        <v/>
      </c>
    </row>
    <row r="242" spans="1:10" ht="36.75" customHeight="1" x14ac:dyDescent="0.2">
      <c r="A242" s="178"/>
      <c r="B242" s="183" t="s">
        <v>301</v>
      </c>
      <c r="C242" s="184" t="s">
        <v>302</v>
      </c>
      <c r="D242" s="185"/>
      <c r="E242" s="185"/>
      <c r="F242" s="192" t="s">
        <v>26</v>
      </c>
      <c r="G242" s="193"/>
      <c r="H242" s="193"/>
      <c r="I242" s="193">
        <f>'SO 021 D.1.4.D Pol'!G85</f>
        <v>0</v>
      </c>
      <c r="J242" s="189" t="str">
        <f>IF(I252=0,"",I242/I252*100)</f>
        <v/>
      </c>
    </row>
    <row r="243" spans="1:10" ht="36.75" customHeight="1" x14ac:dyDescent="0.2">
      <c r="A243" s="178"/>
      <c r="B243" s="183" t="s">
        <v>303</v>
      </c>
      <c r="C243" s="184" t="s">
        <v>304</v>
      </c>
      <c r="D243" s="185"/>
      <c r="E243" s="185"/>
      <c r="F243" s="192" t="s">
        <v>26</v>
      </c>
      <c r="G243" s="193"/>
      <c r="H243" s="193"/>
      <c r="I243" s="193">
        <f>'SO 021 D.1.4.D Pol'!G123</f>
        <v>0</v>
      </c>
      <c r="J243" s="189" t="str">
        <f>IF(I252=0,"",I243/I252*100)</f>
        <v/>
      </c>
    </row>
    <row r="244" spans="1:10" ht="36.75" customHeight="1" x14ac:dyDescent="0.2">
      <c r="A244" s="178"/>
      <c r="B244" s="183" t="s">
        <v>305</v>
      </c>
      <c r="C244" s="184" t="s">
        <v>306</v>
      </c>
      <c r="D244" s="185"/>
      <c r="E244" s="185"/>
      <c r="F244" s="192" t="s">
        <v>26</v>
      </c>
      <c r="G244" s="193"/>
      <c r="H244" s="193"/>
      <c r="I244" s="193">
        <f>'SO 021 D.1.4.D Pol'!G155</f>
        <v>0</v>
      </c>
      <c r="J244" s="189" t="str">
        <f>IF(I252=0,"",I244/I252*100)</f>
        <v/>
      </c>
    </row>
    <row r="245" spans="1:10" ht="36.75" customHeight="1" x14ac:dyDescent="0.2">
      <c r="A245" s="178"/>
      <c r="B245" s="183" t="s">
        <v>307</v>
      </c>
      <c r="C245" s="184" t="s">
        <v>308</v>
      </c>
      <c r="D245" s="185"/>
      <c r="E245" s="185"/>
      <c r="F245" s="192" t="s">
        <v>26</v>
      </c>
      <c r="G245" s="193"/>
      <c r="H245" s="193"/>
      <c r="I245" s="193">
        <f>'SO 021 D.1.4.D Pol'!G106</f>
        <v>0</v>
      </c>
      <c r="J245" s="189" t="str">
        <f>IF(I252=0,"",I245/I252*100)</f>
        <v/>
      </c>
    </row>
    <row r="246" spans="1:10" ht="36.75" customHeight="1" x14ac:dyDescent="0.2">
      <c r="A246" s="178"/>
      <c r="B246" s="183" t="s">
        <v>309</v>
      </c>
      <c r="C246" s="184" t="s">
        <v>310</v>
      </c>
      <c r="D246" s="185"/>
      <c r="E246" s="185"/>
      <c r="F246" s="192" t="s">
        <v>26</v>
      </c>
      <c r="G246" s="193"/>
      <c r="H246" s="193"/>
      <c r="I246" s="193">
        <f>'SO 021 D.1.2.8 Pol'!G8</f>
        <v>0</v>
      </c>
      <c r="J246" s="189" t="str">
        <f>IF(I252=0,"",I246/I252*100)</f>
        <v/>
      </c>
    </row>
    <row r="247" spans="1:10" ht="36.75" customHeight="1" x14ac:dyDescent="0.2">
      <c r="A247" s="178"/>
      <c r="B247" s="183" t="s">
        <v>311</v>
      </c>
      <c r="C247" s="184" t="s">
        <v>312</v>
      </c>
      <c r="D247" s="185"/>
      <c r="E247" s="185"/>
      <c r="F247" s="192" t="s">
        <v>26</v>
      </c>
      <c r="G247" s="193"/>
      <c r="H247" s="193"/>
      <c r="I247" s="193">
        <f>'SO 409 409.01 Pol'!G21</f>
        <v>0</v>
      </c>
      <c r="J247" s="189" t="str">
        <f>IF(I252=0,"",I247/I252*100)</f>
        <v/>
      </c>
    </row>
    <row r="248" spans="1:10" ht="36.75" customHeight="1" x14ac:dyDescent="0.2">
      <c r="A248" s="178"/>
      <c r="B248" s="183" t="s">
        <v>313</v>
      </c>
      <c r="C248" s="184" t="s">
        <v>314</v>
      </c>
      <c r="D248" s="185"/>
      <c r="E248" s="185"/>
      <c r="F248" s="192" t="s">
        <v>26</v>
      </c>
      <c r="G248" s="193"/>
      <c r="H248" s="193"/>
      <c r="I248" s="193">
        <f>'SO 409 409.01 Pol'!G53</f>
        <v>0</v>
      </c>
      <c r="J248" s="189" t="str">
        <f>IF(I252=0,"",I248/I252*100)</f>
        <v/>
      </c>
    </row>
    <row r="249" spans="1:10" ht="36.75" customHeight="1" x14ac:dyDescent="0.2">
      <c r="A249" s="178"/>
      <c r="B249" s="183" t="s">
        <v>315</v>
      </c>
      <c r="C249" s="184" t="s">
        <v>239</v>
      </c>
      <c r="D249" s="185"/>
      <c r="E249" s="185"/>
      <c r="F249" s="192" t="s">
        <v>316</v>
      </c>
      <c r="G249" s="193"/>
      <c r="H249" s="193"/>
      <c r="I249" s="193">
        <f>'SO 021 D.1.1 Pol'!G1606+'SO 021A 001 Pol'!G118+'SO 600 600.01 Pol'!G174</f>
        <v>0</v>
      </c>
      <c r="J249" s="189" t="str">
        <f>IF(I252=0,"",I249/I252*100)</f>
        <v/>
      </c>
    </row>
    <row r="250" spans="1:10" ht="36.75" customHeight="1" x14ac:dyDescent="0.2">
      <c r="A250" s="178"/>
      <c r="B250" s="183" t="s">
        <v>317</v>
      </c>
      <c r="C250" s="184" t="s">
        <v>27</v>
      </c>
      <c r="D250" s="185"/>
      <c r="E250" s="185"/>
      <c r="F250" s="192" t="s">
        <v>317</v>
      </c>
      <c r="G250" s="193"/>
      <c r="H250" s="193"/>
      <c r="I250" s="193">
        <f>'VN01 VN01 Naklady'!G8</f>
        <v>0</v>
      </c>
      <c r="J250" s="189" t="str">
        <f>IF(I252=0,"",I250/I252*100)</f>
        <v/>
      </c>
    </row>
    <row r="251" spans="1:10" ht="36.75" customHeight="1" x14ac:dyDescent="0.2">
      <c r="A251" s="178"/>
      <c r="B251" s="183" t="s">
        <v>318</v>
      </c>
      <c r="C251" s="184" t="s">
        <v>28</v>
      </c>
      <c r="D251" s="185"/>
      <c r="E251" s="185"/>
      <c r="F251" s="192" t="s">
        <v>318</v>
      </c>
      <c r="G251" s="193"/>
      <c r="H251" s="193"/>
      <c r="I251" s="193">
        <f>'VN01 VN01 Naklady'!G28+'SO 021 D.1.2.8 Pol'!G79+'SO 021 D.1.4.D Pol'!G118+'SO 021 D.1.4.D Pol'!G160+'SO 409 409.00 Pol'!G8</f>
        <v>0</v>
      </c>
      <c r="J251" s="189" t="str">
        <f>IF(I252=0,"",I251/I252*100)</f>
        <v/>
      </c>
    </row>
    <row r="252" spans="1:10" ht="25.5" customHeight="1" x14ac:dyDescent="0.2">
      <c r="A252" s="179"/>
      <c r="B252" s="186" t="s">
        <v>1</v>
      </c>
      <c r="C252" s="187"/>
      <c r="D252" s="188"/>
      <c r="E252" s="188"/>
      <c r="F252" s="194"/>
      <c r="G252" s="195"/>
      <c r="H252" s="195"/>
      <c r="I252" s="195">
        <f>SUM(I183:I251)</f>
        <v>0</v>
      </c>
      <c r="J252" s="190">
        <f>SUM(J183:J251)</f>
        <v>0</v>
      </c>
    </row>
    <row r="253" spans="1:10" x14ac:dyDescent="0.2">
      <c r="F253" s="133"/>
      <c r="G253" s="133"/>
      <c r="H253" s="133"/>
      <c r="I253" s="133"/>
      <c r="J253" s="191"/>
    </row>
    <row r="254" spans="1:10" x14ac:dyDescent="0.2">
      <c r="F254" s="133"/>
      <c r="G254" s="133"/>
      <c r="H254" s="133"/>
      <c r="I254" s="133"/>
      <c r="J254" s="191"/>
    </row>
    <row r="255" spans="1:10" x14ac:dyDescent="0.2">
      <c r="F255" s="133"/>
      <c r="G255" s="133"/>
      <c r="H255" s="133"/>
      <c r="I255" s="133"/>
      <c r="J255" s="191"/>
    </row>
  </sheetData>
  <sheetProtection algorithmName="SHA-512" hashValue="mdGVznSxpF4bej++gveuspoWnTtWQlFWziWvVozJJ5qycB6JEWEk3By5fH0n7k6eQA5OROkgS+xYXdGwxowxbg==" saltValue="QTOgW++bwoS4JLPBk1f2t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90">
    <mergeCell ref="C248:E248"/>
    <mergeCell ref="C249:E249"/>
    <mergeCell ref="C250:E250"/>
    <mergeCell ref="C251:E251"/>
    <mergeCell ref="C243:E243"/>
    <mergeCell ref="C244:E244"/>
    <mergeCell ref="C245:E245"/>
    <mergeCell ref="C246:E246"/>
    <mergeCell ref="C247:E247"/>
    <mergeCell ref="C238:E238"/>
    <mergeCell ref="C239:E239"/>
    <mergeCell ref="C240:E240"/>
    <mergeCell ref="C241:E241"/>
    <mergeCell ref="C242:E242"/>
    <mergeCell ref="C233:E233"/>
    <mergeCell ref="C234:E234"/>
    <mergeCell ref="C235:E235"/>
    <mergeCell ref="C236:E236"/>
    <mergeCell ref="C237:E237"/>
    <mergeCell ref="C228:E228"/>
    <mergeCell ref="C229:E229"/>
    <mergeCell ref="C230:E230"/>
    <mergeCell ref="C231:E231"/>
    <mergeCell ref="C232:E232"/>
    <mergeCell ref="C223:E223"/>
    <mergeCell ref="C224:E224"/>
    <mergeCell ref="C225:E225"/>
    <mergeCell ref="C226:E226"/>
    <mergeCell ref="C227:E227"/>
    <mergeCell ref="C218:E218"/>
    <mergeCell ref="C219:E219"/>
    <mergeCell ref="C220:E220"/>
    <mergeCell ref="C221:E221"/>
    <mergeCell ref="C222:E222"/>
    <mergeCell ref="C213:E213"/>
    <mergeCell ref="C214:E214"/>
    <mergeCell ref="C215:E215"/>
    <mergeCell ref="C216:E216"/>
    <mergeCell ref="C217:E217"/>
    <mergeCell ref="C208:E208"/>
    <mergeCell ref="C209:E209"/>
    <mergeCell ref="C210:E210"/>
    <mergeCell ref="C211:E211"/>
    <mergeCell ref="C212:E212"/>
    <mergeCell ref="C203:E203"/>
    <mergeCell ref="C204:E204"/>
    <mergeCell ref="C205:E205"/>
    <mergeCell ref="C206:E206"/>
    <mergeCell ref="C207:E207"/>
    <mergeCell ref="C198:E198"/>
    <mergeCell ref="C199:E199"/>
    <mergeCell ref="C200:E200"/>
    <mergeCell ref="C201:E201"/>
    <mergeCell ref="C202:E202"/>
    <mergeCell ref="C193:E193"/>
    <mergeCell ref="C194:E194"/>
    <mergeCell ref="C195:E195"/>
    <mergeCell ref="C196:E196"/>
    <mergeCell ref="C197:E197"/>
    <mergeCell ref="C188:E188"/>
    <mergeCell ref="C189:E189"/>
    <mergeCell ref="C190:E190"/>
    <mergeCell ref="C191:E191"/>
    <mergeCell ref="C192:E192"/>
    <mergeCell ref="C183:E183"/>
    <mergeCell ref="C184:E184"/>
    <mergeCell ref="C185:E185"/>
    <mergeCell ref="C186:E186"/>
    <mergeCell ref="C187:E187"/>
    <mergeCell ref="B141:J141"/>
    <mergeCell ref="B143:J143"/>
    <mergeCell ref="B144:J144"/>
    <mergeCell ref="B146:J146"/>
    <mergeCell ref="B147:J147"/>
    <mergeCell ref="B134:J134"/>
    <mergeCell ref="B135:J135"/>
    <mergeCell ref="B136:J136"/>
    <mergeCell ref="B138:J138"/>
    <mergeCell ref="B140:J140"/>
    <mergeCell ref="B122:J122"/>
    <mergeCell ref="B126:J126"/>
    <mergeCell ref="B128:J128"/>
    <mergeCell ref="B129:J129"/>
    <mergeCell ref="B132:J132"/>
    <mergeCell ref="B115:J115"/>
    <mergeCell ref="B116:J116"/>
    <mergeCell ref="B118:J118"/>
    <mergeCell ref="B119:J119"/>
    <mergeCell ref="B121:J121"/>
    <mergeCell ref="B107:J107"/>
    <mergeCell ref="B109:J109"/>
    <mergeCell ref="B111:J111"/>
    <mergeCell ref="B112:J112"/>
    <mergeCell ref="B114:J114"/>
    <mergeCell ref="B99:J99"/>
    <mergeCell ref="B101:J101"/>
    <mergeCell ref="B102:J102"/>
    <mergeCell ref="B104:J104"/>
    <mergeCell ref="B106:J106"/>
    <mergeCell ref="B92:J92"/>
    <mergeCell ref="B93:J93"/>
    <mergeCell ref="B95:J95"/>
    <mergeCell ref="B96:J96"/>
    <mergeCell ref="B98:J98"/>
    <mergeCell ref="B85:J85"/>
    <mergeCell ref="B86:J86"/>
    <mergeCell ref="B87:J87"/>
    <mergeCell ref="B88:J88"/>
    <mergeCell ref="B90:J90"/>
    <mergeCell ref="B78:J78"/>
    <mergeCell ref="B79:J79"/>
    <mergeCell ref="B81:J81"/>
    <mergeCell ref="B83:J83"/>
    <mergeCell ref="B84:J84"/>
    <mergeCell ref="C69:E69"/>
    <mergeCell ref="C70:E70"/>
    <mergeCell ref="B71:E71"/>
    <mergeCell ref="B74:J74"/>
    <mergeCell ref="B76:J76"/>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7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2GUkYJttAfjSgHk9cStBjWQVbO023A1Rq8d8f0N+ZDrOpZd5YrWIhtdQTxhz2j8iX3f3nW/LuetPB4370lRykw==" saltValue="JYW9z4KuXM4LCO3QrJJ1r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3ACF-2C21-4EE6-8063-8DA683C6A6C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319</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59</v>
      </c>
      <c r="C3" s="201" t="s">
        <v>58</v>
      </c>
      <c r="D3" s="199"/>
      <c r="E3" s="199"/>
      <c r="F3" s="199"/>
      <c r="G3" s="200"/>
      <c r="AC3" s="176" t="s">
        <v>322</v>
      </c>
      <c r="AG3" t="s">
        <v>323</v>
      </c>
    </row>
    <row r="4" spans="1:60" ht="24.95" customHeight="1" x14ac:dyDescent="0.2">
      <c r="A4" s="202" t="s">
        <v>9</v>
      </c>
      <c r="B4" s="203" t="s">
        <v>59</v>
      </c>
      <c r="C4" s="204" t="s">
        <v>58</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317</v>
      </c>
      <c r="C8" s="256" t="s">
        <v>27</v>
      </c>
      <c r="D8" s="231"/>
      <c r="E8" s="232"/>
      <c r="F8" s="233"/>
      <c r="G8" s="233">
        <f>SUMIF(AG9:AG27,"&lt;&gt;NOR",G9:G27)</f>
        <v>0</v>
      </c>
      <c r="H8" s="233"/>
      <c r="I8" s="233">
        <f>SUM(I9:I27)</f>
        <v>0</v>
      </c>
      <c r="J8" s="233"/>
      <c r="K8" s="233">
        <f>SUM(K9:K27)</f>
        <v>0</v>
      </c>
      <c r="L8" s="233"/>
      <c r="M8" s="233">
        <f>SUM(M9:M27)</f>
        <v>0</v>
      </c>
      <c r="N8" s="232"/>
      <c r="O8" s="232">
        <f>SUM(O9:O27)</f>
        <v>0</v>
      </c>
      <c r="P8" s="232"/>
      <c r="Q8" s="232">
        <f>SUM(Q9:Q27)</f>
        <v>0</v>
      </c>
      <c r="R8" s="233"/>
      <c r="S8" s="233"/>
      <c r="T8" s="234"/>
      <c r="U8" s="228"/>
      <c r="V8" s="228">
        <f>SUM(V9:V27)</f>
        <v>0</v>
      </c>
      <c r="W8" s="228"/>
      <c r="X8" s="228"/>
      <c r="Y8" s="228"/>
      <c r="AG8" t="s">
        <v>348</v>
      </c>
    </row>
    <row r="9" spans="1:60" outlineLevel="1" x14ac:dyDescent="0.2">
      <c r="A9" s="239">
        <v>1</v>
      </c>
      <c r="B9" s="240" t="s">
        <v>349</v>
      </c>
      <c r="C9" s="257" t="s">
        <v>350</v>
      </c>
      <c r="D9" s="241" t="s">
        <v>351</v>
      </c>
      <c r="E9" s="242">
        <v>1</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352</v>
      </c>
      <c r="T9" s="245" t="s">
        <v>353</v>
      </c>
      <c r="U9" s="223">
        <v>0</v>
      </c>
      <c r="V9" s="223">
        <f>ROUND(E9*U9,2)</f>
        <v>0</v>
      </c>
      <c r="W9" s="223"/>
      <c r="X9" s="223" t="s">
        <v>354</v>
      </c>
      <c r="Y9" s="223" t="s">
        <v>355</v>
      </c>
      <c r="Z9" s="212"/>
      <c r="AA9" s="212"/>
      <c r="AB9" s="212"/>
      <c r="AC9" s="212"/>
      <c r="AD9" s="212"/>
      <c r="AE9" s="212"/>
      <c r="AF9" s="212"/>
      <c r="AG9" s="212" t="s">
        <v>356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8" t="s">
        <v>430</v>
      </c>
      <c r="D10" s="246"/>
      <c r="E10" s="246"/>
      <c r="F10" s="246"/>
      <c r="G10" s="246"/>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357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3" x14ac:dyDescent="0.2">
      <c r="A11" s="219"/>
      <c r="B11" s="220"/>
      <c r="C11" s="259" t="s">
        <v>358</v>
      </c>
      <c r="D11" s="248"/>
      <c r="E11" s="248"/>
      <c r="F11" s="248"/>
      <c r="G11" s="248"/>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357</v>
      </c>
      <c r="AH11" s="212"/>
      <c r="AI11" s="212"/>
      <c r="AJ11" s="212"/>
      <c r="AK11" s="212"/>
      <c r="AL11" s="212"/>
      <c r="AM11" s="212"/>
      <c r="AN11" s="212"/>
      <c r="AO11" s="212"/>
      <c r="AP11" s="212"/>
      <c r="AQ11" s="212"/>
      <c r="AR11" s="212"/>
      <c r="AS11" s="212"/>
      <c r="AT11" s="212"/>
      <c r="AU11" s="212"/>
      <c r="AV11" s="212"/>
      <c r="AW11" s="212"/>
      <c r="AX11" s="212"/>
      <c r="AY11" s="212"/>
      <c r="AZ11" s="212"/>
      <c r="BA11" s="247" t="str">
        <f>C11</f>
        <v>Vyhotovení protokolu o vytyčení stavby se seznamem souřadnic vytyčených bodů a jejich polohopisnými (S-JTSK) a výškopisnými (Bpv) hodnotami.</v>
      </c>
      <c r="BB11" s="212"/>
      <c r="BC11" s="212"/>
      <c r="BD11" s="212"/>
      <c r="BE11" s="212"/>
      <c r="BF11" s="212"/>
      <c r="BG11" s="212"/>
      <c r="BH11" s="212"/>
    </row>
    <row r="12" spans="1:60" ht="22.5" outlineLevel="3" x14ac:dyDescent="0.2">
      <c r="A12" s="219"/>
      <c r="B12" s="220"/>
      <c r="C12" s="259" t="s">
        <v>359</v>
      </c>
      <c r="D12" s="248"/>
      <c r="E12" s="248"/>
      <c r="F12" s="248"/>
      <c r="G12" s="248"/>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357</v>
      </c>
      <c r="AH12" s="212"/>
      <c r="AI12" s="212"/>
      <c r="AJ12" s="212"/>
      <c r="AK12" s="212"/>
      <c r="AL12" s="212"/>
      <c r="AM12" s="212"/>
      <c r="AN12" s="212"/>
      <c r="AO12" s="212"/>
      <c r="AP12" s="212"/>
      <c r="AQ12" s="212"/>
      <c r="AR12" s="212"/>
      <c r="AS12" s="212"/>
      <c r="AT12" s="212"/>
      <c r="AU12" s="212"/>
      <c r="AV12" s="212"/>
      <c r="AW12" s="212"/>
      <c r="AX12" s="212"/>
      <c r="AY12" s="212"/>
      <c r="AZ12" s="212"/>
      <c r="BA12" s="247" t="str">
        <f>C12</f>
        <v>Zhotovitel stavby musí dle projektové dokumentace objektu provést vytyčení obvodu staveniště, vytyčení základních geometrických parametrů stavby a modulové sítě, podrobné prostorové vytyčení při realizaci, vytyčení tras inženýrských sítí.</v>
      </c>
      <c r="BB12" s="212"/>
      <c r="BC12" s="212"/>
      <c r="BD12" s="212"/>
      <c r="BE12" s="212"/>
      <c r="BF12" s="212"/>
      <c r="BG12" s="212"/>
      <c r="BH12" s="212"/>
    </row>
    <row r="13" spans="1:60" outlineLevel="1" x14ac:dyDescent="0.2">
      <c r="A13" s="239">
        <v>2</v>
      </c>
      <c r="B13" s="240" t="s">
        <v>360</v>
      </c>
      <c r="C13" s="257" t="s">
        <v>361</v>
      </c>
      <c r="D13" s="241" t="s">
        <v>351</v>
      </c>
      <c r="E13" s="242">
        <v>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352</v>
      </c>
      <c r="T13" s="245" t="s">
        <v>353</v>
      </c>
      <c r="U13" s="223">
        <v>0</v>
      </c>
      <c r="V13" s="223">
        <f>ROUND(E13*U13,2)</f>
        <v>0</v>
      </c>
      <c r="W13" s="223"/>
      <c r="X13" s="223" t="s">
        <v>354</v>
      </c>
      <c r="Y13" s="223" t="s">
        <v>355</v>
      </c>
      <c r="Z13" s="212"/>
      <c r="AA13" s="212"/>
      <c r="AB13" s="212"/>
      <c r="AC13" s="212"/>
      <c r="AD13" s="212"/>
      <c r="AE13" s="212"/>
      <c r="AF13" s="212"/>
      <c r="AG13" s="212" t="s">
        <v>356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8" t="s">
        <v>362</v>
      </c>
      <c r="D14" s="246"/>
      <c r="E14" s="246"/>
      <c r="F14" s="246"/>
      <c r="G14" s="246"/>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357</v>
      </c>
      <c r="AH14" s="212"/>
      <c r="AI14" s="212"/>
      <c r="AJ14" s="212"/>
      <c r="AK14" s="212"/>
      <c r="AL14" s="212"/>
      <c r="AM14" s="212"/>
      <c r="AN14" s="212"/>
      <c r="AO14" s="212"/>
      <c r="AP14" s="212"/>
      <c r="AQ14" s="212"/>
      <c r="AR14" s="212"/>
      <c r="AS14" s="212"/>
      <c r="AT14" s="212"/>
      <c r="AU14" s="212"/>
      <c r="AV14" s="212"/>
      <c r="AW14" s="212"/>
      <c r="AX14" s="212"/>
      <c r="AY14" s="212"/>
      <c r="AZ14" s="212"/>
      <c r="BA14" s="247" t="str">
        <f>C14</f>
        <v>Zaměření a vytýčení stávajících inženýrských sítí v místě stavby z hlediska jejich ochrany při provádění stavby.</v>
      </c>
      <c r="BB14" s="212"/>
      <c r="BC14" s="212"/>
      <c r="BD14" s="212"/>
      <c r="BE14" s="212"/>
      <c r="BF14" s="212"/>
      <c r="BG14" s="212"/>
      <c r="BH14" s="212"/>
    </row>
    <row r="15" spans="1:60" outlineLevel="1" x14ac:dyDescent="0.2">
      <c r="A15" s="239">
        <v>3</v>
      </c>
      <c r="B15" s="240" t="s">
        <v>363</v>
      </c>
      <c r="C15" s="257" t="s">
        <v>364</v>
      </c>
      <c r="D15" s="241" t="s">
        <v>351</v>
      </c>
      <c r="E15" s="242">
        <v>1</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352</v>
      </c>
      <c r="T15" s="245" t="s">
        <v>353</v>
      </c>
      <c r="U15" s="223">
        <v>0</v>
      </c>
      <c r="V15" s="223">
        <f>ROUND(E15*U15,2)</f>
        <v>0</v>
      </c>
      <c r="W15" s="223"/>
      <c r="X15" s="223" t="s">
        <v>354</v>
      </c>
      <c r="Y15" s="223" t="s">
        <v>355</v>
      </c>
      <c r="Z15" s="212"/>
      <c r="AA15" s="212"/>
      <c r="AB15" s="212"/>
      <c r="AC15" s="212"/>
      <c r="AD15" s="212"/>
      <c r="AE15" s="212"/>
      <c r="AF15" s="212"/>
      <c r="AG15" s="212" t="s">
        <v>356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2" x14ac:dyDescent="0.2">
      <c r="A16" s="219"/>
      <c r="B16" s="220"/>
      <c r="C16" s="258" t="s">
        <v>365</v>
      </c>
      <c r="D16" s="246"/>
      <c r="E16" s="246"/>
      <c r="F16" s="246"/>
      <c r="G16" s="246"/>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357</v>
      </c>
      <c r="AH16" s="212"/>
      <c r="AI16" s="212"/>
      <c r="AJ16" s="212"/>
      <c r="AK16" s="212"/>
      <c r="AL16" s="212"/>
      <c r="AM16" s="212"/>
      <c r="AN16" s="212"/>
      <c r="AO16" s="212"/>
      <c r="AP16" s="212"/>
      <c r="AQ16" s="212"/>
      <c r="AR16" s="212"/>
      <c r="AS16" s="212"/>
      <c r="AT16" s="212"/>
      <c r="AU16" s="212"/>
      <c r="AV16" s="212"/>
      <c r="AW16" s="212"/>
      <c r="AX16" s="212"/>
      <c r="AY16" s="212"/>
      <c r="AZ16" s="212"/>
      <c r="BA16" s="247" t="str">
        <f>C16</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6" s="212"/>
      <c r="BC16" s="212"/>
      <c r="BD16" s="212"/>
      <c r="BE16" s="212"/>
      <c r="BF16" s="212"/>
      <c r="BG16" s="212"/>
      <c r="BH16" s="212"/>
    </row>
    <row r="17" spans="1:60" outlineLevel="1" x14ac:dyDescent="0.2">
      <c r="A17" s="239">
        <v>4</v>
      </c>
      <c r="B17" s="240" t="s">
        <v>366</v>
      </c>
      <c r="C17" s="257" t="s">
        <v>367</v>
      </c>
      <c r="D17" s="241" t="s">
        <v>351</v>
      </c>
      <c r="E17" s="242">
        <v>1</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c r="S17" s="244" t="s">
        <v>352</v>
      </c>
      <c r="T17" s="245" t="s">
        <v>353</v>
      </c>
      <c r="U17" s="223">
        <v>0</v>
      </c>
      <c r="V17" s="223">
        <f>ROUND(E17*U17,2)</f>
        <v>0</v>
      </c>
      <c r="W17" s="223"/>
      <c r="X17" s="223" t="s">
        <v>354</v>
      </c>
      <c r="Y17" s="223" t="s">
        <v>355</v>
      </c>
      <c r="Z17" s="212"/>
      <c r="AA17" s="212"/>
      <c r="AB17" s="212"/>
      <c r="AC17" s="212"/>
      <c r="AD17" s="212"/>
      <c r="AE17" s="212"/>
      <c r="AF17" s="212"/>
      <c r="AG17" s="212" t="s">
        <v>356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19"/>
      <c r="B18" s="220"/>
      <c r="C18" s="258" t="s">
        <v>368</v>
      </c>
      <c r="D18" s="246"/>
      <c r="E18" s="246"/>
      <c r="F18" s="246"/>
      <c r="G18" s="246"/>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357</v>
      </c>
      <c r="AH18" s="212"/>
      <c r="AI18" s="212"/>
      <c r="AJ18" s="212"/>
      <c r="AK18" s="212"/>
      <c r="AL18" s="212"/>
      <c r="AM18" s="212"/>
      <c r="AN18" s="212"/>
      <c r="AO18" s="212"/>
      <c r="AP18" s="212"/>
      <c r="AQ18" s="212"/>
      <c r="AR18" s="212"/>
      <c r="AS18" s="212"/>
      <c r="AT18" s="212"/>
      <c r="AU18" s="212"/>
      <c r="AV18" s="212"/>
      <c r="AW18" s="212"/>
      <c r="AX18" s="212"/>
      <c r="AY18" s="212"/>
      <c r="AZ18" s="212"/>
      <c r="BA18" s="247" t="str">
        <f>C18</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8" s="212"/>
      <c r="BC18" s="212"/>
      <c r="BD18" s="212"/>
      <c r="BE18" s="212"/>
      <c r="BF18" s="212"/>
      <c r="BG18" s="212"/>
      <c r="BH18" s="212"/>
    </row>
    <row r="19" spans="1:60" outlineLevel="1" x14ac:dyDescent="0.2">
      <c r="A19" s="239">
        <v>5</v>
      </c>
      <c r="B19" s="240" t="s">
        <v>369</v>
      </c>
      <c r="C19" s="257" t="s">
        <v>370</v>
      </c>
      <c r="D19" s="241" t="s">
        <v>351</v>
      </c>
      <c r="E19" s="242">
        <v>1</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c r="S19" s="244" t="s">
        <v>352</v>
      </c>
      <c r="T19" s="245" t="s">
        <v>353</v>
      </c>
      <c r="U19" s="223">
        <v>0</v>
      </c>
      <c r="V19" s="223">
        <f>ROUND(E19*U19,2)</f>
        <v>0</v>
      </c>
      <c r="W19" s="223"/>
      <c r="X19" s="223" t="s">
        <v>354</v>
      </c>
      <c r="Y19" s="223" t="s">
        <v>355</v>
      </c>
      <c r="Z19" s="212"/>
      <c r="AA19" s="212"/>
      <c r="AB19" s="212"/>
      <c r="AC19" s="212"/>
      <c r="AD19" s="212"/>
      <c r="AE19" s="212"/>
      <c r="AF19" s="212"/>
      <c r="AG19" s="212" t="s">
        <v>356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19"/>
      <c r="B20" s="220"/>
      <c r="C20" s="258" t="s">
        <v>371</v>
      </c>
      <c r="D20" s="246"/>
      <c r="E20" s="246"/>
      <c r="F20" s="246"/>
      <c r="G20" s="246"/>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357</v>
      </c>
      <c r="AH20" s="212"/>
      <c r="AI20" s="212"/>
      <c r="AJ20" s="212"/>
      <c r="AK20" s="212"/>
      <c r="AL20" s="212"/>
      <c r="AM20" s="212"/>
      <c r="AN20" s="212"/>
      <c r="AO20" s="212"/>
      <c r="AP20" s="212"/>
      <c r="AQ20" s="212"/>
      <c r="AR20" s="212"/>
      <c r="AS20" s="212"/>
      <c r="AT20" s="212"/>
      <c r="AU20" s="212"/>
      <c r="AV20" s="212"/>
      <c r="AW20" s="212"/>
      <c r="AX20" s="212"/>
      <c r="AY20" s="212"/>
      <c r="AZ20" s="212"/>
      <c r="BA20" s="247" t="str">
        <f>C20</f>
        <v>Odstranění objektů zařízení staveniště včetně přípojek energií a jejich odvoz. Položka zahrnuje i náklady na úpravu povrchů po odstranění zařízení staveniště a úklid ploch, na kterých bylo zařízení staveniště provozováno.</v>
      </c>
      <c r="BB20" s="212"/>
      <c r="BC20" s="212"/>
      <c r="BD20" s="212"/>
      <c r="BE20" s="212"/>
      <c r="BF20" s="212"/>
      <c r="BG20" s="212"/>
      <c r="BH20" s="212"/>
    </row>
    <row r="21" spans="1:60" outlineLevel="1" x14ac:dyDescent="0.2">
      <c r="A21" s="239">
        <v>6</v>
      </c>
      <c r="B21" s="240" t="s">
        <v>372</v>
      </c>
      <c r="C21" s="257" t="s">
        <v>373</v>
      </c>
      <c r="D21" s="241" t="s">
        <v>351</v>
      </c>
      <c r="E21" s="242">
        <v>1</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c r="S21" s="244" t="s">
        <v>352</v>
      </c>
      <c r="T21" s="245" t="s">
        <v>353</v>
      </c>
      <c r="U21" s="223">
        <v>0</v>
      </c>
      <c r="V21" s="223">
        <f>ROUND(E21*U21,2)</f>
        <v>0</v>
      </c>
      <c r="W21" s="223"/>
      <c r="X21" s="223" t="s">
        <v>354</v>
      </c>
      <c r="Y21" s="223" t="s">
        <v>355</v>
      </c>
      <c r="Z21" s="212"/>
      <c r="AA21" s="212"/>
      <c r="AB21" s="212"/>
      <c r="AC21" s="212"/>
      <c r="AD21" s="212"/>
      <c r="AE21" s="212"/>
      <c r="AF21" s="212"/>
      <c r="AG21" s="212" t="s">
        <v>356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2" x14ac:dyDescent="0.2">
      <c r="A22" s="219"/>
      <c r="B22" s="220"/>
      <c r="C22" s="258" t="s">
        <v>374</v>
      </c>
      <c r="D22" s="246"/>
      <c r="E22" s="246"/>
      <c r="F22" s="246"/>
      <c r="G22" s="246"/>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357</v>
      </c>
      <c r="AH22" s="212"/>
      <c r="AI22" s="212"/>
      <c r="AJ22" s="212"/>
      <c r="AK22" s="212"/>
      <c r="AL22" s="212"/>
      <c r="AM22" s="212"/>
      <c r="AN22" s="212"/>
      <c r="AO22" s="212"/>
      <c r="AP22" s="212"/>
      <c r="AQ22" s="212"/>
      <c r="AR22" s="212"/>
      <c r="AS22" s="212"/>
      <c r="AT22" s="212"/>
      <c r="AU22" s="212"/>
      <c r="AV22" s="212"/>
      <c r="AW22" s="212"/>
      <c r="AX22" s="212"/>
      <c r="AY22" s="212"/>
      <c r="AZ22" s="212"/>
      <c r="BA22" s="247" t="str">
        <f>C22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2" s="212"/>
      <c r="BC22" s="212"/>
      <c r="BD22" s="212"/>
      <c r="BE22" s="212"/>
      <c r="BF22" s="212"/>
      <c r="BG22" s="212"/>
      <c r="BH22" s="212"/>
    </row>
    <row r="23" spans="1:60" outlineLevel="3" x14ac:dyDescent="0.2">
      <c r="A23" s="219"/>
      <c r="B23" s="220"/>
      <c r="C23" s="259" t="s">
        <v>375</v>
      </c>
      <c r="D23" s="248"/>
      <c r="E23" s="248"/>
      <c r="F23" s="248"/>
      <c r="G23" s="248"/>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357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9">
        <v>7</v>
      </c>
      <c r="B24" s="240" t="s">
        <v>376</v>
      </c>
      <c r="C24" s="257" t="s">
        <v>377</v>
      </c>
      <c r="D24" s="241" t="s">
        <v>351</v>
      </c>
      <c r="E24" s="242">
        <v>1</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c r="S24" s="244" t="s">
        <v>352</v>
      </c>
      <c r="T24" s="245" t="s">
        <v>353</v>
      </c>
      <c r="U24" s="223">
        <v>0</v>
      </c>
      <c r="V24" s="223">
        <f>ROUND(E24*U24,2)</f>
        <v>0</v>
      </c>
      <c r="W24" s="223"/>
      <c r="X24" s="223" t="s">
        <v>354</v>
      </c>
      <c r="Y24" s="223" t="s">
        <v>355</v>
      </c>
      <c r="Z24" s="212"/>
      <c r="AA24" s="212"/>
      <c r="AB24" s="212"/>
      <c r="AC24" s="212"/>
      <c r="AD24" s="212"/>
      <c r="AE24" s="212"/>
      <c r="AF24" s="212"/>
      <c r="AG24" s="212" t="s">
        <v>356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2" x14ac:dyDescent="0.2">
      <c r="A25" s="219"/>
      <c r="B25" s="220"/>
      <c r="C25" s="258" t="s">
        <v>378</v>
      </c>
      <c r="D25" s="246"/>
      <c r="E25" s="246"/>
      <c r="F25" s="246"/>
      <c r="G25" s="246"/>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357</v>
      </c>
      <c r="AH25" s="212"/>
      <c r="AI25" s="212"/>
      <c r="AJ25" s="212"/>
      <c r="AK25" s="212"/>
      <c r="AL25" s="212"/>
      <c r="AM25" s="212"/>
      <c r="AN25" s="212"/>
      <c r="AO25" s="212"/>
      <c r="AP25" s="212"/>
      <c r="AQ25" s="212"/>
      <c r="AR25" s="212"/>
      <c r="AS25" s="212"/>
      <c r="AT25" s="212"/>
      <c r="AU25" s="212"/>
      <c r="AV25" s="212"/>
      <c r="AW25" s="212"/>
      <c r="AX25" s="212"/>
      <c r="AY25" s="212"/>
      <c r="AZ25" s="212"/>
      <c r="BA25" s="247" t="str">
        <f>C25</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25" s="212"/>
      <c r="BC25" s="212"/>
      <c r="BD25" s="212"/>
      <c r="BE25" s="212"/>
      <c r="BF25" s="212"/>
      <c r="BG25" s="212"/>
      <c r="BH25" s="212"/>
    </row>
    <row r="26" spans="1:60" outlineLevel="1" x14ac:dyDescent="0.2">
      <c r="A26" s="239">
        <v>8</v>
      </c>
      <c r="B26" s="240" t="s">
        <v>379</v>
      </c>
      <c r="C26" s="257" t="s">
        <v>380</v>
      </c>
      <c r="D26" s="241" t="s">
        <v>351</v>
      </c>
      <c r="E26" s="242">
        <v>1</v>
      </c>
      <c r="F26" s="243"/>
      <c r="G26" s="244">
        <f>ROUND(E26*F26,2)</f>
        <v>0</v>
      </c>
      <c r="H26" s="243"/>
      <c r="I26" s="244">
        <f>ROUND(E26*H26,2)</f>
        <v>0</v>
      </c>
      <c r="J26" s="243"/>
      <c r="K26" s="244">
        <f>ROUND(E26*J26,2)</f>
        <v>0</v>
      </c>
      <c r="L26" s="244">
        <v>21</v>
      </c>
      <c r="M26" s="244">
        <f>G26*(1+L26/100)</f>
        <v>0</v>
      </c>
      <c r="N26" s="242">
        <v>0</v>
      </c>
      <c r="O26" s="242">
        <f>ROUND(E26*N26,2)</f>
        <v>0</v>
      </c>
      <c r="P26" s="242">
        <v>0</v>
      </c>
      <c r="Q26" s="242">
        <f>ROUND(E26*P26,2)</f>
        <v>0</v>
      </c>
      <c r="R26" s="244"/>
      <c r="S26" s="244" t="s">
        <v>352</v>
      </c>
      <c r="T26" s="245" t="s">
        <v>353</v>
      </c>
      <c r="U26" s="223">
        <v>0</v>
      </c>
      <c r="V26" s="223">
        <f>ROUND(E26*U26,2)</f>
        <v>0</v>
      </c>
      <c r="W26" s="223"/>
      <c r="X26" s="223" t="s">
        <v>354</v>
      </c>
      <c r="Y26" s="223" t="s">
        <v>355</v>
      </c>
      <c r="Z26" s="212"/>
      <c r="AA26" s="212"/>
      <c r="AB26" s="212"/>
      <c r="AC26" s="212"/>
      <c r="AD26" s="212"/>
      <c r="AE26" s="212"/>
      <c r="AF26" s="212"/>
      <c r="AG26" s="212" t="s">
        <v>356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8" t="s">
        <v>381</v>
      </c>
      <c r="D27" s="246"/>
      <c r="E27" s="246"/>
      <c r="F27" s="246"/>
      <c r="G27" s="246"/>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357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9" t="s">
        <v>347</v>
      </c>
      <c r="B28" s="230" t="s">
        <v>318</v>
      </c>
      <c r="C28" s="256" t="s">
        <v>28</v>
      </c>
      <c r="D28" s="231"/>
      <c r="E28" s="232"/>
      <c r="F28" s="233"/>
      <c r="G28" s="233">
        <f>SUMIF(AG29:AG64,"&lt;&gt;NOR",G29:G64)</f>
        <v>0</v>
      </c>
      <c r="H28" s="233"/>
      <c r="I28" s="233">
        <f>SUM(I29:I64)</f>
        <v>0</v>
      </c>
      <c r="J28" s="233"/>
      <c r="K28" s="233">
        <f>SUM(K29:K64)</f>
        <v>0</v>
      </c>
      <c r="L28" s="233"/>
      <c r="M28" s="233">
        <f>SUM(M29:M64)</f>
        <v>0</v>
      </c>
      <c r="N28" s="232"/>
      <c r="O28" s="232">
        <f>SUM(O29:O64)</f>
        <v>0</v>
      </c>
      <c r="P28" s="232"/>
      <c r="Q28" s="232">
        <f>SUM(Q29:Q64)</f>
        <v>0</v>
      </c>
      <c r="R28" s="233"/>
      <c r="S28" s="233"/>
      <c r="T28" s="234"/>
      <c r="U28" s="228"/>
      <c r="V28" s="228">
        <f>SUM(V29:V64)</f>
        <v>0</v>
      </c>
      <c r="W28" s="228"/>
      <c r="X28" s="228"/>
      <c r="Y28" s="228"/>
      <c r="AG28" t="s">
        <v>348</v>
      </c>
    </row>
    <row r="29" spans="1:60" outlineLevel="1" x14ac:dyDescent="0.2">
      <c r="A29" s="239">
        <v>9</v>
      </c>
      <c r="B29" s="240" t="s">
        <v>382</v>
      </c>
      <c r="C29" s="257" t="s">
        <v>383</v>
      </c>
      <c r="D29" s="241" t="s">
        <v>351</v>
      </c>
      <c r="E29" s="242">
        <v>1</v>
      </c>
      <c r="F29" s="243"/>
      <c r="G29" s="244">
        <f>ROUND(E29*F29,2)</f>
        <v>0</v>
      </c>
      <c r="H29" s="243"/>
      <c r="I29" s="244">
        <f>ROUND(E29*H29,2)</f>
        <v>0</v>
      </c>
      <c r="J29" s="243"/>
      <c r="K29" s="244">
        <f>ROUND(E29*J29,2)</f>
        <v>0</v>
      </c>
      <c r="L29" s="244">
        <v>21</v>
      </c>
      <c r="M29" s="244">
        <f>G29*(1+L29/100)</f>
        <v>0</v>
      </c>
      <c r="N29" s="242">
        <v>0</v>
      </c>
      <c r="O29" s="242">
        <f>ROUND(E29*N29,2)</f>
        <v>0</v>
      </c>
      <c r="P29" s="242">
        <v>0</v>
      </c>
      <c r="Q29" s="242">
        <f>ROUND(E29*P29,2)</f>
        <v>0</v>
      </c>
      <c r="R29" s="244"/>
      <c r="S29" s="244" t="s">
        <v>352</v>
      </c>
      <c r="T29" s="245" t="s">
        <v>353</v>
      </c>
      <c r="U29" s="223">
        <v>0</v>
      </c>
      <c r="V29" s="223">
        <f>ROUND(E29*U29,2)</f>
        <v>0</v>
      </c>
      <c r="W29" s="223"/>
      <c r="X29" s="223" t="s">
        <v>354</v>
      </c>
      <c r="Y29" s="223" t="s">
        <v>355</v>
      </c>
      <c r="Z29" s="212"/>
      <c r="AA29" s="212"/>
      <c r="AB29" s="212"/>
      <c r="AC29" s="212"/>
      <c r="AD29" s="212"/>
      <c r="AE29" s="212"/>
      <c r="AF29" s="212"/>
      <c r="AG29" s="212" t="s">
        <v>356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2" x14ac:dyDescent="0.2">
      <c r="A30" s="219"/>
      <c r="B30" s="220"/>
      <c r="C30" s="258" t="s">
        <v>384</v>
      </c>
      <c r="D30" s="246"/>
      <c r="E30" s="246"/>
      <c r="F30" s="246"/>
      <c r="G30" s="246"/>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357</v>
      </c>
      <c r="AH30" s="212"/>
      <c r="AI30" s="212"/>
      <c r="AJ30" s="212"/>
      <c r="AK30" s="212"/>
      <c r="AL30" s="212"/>
      <c r="AM30" s="212"/>
      <c r="AN30" s="212"/>
      <c r="AO30" s="212"/>
      <c r="AP30" s="212"/>
      <c r="AQ30" s="212"/>
      <c r="AR30" s="212"/>
      <c r="AS30" s="212"/>
      <c r="AT30" s="212"/>
      <c r="AU30" s="212"/>
      <c r="AV30" s="212"/>
      <c r="AW30" s="212"/>
      <c r="AX30" s="212"/>
      <c r="AY30" s="212"/>
      <c r="AZ30" s="212"/>
      <c r="BA30" s="247" t="str">
        <f>C30</f>
        <v>Náklady dodavatele vyplývající z povinností dodavatele stanovených obchodními podmínkami před zahájením stavebních prací. Tato skupina zahrnuje zejména náklady na přípravné činnosti.</v>
      </c>
      <c r="BB30" s="212"/>
      <c r="BC30" s="212"/>
      <c r="BD30" s="212"/>
      <c r="BE30" s="212"/>
      <c r="BF30" s="212"/>
      <c r="BG30" s="212"/>
      <c r="BH30" s="212"/>
    </row>
    <row r="31" spans="1:60" ht="22.5" outlineLevel="3" x14ac:dyDescent="0.2">
      <c r="A31" s="219"/>
      <c r="B31" s="220"/>
      <c r="C31" s="259" t="s">
        <v>385</v>
      </c>
      <c r="D31" s="248"/>
      <c r="E31" s="248"/>
      <c r="F31" s="248"/>
      <c r="G31" s="248"/>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357</v>
      </c>
      <c r="AH31" s="212"/>
      <c r="AI31" s="212"/>
      <c r="AJ31" s="212"/>
      <c r="AK31" s="212"/>
      <c r="AL31" s="212"/>
      <c r="AM31" s="212"/>
      <c r="AN31" s="212"/>
      <c r="AO31" s="212"/>
      <c r="AP31" s="212"/>
      <c r="AQ31" s="212"/>
      <c r="AR31" s="212"/>
      <c r="AS31" s="212"/>
      <c r="AT31" s="212"/>
      <c r="AU31" s="212"/>
      <c r="AV31" s="212"/>
      <c r="AW31" s="212"/>
      <c r="AX31" s="212"/>
      <c r="AY31" s="212"/>
      <c r="AZ31" s="212"/>
      <c r="BA31" s="247" t="str">
        <f>C31</f>
        <v>Zhotovitel demoličních prací je povinen zajistit zpracování technologického postupu na základě provedeného průzkumu aktuálního stavu bourané stavby, včetně posouzení statiky objektu a zařízení technického vybavení.</v>
      </c>
      <c r="BB31" s="212"/>
      <c r="BC31" s="212"/>
      <c r="BD31" s="212"/>
      <c r="BE31" s="212"/>
      <c r="BF31" s="212"/>
      <c r="BG31" s="212"/>
      <c r="BH31" s="212"/>
    </row>
    <row r="32" spans="1:60" outlineLevel="1" x14ac:dyDescent="0.2">
      <c r="A32" s="239">
        <v>10</v>
      </c>
      <c r="B32" s="240" t="s">
        <v>360</v>
      </c>
      <c r="C32" s="257" t="s">
        <v>361</v>
      </c>
      <c r="D32" s="241" t="s">
        <v>351</v>
      </c>
      <c r="E32" s="242">
        <v>1</v>
      </c>
      <c r="F32" s="243"/>
      <c r="G32" s="244">
        <f>ROUND(E32*F32,2)</f>
        <v>0</v>
      </c>
      <c r="H32" s="243"/>
      <c r="I32" s="244">
        <f>ROUND(E32*H32,2)</f>
        <v>0</v>
      </c>
      <c r="J32" s="243"/>
      <c r="K32" s="244">
        <f>ROUND(E32*J32,2)</f>
        <v>0</v>
      </c>
      <c r="L32" s="244">
        <v>21</v>
      </c>
      <c r="M32" s="244">
        <f>G32*(1+L32/100)</f>
        <v>0</v>
      </c>
      <c r="N32" s="242">
        <v>0</v>
      </c>
      <c r="O32" s="242">
        <f>ROUND(E32*N32,2)</f>
        <v>0</v>
      </c>
      <c r="P32" s="242">
        <v>0</v>
      </c>
      <c r="Q32" s="242">
        <f>ROUND(E32*P32,2)</f>
        <v>0</v>
      </c>
      <c r="R32" s="244"/>
      <c r="S32" s="244" t="s">
        <v>352</v>
      </c>
      <c r="T32" s="245" t="s">
        <v>353</v>
      </c>
      <c r="U32" s="223">
        <v>0</v>
      </c>
      <c r="V32" s="223">
        <f>ROUND(E32*U32,2)</f>
        <v>0</v>
      </c>
      <c r="W32" s="223"/>
      <c r="X32" s="223" t="s">
        <v>354</v>
      </c>
      <c r="Y32" s="223" t="s">
        <v>355</v>
      </c>
      <c r="Z32" s="212"/>
      <c r="AA32" s="212"/>
      <c r="AB32" s="212"/>
      <c r="AC32" s="212"/>
      <c r="AD32" s="212"/>
      <c r="AE32" s="212"/>
      <c r="AF32" s="212"/>
      <c r="AG32" s="212" t="s">
        <v>386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8" t="s">
        <v>362</v>
      </c>
      <c r="D33" s="246"/>
      <c r="E33" s="246"/>
      <c r="F33" s="246"/>
      <c r="G33" s="246"/>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357</v>
      </c>
      <c r="AH33" s="212"/>
      <c r="AI33" s="212"/>
      <c r="AJ33" s="212"/>
      <c r="AK33" s="212"/>
      <c r="AL33" s="212"/>
      <c r="AM33" s="212"/>
      <c r="AN33" s="212"/>
      <c r="AO33" s="212"/>
      <c r="AP33" s="212"/>
      <c r="AQ33" s="212"/>
      <c r="AR33" s="212"/>
      <c r="AS33" s="212"/>
      <c r="AT33" s="212"/>
      <c r="AU33" s="212"/>
      <c r="AV33" s="212"/>
      <c r="AW33" s="212"/>
      <c r="AX33" s="212"/>
      <c r="AY33" s="212"/>
      <c r="AZ33" s="212"/>
      <c r="BA33" s="247" t="str">
        <f>C33</f>
        <v>Zaměření a vytýčení stávajících inženýrských sítí v místě stavby z hlediska jejich ochrany při provádění stavby.</v>
      </c>
      <c r="BB33" s="212"/>
      <c r="BC33" s="212"/>
      <c r="BD33" s="212"/>
      <c r="BE33" s="212"/>
      <c r="BF33" s="212"/>
      <c r="BG33" s="212"/>
      <c r="BH33" s="212"/>
    </row>
    <row r="34" spans="1:60" outlineLevel="1" x14ac:dyDescent="0.2">
      <c r="A34" s="239">
        <v>11</v>
      </c>
      <c r="B34" s="240" t="s">
        <v>387</v>
      </c>
      <c r="C34" s="257" t="s">
        <v>388</v>
      </c>
      <c r="D34" s="241" t="s">
        <v>351</v>
      </c>
      <c r="E34" s="242">
        <v>1</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c r="S34" s="244" t="s">
        <v>352</v>
      </c>
      <c r="T34" s="245" t="s">
        <v>353</v>
      </c>
      <c r="U34" s="223">
        <v>0</v>
      </c>
      <c r="V34" s="223">
        <f>ROUND(E34*U34,2)</f>
        <v>0</v>
      </c>
      <c r="W34" s="223"/>
      <c r="X34" s="223" t="s">
        <v>354</v>
      </c>
      <c r="Y34" s="223" t="s">
        <v>355</v>
      </c>
      <c r="Z34" s="212"/>
      <c r="AA34" s="212"/>
      <c r="AB34" s="212"/>
      <c r="AC34" s="212"/>
      <c r="AD34" s="212"/>
      <c r="AE34" s="212"/>
      <c r="AF34" s="212"/>
      <c r="AG34" s="212" t="s">
        <v>386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2" x14ac:dyDescent="0.2">
      <c r="A35" s="219"/>
      <c r="B35" s="220"/>
      <c r="C35" s="258" t="s">
        <v>389</v>
      </c>
      <c r="D35" s="246"/>
      <c r="E35" s="246"/>
      <c r="F35" s="246"/>
      <c r="G35" s="246"/>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357</v>
      </c>
      <c r="AH35" s="212"/>
      <c r="AI35" s="212"/>
      <c r="AJ35" s="212"/>
      <c r="AK35" s="212"/>
      <c r="AL35" s="212"/>
      <c r="AM35" s="212"/>
      <c r="AN35" s="212"/>
      <c r="AO35" s="212"/>
      <c r="AP35" s="212"/>
      <c r="AQ35" s="212"/>
      <c r="AR35" s="212"/>
      <c r="AS35" s="212"/>
      <c r="AT35" s="212"/>
      <c r="AU35" s="212"/>
      <c r="AV35" s="212"/>
      <c r="AW35" s="212"/>
      <c r="AX35" s="212"/>
      <c r="AY35" s="212"/>
      <c r="AZ35" s="212"/>
      <c r="BA35" s="247" t="str">
        <f>C35</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5" s="212"/>
      <c r="BC35" s="212"/>
      <c r="BD35" s="212"/>
      <c r="BE35" s="212"/>
      <c r="BF35" s="212"/>
      <c r="BG35" s="212"/>
      <c r="BH35" s="212"/>
    </row>
    <row r="36" spans="1:60" outlineLevel="3" x14ac:dyDescent="0.2">
      <c r="A36" s="219"/>
      <c r="B36" s="220"/>
      <c r="C36" s="259" t="s">
        <v>390</v>
      </c>
      <c r="D36" s="248"/>
      <c r="E36" s="248"/>
      <c r="F36" s="248"/>
      <c r="G36" s="248"/>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357</v>
      </c>
      <c r="AH36" s="212"/>
      <c r="AI36" s="212"/>
      <c r="AJ36" s="212"/>
      <c r="AK36" s="212"/>
      <c r="AL36" s="212"/>
      <c r="AM36" s="212"/>
      <c r="AN36" s="212"/>
      <c r="AO36" s="212"/>
      <c r="AP36" s="212"/>
      <c r="AQ36" s="212"/>
      <c r="AR36" s="212"/>
      <c r="AS36" s="212"/>
      <c r="AT36" s="212"/>
      <c r="AU36" s="212"/>
      <c r="AV36" s="212"/>
      <c r="AW36" s="212"/>
      <c r="AX36" s="212"/>
      <c r="AY36" s="212"/>
      <c r="AZ36" s="212"/>
      <c r="BA36" s="247" t="str">
        <f>C36</f>
        <v>V bezprostředním sousedství objektu vede podzemní kabelovod areálové trasy NN a SLB, který je nutný ochránit.</v>
      </c>
      <c r="BB36" s="212"/>
      <c r="BC36" s="212"/>
      <c r="BD36" s="212"/>
      <c r="BE36" s="212"/>
      <c r="BF36" s="212"/>
      <c r="BG36" s="212"/>
      <c r="BH36" s="212"/>
    </row>
    <row r="37" spans="1:60" outlineLevel="1" x14ac:dyDescent="0.2">
      <c r="A37" s="239">
        <v>12</v>
      </c>
      <c r="B37" s="240" t="s">
        <v>391</v>
      </c>
      <c r="C37" s="257" t="s">
        <v>392</v>
      </c>
      <c r="D37" s="241" t="s">
        <v>351</v>
      </c>
      <c r="E37" s="242">
        <v>1</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c r="S37" s="244" t="s">
        <v>352</v>
      </c>
      <c r="T37" s="245" t="s">
        <v>353</v>
      </c>
      <c r="U37" s="223">
        <v>0</v>
      </c>
      <c r="V37" s="223">
        <f>ROUND(E37*U37,2)</f>
        <v>0</v>
      </c>
      <c r="W37" s="223"/>
      <c r="X37" s="223" t="s">
        <v>354</v>
      </c>
      <c r="Y37" s="223" t="s">
        <v>355</v>
      </c>
      <c r="Z37" s="212"/>
      <c r="AA37" s="212"/>
      <c r="AB37" s="212"/>
      <c r="AC37" s="212"/>
      <c r="AD37" s="212"/>
      <c r="AE37" s="212"/>
      <c r="AF37" s="212"/>
      <c r="AG37" s="212" t="s">
        <v>356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33.75" outlineLevel="2" x14ac:dyDescent="0.2">
      <c r="A38" s="219"/>
      <c r="B38" s="220"/>
      <c r="C38" s="258" t="s">
        <v>393</v>
      </c>
      <c r="D38" s="246"/>
      <c r="E38" s="246"/>
      <c r="F38" s="246"/>
      <c r="G38" s="246"/>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357</v>
      </c>
      <c r="AH38" s="212"/>
      <c r="AI38" s="212"/>
      <c r="AJ38" s="212"/>
      <c r="AK38" s="212"/>
      <c r="AL38" s="212"/>
      <c r="AM38" s="212"/>
      <c r="AN38" s="212"/>
      <c r="AO38" s="212"/>
      <c r="AP38" s="212"/>
      <c r="AQ38" s="212"/>
      <c r="AR38" s="212"/>
      <c r="AS38" s="212"/>
      <c r="AT38" s="212"/>
      <c r="AU38" s="212"/>
      <c r="AV38" s="212"/>
      <c r="AW38" s="212"/>
      <c r="AX38" s="212"/>
      <c r="AY38" s="212"/>
      <c r="AZ38" s="212"/>
      <c r="BA38" s="247" t="str">
        <f>C38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8" s="212"/>
      <c r="BC38" s="212"/>
      <c r="BD38" s="212"/>
      <c r="BE38" s="212"/>
      <c r="BF38" s="212"/>
      <c r="BG38" s="212"/>
      <c r="BH38" s="212"/>
    </row>
    <row r="39" spans="1:60" outlineLevel="1" x14ac:dyDescent="0.2">
      <c r="A39" s="239">
        <v>13</v>
      </c>
      <c r="B39" s="240" t="s">
        <v>394</v>
      </c>
      <c r="C39" s="257" t="s">
        <v>395</v>
      </c>
      <c r="D39" s="241" t="s">
        <v>351</v>
      </c>
      <c r="E39" s="242">
        <v>1</v>
      </c>
      <c r="F39" s="243"/>
      <c r="G39" s="244">
        <f>ROUND(E39*F39,2)</f>
        <v>0</v>
      </c>
      <c r="H39" s="243"/>
      <c r="I39" s="244">
        <f>ROUND(E39*H39,2)</f>
        <v>0</v>
      </c>
      <c r="J39" s="243"/>
      <c r="K39" s="244">
        <f>ROUND(E39*J39,2)</f>
        <v>0</v>
      </c>
      <c r="L39" s="244">
        <v>21</v>
      </c>
      <c r="M39" s="244">
        <f>G39*(1+L39/100)</f>
        <v>0</v>
      </c>
      <c r="N39" s="242">
        <v>0</v>
      </c>
      <c r="O39" s="242">
        <f>ROUND(E39*N39,2)</f>
        <v>0</v>
      </c>
      <c r="P39" s="242">
        <v>0</v>
      </c>
      <c r="Q39" s="242">
        <f>ROUND(E39*P39,2)</f>
        <v>0</v>
      </c>
      <c r="R39" s="244"/>
      <c r="S39" s="244" t="s">
        <v>352</v>
      </c>
      <c r="T39" s="245" t="s">
        <v>353</v>
      </c>
      <c r="U39" s="223">
        <v>0</v>
      </c>
      <c r="V39" s="223">
        <f>ROUND(E39*U39,2)</f>
        <v>0</v>
      </c>
      <c r="W39" s="223"/>
      <c r="X39" s="223" t="s">
        <v>354</v>
      </c>
      <c r="Y39" s="223" t="s">
        <v>355</v>
      </c>
      <c r="Z39" s="212"/>
      <c r="AA39" s="212"/>
      <c r="AB39" s="212"/>
      <c r="AC39" s="212"/>
      <c r="AD39" s="212"/>
      <c r="AE39" s="212"/>
      <c r="AF39" s="212"/>
      <c r="AG39" s="212" t="s">
        <v>356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33.75" outlineLevel="2" x14ac:dyDescent="0.2">
      <c r="A40" s="219"/>
      <c r="B40" s="220"/>
      <c r="C40" s="258" t="s">
        <v>396</v>
      </c>
      <c r="D40" s="246"/>
      <c r="E40" s="246"/>
      <c r="F40" s="246"/>
      <c r="G40" s="246"/>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357</v>
      </c>
      <c r="AH40" s="212"/>
      <c r="AI40" s="212"/>
      <c r="AJ40" s="212"/>
      <c r="AK40" s="212"/>
      <c r="AL40" s="212"/>
      <c r="AM40" s="212"/>
      <c r="AN40" s="212"/>
      <c r="AO40" s="212"/>
      <c r="AP40" s="212"/>
      <c r="AQ40" s="212"/>
      <c r="AR40" s="212"/>
      <c r="AS40" s="212"/>
      <c r="AT40" s="212"/>
      <c r="AU40" s="212"/>
      <c r="AV40" s="212"/>
      <c r="AW40" s="212"/>
      <c r="AX40" s="212"/>
      <c r="AY40" s="212"/>
      <c r="AZ40" s="212"/>
      <c r="BA40" s="247" t="str">
        <f>C40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40" s="212"/>
      <c r="BC40" s="212"/>
      <c r="BD40" s="212"/>
      <c r="BE40" s="212"/>
      <c r="BF40" s="212"/>
      <c r="BG40" s="212"/>
      <c r="BH40" s="212"/>
    </row>
    <row r="41" spans="1:60" outlineLevel="3" x14ac:dyDescent="0.2">
      <c r="A41" s="219"/>
      <c r="B41" s="220"/>
      <c r="C41" s="259" t="s">
        <v>397</v>
      </c>
      <c r="D41" s="248"/>
      <c r="E41" s="248"/>
      <c r="F41" s="248"/>
      <c r="G41" s="248"/>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357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3" x14ac:dyDescent="0.2">
      <c r="A42" s="219"/>
      <c r="B42" s="220"/>
      <c r="C42" s="259" t="s">
        <v>398</v>
      </c>
      <c r="D42" s="248"/>
      <c r="E42" s="248"/>
      <c r="F42" s="248"/>
      <c r="G42" s="248"/>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357</v>
      </c>
      <c r="AH42" s="212"/>
      <c r="AI42" s="212"/>
      <c r="AJ42" s="212"/>
      <c r="AK42" s="212"/>
      <c r="AL42" s="212"/>
      <c r="AM42" s="212"/>
      <c r="AN42" s="212"/>
      <c r="AO42" s="212"/>
      <c r="AP42" s="212"/>
      <c r="AQ42" s="212"/>
      <c r="AR42" s="212"/>
      <c r="AS42" s="212"/>
      <c r="AT42" s="212"/>
      <c r="AU42" s="212"/>
      <c r="AV42" s="212"/>
      <c r="AW42" s="212"/>
      <c r="AX42" s="212"/>
      <c r="AY42" s="212"/>
      <c r="AZ42" s="212"/>
      <c r="BA42" s="247" t="str">
        <f>C42</f>
        <v>vč. odborné likvidace azbestu, kropení, ochrana proti hluku a vibracím, ochrana proti znečišť. komunikací, ovzduší, podzemních a povrchových vod, ochrana okolí staveniště atd.</v>
      </c>
      <c r="BB42" s="212"/>
      <c r="BC42" s="212"/>
      <c r="BD42" s="212"/>
      <c r="BE42" s="212"/>
      <c r="BF42" s="212"/>
      <c r="BG42" s="212"/>
      <c r="BH42" s="212"/>
    </row>
    <row r="43" spans="1:60" ht="22.5" outlineLevel="3" x14ac:dyDescent="0.2">
      <c r="A43" s="219"/>
      <c r="B43" s="220"/>
      <c r="C43" s="259" t="s">
        <v>399</v>
      </c>
      <c r="D43" s="248"/>
      <c r="E43" s="248"/>
      <c r="F43" s="248"/>
      <c r="G43" s="248"/>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357</v>
      </c>
      <c r="AH43" s="212"/>
      <c r="AI43" s="212"/>
      <c r="AJ43" s="212"/>
      <c r="AK43" s="212"/>
      <c r="AL43" s="212"/>
      <c r="AM43" s="212"/>
      <c r="AN43" s="212"/>
      <c r="AO43" s="212"/>
      <c r="AP43" s="212"/>
      <c r="AQ43" s="212"/>
      <c r="AR43" s="212"/>
      <c r="AS43" s="212"/>
      <c r="AT43" s="212"/>
      <c r="AU43" s="212"/>
      <c r="AV43" s="212"/>
      <c r="AW43" s="212"/>
      <c r="AX43" s="212"/>
      <c r="AY43" s="212"/>
      <c r="AZ43" s="212"/>
      <c r="BA43" s="247" t="str">
        <f>C43</f>
        <v>S ohledem na nedaleké lůžkové pavilony bude omezena doba pro hlučné práce. Kropení za účelem snížení prašnosti je nezbytné. V areálu nemocnice nebude prováděno drcení suti.</v>
      </c>
      <c r="BB43" s="212"/>
      <c r="BC43" s="212"/>
      <c r="BD43" s="212"/>
      <c r="BE43" s="212"/>
      <c r="BF43" s="212"/>
      <c r="BG43" s="212"/>
      <c r="BH43" s="212"/>
    </row>
    <row r="44" spans="1:60" ht="22.5" outlineLevel="3" x14ac:dyDescent="0.2">
      <c r="A44" s="219"/>
      <c r="B44" s="220"/>
      <c r="C44" s="259" t="s">
        <v>400</v>
      </c>
      <c r="D44" s="248"/>
      <c r="E44" s="248"/>
      <c r="F44" s="248"/>
      <c r="G44" s="248"/>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357</v>
      </c>
      <c r="AH44" s="212"/>
      <c r="AI44" s="212"/>
      <c r="AJ44" s="212"/>
      <c r="AK44" s="212"/>
      <c r="AL44" s="212"/>
      <c r="AM44" s="212"/>
      <c r="AN44" s="212"/>
      <c r="AO44" s="212"/>
      <c r="AP44" s="212"/>
      <c r="AQ44" s="212"/>
      <c r="AR44" s="212"/>
      <c r="AS44" s="212"/>
      <c r="AT44" s="212"/>
      <c r="AU44" s="212"/>
      <c r="AV44" s="212"/>
      <c r="AW44" s="212"/>
      <c r="AX44" s="212"/>
      <c r="AY44" s="212"/>
      <c r="AZ44" s="212"/>
      <c r="BA44" s="247" t="str">
        <f>C44</f>
        <v>Cena zahrnuje veškerá potřebná opatření s ohledem na práci s azbestem: dodržování opatření k ochraně zdraví zaměstnanců podle § 21 nařízení vlády 361/2007 Sb., kterým se stanoví podmínky ochrany zdraví při práci, ve znění pozdějších předpisů</v>
      </c>
      <c r="BB44" s="212"/>
      <c r="BC44" s="212"/>
      <c r="BD44" s="212"/>
      <c r="BE44" s="212"/>
      <c r="BF44" s="212"/>
      <c r="BG44" s="212"/>
      <c r="BH44" s="212"/>
    </row>
    <row r="45" spans="1:60" ht="33.75" outlineLevel="3" x14ac:dyDescent="0.2">
      <c r="A45" s="219"/>
      <c r="B45" s="220"/>
      <c r="C45" s="259" t="s">
        <v>401</v>
      </c>
      <c r="D45" s="248"/>
      <c r="E45" s="248"/>
      <c r="F45" s="248"/>
      <c r="G45" s="248"/>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357</v>
      </c>
      <c r="AH45" s="212"/>
      <c r="AI45" s="212"/>
      <c r="AJ45" s="212"/>
      <c r="AK45" s="212"/>
      <c r="AL45" s="212"/>
      <c r="AM45" s="212"/>
      <c r="AN45" s="212"/>
      <c r="AO45" s="212"/>
      <c r="AP45" s="212"/>
      <c r="AQ45" s="212"/>
      <c r="AR45" s="212"/>
      <c r="AS45" s="212"/>
      <c r="AT45" s="212"/>
      <c r="AU45" s="212"/>
      <c r="AV45" s="212"/>
      <c r="AW45" s="212"/>
      <c r="AX45" s="212"/>
      <c r="AY45" s="212"/>
      <c r="AZ45" s="212"/>
      <c r="BA45" s="247" t="str">
        <f>C45</f>
        <v>Stávající objekty zejména objekty v dosahu stavby budou mít v době realizace bouracích prací zavřená okna. Podrobný harmonogram a technologie provádění demolice provádění demolice bude zhotovitelem včas předložen provozovateli areálu a vzájemně odsouhlasen. Po ukončení fáze stavby - demolice objektu</v>
      </c>
      <c r="BB45" s="212"/>
      <c r="BC45" s="212"/>
      <c r="BD45" s="212"/>
      <c r="BE45" s="212"/>
      <c r="BF45" s="212"/>
      <c r="BG45" s="212"/>
      <c r="BH45" s="212"/>
    </row>
    <row r="46" spans="1:60" outlineLevel="3" x14ac:dyDescent="0.2">
      <c r="A46" s="219"/>
      <c r="B46" s="220"/>
      <c r="C46" s="259" t="s">
        <v>402</v>
      </c>
      <c r="D46" s="248"/>
      <c r="E46" s="248"/>
      <c r="F46" s="248"/>
      <c r="G46" s="248"/>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357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9">
        <v>14</v>
      </c>
      <c r="B47" s="240" t="s">
        <v>403</v>
      </c>
      <c r="C47" s="257" t="s">
        <v>404</v>
      </c>
      <c r="D47" s="241" t="s">
        <v>351</v>
      </c>
      <c r="E47" s="242">
        <v>1</v>
      </c>
      <c r="F47" s="243"/>
      <c r="G47" s="244">
        <f>ROUND(E47*F47,2)</f>
        <v>0</v>
      </c>
      <c r="H47" s="243"/>
      <c r="I47" s="244">
        <f>ROUND(E47*H47,2)</f>
        <v>0</v>
      </c>
      <c r="J47" s="243"/>
      <c r="K47" s="244">
        <f>ROUND(E47*J47,2)</f>
        <v>0</v>
      </c>
      <c r="L47" s="244">
        <v>21</v>
      </c>
      <c r="M47" s="244">
        <f>G47*(1+L47/100)</f>
        <v>0</v>
      </c>
      <c r="N47" s="242">
        <v>0</v>
      </c>
      <c r="O47" s="242">
        <f>ROUND(E47*N47,2)</f>
        <v>0</v>
      </c>
      <c r="P47" s="242">
        <v>0</v>
      </c>
      <c r="Q47" s="242">
        <f>ROUND(E47*P47,2)</f>
        <v>0</v>
      </c>
      <c r="R47" s="244"/>
      <c r="S47" s="244" t="s">
        <v>352</v>
      </c>
      <c r="T47" s="245" t="s">
        <v>353</v>
      </c>
      <c r="U47" s="223">
        <v>0</v>
      </c>
      <c r="V47" s="223">
        <f>ROUND(E47*U47,2)</f>
        <v>0</v>
      </c>
      <c r="W47" s="223"/>
      <c r="X47" s="223" t="s">
        <v>354</v>
      </c>
      <c r="Y47" s="223" t="s">
        <v>355</v>
      </c>
      <c r="Z47" s="212"/>
      <c r="AA47" s="212"/>
      <c r="AB47" s="212"/>
      <c r="AC47" s="212"/>
      <c r="AD47" s="212"/>
      <c r="AE47" s="212"/>
      <c r="AF47" s="212"/>
      <c r="AG47" s="212" t="s">
        <v>356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2" x14ac:dyDescent="0.2">
      <c r="A48" s="219"/>
      <c r="B48" s="220"/>
      <c r="C48" s="258" t="s">
        <v>405</v>
      </c>
      <c r="D48" s="246"/>
      <c r="E48" s="246"/>
      <c r="F48" s="246"/>
      <c r="G48" s="246"/>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357</v>
      </c>
      <c r="AH48" s="212"/>
      <c r="AI48" s="212"/>
      <c r="AJ48" s="212"/>
      <c r="AK48" s="212"/>
      <c r="AL48" s="212"/>
      <c r="AM48" s="212"/>
      <c r="AN48" s="212"/>
      <c r="AO48" s="212"/>
      <c r="AP48" s="212"/>
      <c r="AQ48" s="212"/>
      <c r="AR48" s="212"/>
      <c r="AS48" s="212"/>
      <c r="AT48" s="212"/>
      <c r="AU48" s="212"/>
      <c r="AV48" s="212"/>
      <c r="AW48" s="212"/>
      <c r="AX48" s="212"/>
      <c r="AY48" s="212"/>
      <c r="AZ48" s="212"/>
      <c r="BA48" s="247" t="str">
        <f>C48</f>
        <v>Náklady zhotovitele, související s prováděním zkoušek a revizí předepsaných technickými normami nebo objednatelem a které jsou pro provedení díla nezbytné.</v>
      </c>
      <c r="BB48" s="212"/>
      <c r="BC48" s="212"/>
      <c r="BD48" s="212"/>
      <c r="BE48" s="212"/>
      <c r="BF48" s="212"/>
      <c r="BG48" s="212"/>
      <c r="BH48" s="212"/>
    </row>
    <row r="49" spans="1:60" outlineLevel="3" x14ac:dyDescent="0.2">
      <c r="A49" s="219"/>
      <c r="B49" s="220"/>
      <c r="C49" s="259" t="s">
        <v>406</v>
      </c>
      <c r="D49" s="248"/>
      <c r="E49" s="248"/>
      <c r="F49" s="248"/>
      <c r="G49" s="248"/>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357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3" x14ac:dyDescent="0.2">
      <c r="A50" s="219"/>
      <c r="B50" s="220"/>
      <c r="C50" s="259" t="s">
        <v>407</v>
      </c>
      <c r="D50" s="248"/>
      <c r="E50" s="248"/>
      <c r="F50" s="248"/>
      <c r="G50" s="248"/>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357</v>
      </c>
      <c r="AH50" s="212"/>
      <c r="AI50" s="212"/>
      <c r="AJ50" s="212"/>
      <c r="AK50" s="212"/>
      <c r="AL50" s="212"/>
      <c r="AM50" s="212"/>
      <c r="AN50" s="212"/>
      <c r="AO50" s="212"/>
      <c r="AP50" s="212"/>
      <c r="AQ50" s="212"/>
      <c r="AR50" s="212"/>
      <c r="AS50" s="212"/>
      <c r="AT50" s="212"/>
      <c r="AU50" s="212"/>
      <c r="AV50" s="212"/>
      <c r="AW50" s="212"/>
      <c r="AX50" s="212"/>
      <c r="AY50" s="212"/>
      <c r="AZ50" s="212"/>
      <c r="BA50" s="247" t="str">
        <f>C50</f>
        <v>Zkoušky únosnosti pláně, podkladů a příslušných vrstev komunikací, dále viz. technické podmínky TP 170 navrhování vozovek pozemních komunikací.</v>
      </c>
      <c r="BB50" s="212"/>
      <c r="BC50" s="212"/>
      <c r="BD50" s="212"/>
      <c r="BE50" s="212"/>
      <c r="BF50" s="212"/>
      <c r="BG50" s="212"/>
      <c r="BH50" s="212"/>
    </row>
    <row r="51" spans="1:60" outlineLevel="1" x14ac:dyDescent="0.2">
      <c r="A51" s="239">
        <v>15</v>
      </c>
      <c r="B51" s="240" t="s">
        <v>408</v>
      </c>
      <c r="C51" s="257" t="s">
        <v>409</v>
      </c>
      <c r="D51" s="241" t="s">
        <v>351</v>
      </c>
      <c r="E51" s="242">
        <v>1</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c r="S51" s="244" t="s">
        <v>352</v>
      </c>
      <c r="T51" s="245" t="s">
        <v>353</v>
      </c>
      <c r="U51" s="223">
        <v>0</v>
      </c>
      <c r="V51" s="223">
        <f>ROUND(E51*U51,2)</f>
        <v>0</v>
      </c>
      <c r="W51" s="223"/>
      <c r="X51" s="223" t="s">
        <v>354</v>
      </c>
      <c r="Y51" s="223" t="s">
        <v>355</v>
      </c>
      <c r="Z51" s="212"/>
      <c r="AA51" s="212"/>
      <c r="AB51" s="212"/>
      <c r="AC51" s="212"/>
      <c r="AD51" s="212"/>
      <c r="AE51" s="212"/>
      <c r="AF51" s="212"/>
      <c r="AG51" s="212" t="s">
        <v>356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58" t="s">
        <v>410</v>
      </c>
      <c r="D52" s="246"/>
      <c r="E52" s="246"/>
      <c r="F52" s="246"/>
      <c r="G52" s="246"/>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357</v>
      </c>
      <c r="AH52" s="212"/>
      <c r="AI52" s="212"/>
      <c r="AJ52" s="212"/>
      <c r="AK52" s="212"/>
      <c r="AL52" s="212"/>
      <c r="AM52" s="212"/>
      <c r="AN52" s="212"/>
      <c r="AO52" s="212"/>
      <c r="AP52" s="212"/>
      <c r="AQ52" s="212"/>
      <c r="AR52" s="212"/>
      <c r="AS52" s="212"/>
      <c r="AT52" s="212"/>
      <c r="AU52" s="212"/>
      <c r="AV52" s="212"/>
      <c r="AW52" s="212"/>
      <c r="AX52" s="212"/>
      <c r="AY52" s="212"/>
      <c r="AZ52" s="212"/>
      <c r="BA52" s="247" t="str">
        <f>C52</f>
        <v>Náklady na vyhotovení dokumentace skutečného provedení stavby a její předání objednateli v požadované formě a požadovaném počtu.</v>
      </c>
      <c r="BB52" s="212"/>
      <c r="BC52" s="212"/>
      <c r="BD52" s="212"/>
      <c r="BE52" s="212"/>
      <c r="BF52" s="212"/>
      <c r="BG52" s="212"/>
      <c r="BH52" s="212"/>
    </row>
    <row r="53" spans="1:60" outlineLevel="1" x14ac:dyDescent="0.2">
      <c r="A53" s="249">
        <v>16</v>
      </c>
      <c r="B53" s="250" t="s">
        <v>411</v>
      </c>
      <c r="C53" s="260" t="s">
        <v>412</v>
      </c>
      <c r="D53" s="251" t="s">
        <v>351</v>
      </c>
      <c r="E53" s="252">
        <v>1</v>
      </c>
      <c r="F53" s="253"/>
      <c r="G53" s="254">
        <f>ROUND(E53*F53,2)</f>
        <v>0</v>
      </c>
      <c r="H53" s="253"/>
      <c r="I53" s="254">
        <f>ROUND(E53*H53,2)</f>
        <v>0</v>
      </c>
      <c r="J53" s="253"/>
      <c r="K53" s="254">
        <f>ROUND(E53*J53,2)</f>
        <v>0</v>
      </c>
      <c r="L53" s="254">
        <v>21</v>
      </c>
      <c r="M53" s="254">
        <f>G53*(1+L53/100)</f>
        <v>0</v>
      </c>
      <c r="N53" s="252">
        <v>0</v>
      </c>
      <c r="O53" s="252">
        <f>ROUND(E53*N53,2)</f>
        <v>0</v>
      </c>
      <c r="P53" s="252">
        <v>0</v>
      </c>
      <c r="Q53" s="252">
        <f>ROUND(E53*P53,2)</f>
        <v>0</v>
      </c>
      <c r="R53" s="254"/>
      <c r="S53" s="254" t="s">
        <v>413</v>
      </c>
      <c r="T53" s="255" t="s">
        <v>353</v>
      </c>
      <c r="U53" s="223">
        <v>0</v>
      </c>
      <c r="V53" s="223">
        <f>ROUND(E53*U53,2)</f>
        <v>0</v>
      </c>
      <c r="W53" s="223"/>
      <c r="X53" s="223" t="s">
        <v>354</v>
      </c>
      <c r="Y53" s="223" t="s">
        <v>355</v>
      </c>
      <c r="Z53" s="212"/>
      <c r="AA53" s="212"/>
      <c r="AB53" s="212"/>
      <c r="AC53" s="212"/>
      <c r="AD53" s="212"/>
      <c r="AE53" s="212"/>
      <c r="AF53" s="212"/>
      <c r="AG53" s="212" t="s">
        <v>386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9">
        <v>17</v>
      </c>
      <c r="B54" s="240" t="s">
        <v>414</v>
      </c>
      <c r="C54" s="257" t="s">
        <v>415</v>
      </c>
      <c r="D54" s="241" t="s">
        <v>416</v>
      </c>
      <c r="E54" s="242">
        <v>1</v>
      </c>
      <c r="F54" s="243"/>
      <c r="G54" s="244">
        <f>ROUND(E54*F54,2)</f>
        <v>0</v>
      </c>
      <c r="H54" s="243"/>
      <c r="I54" s="244">
        <f>ROUND(E54*H54,2)</f>
        <v>0</v>
      </c>
      <c r="J54" s="243"/>
      <c r="K54" s="244">
        <f>ROUND(E54*J54,2)</f>
        <v>0</v>
      </c>
      <c r="L54" s="244">
        <v>21</v>
      </c>
      <c r="M54" s="244">
        <f>G54*(1+L54/100)</f>
        <v>0</v>
      </c>
      <c r="N54" s="242">
        <v>0</v>
      </c>
      <c r="O54" s="242">
        <f>ROUND(E54*N54,2)</f>
        <v>0</v>
      </c>
      <c r="P54" s="242">
        <v>0</v>
      </c>
      <c r="Q54" s="242">
        <f>ROUND(E54*P54,2)</f>
        <v>0</v>
      </c>
      <c r="R54" s="244"/>
      <c r="S54" s="244" t="s">
        <v>413</v>
      </c>
      <c r="T54" s="245" t="s">
        <v>353</v>
      </c>
      <c r="U54" s="223">
        <v>0</v>
      </c>
      <c r="V54" s="223">
        <f>ROUND(E54*U54,2)</f>
        <v>0</v>
      </c>
      <c r="W54" s="223"/>
      <c r="X54" s="223" t="s">
        <v>354</v>
      </c>
      <c r="Y54" s="223" t="s">
        <v>355</v>
      </c>
      <c r="Z54" s="212"/>
      <c r="AA54" s="212"/>
      <c r="AB54" s="212"/>
      <c r="AC54" s="212"/>
      <c r="AD54" s="212"/>
      <c r="AE54" s="212"/>
      <c r="AF54" s="212"/>
      <c r="AG54" s="212" t="s">
        <v>386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2" x14ac:dyDescent="0.2">
      <c r="A55" s="219"/>
      <c r="B55" s="220"/>
      <c r="C55" s="258" t="s">
        <v>417</v>
      </c>
      <c r="D55" s="246"/>
      <c r="E55" s="246"/>
      <c r="F55" s="246"/>
      <c r="G55" s="246"/>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357</v>
      </c>
      <c r="AH55" s="212"/>
      <c r="AI55" s="212"/>
      <c r="AJ55" s="212"/>
      <c r="AK55" s="212"/>
      <c r="AL55" s="212"/>
      <c r="AM55" s="212"/>
      <c r="AN55" s="212"/>
      <c r="AO55" s="212"/>
      <c r="AP55" s="212"/>
      <c r="AQ55" s="212"/>
      <c r="AR55" s="212"/>
      <c r="AS55" s="212"/>
      <c r="AT55" s="212"/>
      <c r="AU55" s="212"/>
      <c r="AV55" s="212"/>
      <c r="AW55" s="212"/>
      <c r="AX55" s="212"/>
      <c r="AY55" s="212"/>
      <c r="AZ55" s="212"/>
      <c r="BA55" s="247" t="str">
        <f>C55</f>
        <v>Po celou dobu stavebních prací by měl fungovat geotechnický dozor, který by v případě jakýchkoli anomálií oproti popsaným předpokladům rozhodoval o změnách v navržené technologii, případně určil potřebná sanační opatření.</v>
      </c>
      <c r="BB55" s="212"/>
      <c r="BC55" s="212"/>
      <c r="BD55" s="212"/>
      <c r="BE55" s="212"/>
      <c r="BF55" s="212"/>
      <c r="BG55" s="212"/>
      <c r="BH55" s="212"/>
    </row>
    <row r="56" spans="1:60" outlineLevel="1" x14ac:dyDescent="0.2">
      <c r="A56" s="239">
        <v>18</v>
      </c>
      <c r="B56" s="240" t="s">
        <v>418</v>
      </c>
      <c r="C56" s="257" t="s">
        <v>419</v>
      </c>
      <c r="D56" s="241" t="s">
        <v>416</v>
      </c>
      <c r="E56" s="242">
        <v>1</v>
      </c>
      <c r="F56" s="243"/>
      <c r="G56" s="244">
        <f>ROUND(E56*F56,2)</f>
        <v>0</v>
      </c>
      <c r="H56" s="243"/>
      <c r="I56" s="244">
        <f>ROUND(E56*H56,2)</f>
        <v>0</v>
      </c>
      <c r="J56" s="243"/>
      <c r="K56" s="244">
        <f>ROUND(E56*J56,2)</f>
        <v>0</v>
      </c>
      <c r="L56" s="244">
        <v>21</v>
      </c>
      <c r="M56" s="244">
        <f>G56*(1+L56/100)</f>
        <v>0</v>
      </c>
      <c r="N56" s="242">
        <v>0</v>
      </c>
      <c r="O56" s="242">
        <f>ROUND(E56*N56,2)</f>
        <v>0</v>
      </c>
      <c r="P56" s="242">
        <v>0</v>
      </c>
      <c r="Q56" s="242">
        <f>ROUND(E56*P56,2)</f>
        <v>0</v>
      </c>
      <c r="R56" s="244"/>
      <c r="S56" s="244" t="s">
        <v>413</v>
      </c>
      <c r="T56" s="245" t="s">
        <v>353</v>
      </c>
      <c r="U56" s="223">
        <v>0</v>
      </c>
      <c r="V56" s="223">
        <f>ROUND(E56*U56,2)</f>
        <v>0</v>
      </c>
      <c r="W56" s="223"/>
      <c r="X56" s="223" t="s">
        <v>354</v>
      </c>
      <c r="Y56" s="223" t="s">
        <v>355</v>
      </c>
      <c r="Z56" s="212"/>
      <c r="AA56" s="212"/>
      <c r="AB56" s="212"/>
      <c r="AC56" s="212"/>
      <c r="AD56" s="212"/>
      <c r="AE56" s="212"/>
      <c r="AF56" s="212"/>
      <c r="AG56" s="212" t="s">
        <v>386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2" x14ac:dyDescent="0.2">
      <c r="A57" s="219"/>
      <c r="B57" s="220"/>
      <c r="C57" s="258" t="s">
        <v>420</v>
      </c>
      <c r="D57" s="246"/>
      <c r="E57" s="246"/>
      <c r="F57" s="246"/>
      <c r="G57" s="246"/>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357</v>
      </c>
      <c r="AH57" s="212"/>
      <c r="AI57" s="212"/>
      <c r="AJ57" s="212"/>
      <c r="AK57" s="212"/>
      <c r="AL57" s="212"/>
      <c r="AM57" s="212"/>
      <c r="AN57" s="212"/>
      <c r="AO57" s="212"/>
      <c r="AP57" s="212"/>
      <c r="AQ57" s="212"/>
      <c r="AR57" s="212"/>
      <c r="AS57" s="212"/>
      <c r="AT57" s="212"/>
      <c r="AU57" s="212"/>
      <c r="AV57" s="212"/>
      <c r="AW57" s="212"/>
      <c r="AX57" s="212"/>
      <c r="AY57" s="212"/>
      <c r="AZ57" s="212"/>
      <c r="BA57" s="247" t="str">
        <f>C57</f>
        <v>Na viditelném místě u vstupu na staveniště musí být vyvěšeno oznámení o zahájení prací, toto musí být vyvěšeno po celou dobu provádění stavby až do</v>
      </c>
      <c r="BB57" s="212"/>
      <c r="BC57" s="212"/>
      <c r="BD57" s="212"/>
      <c r="BE57" s="212"/>
      <c r="BF57" s="212"/>
      <c r="BG57" s="212"/>
      <c r="BH57" s="212"/>
    </row>
    <row r="58" spans="1:60" ht="33.75" outlineLevel="3" x14ac:dyDescent="0.2">
      <c r="A58" s="219"/>
      <c r="B58" s="220"/>
      <c r="C58" s="259" t="s">
        <v>421</v>
      </c>
      <c r="D58" s="248"/>
      <c r="E58" s="248"/>
      <c r="F58" s="248"/>
      <c r="G58" s="248"/>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357</v>
      </c>
      <c r="AH58" s="212"/>
      <c r="AI58" s="212"/>
      <c r="AJ58" s="212"/>
      <c r="AK58" s="212"/>
      <c r="AL58" s="212"/>
      <c r="AM58" s="212"/>
      <c r="AN58" s="212"/>
      <c r="AO58" s="212"/>
      <c r="AP58" s="212"/>
      <c r="AQ58" s="212"/>
      <c r="AR58" s="212"/>
      <c r="AS58" s="212"/>
      <c r="AT58" s="212"/>
      <c r="AU58" s="212"/>
      <c r="AV58" s="212"/>
      <c r="AW58" s="212"/>
      <c r="AX58" s="212"/>
      <c r="AY58" s="212"/>
      <c r="AZ58" s="212"/>
      <c r="BA58" s="247" t="str">
        <f>C58</f>
        <v>ukončení prací a předání stavby stavebníkovi k užívání. Způsob označení a zabezpečení stavby a režim vstupu pracovníků na staveniště bude stanoven ve smluvním vztahu mezi investorem a zhotovitelem. Na staveništi musí být vývěskou oznámena telefonní čísla nejbližší požární stanice, první pomoci a policie.</v>
      </c>
      <c r="BB58" s="212"/>
      <c r="BC58" s="212"/>
      <c r="BD58" s="212"/>
      <c r="BE58" s="212"/>
      <c r="BF58" s="212"/>
      <c r="BG58" s="212"/>
      <c r="BH58" s="212"/>
    </row>
    <row r="59" spans="1:60" ht="22.5" outlineLevel="1" x14ac:dyDescent="0.2">
      <c r="A59" s="239">
        <v>19</v>
      </c>
      <c r="B59" s="240" t="s">
        <v>422</v>
      </c>
      <c r="C59" s="257" t="s">
        <v>423</v>
      </c>
      <c r="D59" s="241" t="s">
        <v>424</v>
      </c>
      <c r="E59" s="242">
        <v>1</v>
      </c>
      <c r="F59" s="243"/>
      <c r="G59" s="244">
        <f>ROUND(E59*F59,2)</f>
        <v>0</v>
      </c>
      <c r="H59" s="243"/>
      <c r="I59" s="244">
        <f>ROUND(E59*H59,2)</f>
        <v>0</v>
      </c>
      <c r="J59" s="243"/>
      <c r="K59" s="244">
        <f>ROUND(E59*J59,2)</f>
        <v>0</v>
      </c>
      <c r="L59" s="244">
        <v>21</v>
      </c>
      <c r="M59" s="244">
        <f>G59*(1+L59/100)</f>
        <v>0</v>
      </c>
      <c r="N59" s="242">
        <v>0</v>
      </c>
      <c r="O59" s="242">
        <f>ROUND(E59*N59,2)</f>
        <v>0</v>
      </c>
      <c r="P59" s="242">
        <v>0</v>
      </c>
      <c r="Q59" s="242">
        <f>ROUND(E59*P59,2)</f>
        <v>0</v>
      </c>
      <c r="R59" s="244"/>
      <c r="S59" s="244" t="s">
        <v>413</v>
      </c>
      <c r="T59" s="245" t="s">
        <v>353</v>
      </c>
      <c r="U59" s="223">
        <v>0</v>
      </c>
      <c r="V59" s="223">
        <f>ROUND(E59*U59,2)</f>
        <v>0</v>
      </c>
      <c r="W59" s="223"/>
      <c r="X59" s="223" t="s">
        <v>354</v>
      </c>
      <c r="Y59" s="223" t="s">
        <v>355</v>
      </c>
      <c r="Z59" s="212"/>
      <c r="AA59" s="212"/>
      <c r="AB59" s="212"/>
      <c r="AC59" s="212"/>
      <c r="AD59" s="212"/>
      <c r="AE59" s="212"/>
      <c r="AF59" s="212"/>
      <c r="AG59" s="212" t="s">
        <v>386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8" t="s">
        <v>425</v>
      </c>
      <c r="D60" s="246"/>
      <c r="E60" s="246"/>
      <c r="F60" s="246"/>
      <c r="G60" s="246"/>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357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9" t="s">
        <v>426</v>
      </c>
      <c r="D61" s="248"/>
      <c r="E61" s="248"/>
      <c r="F61" s="248"/>
      <c r="G61" s="248"/>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357</v>
      </c>
      <c r="AH61" s="212"/>
      <c r="AI61" s="212"/>
      <c r="AJ61" s="212"/>
      <c r="AK61" s="212"/>
      <c r="AL61" s="212"/>
      <c r="AM61" s="212"/>
      <c r="AN61" s="212"/>
      <c r="AO61" s="212"/>
      <c r="AP61" s="212"/>
      <c r="AQ61" s="212"/>
      <c r="AR61" s="212"/>
      <c r="AS61" s="212"/>
      <c r="AT61" s="212"/>
      <c r="AU61" s="212"/>
      <c r="AV61" s="212"/>
      <c r="AW61" s="212"/>
      <c r="AX61" s="212"/>
      <c r="AY61" s="212"/>
      <c r="AZ61" s="212"/>
      <c r="BA61" s="247" t="str">
        <f>C61</f>
        <v>V rámci stavebních prací budou prováděny ověřovací  kontrolní zkoušky zaměřené na kontaminaci sutě a zeminy ropnými látkami.</v>
      </c>
      <c r="BB61" s="212"/>
      <c r="BC61" s="212"/>
      <c r="BD61" s="212"/>
      <c r="BE61" s="212"/>
      <c r="BF61" s="212"/>
      <c r="BG61" s="212"/>
      <c r="BH61" s="212"/>
    </row>
    <row r="62" spans="1:60" ht="22.5" outlineLevel="1" x14ac:dyDescent="0.2">
      <c r="A62" s="239">
        <v>20</v>
      </c>
      <c r="B62" s="240" t="s">
        <v>427</v>
      </c>
      <c r="C62" s="257" t="s">
        <v>428</v>
      </c>
      <c r="D62" s="241" t="s">
        <v>424</v>
      </c>
      <c r="E62" s="242">
        <v>1</v>
      </c>
      <c r="F62" s="243"/>
      <c r="G62" s="244">
        <f>ROUND(E62*F62,2)</f>
        <v>0</v>
      </c>
      <c r="H62" s="243"/>
      <c r="I62" s="244">
        <f>ROUND(E62*H62,2)</f>
        <v>0</v>
      </c>
      <c r="J62" s="243"/>
      <c r="K62" s="244">
        <f>ROUND(E62*J62,2)</f>
        <v>0</v>
      </c>
      <c r="L62" s="244">
        <v>21</v>
      </c>
      <c r="M62" s="244">
        <f>G62*(1+L62/100)</f>
        <v>0</v>
      </c>
      <c r="N62" s="242">
        <v>0</v>
      </c>
      <c r="O62" s="242">
        <f>ROUND(E62*N62,2)</f>
        <v>0</v>
      </c>
      <c r="P62" s="242">
        <v>0</v>
      </c>
      <c r="Q62" s="242">
        <f>ROUND(E62*P62,2)</f>
        <v>0</v>
      </c>
      <c r="R62" s="244"/>
      <c r="S62" s="244" t="s">
        <v>413</v>
      </c>
      <c r="T62" s="245" t="s">
        <v>353</v>
      </c>
      <c r="U62" s="223">
        <v>0</v>
      </c>
      <c r="V62" s="223">
        <f>ROUND(E62*U62,2)</f>
        <v>0</v>
      </c>
      <c r="W62" s="223"/>
      <c r="X62" s="223" t="s">
        <v>354</v>
      </c>
      <c r="Y62" s="223" t="s">
        <v>355</v>
      </c>
      <c r="Z62" s="212"/>
      <c r="AA62" s="212"/>
      <c r="AB62" s="212"/>
      <c r="AC62" s="212"/>
      <c r="AD62" s="212"/>
      <c r="AE62" s="212"/>
      <c r="AF62" s="212"/>
      <c r="AG62" s="212" t="s">
        <v>386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8" t="s">
        <v>425</v>
      </c>
      <c r="D63" s="246"/>
      <c r="E63" s="246"/>
      <c r="F63" s="246"/>
      <c r="G63" s="246"/>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357</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9" t="s">
        <v>426</v>
      </c>
      <c r="D64" s="248"/>
      <c r="E64" s="248"/>
      <c r="F64" s="248"/>
      <c r="G64" s="248"/>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357</v>
      </c>
      <c r="AH64" s="212"/>
      <c r="AI64" s="212"/>
      <c r="AJ64" s="212"/>
      <c r="AK64" s="212"/>
      <c r="AL64" s="212"/>
      <c r="AM64" s="212"/>
      <c r="AN64" s="212"/>
      <c r="AO64" s="212"/>
      <c r="AP64" s="212"/>
      <c r="AQ64" s="212"/>
      <c r="AR64" s="212"/>
      <c r="AS64" s="212"/>
      <c r="AT64" s="212"/>
      <c r="AU64" s="212"/>
      <c r="AV64" s="212"/>
      <c r="AW64" s="212"/>
      <c r="AX64" s="212"/>
      <c r="AY64" s="212"/>
      <c r="AZ64" s="212"/>
      <c r="BA64" s="247" t="str">
        <f>C64</f>
        <v>V rámci stavebních prací budou prováděny ověřovací  kontrolní zkoušky zaměřené na kontaminaci sutě a zeminy ropnými látkami.</v>
      </c>
      <c r="BB64" s="212"/>
      <c r="BC64" s="212"/>
      <c r="BD64" s="212"/>
      <c r="BE64" s="212"/>
      <c r="BF64" s="212"/>
      <c r="BG64" s="212"/>
      <c r="BH64" s="212"/>
    </row>
    <row r="65" spans="1:33" x14ac:dyDescent="0.2">
      <c r="A65" s="3"/>
      <c r="B65" s="4"/>
      <c r="C65" s="261"/>
      <c r="D65" s="6"/>
      <c r="E65" s="3"/>
      <c r="F65" s="3"/>
      <c r="G65" s="3"/>
      <c r="H65" s="3"/>
      <c r="I65" s="3"/>
      <c r="J65" s="3"/>
      <c r="K65" s="3"/>
      <c r="L65" s="3"/>
      <c r="M65" s="3"/>
      <c r="N65" s="3"/>
      <c r="O65" s="3"/>
      <c r="P65" s="3"/>
      <c r="Q65" s="3"/>
      <c r="R65" s="3"/>
      <c r="S65" s="3"/>
      <c r="T65" s="3"/>
      <c r="U65" s="3"/>
      <c r="V65" s="3"/>
      <c r="W65" s="3"/>
      <c r="X65" s="3"/>
      <c r="Y65" s="3"/>
      <c r="AE65">
        <v>12</v>
      </c>
      <c r="AF65">
        <v>21</v>
      </c>
      <c r="AG65" t="s">
        <v>333</v>
      </c>
    </row>
    <row r="66" spans="1:33" x14ac:dyDescent="0.2">
      <c r="A66" s="215"/>
      <c r="B66" s="216" t="s">
        <v>29</v>
      </c>
      <c r="C66" s="262"/>
      <c r="D66" s="217"/>
      <c r="E66" s="218"/>
      <c r="F66" s="218"/>
      <c r="G66" s="238">
        <f>G8+G28</f>
        <v>0</v>
      </c>
      <c r="H66" s="3"/>
      <c r="I66" s="3"/>
      <c r="J66" s="3"/>
      <c r="K66" s="3"/>
      <c r="L66" s="3"/>
      <c r="M66" s="3"/>
      <c r="N66" s="3"/>
      <c r="O66" s="3"/>
      <c r="P66" s="3"/>
      <c r="Q66" s="3"/>
      <c r="R66" s="3"/>
      <c r="S66" s="3"/>
      <c r="T66" s="3"/>
      <c r="U66" s="3"/>
      <c r="V66" s="3"/>
      <c r="W66" s="3"/>
      <c r="X66" s="3"/>
      <c r="Y66" s="3"/>
      <c r="AE66">
        <f>SUMIF(L7:L64,AE65,G7:G64)</f>
        <v>0</v>
      </c>
      <c r="AF66">
        <f>SUMIF(L7:L64,AF65,G7:G64)</f>
        <v>0</v>
      </c>
      <c r="AG66" t="s">
        <v>429</v>
      </c>
    </row>
    <row r="67" spans="1:33" x14ac:dyDescent="0.2">
      <c r="C67" s="263"/>
      <c r="D67" s="10"/>
      <c r="AG67" t="s">
        <v>431</v>
      </c>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YgyuSeabjqQ1x3QAA6qMzRkAEKAA92JUQ4gPvXPguXaE9vUDuoqvqZpd7ZtVLDpedtpOSVLaig02+JAkoURCQ==" saltValue="/ggukquXpknS5QOF8aOCgg==" spinCount="100000" sheet="1" formatRows="0"/>
  <mergeCells count="39">
    <mergeCell ref="C61:G61"/>
    <mergeCell ref="C63:G63"/>
    <mergeCell ref="C64:G64"/>
    <mergeCell ref="C50:G50"/>
    <mergeCell ref="C52:G52"/>
    <mergeCell ref="C55:G55"/>
    <mergeCell ref="C57:G57"/>
    <mergeCell ref="C58:G58"/>
    <mergeCell ref="C60:G60"/>
    <mergeCell ref="C43:G43"/>
    <mergeCell ref="C44:G44"/>
    <mergeCell ref="C45:G45"/>
    <mergeCell ref="C46:G46"/>
    <mergeCell ref="C48:G48"/>
    <mergeCell ref="C49:G49"/>
    <mergeCell ref="C35:G35"/>
    <mergeCell ref="C36:G36"/>
    <mergeCell ref="C38:G38"/>
    <mergeCell ref="C40:G40"/>
    <mergeCell ref="C41:G41"/>
    <mergeCell ref="C42:G42"/>
    <mergeCell ref="C23:G23"/>
    <mergeCell ref="C25:G25"/>
    <mergeCell ref="C27:G27"/>
    <mergeCell ref="C30:G30"/>
    <mergeCell ref="C31:G31"/>
    <mergeCell ref="C33:G33"/>
    <mergeCell ref="C12:G12"/>
    <mergeCell ref="C14:G14"/>
    <mergeCell ref="C16:G16"/>
    <mergeCell ref="C18:G18"/>
    <mergeCell ref="C20:G20"/>
    <mergeCell ref="C22:G22"/>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876FD-FAFE-4248-B2D1-99FD4230F79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61</v>
      </c>
      <c r="C3" s="201" t="s">
        <v>62</v>
      </c>
      <c r="D3" s="199"/>
      <c r="E3" s="199"/>
      <c r="F3" s="199"/>
      <c r="G3" s="200"/>
      <c r="AC3" s="176" t="s">
        <v>321</v>
      </c>
      <c r="AG3" t="s">
        <v>323</v>
      </c>
    </row>
    <row r="4" spans="1:60" ht="24.95" customHeight="1" x14ac:dyDescent="0.2">
      <c r="A4" s="202" t="s">
        <v>9</v>
      </c>
      <c r="B4" s="203" t="s">
        <v>63</v>
      </c>
      <c r="C4" s="204" t="s">
        <v>64</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202</v>
      </c>
      <c r="C8" s="256" t="s">
        <v>203</v>
      </c>
      <c r="D8" s="231"/>
      <c r="E8" s="232"/>
      <c r="F8" s="233"/>
      <c r="G8" s="233">
        <f>SUMIF(AG9:AG85,"&lt;&gt;NOR",G9:G85)</f>
        <v>0</v>
      </c>
      <c r="H8" s="233"/>
      <c r="I8" s="233">
        <f>SUM(I9:I85)</f>
        <v>0</v>
      </c>
      <c r="J8" s="233"/>
      <c r="K8" s="233">
        <f>SUM(K9:K85)</f>
        <v>0</v>
      </c>
      <c r="L8" s="233"/>
      <c r="M8" s="233">
        <f>SUM(M9:M85)</f>
        <v>0</v>
      </c>
      <c r="N8" s="232"/>
      <c r="O8" s="232">
        <f>SUM(O9:O85)</f>
        <v>0.16999999999999998</v>
      </c>
      <c r="P8" s="232"/>
      <c r="Q8" s="232">
        <f>SUM(Q9:Q85)</f>
        <v>0</v>
      </c>
      <c r="R8" s="233"/>
      <c r="S8" s="233"/>
      <c r="T8" s="234"/>
      <c r="U8" s="228"/>
      <c r="V8" s="228">
        <f>SUM(V9:V85)</f>
        <v>1405.02</v>
      </c>
      <c r="W8" s="228"/>
      <c r="X8" s="228"/>
      <c r="Y8" s="228"/>
      <c r="AG8" t="s">
        <v>348</v>
      </c>
    </row>
    <row r="9" spans="1:60" ht="22.5" outlineLevel="1" x14ac:dyDescent="0.2">
      <c r="A9" s="239">
        <v>1</v>
      </c>
      <c r="B9" s="240" t="s">
        <v>433</v>
      </c>
      <c r="C9" s="257" t="s">
        <v>434</v>
      </c>
      <c r="D9" s="241" t="s">
        <v>435</v>
      </c>
      <c r="E9" s="242">
        <v>180</v>
      </c>
      <c r="F9" s="243"/>
      <c r="G9" s="244">
        <f>ROUND(E9*F9,2)</f>
        <v>0</v>
      </c>
      <c r="H9" s="243"/>
      <c r="I9" s="244">
        <f>ROUND(E9*H9,2)</f>
        <v>0</v>
      </c>
      <c r="J9" s="243"/>
      <c r="K9" s="244">
        <f>ROUND(E9*J9,2)</f>
        <v>0</v>
      </c>
      <c r="L9" s="244">
        <v>21</v>
      </c>
      <c r="M9" s="244">
        <f>G9*(1+L9/100)</f>
        <v>0</v>
      </c>
      <c r="N9" s="242">
        <v>4.0000000000000003E-5</v>
      </c>
      <c r="O9" s="242">
        <f>ROUND(E9*N9,2)</f>
        <v>0.01</v>
      </c>
      <c r="P9" s="242">
        <v>0</v>
      </c>
      <c r="Q9" s="242">
        <f>ROUND(E9*P9,2)</f>
        <v>0</v>
      </c>
      <c r="R9" s="244" t="s">
        <v>436</v>
      </c>
      <c r="S9" s="244" t="s">
        <v>352</v>
      </c>
      <c r="T9" s="245" t="s">
        <v>352</v>
      </c>
      <c r="U9" s="223">
        <v>0.30299999999999999</v>
      </c>
      <c r="V9" s="223">
        <f>ROUND(E9*U9,2)</f>
        <v>54.54</v>
      </c>
      <c r="W9" s="223"/>
      <c r="X9" s="223" t="s">
        <v>437</v>
      </c>
      <c r="Y9" s="223" t="s">
        <v>355</v>
      </c>
      <c r="Z9" s="212"/>
      <c r="AA9" s="212"/>
      <c r="AB9" s="212"/>
      <c r="AC9" s="212"/>
      <c r="AD9" s="212"/>
      <c r="AE9" s="212"/>
      <c r="AF9" s="212"/>
      <c r="AG9" s="212" t="s">
        <v>438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73" t="s">
        <v>439</v>
      </c>
      <c r="D10" s="270"/>
      <c r="E10" s="270"/>
      <c r="F10" s="270"/>
      <c r="G10" s="270"/>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440</v>
      </c>
      <c r="AH10" s="212"/>
      <c r="AI10" s="212"/>
      <c r="AJ10" s="212"/>
      <c r="AK10" s="212"/>
      <c r="AL10" s="212"/>
      <c r="AM10" s="212"/>
      <c r="AN10" s="212"/>
      <c r="AO10" s="212"/>
      <c r="AP10" s="212"/>
      <c r="AQ10" s="212"/>
      <c r="AR10" s="212"/>
      <c r="AS10" s="212"/>
      <c r="AT10" s="212"/>
      <c r="AU10" s="212"/>
      <c r="AV10" s="212"/>
      <c r="AW10" s="212"/>
      <c r="AX10" s="212"/>
      <c r="AY10" s="212"/>
      <c r="AZ10" s="212"/>
      <c r="BA10" s="247" t="str">
        <f>C10</f>
        <v>na vzdálenost od hladiny vody v jímce po výšku roviny proložené osou nejvyššího bodu výtlačného potrubí. Včetně odpadní potrubí v délce do 20 m.</v>
      </c>
      <c r="BB10" s="212"/>
      <c r="BC10" s="212"/>
      <c r="BD10" s="212"/>
      <c r="BE10" s="212"/>
      <c r="BF10" s="212"/>
      <c r="BG10" s="212"/>
      <c r="BH10" s="212"/>
    </row>
    <row r="11" spans="1:60" outlineLevel="2" x14ac:dyDescent="0.2">
      <c r="A11" s="219"/>
      <c r="B11" s="220"/>
      <c r="C11" s="274" t="s">
        <v>441</v>
      </c>
      <c r="D11" s="264"/>
      <c r="E11" s="265">
        <v>180</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442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9">
        <v>2</v>
      </c>
      <c r="B12" s="240" t="s">
        <v>443</v>
      </c>
      <c r="C12" s="257" t="s">
        <v>444</v>
      </c>
      <c r="D12" s="241" t="s">
        <v>445</v>
      </c>
      <c r="E12" s="242">
        <v>45</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t="s">
        <v>436</v>
      </c>
      <c r="S12" s="244" t="s">
        <v>352</v>
      </c>
      <c r="T12" s="245" t="s">
        <v>352</v>
      </c>
      <c r="U12" s="223">
        <v>0</v>
      </c>
      <c r="V12" s="223">
        <f>ROUND(E12*U12,2)</f>
        <v>0</v>
      </c>
      <c r="W12" s="223"/>
      <c r="X12" s="223" t="s">
        <v>437</v>
      </c>
      <c r="Y12" s="223" t="s">
        <v>355</v>
      </c>
      <c r="Z12" s="212"/>
      <c r="AA12" s="212"/>
      <c r="AB12" s="212"/>
      <c r="AC12" s="212"/>
      <c r="AD12" s="212"/>
      <c r="AE12" s="212"/>
      <c r="AF12" s="212"/>
      <c r="AG12" s="212" t="s">
        <v>438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2" x14ac:dyDescent="0.2">
      <c r="A13" s="219"/>
      <c r="B13" s="220"/>
      <c r="C13" s="273" t="s">
        <v>446</v>
      </c>
      <c r="D13" s="270"/>
      <c r="E13" s="270"/>
      <c r="F13" s="270"/>
      <c r="G13" s="270"/>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440</v>
      </c>
      <c r="AH13" s="212"/>
      <c r="AI13" s="212"/>
      <c r="AJ13" s="212"/>
      <c r="AK13" s="212"/>
      <c r="AL13" s="212"/>
      <c r="AM13" s="212"/>
      <c r="AN13" s="212"/>
      <c r="AO13" s="212"/>
      <c r="AP13" s="212"/>
      <c r="AQ13" s="212"/>
      <c r="AR13" s="212"/>
      <c r="AS13" s="212"/>
      <c r="AT13" s="212"/>
      <c r="AU13" s="212"/>
      <c r="AV13" s="212"/>
      <c r="AW13" s="212"/>
      <c r="AX13" s="212"/>
      <c r="AY13" s="212"/>
      <c r="AZ13" s="212"/>
      <c r="BA13" s="247" t="str">
        <f>C13</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3" s="212"/>
      <c r="BC13" s="212"/>
      <c r="BD13" s="212"/>
      <c r="BE13" s="212"/>
      <c r="BF13" s="212"/>
      <c r="BG13" s="212"/>
      <c r="BH13" s="212"/>
    </row>
    <row r="14" spans="1:60" outlineLevel="2" x14ac:dyDescent="0.2">
      <c r="A14" s="219"/>
      <c r="B14" s="220"/>
      <c r="C14" s="274" t="s">
        <v>447</v>
      </c>
      <c r="D14" s="264"/>
      <c r="E14" s="265">
        <v>45</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442</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9">
        <v>3</v>
      </c>
      <c r="B15" s="240" t="s">
        <v>448</v>
      </c>
      <c r="C15" s="257" t="s">
        <v>449</v>
      </c>
      <c r="D15" s="241" t="s">
        <v>450</v>
      </c>
      <c r="E15" s="242">
        <v>74.556169999999995</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t="s">
        <v>436</v>
      </c>
      <c r="S15" s="244" t="s">
        <v>352</v>
      </c>
      <c r="T15" s="245" t="s">
        <v>352</v>
      </c>
      <c r="U15" s="223">
        <v>1.548</v>
      </c>
      <c r="V15" s="223">
        <f>ROUND(E15*U15,2)</f>
        <v>115.41</v>
      </c>
      <c r="W15" s="223"/>
      <c r="X15" s="223" t="s">
        <v>437</v>
      </c>
      <c r="Y15" s="223" t="s">
        <v>355</v>
      </c>
      <c r="Z15" s="212"/>
      <c r="AA15" s="212"/>
      <c r="AB15" s="212"/>
      <c r="AC15" s="212"/>
      <c r="AD15" s="212"/>
      <c r="AE15" s="212"/>
      <c r="AF15" s="212"/>
      <c r="AG15" s="212" t="s">
        <v>438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73" t="s">
        <v>451</v>
      </c>
      <c r="D16" s="270"/>
      <c r="E16" s="270"/>
      <c r="F16" s="270"/>
      <c r="G16" s="270"/>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440</v>
      </c>
      <c r="AH16" s="212"/>
      <c r="AI16" s="212"/>
      <c r="AJ16" s="212"/>
      <c r="AK16" s="212"/>
      <c r="AL16" s="212"/>
      <c r="AM16" s="212"/>
      <c r="AN16" s="212"/>
      <c r="AO16" s="212"/>
      <c r="AP16" s="212"/>
      <c r="AQ16" s="212"/>
      <c r="AR16" s="212"/>
      <c r="AS16" s="212"/>
      <c r="AT16" s="212"/>
      <c r="AU16" s="212"/>
      <c r="AV16" s="212"/>
      <c r="AW16" s="212"/>
      <c r="AX16" s="212"/>
      <c r="AY16" s="212"/>
      <c r="AZ16" s="212"/>
      <c r="BA16" s="247" t="str">
        <f>C16</f>
        <v>příplatek k cenám vykopávek za ztížení vykopávky v blízkosti podzemního vedení nebo výbušnin v horninách jakékoliv třídy,</v>
      </c>
      <c r="BB16" s="212"/>
      <c r="BC16" s="212"/>
      <c r="BD16" s="212"/>
      <c r="BE16" s="212"/>
      <c r="BF16" s="212"/>
      <c r="BG16" s="212"/>
      <c r="BH16" s="212"/>
    </row>
    <row r="17" spans="1:60" outlineLevel="2" x14ac:dyDescent="0.2">
      <c r="A17" s="219"/>
      <c r="B17" s="220"/>
      <c r="C17" s="274" t="s">
        <v>452</v>
      </c>
      <c r="D17" s="264"/>
      <c r="E17" s="265">
        <v>74.556169999999995</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442</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9">
        <v>4</v>
      </c>
      <c r="B18" s="240" t="s">
        <v>453</v>
      </c>
      <c r="C18" s="257" t="s">
        <v>454</v>
      </c>
      <c r="D18" s="241" t="s">
        <v>450</v>
      </c>
      <c r="E18" s="242">
        <v>497.04109999999997</v>
      </c>
      <c r="F18" s="243"/>
      <c r="G18" s="244">
        <f>ROUND(E18*F18,2)</f>
        <v>0</v>
      </c>
      <c r="H18" s="243"/>
      <c r="I18" s="244">
        <f>ROUND(E18*H18,2)</f>
        <v>0</v>
      </c>
      <c r="J18" s="243"/>
      <c r="K18" s="244">
        <f>ROUND(E18*J18,2)</f>
        <v>0</v>
      </c>
      <c r="L18" s="244">
        <v>21</v>
      </c>
      <c r="M18" s="244">
        <f>G18*(1+L18/100)</f>
        <v>0</v>
      </c>
      <c r="N18" s="242">
        <v>0</v>
      </c>
      <c r="O18" s="242">
        <f>ROUND(E18*N18,2)</f>
        <v>0</v>
      </c>
      <c r="P18" s="242">
        <v>0</v>
      </c>
      <c r="Q18" s="242">
        <f>ROUND(E18*P18,2)</f>
        <v>0</v>
      </c>
      <c r="R18" s="244" t="s">
        <v>436</v>
      </c>
      <c r="S18" s="244" t="s">
        <v>352</v>
      </c>
      <c r="T18" s="245" t="s">
        <v>352</v>
      </c>
      <c r="U18" s="223">
        <v>0.19</v>
      </c>
      <c r="V18" s="223">
        <f>ROUND(E18*U18,2)</f>
        <v>94.44</v>
      </c>
      <c r="W18" s="223"/>
      <c r="X18" s="223" t="s">
        <v>437</v>
      </c>
      <c r="Y18" s="223" t="s">
        <v>355</v>
      </c>
      <c r="Z18" s="212"/>
      <c r="AA18" s="212"/>
      <c r="AB18" s="212"/>
      <c r="AC18" s="212"/>
      <c r="AD18" s="212"/>
      <c r="AE18" s="212"/>
      <c r="AF18" s="212"/>
      <c r="AG18" s="212" t="s">
        <v>438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73" t="s">
        <v>455</v>
      </c>
      <c r="D19" s="270"/>
      <c r="E19" s="270"/>
      <c r="F19" s="270"/>
      <c r="G19" s="270"/>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440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74" t="s">
        <v>456</v>
      </c>
      <c r="D20" s="264"/>
      <c r="E20" s="265"/>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442</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74" t="s">
        <v>457</v>
      </c>
      <c r="D21" s="264"/>
      <c r="E21" s="265">
        <v>315.78460000000001</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442</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74" t="s">
        <v>458</v>
      </c>
      <c r="D22" s="264"/>
      <c r="E22" s="265">
        <v>181.25649999999999</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442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75" t="s">
        <v>459</v>
      </c>
      <c r="D23" s="266"/>
      <c r="E23" s="267">
        <v>497.04109999999997</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442</v>
      </c>
      <c r="AH23" s="212">
        <v>1</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9">
        <v>5</v>
      </c>
      <c r="B24" s="240" t="s">
        <v>460</v>
      </c>
      <c r="C24" s="257" t="s">
        <v>461</v>
      </c>
      <c r="D24" s="241" t="s">
        <v>450</v>
      </c>
      <c r="E24" s="242">
        <v>198.81644</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t="s">
        <v>436</v>
      </c>
      <c r="S24" s="244" t="s">
        <v>352</v>
      </c>
      <c r="T24" s="245" t="s">
        <v>352</v>
      </c>
      <c r="U24" s="223">
        <v>0.06</v>
      </c>
      <c r="V24" s="223">
        <f>ROUND(E24*U24,2)</f>
        <v>11.93</v>
      </c>
      <c r="W24" s="223"/>
      <c r="X24" s="223" t="s">
        <v>437</v>
      </c>
      <c r="Y24" s="223" t="s">
        <v>355</v>
      </c>
      <c r="Z24" s="212"/>
      <c r="AA24" s="212"/>
      <c r="AB24" s="212"/>
      <c r="AC24" s="212"/>
      <c r="AD24" s="212"/>
      <c r="AE24" s="212"/>
      <c r="AF24" s="212"/>
      <c r="AG24" s="212" t="s">
        <v>438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73" t="s">
        <v>455</v>
      </c>
      <c r="D25" s="270"/>
      <c r="E25" s="270"/>
      <c r="F25" s="270"/>
      <c r="G25" s="270"/>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440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74" t="s">
        <v>462</v>
      </c>
      <c r="D26" s="264"/>
      <c r="E26" s="265">
        <v>198.81644</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442</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9">
        <v>6</v>
      </c>
      <c r="B27" s="240" t="s">
        <v>463</v>
      </c>
      <c r="C27" s="257" t="s">
        <v>464</v>
      </c>
      <c r="D27" s="241" t="s">
        <v>450</v>
      </c>
      <c r="E27" s="242">
        <v>20</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t="s">
        <v>436</v>
      </c>
      <c r="S27" s="244" t="s">
        <v>352</v>
      </c>
      <c r="T27" s="245" t="s">
        <v>352</v>
      </c>
      <c r="U27" s="223">
        <v>4.3929999999999998</v>
      </c>
      <c r="V27" s="223">
        <f>ROUND(E27*U27,2)</f>
        <v>87.86</v>
      </c>
      <c r="W27" s="223"/>
      <c r="X27" s="223" t="s">
        <v>437</v>
      </c>
      <c r="Y27" s="223" t="s">
        <v>355</v>
      </c>
      <c r="Z27" s="212"/>
      <c r="AA27" s="212"/>
      <c r="AB27" s="212"/>
      <c r="AC27" s="212"/>
      <c r="AD27" s="212"/>
      <c r="AE27" s="212"/>
      <c r="AF27" s="212"/>
      <c r="AG27" s="212" t="s">
        <v>438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73" t="s">
        <v>465</v>
      </c>
      <c r="D28" s="270"/>
      <c r="E28" s="270"/>
      <c r="F28" s="270"/>
      <c r="G28" s="270"/>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440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74" t="s">
        <v>466</v>
      </c>
      <c r="D29" s="264"/>
      <c r="E29" s="265">
        <v>20</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442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9">
        <v>7</v>
      </c>
      <c r="B30" s="240" t="s">
        <v>467</v>
      </c>
      <c r="C30" s="257" t="s">
        <v>468</v>
      </c>
      <c r="D30" s="241" t="s">
        <v>450</v>
      </c>
      <c r="E30" s="242">
        <v>20</v>
      </c>
      <c r="F30" s="243"/>
      <c r="G30" s="244">
        <f>ROUND(E30*F30,2)</f>
        <v>0</v>
      </c>
      <c r="H30" s="243"/>
      <c r="I30" s="244">
        <f>ROUND(E30*H30,2)</f>
        <v>0</v>
      </c>
      <c r="J30" s="243"/>
      <c r="K30" s="244">
        <f>ROUND(E30*J30,2)</f>
        <v>0</v>
      </c>
      <c r="L30" s="244">
        <v>21</v>
      </c>
      <c r="M30" s="244">
        <f>G30*(1+L30/100)</f>
        <v>0</v>
      </c>
      <c r="N30" s="242">
        <v>0</v>
      </c>
      <c r="O30" s="242">
        <f>ROUND(E30*N30,2)</f>
        <v>0</v>
      </c>
      <c r="P30" s="242">
        <v>0</v>
      </c>
      <c r="Q30" s="242">
        <f>ROUND(E30*P30,2)</f>
        <v>0</v>
      </c>
      <c r="R30" s="244" t="s">
        <v>436</v>
      </c>
      <c r="S30" s="244" t="s">
        <v>352</v>
      </c>
      <c r="T30" s="245" t="s">
        <v>352</v>
      </c>
      <c r="U30" s="223">
        <v>13.92</v>
      </c>
      <c r="V30" s="223">
        <f>ROUND(E30*U30,2)</f>
        <v>278.39999999999998</v>
      </c>
      <c r="W30" s="223"/>
      <c r="X30" s="223" t="s">
        <v>437</v>
      </c>
      <c r="Y30" s="223" t="s">
        <v>355</v>
      </c>
      <c r="Z30" s="212"/>
      <c r="AA30" s="212"/>
      <c r="AB30" s="212"/>
      <c r="AC30" s="212"/>
      <c r="AD30" s="212"/>
      <c r="AE30" s="212"/>
      <c r="AF30" s="212"/>
      <c r="AG30" s="212" t="s">
        <v>438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73" t="s">
        <v>465</v>
      </c>
      <c r="D31" s="270"/>
      <c r="E31" s="270"/>
      <c r="F31" s="270"/>
      <c r="G31" s="270"/>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440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74" t="s">
        <v>466</v>
      </c>
      <c r="D32" s="264"/>
      <c r="E32" s="265">
        <v>20</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442</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9">
        <v>8</v>
      </c>
      <c r="B33" s="240" t="s">
        <v>469</v>
      </c>
      <c r="C33" s="257" t="s">
        <v>470</v>
      </c>
      <c r="D33" s="241" t="s">
        <v>450</v>
      </c>
      <c r="E33" s="242">
        <v>20</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t="s">
        <v>436</v>
      </c>
      <c r="S33" s="244" t="s">
        <v>352</v>
      </c>
      <c r="T33" s="245" t="s">
        <v>352</v>
      </c>
      <c r="U33" s="223">
        <v>30.44</v>
      </c>
      <c r="V33" s="223">
        <f>ROUND(E33*U33,2)</f>
        <v>608.79999999999995</v>
      </c>
      <c r="W33" s="223"/>
      <c r="X33" s="223" t="s">
        <v>437</v>
      </c>
      <c r="Y33" s="223" t="s">
        <v>355</v>
      </c>
      <c r="Z33" s="212"/>
      <c r="AA33" s="212"/>
      <c r="AB33" s="212"/>
      <c r="AC33" s="212"/>
      <c r="AD33" s="212"/>
      <c r="AE33" s="212"/>
      <c r="AF33" s="212"/>
      <c r="AG33" s="212" t="s">
        <v>438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73" t="s">
        <v>465</v>
      </c>
      <c r="D34" s="270"/>
      <c r="E34" s="270"/>
      <c r="F34" s="270"/>
      <c r="G34" s="270"/>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440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74" t="s">
        <v>466</v>
      </c>
      <c r="D35" s="264"/>
      <c r="E35" s="265">
        <v>20</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442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9">
        <v>9</v>
      </c>
      <c r="B36" s="240" t="s">
        <v>471</v>
      </c>
      <c r="C36" s="257" t="s">
        <v>472</v>
      </c>
      <c r="D36" s="241" t="s">
        <v>450</v>
      </c>
      <c r="E36" s="242">
        <v>43.253999999999998</v>
      </c>
      <c r="F36" s="243"/>
      <c r="G36" s="244">
        <f>ROUND(E36*F36,2)</f>
        <v>0</v>
      </c>
      <c r="H36" s="243"/>
      <c r="I36" s="244">
        <f>ROUND(E36*H36,2)</f>
        <v>0</v>
      </c>
      <c r="J36" s="243"/>
      <c r="K36" s="244">
        <f>ROUND(E36*J36,2)</f>
        <v>0</v>
      </c>
      <c r="L36" s="244">
        <v>21</v>
      </c>
      <c r="M36" s="244">
        <f>G36*(1+L36/100)</f>
        <v>0</v>
      </c>
      <c r="N36" s="242">
        <v>0</v>
      </c>
      <c r="O36" s="242">
        <f>ROUND(E36*N36,2)</f>
        <v>0</v>
      </c>
      <c r="P36" s="242">
        <v>0</v>
      </c>
      <c r="Q36" s="242">
        <f>ROUND(E36*P36,2)</f>
        <v>0</v>
      </c>
      <c r="R36" s="244" t="s">
        <v>436</v>
      </c>
      <c r="S36" s="244" t="s">
        <v>352</v>
      </c>
      <c r="T36" s="245" t="s">
        <v>352</v>
      </c>
      <c r="U36" s="223">
        <v>0.23</v>
      </c>
      <c r="V36" s="223">
        <f>ROUND(E36*U36,2)</f>
        <v>9.9499999999999993</v>
      </c>
      <c r="W36" s="223"/>
      <c r="X36" s="223" t="s">
        <v>437</v>
      </c>
      <c r="Y36" s="223" t="s">
        <v>355</v>
      </c>
      <c r="Z36" s="212"/>
      <c r="AA36" s="212"/>
      <c r="AB36" s="212"/>
      <c r="AC36" s="212"/>
      <c r="AD36" s="212"/>
      <c r="AE36" s="212"/>
      <c r="AF36" s="212"/>
      <c r="AG36" s="212" t="s">
        <v>438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2" x14ac:dyDescent="0.2">
      <c r="A37" s="219"/>
      <c r="B37" s="220"/>
      <c r="C37" s="273" t="s">
        <v>473</v>
      </c>
      <c r="D37" s="270"/>
      <c r="E37" s="270"/>
      <c r="F37" s="270"/>
      <c r="G37" s="270"/>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440</v>
      </c>
      <c r="AH37" s="212"/>
      <c r="AI37" s="212"/>
      <c r="AJ37" s="212"/>
      <c r="AK37" s="212"/>
      <c r="AL37" s="212"/>
      <c r="AM37" s="212"/>
      <c r="AN37" s="212"/>
      <c r="AO37" s="212"/>
      <c r="AP37" s="212"/>
      <c r="AQ37" s="212"/>
      <c r="AR37" s="212"/>
      <c r="AS37" s="212"/>
      <c r="AT37" s="212"/>
      <c r="AU37" s="212"/>
      <c r="AV37" s="212"/>
      <c r="AW37" s="212"/>
      <c r="AX37" s="212"/>
      <c r="AY37" s="212"/>
      <c r="AZ37" s="212"/>
      <c r="BA37" s="247" t="str">
        <f>C37</f>
        <v>zapažených i nezapažených s urovnáním dna do předepsaného profilu a spádu, s přehozením výkopku na přilehlém terénu na vzdálenost do 3 m od podélné osy rýhy nebo s naložením výkopku na dopravní prostředek.</v>
      </c>
      <c r="BB37" s="212"/>
      <c r="BC37" s="212"/>
      <c r="BD37" s="212"/>
      <c r="BE37" s="212"/>
      <c r="BF37" s="212"/>
      <c r="BG37" s="212"/>
      <c r="BH37" s="212"/>
    </row>
    <row r="38" spans="1:60" outlineLevel="2" x14ac:dyDescent="0.2">
      <c r="A38" s="219"/>
      <c r="B38" s="220"/>
      <c r="C38" s="274" t="s">
        <v>474</v>
      </c>
      <c r="D38" s="264"/>
      <c r="E38" s="265"/>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442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74" t="s">
        <v>475</v>
      </c>
      <c r="D39" s="264"/>
      <c r="E39" s="265"/>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442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74" t="s">
        <v>476</v>
      </c>
      <c r="D40" s="264"/>
      <c r="E40" s="265">
        <v>0.8</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442</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74" t="s">
        <v>477</v>
      </c>
      <c r="D41" s="264"/>
      <c r="E41" s="265">
        <v>6.25</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442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74" t="s">
        <v>478</v>
      </c>
      <c r="D42" s="264"/>
      <c r="E42" s="265">
        <v>2.1840000000000002</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442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74" t="s">
        <v>479</v>
      </c>
      <c r="D43" s="264"/>
      <c r="E43" s="265">
        <v>3.8639999999999999</v>
      </c>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442</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74" t="s">
        <v>480</v>
      </c>
      <c r="D44" s="264"/>
      <c r="E44" s="265">
        <v>30.155999999999999</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442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75" t="s">
        <v>459</v>
      </c>
      <c r="D45" s="266"/>
      <c r="E45" s="267">
        <v>43.253999999999998</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442</v>
      </c>
      <c r="AH45" s="212">
        <v>1</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9">
        <v>10</v>
      </c>
      <c r="B46" s="240" t="s">
        <v>481</v>
      </c>
      <c r="C46" s="257" t="s">
        <v>482</v>
      </c>
      <c r="D46" s="241" t="s">
        <v>450</v>
      </c>
      <c r="E46" s="242">
        <v>17.301600000000001</v>
      </c>
      <c r="F46" s="243"/>
      <c r="G46" s="244">
        <f>ROUND(E46*F46,2)</f>
        <v>0</v>
      </c>
      <c r="H46" s="243"/>
      <c r="I46" s="244">
        <f>ROUND(E46*H46,2)</f>
        <v>0</v>
      </c>
      <c r="J46" s="243"/>
      <c r="K46" s="244">
        <f>ROUND(E46*J46,2)</f>
        <v>0</v>
      </c>
      <c r="L46" s="244">
        <v>21</v>
      </c>
      <c r="M46" s="244">
        <f>G46*(1+L46/100)</f>
        <v>0</v>
      </c>
      <c r="N46" s="242">
        <v>0</v>
      </c>
      <c r="O46" s="242">
        <f>ROUND(E46*N46,2)</f>
        <v>0</v>
      </c>
      <c r="P46" s="242">
        <v>0</v>
      </c>
      <c r="Q46" s="242">
        <f>ROUND(E46*P46,2)</f>
        <v>0</v>
      </c>
      <c r="R46" s="244" t="s">
        <v>436</v>
      </c>
      <c r="S46" s="244" t="s">
        <v>352</v>
      </c>
      <c r="T46" s="245" t="s">
        <v>352</v>
      </c>
      <c r="U46" s="223">
        <v>0.39</v>
      </c>
      <c r="V46" s="223">
        <f>ROUND(E46*U46,2)</f>
        <v>6.75</v>
      </c>
      <c r="W46" s="223"/>
      <c r="X46" s="223" t="s">
        <v>437</v>
      </c>
      <c r="Y46" s="223" t="s">
        <v>355</v>
      </c>
      <c r="Z46" s="212"/>
      <c r="AA46" s="212"/>
      <c r="AB46" s="212"/>
      <c r="AC46" s="212"/>
      <c r="AD46" s="212"/>
      <c r="AE46" s="212"/>
      <c r="AF46" s="212"/>
      <c r="AG46" s="212" t="s">
        <v>438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2" x14ac:dyDescent="0.2">
      <c r="A47" s="219"/>
      <c r="B47" s="220"/>
      <c r="C47" s="273" t="s">
        <v>473</v>
      </c>
      <c r="D47" s="270"/>
      <c r="E47" s="270"/>
      <c r="F47" s="270"/>
      <c r="G47" s="270"/>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440</v>
      </c>
      <c r="AH47" s="212"/>
      <c r="AI47" s="212"/>
      <c r="AJ47" s="212"/>
      <c r="AK47" s="212"/>
      <c r="AL47" s="212"/>
      <c r="AM47" s="212"/>
      <c r="AN47" s="212"/>
      <c r="AO47" s="212"/>
      <c r="AP47" s="212"/>
      <c r="AQ47" s="212"/>
      <c r="AR47" s="212"/>
      <c r="AS47" s="212"/>
      <c r="AT47" s="212"/>
      <c r="AU47" s="212"/>
      <c r="AV47" s="212"/>
      <c r="AW47" s="212"/>
      <c r="AX47" s="212"/>
      <c r="AY47" s="212"/>
      <c r="AZ47" s="212"/>
      <c r="BA47" s="247" t="str">
        <f>C47</f>
        <v>zapažených i nezapažených s urovnáním dna do předepsaného profilu a spádu, s přehozením výkopku na přilehlém terénu na vzdálenost do 3 m od podélné osy rýhy nebo s naložením výkopku na dopravní prostředek.</v>
      </c>
      <c r="BB47" s="212"/>
      <c r="BC47" s="212"/>
      <c r="BD47" s="212"/>
      <c r="BE47" s="212"/>
      <c r="BF47" s="212"/>
      <c r="BG47" s="212"/>
      <c r="BH47" s="212"/>
    </row>
    <row r="48" spans="1:60" outlineLevel="2" x14ac:dyDescent="0.2">
      <c r="A48" s="219"/>
      <c r="B48" s="220"/>
      <c r="C48" s="274" t="s">
        <v>483</v>
      </c>
      <c r="D48" s="264"/>
      <c r="E48" s="265">
        <v>17.301600000000001</v>
      </c>
      <c r="F48" s="223"/>
      <c r="G48" s="22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442</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9">
        <v>11</v>
      </c>
      <c r="B49" s="240" t="s">
        <v>484</v>
      </c>
      <c r="C49" s="257" t="s">
        <v>485</v>
      </c>
      <c r="D49" s="241" t="s">
        <v>486</v>
      </c>
      <c r="E49" s="242">
        <v>141.642</v>
      </c>
      <c r="F49" s="243"/>
      <c r="G49" s="244">
        <f>ROUND(E49*F49,2)</f>
        <v>0</v>
      </c>
      <c r="H49" s="243"/>
      <c r="I49" s="244">
        <f>ROUND(E49*H49,2)</f>
        <v>0</v>
      </c>
      <c r="J49" s="243"/>
      <c r="K49" s="244">
        <f>ROUND(E49*J49,2)</f>
        <v>0</v>
      </c>
      <c r="L49" s="244">
        <v>21</v>
      </c>
      <c r="M49" s="244">
        <f>G49*(1+L49/100)</f>
        <v>0</v>
      </c>
      <c r="N49" s="242">
        <v>6.9999999999999999E-4</v>
      </c>
      <c r="O49" s="242">
        <f>ROUND(E49*N49,2)</f>
        <v>0.1</v>
      </c>
      <c r="P49" s="242">
        <v>0</v>
      </c>
      <c r="Q49" s="242">
        <f>ROUND(E49*P49,2)</f>
        <v>0</v>
      </c>
      <c r="R49" s="244" t="s">
        <v>436</v>
      </c>
      <c r="S49" s="244" t="s">
        <v>352</v>
      </c>
      <c r="T49" s="245" t="s">
        <v>352</v>
      </c>
      <c r="U49" s="223">
        <v>0.16</v>
      </c>
      <c r="V49" s="223">
        <f>ROUND(E49*U49,2)</f>
        <v>22.66</v>
      </c>
      <c r="W49" s="223"/>
      <c r="X49" s="223" t="s">
        <v>437</v>
      </c>
      <c r="Y49" s="223" t="s">
        <v>355</v>
      </c>
      <c r="Z49" s="212"/>
      <c r="AA49" s="212"/>
      <c r="AB49" s="212"/>
      <c r="AC49" s="212"/>
      <c r="AD49" s="212"/>
      <c r="AE49" s="212"/>
      <c r="AF49" s="212"/>
      <c r="AG49" s="212" t="s">
        <v>438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74" t="s">
        <v>456</v>
      </c>
      <c r="D50" s="264"/>
      <c r="E50" s="265"/>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442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74" t="s">
        <v>487</v>
      </c>
      <c r="D51" s="264"/>
      <c r="E51" s="265">
        <v>92.88</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442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74" t="s">
        <v>488</v>
      </c>
      <c r="D52" s="264"/>
      <c r="E52" s="265">
        <v>48.762</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442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75" t="s">
        <v>459</v>
      </c>
      <c r="D53" s="266"/>
      <c r="E53" s="267">
        <v>141.642</v>
      </c>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442</v>
      </c>
      <c r="AH53" s="212">
        <v>1</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9">
        <v>12</v>
      </c>
      <c r="B54" s="240" t="s">
        <v>489</v>
      </c>
      <c r="C54" s="257" t="s">
        <v>490</v>
      </c>
      <c r="D54" s="241" t="s">
        <v>486</v>
      </c>
      <c r="E54" s="242">
        <v>141.642</v>
      </c>
      <c r="F54" s="243"/>
      <c r="G54" s="244">
        <f>ROUND(E54*F54,2)</f>
        <v>0</v>
      </c>
      <c r="H54" s="243"/>
      <c r="I54" s="244">
        <f>ROUND(E54*H54,2)</f>
        <v>0</v>
      </c>
      <c r="J54" s="243"/>
      <c r="K54" s="244">
        <f>ROUND(E54*J54,2)</f>
        <v>0</v>
      </c>
      <c r="L54" s="244">
        <v>21</v>
      </c>
      <c r="M54" s="244">
        <f>G54*(1+L54/100)</f>
        <v>0</v>
      </c>
      <c r="N54" s="242">
        <v>0</v>
      </c>
      <c r="O54" s="242">
        <f>ROUND(E54*N54,2)</f>
        <v>0</v>
      </c>
      <c r="P54" s="242">
        <v>0</v>
      </c>
      <c r="Q54" s="242">
        <f>ROUND(E54*P54,2)</f>
        <v>0</v>
      </c>
      <c r="R54" s="244" t="s">
        <v>436</v>
      </c>
      <c r="S54" s="244" t="s">
        <v>352</v>
      </c>
      <c r="T54" s="245" t="s">
        <v>352</v>
      </c>
      <c r="U54" s="223">
        <v>0.1</v>
      </c>
      <c r="V54" s="223">
        <f>ROUND(E54*U54,2)</f>
        <v>14.16</v>
      </c>
      <c r="W54" s="223"/>
      <c r="X54" s="223" t="s">
        <v>437</v>
      </c>
      <c r="Y54" s="223" t="s">
        <v>355</v>
      </c>
      <c r="Z54" s="212"/>
      <c r="AA54" s="212"/>
      <c r="AB54" s="212"/>
      <c r="AC54" s="212"/>
      <c r="AD54" s="212"/>
      <c r="AE54" s="212"/>
      <c r="AF54" s="212"/>
      <c r="AG54" s="212" t="s">
        <v>438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73" t="s">
        <v>491</v>
      </c>
      <c r="D55" s="270"/>
      <c r="E55" s="270"/>
      <c r="F55" s="270"/>
      <c r="G55" s="270"/>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440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74" t="s">
        <v>492</v>
      </c>
      <c r="D56" s="264"/>
      <c r="E56" s="265">
        <v>141.642</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442</v>
      </c>
      <c r="AH56" s="212">
        <v>5</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9">
        <v>13</v>
      </c>
      <c r="B57" s="240" t="s">
        <v>493</v>
      </c>
      <c r="C57" s="257" t="s">
        <v>494</v>
      </c>
      <c r="D57" s="241" t="s">
        <v>450</v>
      </c>
      <c r="E57" s="242">
        <v>52.14</v>
      </c>
      <c r="F57" s="243"/>
      <c r="G57" s="244">
        <f>ROUND(E57*F57,2)</f>
        <v>0</v>
      </c>
      <c r="H57" s="243"/>
      <c r="I57" s="244">
        <f>ROUND(E57*H57,2)</f>
        <v>0</v>
      </c>
      <c r="J57" s="243"/>
      <c r="K57" s="244">
        <f>ROUND(E57*J57,2)</f>
        <v>0</v>
      </c>
      <c r="L57" s="244">
        <v>21</v>
      </c>
      <c r="M57" s="244">
        <f>G57*(1+L57/100)</f>
        <v>0</v>
      </c>
      <c r="N57" s="242">
        <v>0</v>
      </c>
      <c r="O57" s="242">
        <f>ROUND(E57*N57,2)</f>
        <v>0</v>
      </c>
      <c r="P57" s="242">
        <v>0</v>
      </c>
      <c r="Q57" s="242">
        <f>ROUND(E57*P57,2)</f>
        <v>0</v>
      </c>
      <c r="R57" s="244" t="s">
        <v>436</v>
      </c>
      <c r="S57" s="244" t="s">
        <v>352</v>
      </c>
      <c r="T57" s="245" t="s">
        <v>352</v>
      </c>
      <c r="U57" s="223">
        <v>7.3999999999999996E-2</v>
      </c>
      <c r="V57" s="223">
        <f>ROUND(E57*U57,2)</f>
        <v>3.86</v>
      </c>
      <c r="W57" s="223"/>
      <c r="X57" s="223" t="s">
        <v>437</v>
      </c>
      <c r="Y57" s="223" t="s">
        <v>355</v>
      </c>
      <c r="Z57" s="212"/>
      <c r="AA57" s="212"/>
      <c r="AB57" s="212"/>
      <c r="AC57" s="212"/>
      <c r="AD57" s="212"/>
      <c r="AE57" s="212"/>
      <c r="AF57" s="212"/>
      <c r="AG57" s="212" t="s">
        <v>438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73" t="s">
        <v>495</v>
      </c>
      <c r="D58" s="270"/>
      <c r="E58" s="270"/>
      <c r="F58" s="270"/>
      <c r="G58" s="270"/>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440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74" t="s">
        <v>496</v>
      </c>
      <c r="D59" s="264"/>
      <c r="E59" s="265"/>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442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74" t="s">
        <v>497</v>
      </c>
      <c r="D60" s="264"/>
      <c r="E60" s="265">
        <v>52.14</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442</v>
      </c>
      <c r="AH60" s="212">
        <v>5</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75" t="s">
        <v>459</v>
      </c>
      <c r="D61" s="266"/>
      <c r="E61" s="267">
        <v>52.14</v>
      </c>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442</v>
      </c>
      <c r="AH61" s="212">
        <v>1</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39">
        <v>14</v>
      </c>
      <c r="B62" s="240" t="s">
        <v>498</v>
      </c>
      <c r="C62" s="257" t="s">
        <v>499</v>
      </c>
      <c r="D62" s="241" t="s">
        <v>450</v>
      </c>
      <c r="E62" s="242">
        <v>514.2251</v>
      </c>
      <c r="F62" s="243"/>
      <c r="G62" s="244">
        <f>ROUND(E62*F62,2)</f>
        <v>0</v>
      </c>
      <c r="H62" s="243"/>
      <c r="I62" s="244">
        <f>ROUND(E62*H62,2)</f>
        <v>0</v>
      </c>
      <c r="J62" s="243"/>
      <c r="K62" s="244">
        <f>ROUND(E62*J62,2)</f>
        <v>0</v>
      </c>
      <c r="L62" s="244">
        <v>21</v>
      </c>
      <c r="M62" s="244">
        <f>G62*(1+L62/100)</f>
        <v>0</v>
      </c>
      <c r="N62" s="242">
        <v>0</v>
      </c>
      <c r="O62" s="242">
        <f>ROUND(E62*N62,2)</f>
        <v>0</v>
      </c>
      <c r="P62" s="242">
        <v>0</v>
      </c>
      <c r="Q62" s="242">
        <f>ROUND(E62*P62,2)</f>
        <v>0</v>
      </c>
      <c r="R62" s="244" t="s">
        <v>436</v>
      </c>
      <c r="S62" s="244" t="s">
        <v>352</v>
      </c>
      <c r="T62" s="245" t="s">
        <v>352</v>
      </c>
      <c r="U62" s="223">
        <v>1.0999999999999999E-2</v>
      </c>
      <c r="V62" s="223">
        <f>ROUND(E62*U62,2)</f>
        <v>5.66</v>
      </c>
      <c r="W62" s="223"/>
      <c r="X62" s="223" t="s">
        <v>437</v>
      </c>
      <c r="Y62" s="223" t="s">
        <v>355</v>
      </c>
      <c r="Z62" s="212"/>
      <c r="AA62" s="212"/>
      <c r="AB62" s="212"/>
      <c r="AC62" s="212"/>
      <c r="AD62" s="212"/>
      <c r="AE62" s="212"/>
      <c r="AF62" s="212"/>
      <c r="AG62" s="212" t="s">
        <v>438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73" t="s">
        <v>495</v>
      </c>
      <c r="D63" s="270"/>
      <c r="E63" s="270"/>
      <c r="F63" s="270"/>
      <c r="G63" s="270"/>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440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74" t="s">
        <v>500</v>
      </c>
      <c r="D64" s="264"/>
      <c r="E64" s="265">
        <v>497.04109999999997</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442</v>
      </c>
      <c r="AH64" s="212">
        <v>5</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74" t="s">
        <v>501</v>
      </c>
      <c r="D65" s="264"/>
      <c r="E65" s="265">
        <v>43.253999999999998</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442</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74" t="s">
        <v>502</v>
      </c>
      <c r="D66" s="264"/>
      <c r="E66" s="265">
        <v>-26.07</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442</v>
      </c>
      <c r="AH66" s="212">
        <v>5</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9">
        <v>15</v>
      </c>
      <c r="B67" s="240" t="s">
        <v>503</v>
      </c>
      <c r="C67" s="257" t="s">
        <v>504</v>
      </c>
      <c r="D67" s="241" t="s">
        <v>450</v>
      </c>
      <c r="E67" s="242">
        <v>10284.502</v>
      </c>
      <c r="F67" s="243"/>
      <c r="G67" s="244">
        <f>ROUND(E67*F67,2)</f>
        <v>0</v>
      </c>
      <c r="H67" s="243"/>
      <c r="I67" s="244">
        <f>ROUND(E67*H67,2)</f>
        <v>0</v>
      </c>
      <c r="J67" s="243"/>
      <c r="K67" s="244">
        <f>ROUND(E67*J67,2)</f>
        <v>0</v>
      </c>
      <c r="L67" s="244">
        <v>21</v>
      </c>
      <c r="M67" s="244">
        <f>G67*(1+L67/100)</f>
        <v>0</v>
      </c>
      <c r="N67" s="242">
        <v>0</v>
      </c>
      <c r="O67" s="242">
        <f>ROUND(E67*N67,2)</f>
        <v>0</v>
      </c>
      <c r="P67" s="242">
        <v>0</v>
      </c>
      <c r="Q67" s="242">
        <f>ROUND(E67*P67,2)</f>
        <v>0</v>
      </c>
      <c r="R67" s="244" t="s">
        <v>436</v>
      </c>
      <c r="S67" s="244" t="s">
        <v>352</v>
      </c>
      <c r="T67" s="245" t="s">
        <v>352</v>
      </c>
      <c r="U67" s="223">
        <v>0</v>
      </c>
      <c r="V67" s="223">
        <f>ROUND(E67*U67,2)</f>
        <v>0</v>
      </c>
      <c r="W67" s="223"/>
      <c r="X67" s="223" t="s">
        <v>437</v>
      </c>
      <c r="Y67" s="223" t="s">
        <v>355</v>
      </c>
      <c r="Z67" s="212"/>
      <c r="AA67" s="212"/>
      <c r="AB67" s="212"/>
      <c r="AC67" s="212"/>
      <c r="AD67" s="212"/>
      <c r="AE67" s="212"/>
      <c r="AF67" s="212"/>
      <c r="AG67" s="212" t="s">
        <v>438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73" t="s">
        <v>495</v>
      </c>
      <c r="D68" s="270"/>
      <c r="E68" s="270"/>
      <c r="F68" s="270"/>
      <c r="G68" s="270"/>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440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74" t="s">
        <v>505</v>
      </c>
      <c r="D69" s="264"/>
      <c r="E69" s="265">
        <v>10284.502</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442</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9">
        <v>16</v>
      </c>
      <c r="B70" s="240" t="s">
        <v>506</v>
      </c>
      <c r="C70" s="257" t="s">
        <v>507</v>
      </c>
      <c r="D70" s="241" t="s">
        <v>450</v>
      </c>
      <c r="E70" s="242">
        <v>26.07</v>
      </c>
      <c r="F70" s="243"/>
      <c r="G70" s="244">
        <f>ROUND(E70*F70,2)</f>
        <v>0</v>
      </c>
      <c r="H70" s="243"/>
      <c r="I70" s="244">
        <f>ROUND(E70*H70,2)</f>
        <v>0</v>
      </c>
      <c r="J70" s="243"/>
      <c r="K70" s="244">
        <f>ROUND(E70*J70,2)</f>
        <v>0</v>
      </c>
      <c r="L70" s="244">
        <v>21</v>
      </c>
      <c r="M70" s="244">
        <f>G70*(1+L70/100)</f>
        <v>0</v>
      </c>
      <c r="N70" s="242">
        <v>0</v>
      </c>
      <c r="O70" s="242">
        <f>ROUND(E70*N70,2)</f>
        <v>0</v>
      </c>
      <c r="P70" s="242">
        <v>0</v>
      </c>
      <c r="Q70" s="242">
        <f>ROUND(E70*P70,2)</f>
        <v>0</v>
      </c>
      <c r="R70" s="244" t="s">
        <v>436</v>
      </c>
      <c r="S70" s="244" t="s">
        <v>352</v>
      </c>
      <c r="T70" s="245" t="s">
        <v>352</v>
      </c>
      <c r="U70" s="223">
        <v>2.2000000000000002</v>
      </c>
      <c r="V70" s="223">
        <f>ROUND(E70*U70,2)</f>
        <v>57.35</v>
      </c>
      <c r="W70" s="223"/>
      <c r="X70" s="223" t="s">
        <v>437</v>
      </c>
      <c r="Y70" s="223" t="s">
        <v>355</v>
      </c>
      <c r="Z70" s="212"/>
      <c r="AA70" s="212"/>
      <c r="AB70" s="212"/>
      <c r="AC70" s="212"/>
      <c r="AD70" s="212"/>
      <c r="AE70" s="212"/>
      <c r="AF70" s="212"/>
      <c r="AG70" s="212" t="s">
        <v>438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2" x14ac:dyDescent="0.2">
      <c r="A71" s="219"/>
      <c r="B71" s="220"/>
      <c r="C71" s="273" t="s">
        <v>508</v>
      </c>
      <c r="D71" s="270"/>
      <c r="E71" s="270"/>
      <c r="F71" s="270"/>
      <c r="G71" s="270"/>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440</v>
      </c>
      <c r="AH71" s="212"/>
      <c r="AI71" s="212"/>
      <c r="AJ71" s="212"/>
      <c r="AK71" s="212"/>
      <c r="AL71" s="212"/>
      <c r="AM71" s="212"/>
      <c r="AN71" s="212"/>
      <c r="AO71" s="212"/>
      <c r="AP71" s="212"/>
      <c r="AQ71" s="212"/>
      <c r="AR71" s="212"/>
      <c r="AS71" s="212"/>
      <c r="AT71" s="212"/>
      <c r="AU71" s="212"/>
      <c r="AV71" s="212"/>
      <c r="AW71" s="212"/>
      <c r="AX71" s="212"/>
      <c r="AY71" s="212"/>
      <c r="AZ71" s="212"/>
      <c r="BA71" s="247" t="str">
        <f>C71</f>
        <v>sypaninou z vhodných hornin tř. 1 - 4 nebo materiálem, uloženým ve vzdálenosti do 30 m od vnějšího kraje objektu, pro jakoukoliv míru zhutnění,</v>
      </c>
      <c r="BB71" s="212"/>
      <c r="BC71" s="212"/>
      <c r="BD71" s="212"/>
      <c r="BE71" s="212"/>
      <c r="BF71" s="212"/>
      <c r="BG71" s="212"/>
      <c r="BH71" s="212"/>
    </row>
    <row r="72" spans="1:60" outlineLevel="2" x14ac:dyDescent="0.2">
      <c r="A72" s="219"/>
      <c r="B72" s="220"/>
      <c r="C72" s="274" t="s">
        <v>509</v>
      </c>
      <c r="D72" s="264"/>
      <c r="E72" s="265">
        <v>26.07</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442</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9">
        <v>17</v>
      </c>
      <c r="B73" s="240" t="s">
        <v>510</v>
      </c>
      <c r="C73" s="257" t="s">
        <v>511</v>
      </c>
      <c r="D73" s="241" t="s">
        <v>450</v>
      </c>
      <c r="E73" s="242">
        <v>26.07</v>
      </c>
      <c r="F73" s="243"/>
      <c r="G73" s="244">
        <f>ROUND(E73*F73,2)</f>
        <v>0</v>
      </c>
      <c r="H73" s="243"/>
      <c r="I73" s="244">
        <f>ROUND(E73*H73,2)</f>
        <v>0</v>
      </c>
      <c r="J73" s="243"/>
      <c r="K73" s="244">
        <f>ROUND(E73*J73,2)</f>
        <v>0</v>
      </c>
      <c r="L73" s="244">
        <v>21</v>
      </c>
      <c r="M73" s="244">
        <f>G73*(1+L73/100)</f>
        <v>0</v>
      </c>
      <c r="N73" s="242">
        <v>0</v>
      </c>
      <c r="O73" s="242">
        <f>ROUND(E73*N73,2)</f>
        <v>0</v>
      </c>
      <c r="P73" s="242">
        <v>0</v>
      </c>
      <c r="Q73" s="242">
        <f>ROUND(E73*P73,2)</f>
        <v>0</v>
      </c>
      <c r="R73" s="244" t="s">
        <v>436</v>
      </c>
      <c r="S73" s="244" t="s">
        <v>352</v>
      </c>
      <c r="T73" s="245" t="s">
        <v>352</v>
      </c>
      <c r="U73" s="223">
        <v>1</v>
      </c>
      <c r="V73" s="223">
        <f>ROUND(E73*U73,2)</f>
        <v>26.07</v>
      </c>
      <c r="W73" s="223"/>
      <c r="X73" s="223" t="s">
        <v>437</v>
      </c>
      <c r="Y73" s="223" t="s">
        <v>355</v>
      </c>
      <c r="Z73" s="212"/>
      <c r="AA73" s="212"/>
      <c r="AB73" s="212"/>
      <c r="AC73" s="212"/>
      <c r="AD73" s="212"/>
      <c r="AE73" s="212"/>
      <c r="AF73" s="212"/>
      <c r="AG73" s="212" t="s">
        <v>438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2" x14ac:dyDescent="0.2">
      <c r="A74" s="219"/>
      <c r="B74" s="220"/>
      <c r="C74" s="273" t="s">
        <v>508</v>
      </c>
      <c r="D74" s="270"/>
      <c r="E74" s="270"/>
      <c r="F74" s="270"/>
      <c r="G74" s="270"/>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440</v>
      </c>
      <c r="AH74" s="212"/>
      <c r="AI74" s="212"/>
      <c r="AJ74" s="212"/>
      <c r="AK74" s="212"/>
      <c r="AL74" s="212"/>
      <c r="AM74" s="212"/>
      <c r="AN74" s="212"/>
      <c r="AO74" s="212"/>
      <c r="AP74" s="212"/>
      <c r="AQ74" s="212"/>
      <c r="AR74" s="212"/>
      <c r="AS74" s="212"/>
      <c r="AT74" s="212"/>
      <c r="AU74" s="212"/>
      <c r="AV74" s="212"/>
      <c r="AW74" s="212"/>
      <c r="AX74" s="212"/>
      <c r="AY74" s="212"/>
      <c r="AZ74" s="212"/>
      <c r="BA74" s="247" t="str">
        <f>C74</f>
        <v>sypaninou z vhodných hornin tř. 1 - 4 nebo materiálem, uloženým ve vzdálenosti do 30 m od vnějšího kraje objektu, pro jakoukoliv míru zhutnění,</v>
      </c>
      <c r="BB74" s="212"/>
      <c r="BC74" s="212"/>
      <c r="BD74" s="212"/>
      <c r="BE74" s="212"/>
      <c r="BF74" s="212"/>
      <c r="BG74" s="212"/>
      <c r="BH74" s="212"/>
    </row>
    <row r="75" spans="1:60" outlineLevel="2" x14ac:dyDescent="0.2">
      <c r="A75" s="219"/>
      <c r="B75" s="220"/>
      <c r="C75" s="274" t="s">
        <v>512</v>
      </c>
      <c r="D75" s="264"/>
      <c r="E75" s="265">
        <v>26.07</v>
      </c>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442</v>
      </c>
      <c r="AH75" s="212">
        <v>5</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9">
        <v>18</v>
      </c>
      <c r="B76" s="240" t="s">
        <v>513</v>
      </c>
      <c r="C76" s="257" t="s">
        <v>514</v>
      </c>
      <c r="D76" s="241" t="s">
        <v>486</v>
      </c>
      <c r="E76" s="242">
        <v>397</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t="s">
        <v>436</v>
      </c>
      <c r="S76" s="244" t="s">
        <v>352</v>
      </c>
      <c r="T76" s="245" t="s">
        <v>352</v>
      </c>
      <c r="U76" s="223">
        <v>1.7999999999999999E-2</v>
      </c>
      <c r="V76" s="223">
        <f>ROUND(E76*U76,2)</f>
        <v>7.15</v>
      </c>
      <c r="W76" s="223"/>
      <c r="X76" s="223" t="s">
        <v>437</v>
      </c>
      <c r="Y76" s="223" t="s">
        <v>355</v>
      </c>
      <c r="Z76" s="212"/>
      <c r="AA76" s="212"/>
      <c r="AB76" s="212"/>
      <c r="AC76" s="212"/>
      <c r="AD76" s="212"/>
      <c r="AE76" s="212"/>
      <c r="AF76" s="212"/>
      <c r="AG76" s="212" t="s">
        <v>438</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73" t="s">
        <v>515</v>
      </c>
      <c r="D77" s="270"/>
      <c r="E77" s="270"/>
      <c r="F77" s="270"/>
      <c r="G77" s="270"/>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440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74" t="s">
        <v>516</v>
      </c>
      <c r="D78" s="264"/>
      <c r="E78" s="265">
        <v>397</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442</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75" t="s">
        <v>459</v>
      </c>
      <c r="D79" s="266"/>
      <c r="E79" s="267">
        <v>397</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442</v>
      </c>
      <c r="AH79" s="212">
        <v>1</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9">
        <v>19</v>
      </c>
      <c r="B80" s="240" t="s">
        <v>517</v>
      </c>
      <c r="C80" s="257" t="s">
        <v>518</v>
      </c>
      <c r="D80" s="241" t="s">
        <v>450</v>
      </c>
      <c r="E80" s="242">
        <v>514.2251</v>
      </c>
      <c r="F80" s="243"/>
      <c r="G80" s="244">
        <f>ROUND(E80*F80,2)</f>
        <v>0</v>
      </c>
      <c r="H80" s="243"/>
      <c r="I80" s="244">
        <f>ROUND(E80*H80,2)</f>
        <v>0</v>
      </c>
      <c r="J80" s="243"/>
      <c r="K80" s="244">
        <f>ROUND(E80*J80,2)</f>
        <v>0</v>
      </c>
      <c r="L80" s="244">
        <v>21</v>
      </c>
      <c r="M80" s="244">
        <f>G80*(1+L80/100)</f>
        <v>0</v>
      </c>
      <c r="N80" s="242">
        <v>0</v>
      </c>
      <c r="O80" s="242">
        <f>ROUND(E80*N80,2)</f>
        <v>0</v>
      </c>
      <c r="P80" s="242">
        <v>0</v>
      </c>
      <c r="Q80" s="242">
        <f>ROUND(E80*P80,2)</f>
        <v>0</v>
      </c>
      <c r="R80" s="244" t="s">
        <v>436</v>
      </c>
      <c r="S80" s="244" t="s">
        <v>352</v>
      </c>
      <c r="T80" s="245" t="s">
        <v>352</v>
      </c>
      <c r="U80" s="223">
        <v>0</v>
      </c>
      <c r="V80" s="223">
        <f>ROUND(E80*U80,2)</f>
        <v>0</v>
      </c>
      <c r="W80" s="223"/>
      <c r="X80" s="223" t="s">
        <v>437</v>
      </c>
      <c r="Y80" s="223" t="s">
        <v>355</v>
      </c>
      <c r="Z80" s="212"/>
      <c r="AA80" s="212"/>
      <c r="AB80" s="212"/>
      <c r="AC80" s="212"/>
      <c r="AD80" s="212"/>
      <c r="AE80" s="212"/>
      <c r="AF80" s="212"/>
      <c r="AG80" s="212" t="s">
        <v>438</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74" t="s">
        <v>519</v>
      </c>
      <c r="D81" s="264"/>
      <c r="E81" s="265">
        <v>514.2251</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442</v>
      </c>
      <c r="AH81" s="212">
        <v>5</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9">
        <v>20</v>
      </c>
      <c r="B82" s="240" t="s">
        <v>520</v>
      </c>
      <c r="C82" s="257" t="s">
        <v>521</v>
      </c>
      <c r="D82" s="241" t="s">
        <v>450</v>
      </c>
      <c r="E82" s="242">
        <v>0.17280000000000001</v>
      </c>
      <c r="F82" s="243"/>
      <c r="G82" s="244">
        <f>ROUND(E82*F82,2)</f>
        <v>0</v>
      </c>
      <c r="H82" s="243"/>
      <c r="I82" s="244">
        <f>ROUND(E82*H82,2)</f>
        <v>0</v>
      </c>
      <c r="J82" s="243"/>
      <c r="K82" s="244">
        <f>ROUND(E82*J82,2)</f>
        <v>0</v>
      </c>
      <c r="L82" s="244">
        <v>21</v>
      </c>
      <c r="M82" s="244">
        <f>G82*(1+L82/100)</f>
        <v>0</v>
      </c>
      <c r="N82" s="242">
        <v>0</v>
      </c>
      <c r="O82" s="242">
        <f>ROUND(E82*N82,2)</f>
        <v>0</v>
      </c>
      <c r="P82" s="242">
        <v>0</v>
      </c>
      <c r="Q82" s="242">
        <f>ROUND(E82*P82,2)</f>
        <v>0</v>
      </c>
      <c r="R82" s="244"/>
      <c r="S82" s="244" t="s">
        <v>413</v>
      </c>
      <c r="T82" s="245" t="s">
        <v>353</v>
      </c>
      <c r="U82" s="223">
        <v>0.17699999999999999</v>
      </c>
      <c r="V82" s="223">
        <f>ROUND(E82*U82,2)</f>
        <v>0.03</v>
      </c>
      <c r="W82" s="223"/>
      <c r="X82" s="223" t="s">
        <v>437</v>
      </c>
      <c r="Y82" s="223" t="s">
        <v>355</v>
      </c>
      <c r="Z82" s="212"/>
      <c r="AA82" s="212"/>
      <c r="AB82" s="212"/>
      <c r="AC82" s="212"/>
      <c r="AD82" s="212"/>
      <c r="AE82" s="212"/>
      <c r="AF82" s="212"/>
      <c r="AG82" s="212" t="s">
        <v>438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74" t="s">
        <v>522</v>
      </c>
      <c r="D83" s="264"/>
      <c r="E83" s="265">
        <v>0.17280000000000001</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442</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9">
        <v>21</v>
      </c>
      <c r="B84" s="240" t="s">
        <v>523</v>
      </c>
      <c r="C84" s="257" t="s">
        <v>524</v>
      </c>
      <c r="D84" s="241" t="s">
        <v>450</v>
      </c>
      <c r="E84" s="242">
        <v>0.17280000000000001</v>
      </c>
      <c r="F84" s="243"/>
      <c r="G84" s="244">
        <f>ROUND(E84*F84,2)</f>
        <v>0</v>
      </c>
      <c r="H84" s="243"/>
      <c r="I84" s="244">
        <f>ROUND(E84*H84,2)</f>
        <v>0</v>
      </c>
      <c r="J84" s="243"/>
      <c r="K84" s="244">
        <f>ROUND(E84*J84,2)</f>
        <v>0</v>
      </c>
      <c r="L84" s="244">
        <v>21</v>
      </c>
      <c r="M84" s="244">
        <f>G84*(1+L84/100)</f>
        <v>0</v>
      </c>
      <c r="N84" s="242">
        <v>0.35</v>
      </c>
      <c r="O84" s="242">
        <f>ROUND(E84*N84,2)</f>
        <v>0.06</v>
      </c>
      <c r="P84" s="242">
        <v>0</v>
      </c>
      <c r="Q84" s="242">
        <f>ROUND(E84*P84,2)</f>
        <v>0</v>
      </c>
      <c r="R84" s="244" t="s">
        <v>525</v>
      </c>
      <c r="S84" s="244" t="s">
        <v>352</v>
      </c>
      <c r="T84" s="245" t="s">
        <v>352</v>
      </c>
      <c r="U84" s="223">
        <v>0</v>
      </c>
      <c r="V84" s="223">
        <f>ROUND(E84*U84,2)</f>
        <v>0</v>
      </c>
      <c r="W84" s="223"/>
      <c r="X84" s="223" t="s">
        <v>526</v>
      </c>
      <c r="Y84" s="223" t="s">
        <v>355</v>
      </c>
      <c r="Z84" s="212"/>
      <c r="AA84" s="212"/>
      <c r="AB84" s="212"/>
      <c r="AC84" s="212"/>
      <c r="AD84" s="212"/>
      <c r="AE84" s="212"/>
      <c r="AF84" s="212"/>
      <c r="AG84" s="212" t="s">
        <v>527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74" t="s">
        <v>522</v>
      </c>
      <c r="D85" s="264"/>
      <c r="E85" s="265">
        <v>0.17280000000000001</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442</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
      <c r="A86" s="229" t="s">
        <v>347</v>
      </c>
      <c r="B86" s="230" t="s">
        <v>206</v>
      </c>
      <c r="C86" s="256" t="s">
        <v>207</v>
      </c>
      <c r="D86" s="231"/>
      <c r="E86" s="232"/>
      <c r="F86" s="233"/>
      <c r="G86" s="233">
        <f>SUMIF(AG87:AG162,"&lt;&gt;NOR",G87:G162)</f>
        <v>0</v>
      </c>
      <c r="H86" s="233"/>
      <c r="I86" s="233">
        <f>SUM(I87:I162)</f>
        <v>0</v>
      </c>
      <c r="J86" s="233"/>
      <c r="K86" s="233">
        <f>SUM(K87:K162)</f>
        <v>0</v>
      </c>
      <c r="L86" s="233"/>
      <c r="M86" s="233">
        <f>SUM(M87:M162)</f>
        <v>0</v>
      </c>
      <c r="N86" s="232"/>
      <c r="O86" s="232">
        <f>SUM(O87:O162)</f>
        <v>190.09</v>
      </c>
      <c r="P86" s="232"/>
      <c r="Q86" s="232">
        <f>SUM(Q87:Q162)</f>
        <v>0</v>
      </c>
      <c r="R86" s="233"/>
      <c r="S86" s="233"/>
      <c r="T86" s="234"/>
      <c r="U86" s="228"/>
      <c r="V86" s="228">
        <f>SUM(V87:V162)</f>
        <v>454.46999999999997</v>
      </c>
      <c r="W86" s="228"/>
      <c r="X86" s="228"/>
      <c r="Y86" s="228"/>
      <c r="AG86" t="s">
        <v>348</v>
      </c>
    </row>
    <row r="87" spans="1:60" outlineLevel="1" x14ac:dyDescent="0.2">
      <c r="A87" s="239">
        <v>22</v>
      </c>
      <c r="B87" s="240" t="s">
        <v>528</v>
      </c>
      <c r="C87" s="257" t="s">
        <v>529</v>
      </c>
      <c r="D87" s="241" t="s">
        <v>450</v>
      </c>
      <c r="E87" s="242">
        <v>15.1259</v>
      </c>
      <c r="F87" s="243"/>
      <c r="G87" s="244">
        <f>ROUND(E87*F87,2)</f>
        <v>0</v>
      </c>
      <c r="H87" s="243"/>
      <c r="I87" s="244">
        <f>ROUND(E87*H87,2)</f>
        <v>0</v>
      </c>
      <c r="J87" s="243"/>
      <c r="K87" s="244">
        <f>ROUND(E87*J87,2)</f>
        <v>0</v>
      </c>
      <c r="L87" s="244">
        <v>21</v>
      </c>
      <c r="M87" s="244">
        <f>G87*(1+L87/100)</f>
        <v>0</v>
      </c>
      <c r="N87" s="242">
        <v>1.665</v>
      </c>
      <c r="O87" s="242">
        <f>ROUND(E87*N87,2)</f>
        <v>25.18</v>
      </c>
      <c r="P87" s="242">
        <v>0</v>
      </c>
      <c r="Q87" s="242">
        <f>ROUND(E87*P87,2)</f>
        <v>0</v>
      </c>
      <c r="R87" s="244" t="s">
        <v>530</v>
      </c>
      <c r="S87" s="244" t="s">
        <v>352</v>
      </c>
      <c r="T87" s="245" t="s">
        <v>352</v>
      </c>
      <c r="U87" s="223">
        <v>0.92</v>
      </c>
      <c r="V87" s="223">
        <f>ROUND(E87*U87,2)</f>
        <v>13.92</v>
      </c>
      <c r="W87" s="223"/>
      <c r="X87" s="223" t="s">
        <v>437</v>
      </c>
      <c r="Y87" s="223" t="s">
        <v>355</v>
      </c>
      <c r="Z87" s="212"/>
      <c r="AA87" s="212"/>
      <c r="AB87" s="212"/>
      <c r="AC87" s="212"/>
      <c r="AD87" s="212"/>
      <c r="AE87" s="212"/>
      <c r="AF87" s="212"/>
      <c r="AG87" s="212" t="s">
        <v>438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73" t="s">
        <v>531</v>
      </c>
      <c r="D88" s="270"/>
      <c r="E88" s="270"/>
      <c r="F88" s="270"/>
      <c r="G88" s="270"/>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440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9" t="s">
        <v>425</v>
      </c>
      <c r="D89" s="248"/>
      <c r="E89" s="248"/>
      <c r="F89" s="248"/>
      <c r="G89" s="248"/>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357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9" t="s">
        <v>532</v>
      </c>
      <c r="D90" s="248"/>
      <c r="E90" s="248"/>
      <c r="F90" s="248"/>
      <c r="G90" s="248"/>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357</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74" t="s">
        <v>533</v>
      </c>
      <c r="D91" s="264"/>
      <c r="E91" s="265"/>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442</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3" x14ac:dyDescent="0.2">
      <c r="A92" s="219"/>
      <c r="B92" s="220"/>
      <c r="C92" s="274" t="s">
        <v>534</v>
      </c>
      <c r="D92" s="264"/>
      <c r="E92" s="265">
        <v>15.1259</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442</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75" t="s">
        <v>459</v>
      </c>
      <c r="D93" s="266"/>
      <c r="E93" s="267">
        <v>15.1259</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442</v>
      </c>
      <c r="AH93" s="212">
        <v>1</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39">
        <v>23</v>
      </c>
      <c r="B94" s="240" t="s">
        <v>535</v>
      </c>
      <c r="C94" s="257" t="s">
        <v>536</v>
      </c>
      <c r="D94" s="241" t="s">
        <v>537</v>
      </c>
      <c r="E94" s="242">
        <v>39.805</v>
      </c>
      <c r="F94" s="243"/>
      <c r="G94" s="244">
        <f>ROUND(E94*F94,2)</f>
        <v>0</v>
      </c>
      <c r="H94" s="243"/>
      <c r="I94" s="244">
        <f>ROUND(E94*H94,2)</f>
        <v>0</v>
      </c>
      <c r="J94" s="243"/>
      <c r="K94" s="244">
        <f>ROUND(E94*J94,2)</f>
        <v>0</v>
      </c>
      <c r="L94" s="244">
        <v>21</v>
      </c>
      <c r="M94" s="244">
        <f>G94*(1+L94/100)</f>
        <v>0</v>
      </c>
      <c r="N94" s="242">
        <v>0</v>
      </c>
      <c r="O94" s="242">
        <f>ROUND(E94*N94,2)</f>
        <v>0</v>
      </c>
      <c r="P94" s="242">
        <v>0</v>
      </c>
      <c r="Q94" s="242">
        <f>ROUND(E94*P94,2)</f>
        <v>0</v>
      </c>
      <c r="R94" s="244" t="s">
        <v>538</v>
      </c>
      <c r="S94" s="244" t="s">
        <v>352</v>
      </c>
      <c r="T94" s="245" t="s">
        <v>352</v>
      </c>
      <c r="U94" s="223">
        <v>7.1499999999999994E-2</v>
      </c>
      <c r="V94" s="223">
        <f>ROUND(E94*U94,2)</f>
        <v>2.85</v>
      </c>
      <c r="W94" s="223"/>
      <c r="X94" s="223" t="s">
        <v>437</v>
      </c>
      <c r="Y94" s="223" t="s">
        <v>355</v>
      </c>
      <c r="Z94" s="212"/>
      <c r="AA94" s="212"/>
      <c r="AB94" s="212"/>
      <c r="AC94" s="212"/>
      <c r="AD94" s="212"/>
      <c r="AE94" s="212"/>
      <c r="AF94" s="212"/>
      <c r="AG94" s="212" t="s">
        <v>438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74" t="s">
        <v>533</v>
      </c>
      <c r="D95" s="264"/>
      <c r="E95" s="265"/>
      <c r="F95" s="223"/>
      <c r="G95" s="22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442</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74" t="s">
        <v>539</v>
      </c>
      <c r="D96" s="264"/>
      <c r="E96" s="265">
        <v>39.805</v>
      </c>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442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75" t="s">
        <v>459</v>
      </c>
      <c r="D97" s="266"/>
      <c r="E97" s="267">
        <v>39.805</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442</v>
      </c>
      <c r="AH97" s="212">
        <v>1</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39">
        <v>24</v>
      </c>
      <c r="B98" s="240" t="s">
        <v>540</v>
      </c>
      <c r="C98" s="257" t="s">
        <v>541</v>
      </c>
      <c r="D98" s="241" t="s">
        <v>537</v>
      </c>
      <c r="E98" s="242">
        <v>50.7</v>
      </c>
      <c r="F98" s="243"/>
      <c r="G98" s="244">
        <f>ROUND(E98*F98,2)</f>
        <v>0</v>
      </c>
      <c r="H98" s="243"/>
      <c r="I98" s="244">
        <f>ROUND(E98*H98,2)</f>
        <v>0</v>
      </c>
      <c r="J98" s="243"/>
      <c r="K98" s="244">
        <f>ROUND(E98*J98,2)</f>
        <v>0</v>
      </c>
      <c r="L98" s="244">
        <v>21</v>
      </c>
      <c r="M98" s="244">
        <f>G98*(1+L98/100)</f>
        <v>0</v>
      </c>
      <c r="N98" s="242">
        <v>0</v>
      </c>
      <c r="O98" s="242">
        <f>ROUND(E98*N98,2)</f>
        <v>0</v>
      </c>
      <c r="P98" s="242">
        <v>0</v>
      </c>
      <c r="Q98" s="242">
        <f>ROUND(E98*P98,2)</f>
        <v>0</v>
      </c>
      <c r="R98" s="244" t="s">
        <v>538</v>
      </c>
      <c r="S98" s="244" t="s">
        <v>352</v>
      </c>
      <c r="T98" s="245" t="s">
        <v>352</v>
      </c>
      <c r="U98" s="223">
        <v>4.1099999999999998E-2</v>
      </c>
      <c r="V98" s="223">
        <f>ROUND(E98*U98,2)</f>
        <v>2.08</v>
      </c>
      <c r="W98" s="223"/>
      <c r="X98" s="223" t="s">
        <v>437</v>
      </c>
      <c r="Y98" s="223" t="s">
        <v>355</v>
      </c>
      <c r="Z98" s="212"/>
      <c r="AA98" s="212"/>
      <c r="AB98" s="212"/>
      <c r="AC98" s="212"/>
      <c r="AD98" s="212"/>
      <c r="AE98" s="212"/>
      <c r="AF98" s="212"/>
      <c r="AG98" s="212" t="s">
        <v>438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74" t="s">
        <v>542</v>
      </c>
      <c r="D99" s="264"/>
      <c r="E99" s="265"/>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442</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74" t="s">
        <v>543</v>
      </c>
      <c r="D100" s="264"/>
      <c r="E100" s="265">
        <v>17.72</v>
      </c>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442</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74" t="s">
        <v>544</v>
      </c>
      <c r="D101" s="264"/>
      <c r="E101" s="265">
        <v>32.979999999999997</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442</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75" t="s">
        <v>459</v>
      </c>
      <c r="D102" s="266"/>
      <c r="E102" s="267">
        <v>50.7</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442</v>
      </c>
      <c r="AH102" s="212">
        <v>1</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9">
        <v>25</v>
      </c>
      <c r="B103" s="240" t="s">
        <v>545</v>
      </c>
      <c r="C103" s="257" t="s">
        <v>546</v>
      </c>
      <c r="D103" s="241" t="s">
        <v>486</v>
      </c>
      <c r="E103" s="242">
        <v>119.29559</v>
      </c>
      <c r="F103" s="243"/>
      <c r="G103" s="244">
        <f>ROUND(E103*F103,2)</f>
        <v>0</v>
      </c>
      <c r="H103" s="243"/>
      <c r="I103" s="244">
        <f>ROUND(E103*H103,2)</f>
        <v>0</v>
      </c>
      <c r="J103" s="243"/>
      <c r="K103" s="244">
        <f>ROUND(E103*J103,2)</f>
        <v>0</v>
      </c>
      <c r="L103" s="244">
        <v>21</v>
      </c>
      <c r="M103" s="244">
        <f>G103*(1+L103/100)</f>
        <v>0</v>
      </c>
      <c r="N103" s="242">
        <v>4.0000000000000003E-5</v>
      </c>
      <c r="O103" s="242">
        <f>ROUND(E103*N103,2)</f>
        <v>0</v>
      </c>
      <c r="P103" s="242">
        <v>0</v>
      </c>
      <c r="Q103" s="242">
        <f>ROUND(E103*P103,2)</f>
        <v>0</v>
      </c>
      <c r="R103" s="244" t="s">
        <v>538</v>
      </c>
      <c r="S103" s="244" t="s">
        <v>352</v>
      </c>
      <c r="T103" s="245" t="s">
        <v>352</v>
      </c>
      <c r="U103" s="223">
        <v>0.06</v>
      </c>
      <c r="V103" s="223">
        <f>ROUND(E103*U103,2)</f>
        <v>7.16</v>
      </c>
      <c r="W103" s="223"/>
      <c r="X103" s="223" t="s">
        <v>437</v>
      </c>
      <c r="Y103" s="223" t="s">
        <v>355</v>
      </c>
      <c r="Z103" s="212"/>
      <c r="AA103" s="212"/>
      <c r="AB103" s="212"/>
      <c r="AC103" s="212"/>
      <c r="AD103" s="212"/>
      <c r="AE103" s="212"/>
      <c r="AF103" s="212"/>
      <c r="AG103" s="212" t="s">
        <v>438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74" t="s">
        <v>533</v>
      </c>
      <c r="D104" s="264"/>
      <c r="E104" s="265"/>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442</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74" t="s">
        <v>547</v>
      </c>
      <c r="D105" s="264"/>
      <c r="E105" s="265">
        <v>119.29559</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442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75" t="s">
        <v>459</v>
      </c>
      <c r="D106" s="266"/>
      <c r="E106" s="267">
        <v>119.29559</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442</v>
      </c>
      <c r="AH106" s="212">
        <v>1</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9">
        <v>26</v>
      </c>
      <c r="B107" s="240" t="s">
        <v>548</v>
      </c>
      <c r="C107" s="257" t="s">
        <v>549</v>
      </c>
      <c r="D107" s="241" t="s">
        <v>486</v>
      </c>
      <c r="E107" s="242">
        <v>2.8170999999999999</v>
      </c>
      <c r="F107" s="243"/>
      <c r="G107" s="244">
        <f>ROUND(E107*F107,2)</f>
        <v>0</v>
      </c>
      <c r="H107" s="243"/>
      <c r="I107" s="244">
        <f>ROUND(E107*H107,2)</f>
        <v>0</v>
      </c>
      <c r="J107" s="243"/>
      <c r="K107" s="244">
        <f>ROUND(E107*J107,2)</f>
        <v>0</v>
      </c>
      <c r="L107" s="244">
        <v>21</v>
      </c>
      <c r="M107" s="244">
        <f>G107*(1+L107/100)</f>
        <v>0</v>
      </c>
      <c r="N107" s="242">
        <v>3.9190000000000003E-2</v>
      </c>
      <c r="O107" s="242">
        <f>ROUND(E107*N107,2)</f>
        <v>0.11</v>
      </c>
      <c r="P107" s="242">
        <v>0</v>
      </c>
      <c r="Q107" s="242">
        <f>ROUND(E107*P107,2)</f>
        <v>0</v>
      </c>
      <c r="R107" s="244" t="s">
        <v>550</v>
      </c>
      <c r="S107" s="244" t="s">
        <v>352</v>
      </c>
      <c r="T107" s="245" t="s">
        <v>352</v>
      </c>
      <c r="U107" s="223">
        <v>1.6</v>
      </c>
      <c r="V107" s="223">
        <f>ROUND(E107*U107,2)</f>
        <v>4.51</v>
      </c>
      <c r="W107" s="223"/>
      <c r="X107" s="223" t="s">
        <v>437</v>
      </c>
      <c r="Y107" s="223" t="s">
        <v>355</v>
      </c>
      <c r="Z107" s="212"/>
      <c r="AA107" s="212"/>
      <c r="AB107" s="212"/>
      <c r="AC107" s="212"/>
      <c r="AD107" s="212"/>
      <c r="AE107" s="212"/>
      <c r="AF107" s="212"/>
      <c r="AG107" s="212" t="s">
        <v>438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2" x14ac:dyDescent="0.2">
      <c r="A108" s="219"/>
      <c r="B108" s="220"/>
      <c r="C108" s="273" t="s">
        <v>551</v>
      </c>
      <c r="D108" s="270"/>
      <c r="E108" s="270"/>
      <c r="F108" s="270"/>
      <c r="G108" s="270"/>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440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47" t="str">
        <f>C108</f>
        <v>svislé nebo šikmé (odkloněné) , půdorysně přímé nebo zalomené, stěn základových desek ve volných nebo zapažených jámách, rýhách, šachtách, včetně případných vzpěr,</v>
      </c>
      <c r="BB108" s="212"/>
      <c r="BC108" s="212"/>
      <c r="BD108" s="212"/>
      <c r="BE108" s="212"/>
      <c r="BF108" s="212"/>
      <c r="BG108" s="212"/>
      <c r="BH108" s="212"/>
    </row>
    <row r="109" spans="1:60" outlineLevel="2" x14ac:dyDescent="0.2">
      <c r="A109" s="219"/>
      <c r="B109" s="220"/>
      <c r="C109" s="274" t="s">
        <v>552</v>
      </c>
      <c r="D109" s="264"/>
      <c r="E109" s="265"/>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442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74" t="s">
        <v>553</v>
      </c>
      <c r="D110" s="264"/>
      <c r="E110" s="265">
        <v>2.8170999999999999</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442</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75" t="s">
        <v>459</v>
      </c>
      <c r="D111" s="266"/>
      <c r="E111" s="267">
        <v>2.8170999999999999</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442</v>
      </c>
      <c r="AH111" s="212">
        <v>1</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9">
        <v>27</v>
      </c>
      <c r="B112" s="240" t="s">
        <v>554</v>
      </c>
      <c r="C112" s="257" t="s">
        <v>555</v>
      </c>
      <c r="D112" s="241" t="s">
        <v>486</v>
      </c>
      <c r="E112" s="242">
        <v>2.8170999999999999</v>
      </c>
      <c r="F112" s="243"/>
      <c r="G112" s="244">
        <f>ROUND(E112*F112,2)</f>
        <v>0</v>
      </c>
      <c r="H112" s="243"/>
      <c r="I112" s="244">
        <f>ROUND(E112*H112,2)</f>
        <v>0</v>
      </c>
      <c r="J112" s="243"/>
      <c r="K112" s="244">
        <f>ROUND(E112*J112,2)</f>
        <v>0</v>
      </c>
      <c r="L112" s="244">
        <v>21</v>
      </c>
      <c r="M112" s="244">
        <f>G112*(1+L112/100)</f>
        <v>0</v>
      </c>
      <c r="N112" s="242">
        <v>0</v>
      </c>
      <c r="O112" s="242">
        <f>ROUND(E112*N112,2)</f>
        <v>0</v>
      </c>
      <c r="P112" s="242">
        <v>0</v>
      </c>
      <c r="Q112" s="242">
        <f>ROUND(E112*P112,2)</f>
        <v>0</v>
      </c>
      <c r="R112" s="244" t="s">
        <v>550</v>
      </c>
      <c r="S112" s="244" t="s">
        <v>352</v>
      </c>
      <c r="T112" s="245" t="s">
        <v>352</v>
      </c>
      <c r="U112" s="223">
        <v>0.32</v>
      </c>
      <c r="V112" s="223">
        <f>ROUND(E112*U112,2)</f>
        <v>0.9</v>
      </c>
      <c r="W112" s="223"/>
      <c r="X112" s="223" t="s">
        <v>437</v>
      </c>
      <c r="Y112" s="223" t="s">
        <v>355</v>
      </c>
      <c r="Z112" s="212"/>
      <c r="AA112" s="212"/>
      <c r="AB112" s="212"/>
      <c r="AC112" s="212"/>
      <c r="AD112" s="212"/>
      <c r="AE112" s="212"/>
      <c r="AF112" s="212"/>
      <c r="AG112" s="212" t="s">
        <v>438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2" x14ac:dyDescent="0.2">
      <c r="A113" s="219"/>
      <c r="B113" s="220"/>
      <c r="C113" s="273" t="s">
        <v>551</v>
      </c>
      <c r="D113" s="270"/>
      <c r="E113" s="270"/>
      <c r="F113" s="270"/>
      <c r="G113" s="270"/>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440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47" t="str">
        <f>C113</f>
        <v>svislé nebo šikmé (odkloněné) , půdorysně přímé nebo zalomené, stěn základových desek ve volných nebo zapažených jámách, rýhách, šachtách, včetně případných vzpěr,</v>
      </c>
      <c r="BB113" s="212"/>
      <c r="BC113" s="212"/>
      <c r="BD113" s="212"/>
      <c r="BE113" s="212"/>
      <c r="BF113" s="212"/>
      <c r="BG113" s="212"/>
      <c r="BH113" s="212"/>
    </row>
    <row r="114" spans="1:60" outlineLevel="2" x14ac:dyDescent="0.2">
      <c r="A114" s="219"/>
      <c r="B114" s="220"/>
      <c r="C114" s="259" t="s">
        <v>556</v>
      </c>
      <c r="D114" s="248"/>
      <c r="E114" s="248"/>
      <c r="F114" s="248"/>
      <c r="G114" s="248"/>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357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74" t="s">
        <v>557</v>
      </c>
      <c r="D115" s="264"/>
      <c r="E115" s="265">
        <v>2.8170999999999999</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442</v>
      </c>
      <c r="AH115" s="212">
        <v>5</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9">
        <v>28</v>
      </c>
      <c r="B116" s="240" t="s">
        <v>558</v>
      </c>
      <c r="C116" s="257" t="s">
        <v>559</v>
      </c>
      <c r="D116" s="241" t="s">
        <v>450</v>
      </c>
      <c r="E116" s="242">
        <v>60.34</v>
      </c>
      <c r="F116" s="243"/>
      <c r="G116" s="244">
        <f>ROUND(E116*F116,2)</f>
        <v>0</v>
      </c>
      <c r="H116" s="243"/>
      <c r="I116" s="244">
        <f>ROUND(E116*H116,2)</f>
        <v>0</v>
      </c>
      <c r="J116" s="243"/>
      <c r="K116" s="244">
        <f>ROUND(E116*J116,2)</f>
        <v>0</v>
      </c>
      <c r="L116" s="244">
        <v>21</v>
      </c>
      <c r="M116" s="244">
        <f>G116*(1+L116/100)</f>
        <v>0</v>
      </c>
      <c r="N116" s="242">
        <v>2.5249999999999999</v>
      </c>
      <c r="O116" s="242">
        <f>ROUND(E116*N116,2)</f>
        <v>152.36000000000001</v>
      </c>
      <c r="P116" s="242">
        <v>0</v>
      </c>
      <c r="Q116" s="242">
        <f>ROUND(E116*P116,2)</f>
        <v>0</v>
      </c>
      <c r="R116" s="244" t="s">
        <v>550</v>
      </c>
      <c r="S116" s="244" t="s">
        <v>352</v>
      </c>
      <c r="T116" s="245" t="s">
        <v>352</v>
      </c>
      <c r="U116" s="223">
        <v>0.48</v>
      </c>
      <c r="V116" s="223">
        <f>ROUND(E116*U116,2)</f>
        <v>28.96</v>
      </c>
      <c r="W116" s="223"/>
      <c r="X116" s="223" t="s">
        <v>437</v>
      </c>
      <c r="Y116" s="223" t="s">
        <v>355</v>
      </c>
      <c r="Z116" s="212"/>
      <c r="AA116" s="212"/>
      <c r="AB116" s="212"/>
      <c r="AC116" s="212"/>
      <c r="AD116" s="212"/>
      <c r="AE116" s="212"/>
      <c r="AF116" s="212"/>
      <c r="AG116" s="212" t="s">
        <v>438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73" t="s">
        <v>560</v>
      </c>
      <c r="D117" s="270"/>
      <c r="E117" s="270"/>
      <c r="F117" s="270"/>
      <c r="G117" s="270"/>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440</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74" t="s">
        <v>474</v>
      </c>
      <c r="D118" s="264"/>
      <c r="E118" s="265"/>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442</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74" t="s">
        <v>561</v>
      </c>
      <c r="D119" s="264"/>
      <c r="E119" s="265">
        <v>3.64</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442</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74" t="s">
        <v>562</v>
      </c>
      <c r="D120" s="264"/>
      <c r="E120" s="265">
        <v>6.44</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442</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74" t="s">
        <v>563</v>
      </c>
      <c r="D121" s="264"/>
      <c r="E121" s="265">
        <v>50.26</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442</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75" t="s">
        <v>459</v>
      </c>
      <c r="D122" s="266"/>
      <c r="E122" s="267">
        <v>60.34</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442</v>
      </c>
      <c r="AH122" s="212">
        <v>1</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9">
        <v>29</v>
      </c>
      <c r="B123" s="240" t="s">
        <v>564</v>
      </c>
      <c r="C123" s="257" t="s">
        <v>565</v>
      </c>
      <c r="D123" s="241" t="s">
        <v>486</v>
      </c>
      <c r="E123" s="242">
        <v>219.89359999999999</v>
      </c>
      <c r="F123" s="243"/>
      <c r="G123" s="244">
        <f>ROUND(E123*F123,2)</f>
        <v>0</v>
      </c>
      <c r="H123" s="243"/>
      <c r="I123" s="244">
        <f>ROUND(E123*H123,2)</f>
        <v>0</v>
      </c>
      <c r="J123" s="243"/>
      <c r="K123" s="244">
        <f>ROUND(E123*J123,2)</f>
        <v>0</v>
      </c>
      <c r="L123" s="244">
        <v>21</v>
      </c>
      <c r="M123" s="244">
        <f>G123*(1+L123/100)</f>
        <v>0</v>
      </c>
      <c r="N123" s="242">
        <v>3.9149999999999997E-2</v>
      </c>
      <c r="O123" s="242">
        <f>ROUND(E123*N123,2)</f>
        <v>8.61</v>
      </c>
      <c r="P123" s="242">
        <v>0</v>
      </c>
      <c r="Q123" s="242">
        <f>ROUND(E123*P123,2)</f>
        <v>0</v>
      </c>
      <c r="R123" s="244" t="s">
        <v>550</v>
      </c>
      <c r="S123" s="244" t="s">
        <v>352</v>
      </c>
      <c r="T123" s="245" t="s">
        <v>352</v>
      </c>
      <c r="U123" s="223">
        <v>1.05</v>
      </c>
      <c r="V123" s="223">
        <f>ROUND(E123*U123,2)</f>
        <v>230.89</v>
      </c>
      <c r="W123" s="223"/>
      <c r="X123" s="223" t="s">
        <v>437</v>
      </c>
      <c r="Y123" s="223" t="s">
        <v>355</v>
      </c>
      <c r="Z123" s="212"/>
      <c r="AA123" s="212"/>
      <c r="AB123" s="212"/>
      <c r="AC123" s="212"/>
      <c r="AD123" s="212"/>
      <c r="AE123" s="212"/>
      <c r="AF123" s="212"/>
      <c r="AG123" s="212" t="s">
        <v>438</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2" x14ac:dyDescent="0.2">
      <c r="A124" s="219"/>
      <c r="B124" s="220"/>
      <c r="C124" s="273" t="s">
        <v>566</v>
      </c>
      <c r="D124" s="270"/>
      <c r="E124" s="270"/>
      <c r="F124" s="270"/>
      <c r="G124" s="270"/>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440</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47" t="str">
        <f>C124</f>
        <v>svislé nebo šikmé (odkloněné), půdorysně přímé nebo zalomené, stěn základových pasů ve volných nebo zapažených jámách, rýhách, šachtách, včetně případných vzpěr,</v>
      </c>
      <c r="BB124" s="212"/>
      <c r="BC124" s="212"/>
      <c r="BD124" s="212"/>
      <c r="BE124" s="212"/>
      <c r="BF124" s="212"/>
      <c r="BG124" s="212"/>
      <c r="BH124" s="212"/>
    </row>
    <row r="125" spans="1:60" outlineLevel="2" x14ac:dyDescent="0.2">
      <c r="A125" s="219"/>
      <c r="B125" s="220"/>
      <c r="C125" s="274" t="s">
        <v>474</v>
      </c>
      <c r="D125" s="264"/>
      <c r="E125" s="265"/>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442</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74" t="s">
        <v>567</v>
      </c>
      <c r="D126" s="264"/>
      <c r="E126" s="265">
        <v>8.7479999999999993</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442</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74" t="s">
        <v>568</v>
      </c>
      <c r="D127" s="264"/>
      <c r="E127" s="265">
        <v>23.830200000000001</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442</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74" t="s">
        <v>569</v>
      </c>
      <c r="D128" s="264"/>
      <c r="E128" s="265">
        <v>18.495200000000001</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442</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2.5" outlineLevel="3" x14ac:dyDescent="0.2">
      <c r="A129" s="219"/>
      <c r="B129" s="220"/>
      <c r="C129" s="274" t="s">
        <v>570</v>
      </c>
      <c r="D129" s="264"/>
      <c r="E129" s="265">
        <v>168.8202</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442</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75" t="s">
        <v>459</v>
      </c>
      <c r="D130" s="266"/>
      <c r="E130" s="267">
        <v>219.89359999999999</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442</v>
      </c>
      <c r="AH130" s="212">
        <v>1</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9">
        <v>30</v>
      </c>
      <c r="B131" s="240" t="s">
        <v>571</v>
      </c>
      <c r="C131" s="257" t="s">
        <v>572</v>
      </c>
      <c r="D131" s="241" t="s">
        <v>486</v>
      </c>
      <c r="E131" s="242">
        <v>219.89359999999999</v>
      </c>
      <c r="F131" s="243"/>
      <c r="G131" s="244">
        <f>ROUND(E131*F131,2)</f>
        <v>0</v>
      </c>
      <c r="H131" s="243"/>
      <c r="I131" s="244">
        <f>ROUND(E131*H131,2)</f>
        <v>0</v>
      </c>
      <c r="J131" s="243"/>
      <c r="K131" s="244">
        <f>ROUND(E131*J131,2)</f>
        <v>0</v>
      </c>
      <c r="L131" s="244">
        <v>21</v>
      </c>
      <c r="M131" s="244">
        <f>G131*(1+L131/100)</f>
        <v>0</v>
      </c>
      <c r="N131" s="242">
        <v>0</v>
      </c>
      <c r="O131" s="242">
        <f>ROUND(E131*N131,2)</f>
        <v>0</v>
      </c>
      <c r="P131" s="242">
        <v>0</v>
      </c>
      <c r="Q131" s="242">
        <f>ROUND(E131*P131,2)</f>
        <v>0</v>
      </c>
      <c r="R131" s="244" t="s">
        <v>550</v>
      </c>
      <c r="S131" s="244" t="s">
        <v>352</v>
      </c>
      <c r="T131" s="245" t="s">
        <v>352</v>
      </c>
      <c r="U131" s="223">
        <v>0.32</v>
      </c>
      <c r="V131" s="223">
        <f>ROUND(E131*U131,2)</f>
        <v>70.37</v>
      </c>
      <c r="W131" s="223"/>
      <c r="X131" s="223" t="s">
        <v>437</v>
      </c>
      <c r="Y131" s="223" t="s">
        <v>355</v>
      </c>
      <c r="Z131" s="212"/>
      <c r="AA131" s="212"/>
      <c r="AB131" s="212"/>
      <c r="AC131" s="212"/>
      <c r="AD131" s="212"/>
      <c r="AE131" s="212"/>
      <c r="AF131" s="212"/>
      <c r="AG131" s="212" t="s">
        <v>438</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2" x14ac:dyDescent="0.2">
      <c r="A132" s="219"/>
      <c r="B132" s="220"/>
      <c r="C132" s="273" t="s">
        <v>566</v>
      </c>
      <c r="D132" s="270"/>
      <c r="E132" s="270"/>
      <c r="F132" s="270"/>
      <c r="G132" s="270"/>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440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47" t="str">
        <f>C132</f>
        <v>svislé nebo šikmé (odkloněné), půdorysně přímé nebo zalomené, stěn základových pasů ve volných nebo zapažených jámách, rýhách, šachtách, včetně případných vzpěr,</v>
      </c>
      <c r="BB132" s="212"/>
      <c r="BC132" s="212"/>
      <c r="BD132" s="212"/>
      <c r="BE132" s="212"/>
      <c r="BF132" s="212"/>
      <c r="BG132" s="212"/>
      <c r="BH132" s="212"/>
    </row>
    <row r="133" spans="1:60" outlineLevel="2" x14ac:dyDescent="0.2">
      <c r="A133" s="219"/>
      <c r="B133" s="220"/>
      <c r="C133" s="259" t="s">
        <v>556</v>
      </c>
      <c r="D133" s="248"/>
      <c r="E133" s="248"/>
      <c r="F133" s="248"/>
      <c r="G133" s="248"/>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357</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74" t="s">
        <v>573</v>
      </c>
      <c r="D134" s="264"/>
      <c r="E134" s="265">
        <v>219.89359999999999</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442</v>
      </c>
      <c r="AH134" s="212">
        <v>5</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9">
        <v>31</v>
      </c>
      <c r="B135" s="240" t="s">
        <v>574</v>
      </c>
      <c r="C135" s="257" t="s">
        <v>575</v>
      </c>
      <c r="D135" s="241" t="s">
        <v>576</v>
      </c>
      <c r="E135" s="242">
        <v>11</v>
      </c>
      <c r="F135" s="243"/>
      <c r="G135" s="244">
        <f>ROUND(E135*F135,2)</f>
        <v>0</v>
      </c>
      <c r="H135" s="243"/>
      <c r="I135" s="244">
        <f>ROUND(E135*H135,2)</f>
        <v>0</v>
      </c>
      <c r="J135" s="243"/>
      <c r="K135" s="244">
        <f>ROUND(E135*J135,2)</f>
        <v>0</v>
      </c>
      <c r="L135" s="244">
        <v>21</v>
      </c>
      <c r="M135" s="244">
        <f>G135*(1+L135/100)</f>
        <v>0</v>
      </c>
      <c r="N135" s="242">
        <v>2.1700000000000001E-3</v>
      </c>
      <c r="O135" s="242">
        <f>ROUND(E135*N135,2)</f>
        <v>0.02</v>
      </c>
      <c r="P135" s="242">
        <v>0</v>
      </c>
      <c r="Q135" s="242">
        <f>ROUND(E135*P135,2)</f>
        <v>0</v>
      </c>
      <c r="R135" s="244" t="s">
        <v>577</v>
      </c>
      <c r="S135" s="244" t="s">
        <v>352</v>
      </c>
      <c r="T135" s="245" t="s">
        <v>352</v>
      </c>
      <c r="U135" s="223">
        <v>0.51</v>
      </c>
      <c r="V135" s="223">
        <f>ROUND(E135*U135,2)</f>
        <v>5.61</v>
      </c>
      <c r="W135" s="223"/>
      <c r="X135" s="223" t="s">
        <v>437</v>
      </c>
      <c r="Y135" s="223" t="s">
        <v>355</v>
      </c>
      <c r="Z135" s="212"/>
      <c r="AA135" s="212"/>
      <c r="AB135" s="212"/>
      <c r="AC135" s="212"/>
      <c r="AD135" s="212"/>
      <c r="AE135" s="212"/>
      <c r="AF135" s="212"/>
      <c r="AG135" s="212" t="s">
        <v>438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73" t="s">
        <v>578</v>
      </c>
      <c r="D136" s="270"/>
      <c r="E136" s="270"/>
      <c r="F136" s="270"/>
      <c r="G136" s="270"/>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440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74" t="s">
        <v>579</v>
      </c>
      <c r="D137" s="264"/>
      <c r="E137" s="265">
        <v>11</v>
      </c>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442</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75" t="s">
        <v>459</v>
      </c>
      <c r="D138" s="266"/>
      <c r="E138" s="267">
        <v>11</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442</v>
      </c>
      <c r="AH138" s="212">
        <v>1</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9">
        <v>32</v>
      </c>
      <c r="B139" s="240" t="s">
        <v>580</v>
      </c>
      <c r="C139" s="257" t="s">
        <v>581</v>
      </c>
      <c r="D139" s="241" t="s">
        <v>582</v>
      </c>
      <c r="E139" s="242">
        <v>3.6204000000000001</v>
      </c>
      <c r="F139" s="243"/>
      <c r="G139" s="244">
        <f>ROUND(E139*F139,2)</f>
        <v>0</v>
      </c>
      <c r="H139" s="243"/>
      <c r="I139" s="244">
        <f>ROUND(E139*H139,2)</f>
        <v>0</v>
      </c>
      <c r="J139" s="243"/>
      <c r="K139" s="244">
        <f>ROUND(E139*J139,2)</f>
        <v>0</v>
      </c>
      <c r="L139" s="244">
        <v>21</v>
      </c>
      <c r="M139" s="244">
        <f>G139*(1+L139/100)</f>
        <v>0</v>
      </c>
      <c r="N139" s="242">
        <v>1.0249299999999999</v>
      </c>
      <c r="O139" s="242">
        <f>ROUND(E139*N139,2)</f>
        <v>3.71</v>
      </c>
      <c r="P139" s="242">
        <v>0</v>
      </c>
      <c r="Q139" s="242">
        <f>ROUND(E139*P139,2)</f>
        <v>0</v>
      </c>
      <c r="R139" s="244" t="s">
        <v>583</v>
      </c>
      <c r="S139" s="244" t="s">
        <v>352</v>
      </c>
      <c r="T139" s="245" t="s">
        <v>352</v>
      </c>
      <c r="U139" s="223">
        <v>23.530999999999999</v>
      </c>
      <c r="V139" s="223">
        <f>ROUND(E139*U139,2)</f>
        <v>85.19</v>
      </c>
      <c r="W139" s="223"/>
      <c r="X139" s="223" t="s">
        <v>437</v>
      </c>
      <c r="Y139" s="223" t="s">
        <v>355</v>
      </c>
      <c r="Z139" s="212"/>
      <c r="AA139" s="212"/>
      <c r="AB139" s="212"/>
      <c r="AC139" s="212"/>
      <c r="AD139" s="212"/>
      <c r="AE139" s="212"/>
      <c r="AF139" s="212"/>
      <c r="AG139" s="212" t="s">
        <v>438</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74" t="s">
        <v>584</v>
      </c>
      <c r="D140" s="264"/>
      <c r="E140" s="265"/>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442</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74" t="s">
        <v>585</v>
      </c>
      <c r="D141" s="264"/>
      <c r="E141" s="265">
        <v>3.6204000000000001</v>
      </c>
      <c r="F141" s="223"/>
      <c r="G141" s="223"/>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442</v>
      </c>
      <c r="AH141" s="212">
        <v>5</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75" t="s">
        <v>459</v>
      </c>
      <c r="D142" s="266"/>
      <c r="E142" s="267">
        <v>3.6204000000000001</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442</v>
      </c>
      <c r="AH142" s="212">
        <v>1</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9">
        <v>33</v>
      </c>
      <c r="B143" s="240" t="s">
        <v>586</v>
      </c>
      <c r="C143" s="257" t="s">
        <v>587</v>
      </c>
      <c r="D143" s="241" t="s">
        <v>537</v>
      </c>
      <c r="E143" s="242">
        <v>50.7</v>
      </c>
      <c r="F143" s="243"/>
      <c r="G143" s="244">
        <f>ROUND(E143*F143,2)</f>
        <v>0</v>
      </c>
      <c r="H143" s="243"/>
      <c r="I143" s="244">
        <f>ROUND(E143*H143,2)</f>
        <v>0</v>
      </c>
      <c r="J143" s="243"/>
      <c r="K143" s="244">
        <f>ROUND(E143*J143,2)</f>
        <v>0</v>
      </c>
      <c r="L143" s="244">
        <v>21</v>
      </c>
      <c r="M143" s="244">
        <f>G143*(1+L143/100)</f>
        <v>0</v>
      </c>
      <c r="N143" s="242">
        <v>0</v>
      </c>
      <c r="O143" s="242">
        <f>ROUND(E143*N143,2)</f>
        <v>0</v>
      </c>
      <c r="P143" s="242">
        <v>0</v>
      </c>
      <c r="Q143" s="242">
        <f>ROUND(E143*P143,2)</f>
        <v>0</v>
      </c>
      <c r="R143" s="244"/>
      <c r="S143" s="244" t="s">
        <v>413</v>
      </c>
      <c r="T143" s="245" t="s">
        <v>353</v>
      </c>
      <c r="U143" s="223">
        <v>0.04</v>
      </c>
      <c r="V143" s="223">
        <f>ROUND(E143*U143,2)</f>
        <v>2.0299999999999998</v>
      </c>
      <c r="W143" s="223"/>
      <c r="X143" s="223" t="s">
        <v>437</v>
      </c>
      <c r="Y143" s="223" t="s">
        <v>355</v>
      </c>
      <c r="Z143" s="212"/>
      <c r="AA143" s="212"/>
      <c r="AB143" s="212"/>
      <c r="AC143" s="212"/>
      <c r="AD143" s="212"/>
      <c r="AE143" s="212"/>
      <c r="AF143" s="212"/>
      <c r="AG143" s="212" t="s">
        <v>438</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58" t="s">
        <v>425</v>
      </c>
      <c r="D144" s="246"/>
      <c r="E144" s="246"/>
      <c r="F144" s="246"/>
      <c r="G144" s="246"/>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357</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9" t="s">
        <v>588</v>
      </c>
      <c r="D145" s="248"/>
      <c r="E145" s="248"/>
      <c r="F145" s="248"/>
      <c r="G145" s="248"/>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357</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3" x14ac:dyDescent="0.2">
      <c r="A146" s="219"/>
      <c r="B146" s="220"/>
      <c r="C146" s="259" t="s">
        <v>1650</v>
      </c>
      <c r="D146" s="248"/>
      <c r="E146" s="248"/>
      <c r="F146" s="248"/>
      <c r="G146" s="248"/>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357</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47" t="str">
        <f>C146</f>
        <v>Kompletní provedení dle veškerých informací obsažených v PD (textová i výkresová část, technologické postupy, restaurátorské záměry atd.).</v>
      </c>
      <c r="BB146" s="212"/>
      <c r="BC146" s="212"/>
      <c r="BD146" s="212"/>
      <c r="BE146" s="212"/>
      <c r="BF146" s="212"/>
      <c r="BG146" s="212"/>
      <c r="BH146" s="212"/>
    </row>
    <row r="147" spans="1:60" ht="22.5" outlineLevel="3" x14ac:dyDescent="0.2">
      <c r="A147" s="219"/>
      <c r="B147" s="220"/>
      <c r="C147" s="259" t="s">
        <v>1651</v>
      </c>
      <c r="D147" s="248"/>
      <c r="E147" s="248"/>
      <c r="F147" s="248"/>
      <c r="G147" s="248"/>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357</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47" t="str">
        <f>C147</f>
        <v>Provedení je včetně montáže, demontáže původních konstrukcí, dodávky, přesunu hmot, přesunu a likvidace suti, povrchové úpravy, repasí, restaurátorských záměrů,</v>
      </c>
      <c r="BB147" s="212"/>
      <c r="BC147" s="212"/>
      <c r="BD147" s="212"/>
      <c r="BE147" s="212"/>
      <c r="BF147" s="212"/>
      <c r="BG147" s="212"/>
      <c r="BH147" s="212"/>
    </row>
    <row r="148" spans="1:60" ht="22.5" outlineLevel="3" x14ac:dyDescent="0.2">
      <c r="A148" s="219"/>
      <c r="B148" s="220"/>
      <c r="C148" s="259" t="s">
        <v>589</v>
      </c>
      <c r="D148" s="248"/>
      <c r="E148" s="248"/>
      <c r="F148" s="248"/>
      <c r="G148" s="248"/>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357</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47" t="str">
        <f>C148</f>
        <v>restaurátorských závěrečných zpráv, dílenských dokumentací, vzorkování a veškerých dalších nutných souvisejících plnění a dodávek potřeb.</v>
      </c>
      <c r="BB148" s="212"/>
      <c r="BC148" s="212"/>
      <c r="BD148" s="212"/>
      <c r="BE148" s="212"/>
      <c r="BF148" s="212"/>
      <c r="BG148" s="212"/>
      <c r="BH148" s="212"/>
    </row>
    <row r="149" spans="1:60" outlineLevel="2" x14ac:dyDescent="0.2">
      <c r="A149" s="219"/>
      <c r="B149" s="220"/>
      <c r="C149" s="274" t="s">
        <v>542</v>
      </c>
      <c r="D149" s="264"/>
      <c r="E149" s="265"/>
      <c r="F149" s="223"/>
      <c r="G149" s="22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442</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74" t="s">
        <v>543</v>
      </c>
      <c r="D150" s="264"/>
      <c r="E150" s="265">
        <v>17.72</v>
      </c>
      <c r="F150" s="223"/>
      <c r="G150" s="223"/>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442</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74" t="s">
        <v>544</v>
      </c>
      <c r="D151" s="264"/>
      <c r="E151" s="265">
        <v>32.979999999999997</v>
      </c>
      <c r="F151" s="223"/>
      <c r="G151" s="22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442</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75" t="s">
        <v>459</v>
      </c>
      <c r="D152" s="266"/>
      <c r="E152" s="267">
        <v>50.7</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442</v>
      </c>
      <c r="AH152" s="212">
        <v>1</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49">
        <v>34</v>
      </c>
      <c r="B153" s="250" t="s">
        <v>590</v>
      </c>
      <c r="C153" s="260" t="s">
        <v>591</v>
      </c>
      <c r="D153" s="251" t="s">
        <v>416</v>
      </c>
      <c r="E153" s="252">
        <v>1</v>
      </c>
      <c r="F153" s="253"/>
      <c r="G153" s="254">
        <f>ROUND(E153*F153,2)</f>
        <v>0</v>
      </c>
      <c r="H153" s="253"/>
      <c r="I153" s="254">
        <f>ROUND(E153*H153,2)</f>
        <v>0</v>
      </c>
      <c r="J153" s="253"/>
      <c r="K153" s="254">
        <f>ROUND(E153*J153,2)</f>
        <v>0</v>
      </c>
      <c r="L153" s="254">
        <v>21</v>
      </c>
      <c r="M153" s="254">
        <f>G153*(1+L153/100)</f>
        <v>0</v>
      </c>
      <c r="N153" s="252">
        <v>0</v>
      </c>
      <c r="O153" s="252">
        <f>ROUND(E153*N153,2)</f>
        <v>0</v>
      </c>
      <c r="P153" s="252">
        <v>0</v>
      </c>
      <c r="Q153" s="252">
        <f>ROUND(E153*P153,2)</f>
        <v>0</v>
      </c>
      <c r="R153" s="254"/>
      <c r="S153" s="254" t="s">
        <v>413</v>
      </c>
      <c r="T153" s="255" t="s">
        <v>353</v>
      </c>
      <c r="U153" s="223">
        <v>0</v>
      </c>
      <c r="V153" s="223">
        <f>ROUND(E153*U153,2)</f>
        <v>0</v>
      </c>
      <c r="W153" s="223"/>
      <c r="X153" s="223" t="s">
        <v>437</v>
      </c>
      <c r="Y153" s="223" t="s">
        <v>355</v>
      </c>
      <c r="Z153" s="212"/>
      <c r="AA153" s="212"/>
      <c r="AB153" s="212"/>
      <c r="AC153" s="212"/>
      <c r="AD153" s="212"/>
      <c r="AE153" s="212"/>
      <c r="AF153" s="212"/>
      <c r="AG153" s="212" t="s">
        <v>438</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9">
        <v>35</v>
      </c>
      <c r="B154" s="240" t="s">
        <v>592</v>
      </c>
      <c r="C154" s="257" t="s">
        <v>593</v>
      </c>
      <c r="D154" s="241" t="s">
        <v>537</v>
      </c>
      <c r="E154" s="242">
        <v>55.77</v>
      </c>
      <c r="F154" s="243"/>
      <c r="G154" s="244">
        <f>ROUND(E154*F154,2)</f>
        <v>0</v>
      </c>
      <c r="H154" s="243"/>
      <c r="I154" s="244">
        <f>ROUND(E154*H154,2)</f>
        <v>0</v>
      </c>
      <c r="J154" s="243"/>
      <c r="K154" s="244">
        <f>ROUND(E154*J154,2)</f>
        <v>0</v>
      </c>
      <c r="L154" s="244">
        <v>21</v>
      </c>
      <c r="M154" s="244">
        <f>G154*(1+L154/100)</f>
        <v>0</v>
      </c>
      <c r="N154" s="242">
        <v>2.2000000000000001E-4</v>
      </c>
      <c r="O154" s="242">
        <f>ROUND(E154*N154,2)</f>
        <v>0.01</v>
      </c>
      <c r="P154" s="242">
        <v>0</v>
      </c>
      <c r="Q154" s="242">
        <f>ROUND(E154*P154,2)</f>
        <v>0</v>
      </c>
      <c r="R154" s="244" t="s">
        <v>525</v>
      </c>
      <c r="S154" s="244" t="s">
        <v>352</v>
      </c>
      <c r="T154" s="245" t="s">
        <v>352</v>
      </c>
      <c r="U154" s="223">
        <v>0</v>
      </c>
      <c r="V154" s="223">
        <f>ROUND(E154*U154,2)</f>
        <v>0</v>
      </c>
      <c r="W154" s="223"/>
      <c r="X154" s="223" t="s">
        <v>526</v>
      </c>
      <c r="Y154" s="223" t="s">
        <v>355</v>
      </c>
      <c r="Z154" s="212"/>
      <c r="AA154" s="212"/>
      <c r="AB154" s="212"/>
      <c r="AC154" s="212"/>
      <c r="AD154" s="212"/>
      <c r="AE154" s="212"/>
      <c r="AF154" s="212"/>
      <c r="AG154" s="212" t="s">
        <v>527</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58" t="s">
        <v>425</v>
      </c>
      <c r="D155" s="246"/>
      <c r="E155" s="246"/>
      <c r="F155" s="246"/>
      <c r="G155" s="246"/>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357</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9" t="s">
        <v>594</v>
      </c>
      <c r="D156" s="248"/>
      <c r="E156" s="248"/>
      <c r="F156" s="248"/>
      <c r="G156" s="248"/>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357</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74" t="s">
        <v>595</v>
      </c>
      <c r="D157" s="264"/>
      <c r="E157" s="265">
        <v>55.77</v>
      </c>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442</v>
      </c>
      <c r="AH157" s="212">
        <v>5</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9">
        <v>36</v>
      </c>
      <c r="B158" s="240" t="s">
        <v>596</v>
      </c>
      <c r="C158" s="257" t="s">
        <v>597</v>
      </c>
      <c r="D158" s="241" t="s">
        <v>537</v>
      </c>
      <c r="E158" s="242">
        <v>43.785499999999999</v>
      </c>
      <c r="F158" s="243"/>
      <c r="G158" s="244">
        <f>ROUND(E158*F158,2)</f>
        <v>0</v>
      </c>
      <c r="H158" s="243"/>
      <c r="I158" s="244">
        <f>ROUND(E158*H158,2)</f>
        <v>0</v>
      </c>
      <c r="J158" s="243"/>
      <c r="K158" s="244">
        <f>ROUND(E158*J158,2)</f>
        <v>0</v>
      </c>
      <c r="L158" s="244">
        <v>21</v>
      </c>
      <c r="M158" s="244">
        <f>G158*(1+L158/100)</f>
        <v>0</v>
      </c>
      <c r="N158" s="242">
        <v>4.8000000000000001E-4</v>
      </c>
      <c r="O158" s="242">
        <f>ROUND(E158*N158,2)</f>
        <v>0.02</v>
      </c>
      <c r="P158" s="242">
        <v>0</v>
      </c>
      <c r="Q158" s="242">
        <f>ROUND(E158*P158,2)</f>
        <v>0</v>
      </c>
      <c r="R158" s="244" t="s">
        <v>525</v>
      </c>
      <c r="S158" s="244" t="s">
        <v>352</v>
      </c>
      <c r="T158" s="245" t="s">
        <v>352</v>
      </c>
      <c r="U158" s="223">
        <v>0</v>
      </c>
      <c r="V158" s="223">
        <f>ROUND(E158*U158,2)</f>
        <v>0</v>
      </c>
      <c r="W158" s="223"/>
      <c r="X158" s="223" t="s">
        <v>526</v>
      </c>
      <c r="Y158" s="223" t="s">
        <v>355</v>
      </c>
      <c r="Z158" s="212"/>
      <c r="AA158" s="212"/>
      <c r="AB158" s="212"/>
      <c r="AC158" s="212"/>
      <c r="AD158" s="212"/>
      <c r="AE158" s="212"/>
      <c r="AF158" s="212"/>
      <c r="AG158" s="212" t="s">
        <v>527</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74" t="s">
        <v>598</v>
      </c>
      <c r="D159" s="264"/>
      <c r="E159" s="265">
        <v>43.785499999999999</v>
      </c>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442</v>
      </c>
      <c r="AH159" s="212">
        <v>5</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75" t="s">
        <v>459</v>
      </c>
      <c r="D160" s="266"/>
      <c r="E160" s="267">
        <v>43.785499999999999</v>
      </c>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442</v>
      </c>
      <c r="AH160" s="212">
        <v>1</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2.5" outlineLevel="1" x14ac:dyDescent="0.2">
      <c r="A161" s="239">
        <v>37</v>
      </c>
      <c r="B161" s="240" t="s">
        <v>599</v>
      </c>
      <c r="C161" s="257" t="s">
        <v>600</v>
      </c>
      <c r="D161" s="241" t="s">
        <v>486</v>
      </c>
      <c r="E161" s="242">
        <v>137.18992</v>
      </c>
      <c r="F161" s="243"/>
      <c r="G161" s="244">
        <f>ROUND(E161*F161,2)</f>
        <v>0</v>
      </c>
      <c r="H161" s="243"/>
      <c r="I161" s="244">
        <f>ROUND(E161*H161,2)</f>
        <v>0</v>
      </c>
      <c r="J161" s="243"/>
      <c r="K161" s="244">
        <f>ROUND(E161*J161,2)</f>
        <v>0</v>
      </c>
      <c r="L161" s="244">
        <v>21</v>
      </c>
      <c r="M161" s="244">
        <f>G161*(1+L161/100)</f>
        <v>0</v>
      </c>
      <c r="N161" s="242">
        <v>5.0000000000000001E-4</v>
      </c>
      <c r="O161" s="242">
        <f>ROUND(E161*N161,2)</f>
        <v>7.0000000000000007E-2</v>
      </c>
      <c r="P161" s="242">
        <v>0</v>
      </c>
      <c r="Q161" s="242">
        <f>ROUND(E161*P161,2)</f>
        <v>0</v>
      </c>
      <c r="R161" s="244" t="s">
        <v>525</v>
      </c>
      <c r="S161" s="244" t="s">
        <v>352</v>
      </c>
      <c r="T161" s="245" t="s">
        <v>352</v>
      </c>
      <c r="U161" s="223">
        <v>0</v>
      </c>
      <c r="V161" s="223">
        <f>ROUND(E161*U161,2)</f>
        <v>0</v>
      </c>
      <c r="W161" s="223"/>
      <c r="X161" s="223" t="s">
        <v>526</v>
      </c>
      <c r="Y161" s="223" t="s">
        <v>355</v>
      </c>
      <c r="Z161" s="212"/>
      <c r="AA161" s="212"/>
      <c r="AB161" s="212"/>
      <c r="AC161" s="212"/>
      <c r="AD161" s="212"/>
      <c r="AE161" s="212"/>
      <c r="AF161" s="212"/>
      <c r="AG161" s="212" t="s">
        <v>527</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74" t="s">
        <v>601</v>
      </c>
      <c r="D162" s="264"/>
      <c r="E162" s="265">
        <v>137.18992</v>
      </c>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442</v>
      </c>
      <c r="AH162" s="212">
        <v>5</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
      <c r="A163" s="229" t="s">
        <v>347</v>
      </c>
      <c r="B163" s="230" t="s">
        <v>208</v>
      </c>
      <c r="C163" s="256" t="s">
        <v>209</v>
      </c>
      <c r="D163" s="231"/>
      <c r="E163" s="232"/>
      <c r="F163" s="233"/>
      <c r="G163" s="233">
        <f>SUMIF(AG164:AG245,"&lt;&gt;NOR",G164:G245)</f>
        <v>0</v>
      </c>
      <c r="H163" s="233"/>
      <c r="I163" s="233">
        <f>SUM(I164:I245)</f>
        <v>0</v>
      </c>
      <c r="J163" s="233"/>
      <c r="K163" s="233">
        <f>SUM(K164:K245)</f>
        <v>0</v>
      </c>
      <c r="L163" s="233"/>
      <c r="M163" s="233">
        <f>SUM(M164:M245)</f>
        <v>0</v>
      </c>
      <c r="N163" s="232"/>
      <c r="O163" s="232">
        <f>SUM(O164:O245)</f>
        <v>84.3</v>
      </c>
      <c r="P163" s="232"/>
      <c r="Q163" s="232">
        <f>SUM(Q164:Q245)</f>
        <v>0</v>
      </c>
      <c r="R163" s="233"/>
      <c r="S163" s="233"/>
      <c r="T163" s="234"/>
      <c r="U163" s="228"/>
      <c r="V163" s="228">
        <f>SUM(V164:V245)</f>
        <v>556.7700000000001</v>
      </c>
      <c r="W163" s="228"/>
      <c r="X163" s="228"/>
      <c r="Y163" s="228"/>
      <c r="AG163" t="s">
        <v>348</v>
      </c>
    </row>
    <row r="164" spans="1:60" ht="22.5" outlineLevel="1" x14ac:dyDescent="0.2">
      <c r="A164" s="239">
        <v>38</v>
      </c>
      <c r="B164" s="240" t="s">
        <v>602</v>
      </c>
      <c r="C164" s="257" t="s">
        <v>603</v>
      </c>
      <c r="D164" s="241" t="s">
        <v>486</v>
      </c>
      <c r="E164" s="242">
        <v>68.707999999999998</v>
      </c>
      <c r="F164" s="243"/>
      <c r="G164" s="244">
        <f>ROUND(E164*F164,2)</f>
        <v>0</v>
      </c>
      <c r="H164" s="243"/>
      <c r="I164" s="244">
        <f>ROUND(E164*H164,2)</f>
        <v>0</v>
      </c>
      <c r="J164" s="243"/>
      <c r="K164" s="244">
        <f>ROUND(E164*J164,2)</f>
        <v>0</v>
      </c>
      <c r="L164" s="244">
        <v>21</v>
      </c>
      <c r="M164" s="244">
        <f>G164*(1+L164/100)</f>
        <v>0</v>
      </c>
      <c r="N164" s="242">
        <v>0.17355999999999999</v>
      </c>
      <c r="O164" s="242">
        <f>ROUND(E164*N164,2)</f>
        <v>11.92</v>
      </c>
      <c r="P164" s="242">
        <v>0</v>
      </c>
      <c r="Q164" s="242">
        <f>ROUND(E164*P164,2)</f>
        <v>0</v>
      </c>
      <c r="R164" s="244" t="s">
        <v>550</v>
      </c>
      <c r="S164" s="244" t="s">
        <v>352</v>
      </c>
      <c r="T164" s="245" t="s">
        <v>352</v>
      </c>
      <c r="U164" s="223">
        <v>0.53400000000000003</v>
      </c>
      <c r="V164" s="223">
        <f>ROUND(E164*U164,2)</f>
        <v>36.69</v>
      </c>
      <c r="W164" s="223"/>
      <c r="X164" s="223" t="s">
        <v>437</v>
      </c>
      <c r="Y164" s="223" t="s">
        <v>355</v>
      </c>
      <c r="Z164" s="212"/>
      <c r="AA164" s="212"/>
      <c r="AB164" s="212"/>
      <c r="AC164" s="212"/>
      <c r="AD164" s="212"/>
      <c r="AE164" s="212"/>
      <c r="AF164" s="212"/>
      <c r="AG164" s="212" t="s">
        <v>438</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74" t="s">
        <v>604</v>
      </c>
      <c r="D165" s="264"/>
      <c r="E165" s="265">
        <v>67.97</v>
      </c>
      <c r="F165" s="223"/>
      <c r="G165" s="22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442</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74" t="s">
        <v>605</v>
      </c>
      <c r="D166" s="264"/>
      <c r="E166" s="265">
        <v>13.507999999999999</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442</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74" t="s">
        <v>606</v>
      </c>
      <c r="D167" s="264"/>
      <c r="E167" s="265">
        <v>-12.77</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442</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9">
        <v>39</v>
      </c>
      <c r="B168" s="240" t="s">
        <v>607</v>
      </c>
      <c r="C168" s="257" t="s">
        <v>608</v>
      </c>
      <c r="D168" s="241" t="s">
        <v>576</v>
      </c>
      <c r="E168" s="242">
        <v>1</v>
      </c>
      <c r="F168" s="243"/>
      <c r="G168" s="244">
        <f>ROUND(E168*F168,2)</f>
        <v>0</v>
      </c>
      <c r="H168" s="243"/>
      <c r="I168" s="244">
        <f>ROUND(E168*H168,2)</f>
        <v>0</v>
      </c>
      <c r="J168" s="243"/>
      <c r="K168" s="244">
        <f>ROUND(E168*J168,2)</f>
        <v>0</v>
      </c>
      <c r="L168" s="244">
        <v>21</v>
      </c>
      <c r="M168" s="244">
        <f>G168*(1+L168/100)</f>
        <v>0</v>
      </c>
      <c r="N168" s="242">
        <v>3.9789999999999999E-2</v>
      </c>
      <c r="O168" s="242">
        <f>ROUND(E168*N168,2)</f>
        <v>0.04</v>
      </c>
      <c r="P168" s="242">
        <v>0</v>
      </c>
      <c r="Q168" s="242">
        <f>ROUND(E168*P168,2)</f>
        <v>0</v>
      </c>
      <c r="R168" s="244" t="s">
        <v>550</v>
      </c>
      <c r="S168" s="244" t="s">
        <v>352</v>
      </c>
      <c r="T168" s="245" t="s">
        <v>352</v>
      </c>
      <c r="U168" s="223">
        <v>0.24199999999999999</v>
      </c>
      <c r="V168" s="223">
        <f>ROUND(E168*U168,2)</f>
        <v>0.24</v>
      </c>
      <c r="W168" s="223"/>
      <c r="X168" s="223" t="s">
        <v>437</v>
      </c>
      <c r="Y168" s="223" t="s">
        <v>355</v>
      </c>
      <c r="Z168" s="212"/>
      <c r="AA168" s="212"/>
      <c r="AB168" s="212"/>
      <c r="AC168" s="212"/>
      <c r="AD168" s="212"/>
      <c r="AE168" s="212"/>
      <c r="AF168" s="212"/>
      <c r="AG168" s="212" t="s">
        <v>438</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74" t="s">
        <v>609</v>
      </c>
      <c r="D169" s="264"/>
      <c r="E169" s="265"/>
      <c r="F169" s="223"/>
      <c r="G169" s="223"/>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442</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74" t="s">
        <v>610</v>
      </c>
      <c r="D170" s="264"/>
      <c r="E170" s="265">
        <v>1</v>
      </c>
      <c r="F170" s="223"/>
      <c r="G170" s="22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442</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9">
        <v>40</v>
      </c>
      <c r="B171" s="240" t="s">
        <v>611</v>
      </c>
      <c r="C171" s="257" t="s">
        <v>612</v>
      </c>
      <c r="D171" s="241" t="s">
        <v>576</v>
      </c>
      <c r="E171" s="242">
        <v>4</v>
      </c>
      <c r="F171" s="243"/>
      <c r="G171" s="244">
        <f>ROUND(E171*F171,2)</f>
        <v>0</v>
      </c>
      <c r="H171" s="243"/>
      <c r="I171" s="244">
        <f>ROUND(E171*H171,2)</f>
        <v>0</v>
      </c>
      <c r="J171" s="243"/>
      <c r="K171" s="244">
        <f>ROUND(E171*J171,2)</f>
        <v>0</v>
      </c>
      <c r="L171" s="244">
        <v>21</v>
      </c>
      <c r="M171" s="244">
        <f>G171*(1+L171/100)</f>
        <v>0</v>
      </c>
      <c r="N171" s="242">
        <v>5.2019999999999997E-2</v>
      </c>
      <c r="O171" s="242">
        <f>ROUND(E171*N171,2)</f>
        <v>0.21</v>
      </c>
      <c r="P171" s="242">
        <v>0</v>
      </c>
      <c r="Q171" s="242">
        <f>ROUND(E171*P171,2)</f>
        <v>0</v>
      </c>
      <c r="R171" s="244" t="s">
        <v>550</v>
      </c>
      <c r="S171" s="244" t="s">
        <v>352</v>
      </c>
      <c r="T171" s="245" t="s">
        <v>352</v>
      </c>
      <c r="U171" s="223">
        <v>0.24199999999999999</v>
      </c>
      <c r="V171" s="223">
        <f>ROUND(E171*U171,2)</f>
        <v>0.97</v>
      </c>
      <c r="W171" s="223"/>
      <c r="X171" s="223" t="s">
        <v>437</v>
      </c>
      <c r="Y171" s="223" t="s">
        <v>355</v>
      </c>
      <c r="Z171" s="212"/>
      <c r="AA171" s="212"/>
      <c r="AB171" s="212"/>
      <c r="AC171" s="212"/>
      <c r="AD171" s="212"/>
      <c r="AE171" s="212"/>
      <c r="AF171" s="212"/>
      <c r="AG171" s="212" t="s">
        <v>438</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74" t="s">
        <v>609</v>
      </c>
      <c r="D172" s="264"/>
      <c r="E172" s="265"/>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442</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74" t="s">
        <v>613</v>
      </c>
      <c r="D173" s="264"/>
      <c r="E173" s="265">
        <v>4</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442</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9">
        <v>41</v>
      </c>
      <c r="B174" s="240" t="s">
        <v>614</v>
      </c>
      <c r="C174" s="257" t="s">
        <v>615</v>
      </c>
      <c r="D174" s="241" t="s">
        <v>576</v>
      </c>
      <c r="E174" s="242">
        <v>4</v>
      </c>
      <c r="F174" s="243"/>
      <c r="G174" s="244">
        <f>ROUND(E174*F174,2)</f>
        <v>0</v>
      </c>
      <c r="H174" s="243"/>
      <c r="I174" s="244">
        <f>ROUND(E174*H174,2)</f>
        <v>0</v>
      </c>
      <c r="J174" s="243"/>
      <c r="K174" s="244">
        <f>ROUND(E174*J174,2)</f>
        <v>0</v>
      </c>
      <c r="L174" s="244">
        <v>21</v>
      </c>
      <c r="M174" s="244">
        <f>G174*(1+L174/100)</f>
        <v>0</v>
      </c>
      <c r="N174" s="242">
        <v>5.2500000000000003E-3</v>
      </c>
      <c r="O174" s="242">
        <f>ROUND(E174*N174,2)</f>
        <v>0.02</v>
      </c>
      <c r="P174" s="242">
        <v>0</v>
      </c>
      <c r="Q174" s="242">
        <f>ROUND(E174*P174,2)</f>
        <v>0</v>
      </c>
      <c r="R174" s="244" t="s">
        <v>616</v>
      </c>
      <c r="S174" s="244" t="s">
        <v>352</v>
      </c>
      <c r="T174" s="245" t="s">
        <v>352</v>
      </c>
      <c r="U174" s="223">
        <v>0.11</v>
      </c>
      <c r="V174" s="223">
        <f>ROUND(E174*U174,2)</f>
        <v>0.44</v>
      </c>
      <c r="W174" s="223"/>
      <c r="X174" s="223" t="s">
        <v>437</v>
      </c>
      <c r="Y174" s="223" t="s">
        <v>355</v>
      </c>
      <c r="Z174" s="212"/>
      <c r="AA174" s="212"/>
      <c r="AB174" s="212"/>
      <c r="AC174" s="212"/>
      <c r="AD174" s="212"/>
      <c r="AE174" s="212"/>
      <c r="AF174" s="212"/>
      <c r="AG174" s="212" t="s">
        <v>438</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73" t="s">
        <v>617</v>
      </c>
      <c r="D175" s="270"/>
      <c r="E175" s="270"/>
      <c r="F175" s="270"/>
      <c r="G175" s="270"/>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440</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74" t="s">
        <v>609</v>
      </c>
      <c r="D176" s="264"/>
      <c r="E176" s="265"/>
      <c r="F176" s="223"/>
      <c r="G176" s="223"/>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442</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74" t="s">
        <v>618</v>
      </c>
      <c r="D177" s="264"/>
      <c r="E177" s="265">
        <v>4</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442</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75" t="s">
        <v>459</v>
      </c>
      <c r="D178" s="266"/>
      <c r="E178" s="267">
        <v>4</v>
      </c>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442</v>
      </c>
      <c r="AH178" s="212">
        <v>1</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9">
        <v>42</v>
      </c>
      <c r="B179" s="240" t="s">
        <v>619</v>
      </c>
      <c r="C179" s="257" t="s">
        <v>620</v>
      </c>
      <c r="D179" s="241" t="s">
        <v>582</v>
      </c>
      <c r="E179" s="242">
        <v>7.2889999999999996E-2</v>
      </c>
      <c r="F179" s="243"/>
      <c r="G179" s="244">
        <f>ROUND(E179*F179,2)</f>
        <v>0</v>
      </c>
      <c r="H179" s="243"/>
      <c r="I179" s="244">
        <f>ROUND(E179*H179,2)</f>
        <v>0</v>
      </c>
      <c r="J179" s="243"/>
      <c r="K179" s="244">
        <f>ROUND(E179*J179,2)</f>
        <v>0</v>
      </c>
      <c r="L179" s="244">
        <v>21</v>
      </c>
      <c r="M179" s="244">
        <f>G179*(1+L179/100)</f>
        <v>0</v>
      </c>
      <c r="N179" s="242">
        <v>1.0970899999999999</v>
      </c>
      <c r="O179" s="242">
        <f>ROUND(E179*N179,2)</f>
        <v>0.08</v>
      </c>
      <c r="P179" s="242">
        <v>0</v>
      </c>
      <c r="Q179" s="242">
        <f>ROUND(E179*P179,2)</f>
        <v>0</v>
      </c>
      <c r="R179" s="244" t="s">
        <v>550</v>
      </c>
      <c r="S179" s="244" t="s">
        <v>352</v>
      </c>
      <c r="T179" s="245" t="s">
        <v>352</v>
      </c>
      <c r="U179" s="223">
        <v>16.579999999999998</v>
      </c>
      <c r="V179" s="223">
        <f>ROUND(E179*U179,2)</f>
        <v>1.21</v>
      </c>
      <c r="W179" s="223"/>
      <c r="X179" s="223" t="s">
        <v>437</v>
      </c>
      <c r="Y179" s="223" t="s">
        <v>355</v>
      </c>
      <c r="Z179" s="212"/>
      <c r="AA179" s="212"/>
      <c r="AB179" s="212"/>
      <c r="AC179" s="212"/>
      <c r="AD179" s="212"/>
      <c r="AE179" s="212"/>
      <c r="AF179" s="212"/>
      <c r="AG179" s="212" t="s">
        <v>438</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73" t="s">
        <v>621</v>
      </c>
      <c r="D180" s="270"/>
      <c r="E180" s="270"/>
      <c r="F180" s="270"/>
      <c r="G180" s="270"/>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440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9" t="s">
        <v>425</v>
      </c>
      <c r="D181" s="248"/>
      <c r="E181" s="248"/>
      <c r="F181" s="248"/>
      <c r="G181" s="248"/>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357</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9" t="s">
        <v>622</v>
      </c>
      <c r="D182" s="248"/>
      <c r="E182" s="248"/>
      <c r="F182" s="248"/>
      <c r="G182" s="248"/>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357</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74" t="s">
        <v>609</v>
      </c>
      <c r="D183" s="264"/>
      <c r="E183" s="265"/>
      <c r="F183" s="223"/>
      <c r="G183" s="223"/>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442</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74" t="s">
        <v>623</v>
      </c>
      <c r="D184" s="264"/>
      <c r="E184" s="265">
        <v>7.2889999999999996E-2</v>
      </c>
      <c r="F184" s="223"/>
      <c r="G184" s="223"/>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442</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75" t="s">
        <v>459</v>
      </c>
      <c r="D185" s="266"/>
      <c r="E185" s="267">
        <v>7.2889999999999996E-2</v>
      </c>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442</v>
      </c>
      <c r="AH185" s="212">
        <v>1</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22.5" outlineLevel="1" x14ac:dyDescent="0.2">
      <c r="A186" s="239">
        <v>43</v>
      </c>
      <c r="B186" s="240" t="s">
        <v>624</v>
      </c>
      <c r="C186" s="257" t="s">
        <v>625</v>
      </c>
      <c r="D186" s="241" t="s">
        <v>450</v>
      </c>
      <c r="E186" s="242">
        <v>20.62743</v>
      </c>
      <c r="F186" s="243"/>
      <c r="G186" s="244">
        <f>ROUND(E186*F186,2)</f>
        <v>0</v>
      </c>
      <c r="H186" s="243"/>
      <c r="I186" s="244">
        <f>ROUND(E186*H186,2)</f>
        <v>0</v>
      </c>
      <c r="J186" s="243"/>
      <c r="K186" s="244">
        <f>ROUND(E186*J186,2)</f>
        <v>0</v>
      </c>
      <c r="L186" s="244">
        <v>21</v>
      </c>
      <c r="M186" s="244">
        <f>G186*(1+L186/100)</f>
        <v>0</v>
      </c>
      <c r="N186" s="242">
        <v>2.5060699999999998</v>
      </c>
      <c r="O186" s="242">
        <f>ROUND(E186*N186,2)</f>
        <v>51.69</v>
      </c>
      <c r="P186" s="242">
        <v>0</v>
      </c>
      <c r="Q186" s="242">
        <f>ROUND(E186*P186,2)</f>
        <v>0</v>
      </c>
      <c r="R186" s="244" t="s">
        <v>626</v>
      </c>
      <c r="S186" s="244" t="s">
        <v>352</v>
      </c>
      <c r="T186" s="245" t="s">
        <v>352</v>
      </c>
      <c r="U186" s="223">
        <v>1.47</v>
      </c>
      <c r="V186" s="223">
        <f>ROUND(E186*U186,2)</f>
        <v>30.32</v>
      </c>
      <c r="W186" s="223"/>
      <c r="X186" s="223" t="s">
        <v>437</v>
      </c>
      <c r="Y186" s="223" t="s">
        <v>355</v>
      </c>
      <c r="Z186" s="212"/>
      <c r="AA186" s="212"/>
      <c r="AB186" s="212"/>
      <c r="AC186" s="212"/>
      <c r="AD186" s="212"/>
      <c r="AE186" s="212"/>
      <c r="AF186" s="212"/>
      <c r="AG186" s="212" t="s">
        <v>438</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58" t="s">
        <v>425</v>
      </c>
      <c r="D187" s="246"/>
      <c r="E187" s="246"/>
      <c r="F187" s="246"/>
      <c r="G187" s="246"/>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357</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9" t="s">
        <v>627</v>
      </c>
      <c r="D188" s="248"/>
      <c r="E188" s="248"/>
      <c r="F188" s="248"/>
      <c r="G188" s="248"/>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357</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74" t="s">
        <v>628</v>
      </c>
      <c r="D189" s="264"/>
      <c r="E189" s="265">
        <v>20.62743</v>
      </c>
      <c r="F189" s="223"/>
      <c r="G189" s="22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442</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75" t="s">
        <v>459</v>
      </c>
      <c r="D190" s="266"/>
      <c r="E190" s="267">
        <v>20.62743</v>
      </c>
      <c r="F190" s="223"/>
      <c r="G190" s="223"/>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442</v>
      </c>
      <c r="AH190" s="212">
        <v>1</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39">
        <v>44</v>
      </c>
      <c r="B191" s="240" t="s">
        <v>629</v>
      </c>
      <c r="C191" s="257" t="s">
        <v>630</v>
      </c>
      <c r="D191" s="241" t="s">
        <v>486</v>
      </c>
      <c r="E191" s="242">
        <v>117.871</v>
      </c>
      <c r="F191" s="243"/>
      <c r="G191" s="244">
        <f>ROUND(E191*F191,2)</f>
        <v>0</v>
      </c>
      <c r="H191" s="243"/>
      <c r="I191" s="244">
        <f>ROUND(E191*H191,2)</f>
        <v>0</v>
      </c>
      <c r="J191" s="243"/>
      <c r="K191" s="244">
        <f>ROUND(E191*J191,2)</f>
        <v>0</v>
      </c>
      <c r="L191" s="244">
        <v>21</v>
      </c>
      <c r="M191" s="244">
        <f>G191*(1+L191/100)</f>
        <v>0</v>
      </c>
      <c r="N191" s="242">
        <v>3.9039999999999998E-2</v>
      </c>
      <c r="O191" s="242">
        <f>ROUND(E191*N191,2)</f>
        <v>4.5999999999999996</v>
      </c>
      <c r="P191" s="242">
        <v>0</v>
      </c>
      <c r="Q191" s="242">
        <f>ROUND(E191*P191,2)</f>
        <v>0</v>
      </c>
      <c r="R191" s="244" t="s">
        <v>550</v>
      </c>
      <c r="S191" s="244" t="s">
        <v>352</v>
      </c>
      <c r="T191" s="245" t="s">
        <v>352</v>
      </c>
      <c r="U191" s="223">
        <v>0.65</v>
      </c>
      <c r="V191" s="223">
        <f>ROUND(E191*U191,2)</f>
        <v>76.62</v>
      </c>
      <c r="W191" s="223"/>
      <c r="X191" s="223" t="s">
        <v>437</v>
      </c>
      <c r="Y191" s="223" t="s">
        <v>355</v>
      </c>
      <c r="Z191" s="212"/>
      <c r="AA191" s="212"/>
      <c r="AB191" s="212"/>
      <c r="AC191" s="212"/>
      <c r="AD191" s="212"/>
      <c r="AE191" s="212"/>
      <c r="AF191" s="212"/>
      <c r="AG191" s="212" t="s">
        <v>438</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22.5" outlineLevel="2" x14ac:dyDescent="0.2">
      <c r="A192" s="219"/>
      <c r="B192" s="220"/>
      <c r="C192" s="273" t="s">
        <v>631</v>
      </c>
      <c r="D192" s="270"/>
      <c r="E192" s="270"/>
      <c r="F192" s="270"/>
      <c r="G192" s="270"/>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440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47" t="str">
        <f>C192</f>
        <v>svislé nebo šikmé (odkloněné), půdorysně přímé nebo zalomené, stěn nosných, výplňových, nebo příček, včetně vzpěr nebo jiného zajištění</v>
      </c>
      <c r="BB192" s="212"/>
      <c r="BC192" s="212"/>
      <c r="BD192" s="212"/>
      <c r="BE192" s="212"/>
      <c r="BF192" s="212"/>
      <c r="BG192" s="212"/>
      <c r="BH192" s="212"/>
    </row>
    <row r="193" spans="1:60" outlineLevel="2" x14ac:dyDescent="0.2">
      <c r="A193" s="219"/>
      <c r="B193" s="220"/>
      <c r="C193" s="274" t="s">
        <v>632</v>
      </c>
      <c r="D193" s="264"/>
      <c r="E193" s="265">
        <v>117.871</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442</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75" t="s">
        <v>459</v>
      </c>
      <c r="D194" s="266"/>
      <c r="E194" s="267">
        <v>117.871</v>
      </c>
      <c r="F194" s="223"/>
      <c r="G194" s="223"/>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442</v>
      </c>
      <c r="AH194" s="212">
        <v>1</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39">
        <v>45</v>
      </c>
      <c r="B195" s="240" t="s">
        <v>633</v>
      </c>
      <c r="C195" s="257" t="s">
        <v>634</v>
      </c>
      <c r="D195" s="241" t="s">
        <v>486</v>
      </c>
      <c r="E195" s="242">
        <v>117.871</v>
      </c>
      <c r="F195" s="243"/>
      <c r="G195" s="244">
        <f>ROUND(E195*F195,2)</f>
        <v>0</v>
      </c>
      <c r="H195" s="243"/>
      <c r="I195" s="244">
        <f>ROUND(E195*H195,2)</f>
        <v>0</v>
      </c>
      <c r="J195" s="243"/>
      <c r="K195" s="244">
        <f>ROUND(E195*J195,2)</f>
        <v>0</v>
      </c>
      <c r="L195" s="244">
        <v>21</v>
      </c>
      <c r="M195" s="244">
        <f>G195*(1+L195/100)</f>
        <v>0</v>
      </c>
      <c r="N195" s="242">
        <v>0</v>
      </c>
      <c r="O195" s="242">
        <f>ROUND(E195*N195,2)</f>
        <v>0</v>
      </c>
      <c r="P195" s="242">
        <v>0</v>
      </c>
      <c r="Q195" s="242">
        <f>ROUND(E195*P195,2)</f>
        <v>0</v>
      </c>
      <c r="R195" s="244" t="s">
        <v>550</v>
      </c>
      <c r="S195" s="244" t="s">
        <v>352</v>
      </c>
      <c r="T195" s="245" t="s">
        <v>352</v>
      </c>
      <c r="U195" s="223">
        <v>0.35</v>
      </c>
      <c r="V195" s="223">
        <f>ROUND(E195*U195,2)</f>
        <v>41.25</v>
      </c>
      <c r="W195" s="223"/>
      <c r="X195" s="223" t="s">
        <v>437</v>
      </c>
      <c r="Y195" s="223" t="s">
        <v>355</v>
      </c>
      <c r="Z195" s="212"/>
      <c r="AA195" s="212"/>
      <c r="AB195" s="212"/>
      <c r="AC195" s="212"/>
      <c r="AD195" s="212"/>
      <c r="AE195" s="212"/>
      <c r="AF195" s="212"/>
      <c r="AG195" s="212" t="s">
        <v>438</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2" x14ac:dyDescent="0.2">
      <c r="A196" s="219"/>
      <c r="B196" s="220"/>
      <c r="C196" s="273" t="s">
        <v>631</v>
      </c>
      <c r="D196" s="270"/>
      <c r="E196" s="270"/>
      <c r="F196" s="270"/>
      <c r="G196" s="270"/>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440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47" t="str">
        <f>C196</f>
        <v>svislé nebo šikmé (odkloněné), půdorysně přímé nebo zalomené, stěn nosných, výplňových, nebo příček, včetně vzpěr nebo jiného zajištění</v>
      </c>
      <c r="BB196" s="212"/>
      <c r="BC196" s="212"/>
      <c r="BD196" s="212"/>
      <c r="BE196" s="212"/>
      <c r="BF196" s="212"/>
      <c r="BG196" s="212"/>
      <c r="BH196" s="212"/>
    </row>
    <row r="197" spans="1:60" outlineLevel="2" x14ac:dyDescent="0.2">
      <c r="A197" s="219"/>
      <c r="B197" s="220"/>
      <c r="C197" s="274" t="s">
        <v>635</v>
      </c>
      <c r="D197" s="264"/>
      <c r="E197" s="265">
        <v>117.871</v>
      </c>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442</v>
      </c>
      <c r="AH197" s="212">
        <v>5</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9">
        <v>46</v>
      </c>
      <c r="B198" s="240" t="s">
        <v>636</v>
      </c>
      <c r="C198" s="257" t="s">
        <v>637</v>
      </c>
      <c r="D198" s="241" t="s">
        <v>582</v>
      </c>
      <c r="E198" s="242">
        <v>4.53803</v>
      </c>
      <c r="F198" s="243"/>
      <c r="G198" s="244">
        <f>ROUND(E198*F198,2)</f>
        <v>0</v>
      </c>
      <c r="H198" s="243"/>
      <c r="I198" s="244">
        <f>ROUND(E198*H198,2)</f>
        <v>0</v>
      </c>
      <c r="J198" s="243"/>
      <c r="K198" s="244">
        <f>ROUND(E198*J198,2)</f>
        <v>0</v>
      </c>
      <c r="L198" s="244">
        <v>21</v>
      </c>
      <c r="M198" s="244">
        <f>G198*(1+L198/100)</f>
        <v>0</v>
      </c>
      <c r="N198" s="242">
        <v>1.02491</v>
      </c>
      <c r="O198" s="242">
        <f>ROUND(E198*N198,2)</f>
        <v>4.6500000000000004</v>
      </c>
      <c r="P198" s="242">
        <v>0</v>
      </c>
      <c r="Q198" s="242">
        <f>ROUND(E198*P198,2)</f>
        <v>0</v>
      </c>
      <c r="R198" s="244" t="s">
        <v>550</v>
      </c>
      <c r="S198" s="244" t="s">
        <v>352</v>
      </c>
      <c r="T198" s="245" t="s">
        <v>352</v>
      </c>
      <c r="U198" s="223">
        <v>24.56</v>
      </c>
      <c r="V198" s="223">
        <f>ROUND(E198*U198,2)</f>
        <v>111.45</v>
      </c>
      <c r="W198" s="223"/>
      <c r="X198" s="223" t="s">
        <v>437</v>
      </c>
      <c r="Y198" s="223" t="s">
        <v>355</v>
      </c>
      <c r="Z198" s="212"/>
      <c r="AA198" s="212"/>
      <c r="AB198" s="212"/>
      <c r="AC198" s="212"/>
      <c r="AD198" s="212"/>
      <c r="AE198" s="212"/>
      <c r="AF198" s="212"/>
      <c r="AG198" s="212" t="s">
        <v>438</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73" t="s">
        <v>638</v>
      </c>
      <c r="D199" s="270"/>
      <c r="E199" s="270"/>
      <c r="F199" s="270"/>
      <c r="G199" s="270"/>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440</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74" t="s">
        <v>639</v>
      </c>
      <c r="D200" s="264"/>
      <c r="E200" s="265"/>
      <c r="F200" s="223"/>
      <c r="G200" s="223"/>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442</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74" t="s">
        <v>640</v>
      </c>
      <c r="D201" s="264"/>
      <c r="E201" s="265">
        <v>4.53803</v>
      </c>
      <c r="F201" s="223"/>
      <c r="G201" s="223"/>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442</v>
      </c>
      <c r="AH201" s="212">
        <v>5</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ht="22.5" outlineLevel="1" x14ac:dyDescent="0.2">
      <c r="A202" s="239">
        <v>47</v>
      </c>
      <c r="B202" s="240" t="s">
        <v>641</v>
      </c>
      <c r="C202" s="257" t="s">
        <v>642</v>
      </c>
      <c r="D202" s="241" t="s">
        <v>486</v>
      </c>
      <c r="E202" s="242">
        <v>85.4</v>
      </c>
      <c r="F202" s="243"/>
      <c r="G202" s="244">
        <f>ROUND(E202*F202,2)</f>
        <v>0</v>
      </c>
      <c r="H202" s="243"/>
      <c r="I202" s="244">
        <f>ROUND(E202*H202,2)</f>
        <v>0</v>
      </c>
      <c r="J202" s="243"/>
      <c r="K202" s="244">
        <f>ROUND(E202*J202,2)</f>
        <v>0</v>
      </c>
      <c r="L202" s="244">
        <v>21</v>
      </c>
      <c r="M202" s="244">
        <f>G202*(1+L202/100)</f>
        <v>0</v>
      </c>
      <c r="N202" s="242">
        <v>0</v>
      </c>
      <c r="O202" s="242">
        <f>ROUND(E202*N202,2)</f>
        <v>0</v>
      </c>
      <c r="P202" s="242">
        <v>0</v>
      </c>
      <c r="Q202" s="242">
        <f>ROUND(E202*P202,2)</f>
        <v>0</v>
      </c>
      <c r="R202" s="244" t="s">
        <v>643</v>
      </c>
      <c r="S202" s="244" t="s">
        <v>352</v>
      </c>
      <c r="T202" s="245" t="s">
        <v>352</v>
      </c>
      <c r="U202" s="223">
        <v>0.62</v>
      </c>
      <c r="V202" s="223">
        <f>ROUND(E202*U202,2)</f>
        <v>52.95</v>
      </c>
      <c r="W202" s="223"/>
      <c r="X202" s="223" t="s">
        <v>437</v>
      </c>
      <c r="Y202" s="223" t="s">
        <v>355</v>
      </c>
      <c r="Z202" s="212"/>
      <c r="AA202" s="212"/>
      <c r="AB202" s="212"/>
      <c r="AC202" s="212"/>
      <c r="AD202" s="212"/>
      <c r="AE202" s="212"/>
      <c r="AF202" s="212"/>
      <c r="AG202" s="212" t="s">
        <v>438</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73" t="s">
        <v>644</v>
      </c>
      <c r="D203" s="270"/>
      <c r="E203" s="270"/>
      <c r="F203" s="270"/>
      <c r="G203" s="270"/>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440</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74" t="s">
        <v>645</v>
      </c>
      <c r="D204" s="264"/>
      <c r="E204" s="265"/>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442</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3" x14ac:dyDescent="0.2">
      <c r="A205" s="219"/>
      <c r="B205" s="220"/>
      <c r="C205" s="274" t="s">
        <v>646</v>
      </c>
      <c r="D205" s="264"/>
      <c r="E205" s="265">
        <v>59.59</v>
      </c>
      <c r="F205" s="223"/>
      <c r="G205" s="223"/>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442</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22.5" outlineLevel="3" x14ac:dyDescent="0.2">
      <c r="A206" s="219"/>
      <c r="B206" s="220"/>
      <c r="C206" s="274" t="s">
        <v>647</v>
      </c>
      <c r="D206" s="264"/>
      <c r="E206" s="265">
        <v>25.81</v>
      </c>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442</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75" t="s">
        <v>459</v>
      </c>
      <c r="D207" s="266"/>
      <c r="E207" s="267">
        <v>85.4</v>
      </c>
      <c r="F207" s="223"/>
      <c r="G207" s="223"/>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442</v>
      </c>
      <c r="AH207" s="212">
        <v>1</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39">
        <v>48</v>
      </c>
      <c r="B208" s="240" t="s">
        <v>648</v>
      </c>
      <c r="C208" s="257" t="s">
        <v>649</v>
      </c>
      <c r="D208" s="241" t="s">
        <v>486</v>
      </c>
      <c r="E208" s="242">
        <v>265.39</v>
      </c>
      <c r="F208" s="243"/>
      <c r="G208" s="244">
        <f>ROUND(E208*F208,2)</f>
        <v>0</v>
      </c>
      <c r="H208" s="243"/>
      <c r="I208" s="244">
        <f>ROUND(E208*H208,2)</f>
        <v>0</v>
      </c>
      <c r="J208" s="243"/>
      <c r="K208" s="244">
        <f>ROUND(E208*J208,2)</f>
        <v>0</v>
      </c>
      <c r="L208" s="244">
        <v>21</v>
      </c>
      <c r="M208" s="244">
        <f>G208*(1+L208/100)</f>
        <v>0</v>
      </c>
      <c r="N208" s="242">
        <v>0</v>
      </c>
      <c r="O208" s="242">
        <f>ROUND(E208*N208,2)</f>
        <v>0</v>
      </c>
      <c r="P208" s="242">
        <v>0</v>
      </c>
      <c r="Q208" s="242">
        <f>ROUND(E208*P208,2)</f>
        <v>0</v>
      </c>
      <c r="R208" s="244" t="s">
        <v>643</v>
      </c>
      <c r="S208" s="244" t="s">
        <v>352</v>
      </c>
      <c r="T208" s="245" t="s">
        <v>352</v>
      </c>
      <c r="U208" s="223">
        <v>0.746</v>
      </c>
      <c r="V208" s="223">
        <f>ROUND(E208*U208,2)</f>
        <v>197.98</v>
      </c>
      <c r="W208" s="223"/>
      <c r="X208" s="223" t="s">
        <v>437</v>
      </c>
      <c r="Y208" s="223" t="s">
        <v>355</v>
      </c>
      <c r="Z208" s="212"/>
      <c r="AA208" s="212"/>
      <c r="AB208" s="212"/>
      <c r="AC208" s="212"/>
      <c r="AD208" s="212"/>
      <c r="AE208" s="212"/>
      <c r="AF208" s="212"/>
      <c r="AG208" s="212" t="s">
        <v>438</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73" t="s">
        <v>644</v>
      </c>
      <c r="D209" s="270"/>
      <c r="E209" s="270"/>
      <c r="F209" s="270"/>
      <c r="G209" s="270"/>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440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74" t="s">
        <v>645</v>
      </c>
      <c r="D210" s="264"/>
      <c r="E210" s="265"/>
      <c r="F210" s="223"/>
      <c r="G210" s="223"/>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442</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3" x14ac:dyDescent="0.2">
      <c r="A211" s="219"/>
      <c r="B211" s="220"/>
      <c r="C211" s="274" t="s">
        <v>650</v>
      </c>
      <c r="D211" s="264"/>
      <c r="E211" s="265">
        <v>71.97</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442</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3" x14ac:dyDescent="0.2">
      <c r="A212" s="219"/>
      <c r="B212" s="220"/>
      <c r="C212" s="274" t="s">
        <v>651</v>
      </c>
      <c r="D212" s="264"/>
      <c r="E212" s="265">
        <v>185.48</v>
      </c>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442</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22.5" outlineLevel="3" x14ac:dyDescent="0.2">
      <c r="A213" s="219"/>
      <c r="B213" s="220"/>
      <c r="C213" s="274" t="s">
        <v>652</v>
      </c>
      <c r="D213" s="264"/>
      <c r="E213" s="265">
        <v>7.94</v>
      </c>
      <c r="F213" s="223"/>
      <c r="G213" s="223"/>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442</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75" t="s">
        <v>459</v>
      </c>
      <c r="D214" s="266"/>
      <c r="E214" s="267">
        <v>265.39</v>
      </c>
      <c r="F214" s="223"/>
      <c r="G214" s="223"/>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442</v>
      </c>
      <c r="AH214" s="212">
        <v>1</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9">
        <v>49</v>
      </c>
      <c r="B215" s="240" t="s">
        <v>653</v>
      </c>
      <c r="C215" s="257" t="s">
        <v>654</v>
      </c>
      <c r="D215" s="241" t="s">
        <v>486</v>
      </c>
      <c r="E215" s="242">
        <v>9.2100000000000009</v>
      </c>
      <c r="F215" s="243"/>
      <c r="G215" s="244">
        <f>ROUND(E215*F215,2)</f>
        <v>0</v>
      </c>
      <c r="H215" s="243"/>
      <c r="I215" s="244">
        <f>ROUND(E215*H215,2)</f>
        <v>0</v>
      </c>
      <c r="J215" s="243"/>
      <c r="K215" s="244">
        <f>ROUND(E215*J215,2)</f>
        <v>0</v>
      </c>
      <c r="L215" s="244">
        <v>21</v>
      </c>
      <c r="M215" s="244">
        <f>G215*(1+L215/100)</f>
        <v>0</v>
      </c>
      <c r="N215" s="242">
        <v>0.11312999999999999</v>
      </c>
      <c r="O215" s="242">
        <f>ROUND(E215*N215,2)</f>
        <v>1.04</v>
      </c>
      <c r="P215" s="242">
        <v>0</v>
      </c>
      <c r="Q215" s="242">
        <f>ROUND(E215*P215,2)</f>
        <v>0</v>
      </c>
      <c r="R215" s="244" t="s">
        <v>550</v>
      </c>
      <c r="S215" s="244" t="s">
        <v>352</v>
      </c>
      <c r="T215" s="245" t="s">
        <v>352</v>
      </c>
      <c r="U215" s="223">
        <v>0.55000000000000004</v>
      </c>
      <c r="V215" s="223">
        <f>ROUND(E215*U215,2)</f>
        <v>5.07</v>
      </c>
      <c r="W215" s="223"/>
      <c r="X215" s="223" t="s">
        <v>437</v>
      </c>
      <c r="Y215" s="223" t="s">
        <v>355</v>
      </c>
      <c r="Z215" s="212"/>
      <c r="AA215" s="212"/>
      <c r="AB215" s="212"/>
      <c r="AC215" s="212"/>
      <c r="AD215" s="212"/>
      <c r="AE215" s="212"/>
      <c r="AF215" s="212"/>
      <c r="AG215" s="212" t="s">
        <v>438</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73" t="s">
        <v>655</v>
      </c>
      <c r="D216" s="270"/>
      <c r="E216" s="270"/>
      <c r="F216" s="270"/>
      <c r="G216" s="270"/>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440</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74" t="s">
        <v>656</v>
      </c>
      <c r="D217" s="264"/>
      <c r="E217" s="265">
        <v>3.7850000000000001</v>
      </c>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442</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74" t="s">
        <v>657</v>
      </c>
      <c r="D218" s="264"/>
      <c r="E218" s="265">
        <v>5.4249999999999998</v>
      </c>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442</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9">
        <v>50</v>
      </c>
      <c r="B219" s="240" t="s">
        <v>658</v>
      </c>
      <c r="C219" s="257" t="s">
        <v>659</v>
      </c>
      <c r="D219" s="241" t="s">
        <v>486</v>
      </c>
      <c r="E219" s="242">
        <v>1.2949999999999999</v>
      </c>
      <c r="F219" s="243"/>
      <c r="G219" s="244">
        <f>ROUND(E219*F219,2)</f>
        <v>0</v>
      </c>
      <c r="H219" s="243"/>
      <c r="I219" s="244">
        <f>ROUND(E219*H219,2)</f>
        <v>0</v>
      </c>
      <c r="J219" s="243"/>
      <c r="K219" s="244">
        <f>ROUND(E219*J219,2)</f>
        <v>0</v>
      </c>
      <c r="L219" s="244">
        <v>21</v>
      </c>
      <c r="M219" s="244">
        <f>G219*(1+L219/100)</f>
        <v>0</v>
      </c>
      <c r="N219" s="242">
        <v>0.16339999999999999</v>
      </c>
      <c r="O219" s="242">
        <f>ROUND(E219*N219,2)</f>
        <v>0.21</v>
      </c>
      <c r="P219" s="242">
        <v>0</v>
      </c>
      <c r="Q219" s="242">
        <f>ROUND(E219*P219,2)</f>
        <v>0</v>
      </c>
      <c r="R219" s="244" t="s">
        <v>550</v>
      </c>
      <c r="S219" s="244" t="s">
        <v>352</v>
      </c>
      <c r="T219" s="245" t="s">
        <v>352</v>
      </c>
      <c r="U219" s="223">
        <v>1.2225999999999999</v>
      </c>
      <c r="V219" s="223">
        <f>ROUND(E219*U219,2)</f>
        <v>1.58</v>
      </c>
      <c r="W219" s="223"/>
      <c r="X219" s="223" t="s">
        <v>437</v>
      </c>
      <c r="Y219" s="223" t="s">
        <v>355</v>
      </c>
      <c r="Z219" s="212"/>
      <c r="AA219" s="212"/>
      <c r="AB219" s="212"/>
      <c r="AC219" s="212"/>
      <c r="AD219" s="212"/>
      <c r="AE219" s="212"/>
      <c r="AF219" s="212"/>
      <c r="AG219" s="212" t="s">
        <v>438</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73" t="s">
        <v>660</v>
      </c>
      <c r="D220" s="270"/>
      <c r="E220" s="270"/>
      <c r="F220" s="270"/>
      <c r="G220" s="270"/>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440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74" t="s">
        <v>609</v>
      </c>
      <c r="D221" s="264"/>
      <c r="E221" s="265"/>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442</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74" t="s">
        <v>661</v>
      </c>
      <c r="D222" s="264"/>
      <c r="E222" s="265">
        <v>1.2949999999999999</v>
      </c>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442</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75" t="s">
        <v>459</v>
      </c>
      <c r="D223" s="266"/>
      <c r="E223" s="267">
        <v>1.2949999999999999</v>
      </c>
      <c r="F223" s="223"/>
      <c r="G223" s="22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442</v>
      </c>
      <c r="AH223" s="212">
        <v>1</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1" x14ac:dyDescent="0.2">
      <c r="A224" s="239">
        <v>51</v>
      </c>
      <c r="B224" s="240" t="s">
        <v>662</v>
      </c>
      <c r="C224" s="257" t="s">
        <v>663</v>
      </c>
      <c r="D224" s="241" t="s">
        <v>486</v>
      </c>
      <c r="E224" s="242">
        <v>350.79</v>
      </c>
      <c r="F224" s="243"/>
      <c r="G224" s="244">
        <f>ROUND(E224*F224,2)</f>
        <v>0</v>
      </c>
      <c r="H224" s="243"/>
      <c r="I224" s="244">
        <f>ROUND(E224*H224,2)</f>
        <v>0</v>
      </c>
      <c r="J224" s="243"/>
      <c r="K224" s="244">
        <f>ROUND(E224*J224,2)</f>
        <v>0</v>
      </c>
      <c r="L224" s="244">
        <v>21</v>
      </c>
      <c r="M224" s="244">
        <f>G224*(1+L224/100)</f>
        <v>0</v>
      </c>
      <c r="N224" s="242">
        <v>0</v>
      </c>
      <c r="O224" s="242">
        <f>ROUND(E224*N224,2)</f>
        <v>0</v>
      </c>
      <c r="P224" s="242">
        <v>0</v>
      </c>
      <c r="Q224" s="242">
        <f>ROUND(E224*P224,2)</f>
        <v>0</v>
      </c>
      <c r="R224" s="244"/>
      <c r="S224" s="244" t="s">
        <v>413</v>
      </c>
      <c r="T224" s="245" t="s">
        <v>353</v>
      </c>
      <c r="U224" s="223">
        <v>0</v>
      </c>
      <c r="V224" s="223">
        <f>ROUND(E224*U224,2)</f>
        <v>0</v>
      </c>
      <c r="W224" s="223"/>
      <c r="X224" s="223" t="s">
        <v>437</v>
      </c>
      <c r="Y224" s="223" t="s">
        <v>355</v>
      </c>
      <c r="Z224" s="212"/>
      <c r="AA224" s="212"/>
      <c r="AB224" s="212"/>
      <c r="AC224" s="212"/>
      <c r="AD224" s="212"/>
      <c r="AE224" s="212"/>
      <c r="AF224" s="212"/>
      <c r="AG224" s="212" t="s">
        <v>438</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58" t="s">
        <v>425</v>
      </c>
      <c r="D225" s="246"/>
      <c r="E225" s="246"/>
      <c r="F225" s="246"/>
      <c r="G225" s="246"/>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357</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9" t="s">
        <v>664</v>
      </c>
      <c r="D226" s="248"/>
      <c r="E226" s="248"/>
      <c r="F226" s="248"/>
      <c r="G226" s="248"/>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357</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123.75" outlineLevel="3" x14ac:dyDescent="0.2">
      <c r="A227" s="219"/>
      <c r="B227" s="220"/>
      <c r="C227" s="259" t="s">
        <v>665</v>
      </c>
      <c r="D227" s="248"/>
      <c r="E227" s="248"/>
      <c r="F227" s="248"/>
      <c r="G227" s="248"/>
      <c r="H227" s="223"/>
      <c r="I227" s="223"/>
      <c r="J227" s="223"/>
      <c r="K227" s="223"/>
      <c r="L227" s="223"/>
      <c r="M227" s="223"/>
      <c r="N227" s="222"/>
      <c r="O227" s="222"/>
      <c r="P227" s="222"/>
      <c r="Q227" s="222"/>
      <c r="R227" s="223"/>
      <c r="S227" s="223"/>
      <c r="T227" s="223"/>
      <c r="U227" s="223"/>
      <c r="V227" s="223"/>
      <c r="W227" s="223"/>
      <c r="X227" s="223"/>
      <c r="Y227" s="223"/>
      <c r="Z227" s="212"/>
      <c r="AA227" s="212"/>
      <c r="AB227" s="212"/>
      <c r="AC227" s="212"/>
      <c r="AD227" s="212"/>
      <c r="AE227" s="212"/>
      <c r="AF227" s="212"/>
      <c r="AG227" s="212" t="s">
        <v>357</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47" t="str">
        <f>C227</f>
        <v>Upevnění do soklu se doporučuje uchycením k ocelovému profilu. Je sice technicky možné kotvit i přímo do betonu, ale v praxi nemusí být ŽB sokl dostatečně rovný. Pod panely by měla být provedena okapnice chránící povrch panelů a střižnou hranu proti ostřiku dešťové vody. U horizontálního kladení se používají zakládací profily zejména z důvodu průhybu panelu od zatížení a od teploty, aby mezi panelem a soklem nevznikala spára.  Obvodový plášť začíná při spodním okraji na úrovni ±0,000 nebo +1,000 (na opěrné zdi) typovým oplechováním a startovací C kazetou. C-kazety nad střešní rovinou (atika) budou kotveny na pomocné ocelové T-prvky svařené z plechu tl. 10 mm, které budou konzolovitě kotvené na obvodové sloupy (tyto konzoly jsou řešeny v části statika). Horní hrana atiky bude ukončena typovým oplechováním. Obvodový plášť bude s požární odolností 15 min. Pomocné ocel. profily pro vytvoření otvorů v plášti jsou součástí dodávky skládaného pláště. Dodavatel skládaného pláště vytvoří na základě požadavků dodavatele výplní otvorů potřebný stavební otvor. Součástí dodávky obvodového pláště budou také všechny potřebné ukončující, lemovací profily, krycí lišty a profily pro dilataci stavby, expanzní pásky atd. Převedeny budou dle typových detailů výrobce fasádního systému. Ostění a nadpraží otvorů sekčních vrat a dveří bude zateplené izolací tl. 50 mm a oplechované.</v>
      </c>
      <c r="BB227" s="212"/>
      <c r="BC227" s="212"/>
      <c r="BD227" s="212"/>
      <c r="BE227" s="212"/>
      <c r="BF227" s="212"/>
      <c r="BG227" s="212"/>
      <c r="BH227" s="212"/>
    </row>
    <row r="228" spans="1:60" outlineLevel="3" x14ac:dyDescent="0.2">
      <c r="A228" s="219"/>
      <c r="B228" s="220"/>
      <c r="C228" s="259" t="s">
        <v>1652</v>
      </c>
      <c r="D228" s="248"/>
      <c r="E228" s="248"/>
      <c r="F228" s="248"/>
      <c r="G228" s="248"/>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357</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47" t="str">
        <f>C228</f>
        <v>Kompletní provedení dle veškerých informací obsažených v PD (textová i výkresová část, technologické postupy atd.).</v>
      </c>
      <c r="BB228" s="212"/>
      <c r="BC228" s="212"/>
      <c r="BD228" s="212"/>
      <c r="BE228" s="212"/>
      <c r="BF228" s="212"/>
      <c r="BG228" s="212"/>
      <c r="BH228" s="212"/>
    </row>
    <row r="229" spans="1:60" ht="22.5" outlineLevel="3" x14ac:dyDescent="0.2">
      <c r="A229" s="219"/>
      <c r="B229" s="220"/>
      <c r="C229" s="259" t="s">
        <v>1653</v>
      </c>
      <c r="D229" s="248"/>
      <c r="E229" s="248"/>
      <c r="F229" s="248"/>
      <c r="G229" s="248"/>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357</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47" t="str">
        <f>C229</f>
        <v>Provedení je včetně montáže, demontáže původních konstrukcí, dodávky, přesunu hmot, přesunu a likvidace suti, povrchové úpravy, repasí, dílenských dokumentací,</v>
      </c>
      <c r="BB229" s="212"/>
      <c r="BC229" s="212"/>
      <c r="BD229" s="212"/>
      <c r="BE229" s="212"/>
      <c r="BF229" s="212"/>
      <c r="BG229" s="212"/>
      <c r="BH229" s="212"/>
    </row>
    <row r="230" spans="1:60" outlineLevel="3" x14ac:dyDescent="0.2">
      <c r="A230" s="219"/>
      <c r="B230" s="220"/>
      <c r="C230" s="259" t="s">
        <v>666</v>
      </c>
      <c r="D230" s="248"/>
      <c r="E230" s="248"/>
      <c r="F230" s="248"/>
      <c r="G230" s="248"/>
      <c r="H230" s="223"/>
      <c r="I230" s="223"/>
      <c r="J230" s="223"/>
      <c r="K230" s="223"/>
      <c r="L230" s="223"/>
      <c r="M230" s="223"/>
      <c r="N230" s="222"/>
      <c r="O230" s="222"/>
      <c r="P230" s="222"/>
      <c r="Q230" s="222"/>
      <c r="R230" s="223"/>
      <c r="S230" s="223"/>
      <c r="T230" s="223"/>
      <c r="U230" s="223"/>
      <c r="V230" s="223"/>
      <c r="W230" s="223"/>
      <c r="X230" s="223"/>
      <c r="Y230" s="223"/>
      <c r="Z230" s="212"/>
      <c r="AA230" s="212"/>
      <c r="AB230" s="212"/>
      <c r="AC230" s="212"/>
      <c r="AD230" s="212"/>
      <c r="AE230" s="212"/>
      <c r="AF230" s="212"/>
      <c r="AG230" s="212" t="s">
        <v>357</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74" t="s">
        <v>667</v>
      </c>
      <c r="D231" s="264"/>
      <c r="E231" s="265">
        <v>85.4</v>
      </c>
      <c r="F231" s="223"/>
      <c r="G231" s="223"/>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442</v>
      </c>
      <c r="AH231" s="212">
        <v>5</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74" t="s">
        <v>668</v>
      </c>
      <c r="D232" s="264"/>
      <c r="E232" s="265">
        <v>265.39</v>
      </c>
      <c r="F232" s="223"/>
      <c r="G232" s="223"/>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442</v>
      </c>
      <c r="AH232" s="212">
        <v>5</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75" t="s">
        <v>459</v>
      </c>
      <c r="D233" s="266"/>
      <c r="E233" s="267">
        <v>350.79</v>
      </c>
      <c r="F233" s="223"/>
      <c r="G233" s="223"/>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442</v>
      </c>
      <c r="AH233" s="212">
        <v>1</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39">
        <v>52</v>
      </c>
      <c r="B234" s="240" t="s">
        <v>669</v>
      </c>
      <c r="C234" s="257" t="s">
        <v>670</v>
      </c>
      <c r="D234" s="241" t="s">
        <v>486</v>
      </c>
      <c r="E234" s="242">
        <v>102.48</v>
      </c>
      <c r="F234" s="243"/>
      <c r="G234" s="244">
        <f>ROUND(E234*F234,2)</f>
        <v>0</v>
      </c>
      <c r="H234" s="243"/>
      <c r="I234" s="244">
        <f>ROUND(E234*H234,2)</f>
        <v>0</v>
      </c>
      <c r="J234" s="243"/>
      <c r="K234" s="244">
        <f>ROUND(E234*J234,2)</f>
        <v>0</v>
      </c>
      <c r="L234" s="244">
        <v>21</v>
      </c>
      <c r="M234" s="244">
        <f>G234*(1+L234/100)</f>
        <v>0</v>
      </c>
      <c r="N234" s="242">
        <v>1.064E-2</v>
      </c>
      <c r="O234" s="242">
        <f>ROUND(E234*N234,2)</f>
        <v>1.0900000000000001</v>
      </c>
      <c r="P234" s="242">
        <v>0</v>
      </c>
      <c r="Q234" s="242">
        <f>ROUND(E234*P234,2)</f>
        <v>0</v>
      </c>
      <c r="R234" s="244"/>
      <c r="S234" s="244" t="s">
        <v>413</v>
      </c>
      <c r="T234" s="245" t="s">
        <v>353</v>
      </c>
      <c r="U234" s="223">
        <v>0</v>
      </c>
      <c r="V234" s="223">
        <f>ROUND(E234*U234,2)</f>
        <v>0</v>
      </c>
      <c r="W234" s="223"/>
      <c r="X234" s="223" t="s">
        <v>526</v>
      </c>
      <c r="Y234" s="223" t="s">
        <v>355</v>
      </c>
      <c r="Z234" s="212"/>
      <c r="AA234" s="212"/>
      <c r="AB234" s="212"/>
      <c r="AC234" s="212"/>
      <c r="AD234" s="212"/>
      <c r="AE234" s="212"/>
      <c r="AF234" s="212"/>
      <c r="AG234" s="212" t="s">
        <v>527</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8" t="s">
        <v>425</v>
      </c>
      <c r="D235" s="246"/>
      <c r="E235" s="246"/>
      <c r="F235" s="246"/>
      <c r="G235" s="246"/>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357</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33.75" outlineLevel="3" x14ac:dyDescent="0.2">
      <c r="A236" s="219"/>
      <c r="B236" s="220"/>
      <c r="C236" s="259" t="s">
        <v>1654</v>
      </c>
      <c r="D236" s="248"/>
      <c r="E236" s="248"/>
      <c r="F236" s="248"/>
      <c r="G236" s="248"/>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357</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47" t="str">
        <f>C236</f>
        <v>Dodávka stěnových panelů tl.60 mm s minerální výplní a lakovanými, pozinkovanými C-kazetami, které budou kotvené do obvodových sloupů a budou nosné pro rozpon 6,0 m. Povrchová úprava C-kazet je barvy RAL 9002 (bílá) zevnitř. S ohledem na vyšší požární zatížení se požadují panely s minerální vatou – reakce na oheň A2-s1, d0.</v>
      </c>
      <c r="BB236" s="212"/>
      <c r="BC236" s="212"/>
      <c r="BD236" s="212"/>
      <c r="BE236" s="212"/>
      <c r="BF236" s="212"/>
      <c r="BG236" s="212"/>
      <c r="BH236" s="212"/>
    </row>
    <row r="237" spans="1:60" outlineLevel="3" x14ac:dyDescent="0.2">
      <c r="A237" s="219"/>
      <c r="B237" s="220"/>
      <c r="C237" s="259" t="s">
        <v>1655</v>
      </c>
      <c r="D237" s="248"/>
      <c r="E237" s="248"/>
      <c r="F237" s="248"/>
      <c r="G237" s="248"/>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357</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47" t="str">
        <f>C237</f>
        <v>Kompletní dodávka dle veškerých informací obsažených v PD (textová i výkresová část, technologické postupy atd.).</v>
      </c>
      <c r="BB237" s="212"/>
      <c r="BC237" s="212"/>
      <c r="BD237" s="212"/>
      <c r="BE237" s="212"/>
      <c r="BF237" s="212"/>
      <c r="BG237" s="212"/>
      <c r="BH237" s="212"/>
    </row>
    <row r="238" spans="1:60" outlineLevel="3" x14ac:dyDescent="0.2">
      <c r="A238" s="219"/>
      <c r="B238" s="220"/>
      <c r="C238" s="259" t="s">
        <v>671</v>
      </c>
      <c r="D238" s="248"/>
      <c r="E238" s="248"/>
      <c r="F238" s="248"/>
      <c r="G238" s="248"/>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357</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47" t="str">
        <f>C238</f>
        <v>Vč. povrchové úpravy, dílenských dokumentací, vzorkování a veškerých dalších nutných souvisejících plnění a dodávek potřeb.</v>
      </c>
      <c r="BB238" s="212"/>
      <c r="BC238" s="212"/>
      <c r="BD238" s="212"/>
      <c r="BE238" s="212"/>
      <c r="BF238" s="212"/>
      <c r="BG238" s="212"/>
      <c r="BH238" s="212"/>
    </row>
    <row r="239" spans="1:60" outlineLevel="2" x14ac:dyDescent="0.2">
      <c r="A239" s="219"/>
      <c r="B239" s="220"/>
      <c r="C239" s="274" t="s">
        <v>672</v>
      </c>
      <c r="D239" s="264"/>
      <c r="E239" s="265">
        <v>102.48</v>
      </c>
      <c r="F239" s="223"/>
      <c r="G239" s="223"/>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442</v>
      </c>
      <c r="AH239" s="212">
        <v>5</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9">
        <v>53</v>
      </c>
      <c r="B240" s="240" t="s">
        <v>673</v>
      </c>
      <c r="C240" s="257" t="s">
        <v>674</v>
      </c>
      <c r="D240" s="241" t="s">
        <v>486</v>
      </c>
      <c r="E240" s="242">
        <v>318.46800000000002</v>
      </c>
      <c r="F240" s="243"/>
      <c r="G240" s="244">
        <f>ROUND(E240*F240,2)</f>
        <v>0</v>
      </c>
      <c r="H240" s="243"/>
      <c r="I240" s="244">
        <f>ROUND(E240*H240,2)</f>
        <v>0</v>
      </c>
      <c r="J240" s="243"/>
      <c r="K240" s="244">
        <f>ROUND(E240*J240,2)</f>
        <v>0</v>
      </c>
      <c r="L240" s="244">
        <v>21</v>
      </c>
      <c r="M240" s="244">
        <f>G240*(1+L240/100)</f>
        <v>0</v>
      </c>
      <c r="N240" s="242">
        <v>2.7470000000000001E-2</v>
      </c>
      <c r="O240" s="242">
        <f>ROUND(E240*N240,2)</f>
        <v>8.75</v>
      </c>
      <c r="P240" s="242">
        <v>0</v>
      </c>
      <c r="Q240" s="242">
        <f>ROUND(E240*P240,2)</f>
        <v>0</v>
      </c>
      <c r="R240" s="244"/>
      <c r="S240" s="244" t="s">
        <v>413</v>
      </c>
      <c r="T240" s="245" t="s">
        <v>353</v>
      </c>
      <c r="U240" s="223">
        <v>0</v>
      </c>
      <c r="V240" s="223">
        <f>ROUND(E240*U240,2)</f>
        <v>0</v>
      </c>
      <c r="W240" s="223"/>
      <c r="X240" s="223" t="s">
        <v>526</v>
      </c>
      <c r="Y240" s="223" t="s">
        <v>355</v>
      </c>
      <c r="Z240" s="212"/>
      <c r="AA240" s="212"/>
      <c r="AB240" s="212"/>
      <c r="AC240" s="212"/>
      <c r="AD240" s="212"/>
      <c r="AE240" s="212"/>
      <c r="AF240" s="212"/>
      <c r="AG240" s="212" t="s">
        <v>527</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58" t="s">
        <v>425</v>
      </c>
      <c r="D241" s="246"/>
      <c r="E241" s="246"/>
      <c r="F241" s="246"/>
      <c r="G241" s="246"/>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357</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ht="33.75" outlineLevel="3" x14ac:dyDescent="0.2">
      <c r="A242" s="219"/>
      <c r="B242" s="220"/>
      <c r="C242" s="259" t="s">
        <v>1656</v>
      </c>
      <c r="D242" s="248"/>
      <c r="E242" s="248"/>
      <c r="F242" s="248"/>
      <c r="G242" s="248"/>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357</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47" t="str">
        <f>C242</f>
        <v>Dodávka stěnových panelů tl.130 mm s minerální výplní a lakovanými, pozinkovanými C-kazetami, které budou kotvené do obvodových sloupů a budou nosné pro rozpon 6,0 m. Povrchová úprava C-kazet je barvy RAL 9002 (bílá) zevnitř. S ohledem na vyšší požární zatížení se požadují panely s minerální vatou – reakce na oheň A2-s1, d0.</v>
      </c>
      <c r="BB242" s="212"/>
      <c r="BC242" s="212"/>
      <c r="BD242" s="212"/>
      <c r="BE242" s="212"/>
      <c r="BF242" s="212"/>
      <c r="BG242" s="212"/>
      <c r="BH242" s="212"/>
    </row>
    <row r="243" spans="1:60" outlineLevel="3" x14ac:dyDescent="0.2">
      <c r="A243" s="219"/>
      <c r="B243" s="220"/>
      <c r="C243" s="259" t="s">
        <v>1655</v>
      </c>
      <c r="D243" s="248"/>
      <c r="E243" s="248"/>
      <c r="F243" s="248"/>
      <c r="G243" s="248"/>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357</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47" t="str">
        <f>C243</f>
        <v>Kompletní dodávka dle veškerých informací obsažených v PD (textová i výkresová část, technologické postupy atd.).</v>
      </c>
      <c r="BB243" s="212"/>
      <c r="BC243" s="212"/>
      <c r="BD243" s="212"/>
      <c r="BE243" s="212"/>
      <c r="BF243" s="212"/>
      <c r="BG243" s="212"/>
      <c r="BH243" s="212"/>
    </row>
    <row r="244" spans="1:60" outlineLevel="3" x14ac:dyDescent="0.2">
      <c r="A244" s="219"/>
      <c r="B244" s="220"/>
      <c r="C244" s="259" t="s">
        <v>671</v>
      </c>
      <c r="D244" s="248"/>
      <c r="E244" s="248"/>
      <c r="F244" s="248"/>
      <c r="G244" s="248"/>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357</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47" t="str">
        <f>C244</f>
        <v>Vč. povrchové úpravy, dílenských dokumentací, vzorkování a veškerých dalších nutných souvisejících plnění a dodávek potřeb.</v>
      </c>
      <c r="BB244" s="212"/>
      <c r="BC244" s="212"/>
      <c r="BD244" s="212"/>
      <c r="BE244" s="212"/>
      <c r="BF244" s="212"/>
      <c r="BG244" s="212"/>
      <c r="BH244" s="212"/>
    </row>
    <row r="245" spans="1:60" outlineLevel="2" x14ac:dyDescent="0.2">
      <c r="A245" s="219"/>
      <c r="B245" s="220"/>
      <c r="C245" s="274" t="s">
        <v>675</v>
      </c>
      <c r="D245" s="264"/>
      <c r="E245" s="265">
        <v>318.46800000000002</v>
      </c>
      <c r="F245" s="223"/>
      <c r="G245" s="223"/>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442</v>
      </c>
      <c r="AH245" s="212">
        <v>5</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x14ac:dyDescent="0.2">
      <c r="A246" s="229" t="s">
        <v>347</v>
      </c>
      <c r="B246" s="230" t="s">
        <v>210</v>
      </c>
      <c r="C246" s="256" t="s">
        <v>211</v>
      </c>
      <c r="D246" s="231"/>
      <c r="E246" s="232"/>
      <c r="F246" s="233"/>
      <c r="G246" s="233">
        <f>SUMIF(AG247:AG270,"&lt;&gt;NOR",G247:G270)</f>
        <v>0</v>
      </c>
      <c r="H246" s="233"/>
      <c r="I246" s="233">
        <f>SUM(I247:I270)</f>
        <v>0</v>
      </c>
      <c r="J246" s="233"/>
      <c r="K246" s="233">
        <f>SUM(K247:K270)</f>
        <v>0</v>
      </c>
      <c r="L246" s="233"/>
      <c r="M246" s="233">
        <f>SUM(M247:M270)</f>
        <v>0</v>
      </c>
      <c r="N246" s="232"/>
      <c r="O246" s="232">
        <f>SUM(O247:O270)</f>
        <v>18.670000000000002</v>
      </c>
      <c r="P246" s="232"/>
      <c r="Q246" s="232">
        <f>SUM(Q247:Q270)</f>
        <v>0</v>
      </c>
      <c r="R246" s="233"/>
      <c r="S246" s="233"/>
      <c r="T246" s="234"/>
      <c r="U246" s="228"/>
      <c r="V246" s="228">
        <f>SUM(V247:V270)</f>
        <v>92.97</v>
      </c>
      <c r="W246" s="228"/>
      <c r="X246" s="228"/>
      <c r="Y246" s="228"/>
      <c r="AG246" t="s">
        <v>348</v>
      </c>
    </row>
    <row r="247" spans="1:60" ht="22.5" outlineLevel="1" x14ac:dyDescent="0.2">
      <c r="A247" s="239">
        <v>54</v>
      </c>
      <c r="B247" s="240" t="s">
        <v>676</v>
      </c>
      <c r="C247" s="257" t="s">
        <v>677</v>
      </c>
      <c r="D247" s="241" t="s">
        <v>486</v>
      </c>
      <c r="E247" s="242">
        <v>183.00800000000001</v>
      </c>
      <c r="F247" s="243"/>
      <c r="G247" s="244">
        <f>ROUND(E247*F247,2)</f>
        <v>0</v>
      </c>
      <c r="H247" s="243"/>
      <c r="I247" s="244">
        <f>ROUND(E247*H247,2)</f>
        <v>0</v>
      </c>
      <c r="J247" s="243"/>
      <c r="K247" s="244">
        <f>ROUND(E247*J247,2)</f>
        <v>0</v>
      </c>
      <c r="L247" s="244">
        <v>21</v>
      </c>
      <c r="M247" s="244">
        <f>G247*(1+L247/100)</f>
        <v>0</v>
      </c>
      <c r="N247" s="242">
        <v>0</v>
      </c>
      <c r="O247" s="242">
        <f>ROUND(E247*N247,2)</f>
        <v>0</v>
      </c>
      <c r="P247" s="242">
        <v>0</v>
      </c>
      <c r="Q247" s="242">
        <f>ROUND(E247*P247,2)</f>
        <v>0</v>
      </c>
      <c r="R247" s="244" t="s">
        <v>643</v>
      </c>
      <c r="S247" s="244" t="s">
        <v>352</v>
      </c>
      <c r="T247" s="245" t="s">
        <v>352</v>
      </c>
      <c r="U247" s="223">
        <v>0.50800000000000001</v>
      </c>
      <c r="V247" s="223">
        <f>ROUND(E247*U247,2)</f>
        <v>92.97</v>
      </c>
      <c r="W247" s="223"/>
      <c r="X247" s="223" t="s">
        <v>437</v>
      </c>
      <c r="Y247" s="223" t="s">
        <v>355</v>
      </c>
      <c r="Z247" s="212"/>
      <c r="AA247" s="212"/>
      <c r="AB247" s="212"/>
      <c r="AC247" s="212"/>
      <c r="AD247" s="212"/>
      <c r="AE247" s="212"/>
      <c r="AF247" s="212"/>
      <c r="AG247" s="212" t="s">
        <v>438</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73" t="s">
        <v>644</v>
      </c>
      <c r="D248" s="270"/>
      <c r="E248" s="270"/>
      <c r="F248" s="270"/>
      <c r="G248" s="270"/>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440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74" t="s">
        <v>678</v>
      </c>
      <c r="D249" s="264"/>
      <c r="E249" s="265">
        <v>183.00800000000001</v>
      </c>
      <c r="F249" s="223"/>
      <c r="G249" s="223"/>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442</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75" t="s">
        <v>459</v>
      </c>
      <c r="D250" s="266"/>
      <c r="E250" s="267">
        <v>183.00800000000001</v>
      </c>
      <c r="F250" s="223"/>
      <c r="G250" s="223"/>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442</v>
      </c>
      <c r="AH250" s="212">
        <v>1</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39">
        <v>55</v>
      </c>
      <c r="B251" s="240" t="s">
        <v>679</v>
      </c>
      <c r="C251" s="257" t="s">
        <v>680</v>
      </c>
      <c r="D251" s="241" t="s">
        <v>486</v>
      </c>
      <c r="E251" s="242">
        <v>183.00800000000001</v>
      </c>
      <c r="F251" s="243"/>
      <c r="G251" s="244">
        <f>ROUND(E251*F251,2)</f>
        <v>0</v>
      </c>
      <c r="H251" s="243"/>
      <c r="I251" s="244">
        <f>ROUND(E251*H251,2)</f>
        <v>0</v>
      </c>
      <c r="J251" s="243"/>
      <c r="K251" s="244">
        <f>ROUND(E251*J251,2)</f>
        <v>0</v>
      </c>
      <c r="L251" s="244">
        <v>21</v>
      </c>
      <c r="M251" s="244">
        <f>G251*(1+L251/100)</f>
        <v>0</v>
      </c>
      <c r="N251" s="242">
        <v>0</v>
      </c>
      <c r="O251" s="242">
        <f>ROUND(E251*N251,2)</f>
        <v>0</v>
      </c>
      <c r="P251" s="242">
        <v>0</v>
      </c>
      <c r="Q251" s="242">
        <f>ROUND(E251*P251,2)</f>
        <v>0</v>
      </c>
      <c r="R251" s="244"/>
      <c r="S251" s="244" t="s">
        <v>413</v>
      </c>
      <c r="T251" s="245" t="s">
        <v>353</v>
      </c>
      <c r="U251" s="223">
        <v>0</v>
      </c>
      <c r="V251" s="223">
        <f>ROUND(E251*U251,2)</f>
        <v>0</v>
      </c>
      <c r="W251" s="223"/>
      <c r="X251" s="223" t="s">
        <v>437</v>
      </c>
      <c r="Y251" s="223" t="s">
        <v>355</v>
      </c>
      <c r="Z251" s="212"/>
      <c r="AA251" s="212"/>
      <c r="AB251" s="212"/>
      <c r="AC251" s="212"/>
      <c r="AD251" s="212"/>
      <c r="AE251" s="212"/>
      <c r="AF251" s="212"/>
      <c r="AG251" s="212" t="s">
        <v>438</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58" t="s">
        <v>425</v>
      </c>
      <c r="D252" s="246"/>
      <c r="E252" s="246"/>
      <c r="F252" s="246"/>
      <c r="G252" s="246"/>
      <c r="H252" s="223"/>
      <c r="I252" s="223"/>
      <c r="J252" s="223"/>
      <c r="K252" s="223"/>
      <c r="L252" s="223"/>
      <c r="M252" s="223"/>
      <c r="N252" s="222"/>
      <c r="O252" s="222"/>
      <c r="P252" s="222"/>
      <c r="Q252" s="222"/>
      <c r="R252" s="223"/>
      <c r="S252" s="223"/>
      <c r="T252" s="223"/>
      <c r="U252" s="223"/>
      <c r="V252" s="223"/>
      <c r="W252" s="223"/>
      <c r="X252" s="223"/>
      <c r="Y252" s="223"/>
      <c r="Z252" s="212"/>
      <c r="AA252" s="212"/>
      <c r="AB252" s="212"/>
      <c r="AC252" s="212"/>
      <c r="AD252" s="212"/>
      <c r="AE252" s="212"/>
      <c r="AF252" s="212"/>
      <c r="AG252" s="212" t="s">
        <v>357</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9" t="s">
        <v>681</v>
      </c>
      <c r="D253" s="248"/>
      <c r="E253" s="248"/>
      <c r="F253" s="248"/>
      <c r="G253" s="248"/>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357</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9" t="s">
        <v>1652</v>
      </c>
      <c r="D254" s="248"/>
      <c r="E254" s="248"/>
      <c r="F254" s="248"/>
      <c r="G254" s="248"/>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357</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47" t="str">
        <f>C254</f>
        <v>Kompletní provedení dle veškerých informací obsažených v PD (textová i výkresová část, technologické postupy atd.).</v>
      </c>
      <c r="BB254" s="212"/>
      <c r="BC254" s="212"/>
      <c r="BD254" s="212"/>
      <c r="BE254" s="212"/>
      <c r="BF254" s="212"/>
      <c r="BG254" s="212"/>
      <c r="BH254" s="212"/>
    </row>
    <row r="255" spans="1:60" ht="22.5" outlineLevel="3" x14ac:dyDescent="0.2">
      <c r="A255" s="219"/>
      <c r="B255" s="220"/>
      <c r="C255" s="259" t="s">
        <v>1653</v>
      </c>
      <c r="D255" s="248"/>
      <c r="E255" s="248"/>
      <c r="F255" s="248"/>
      <c r="G255" s="248"/>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357</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47" t="str">
        <f>C255</f>
        <v>Provedení je včetně montáže, demontáže původních konstrukcí, dodávky, přesunu hmot, přesunu a likvidace suti, povrchové úpravy, repasí, dílenských dokumentací,</v>
      </c>
      <c r="BB255" s="212"/>
      <c r="BC255" s="212"/>
      <c r="BD255" s="212"/>
      <c r="BE255" s="212"/>
      <c r="BF255" s="212"/>
      <c r="BG255" s="212"/>
      <c r="BH255" s="212"/>
    </row>
    <row r="256" spans="1:60" outlineLevel="3" x14ac:dyDescent="0.2">
      <c r="A256" s="219"/>
      <c r="B256" s="220"/>
      <c r="C256" s="259" t="s">
        <v>666</v>
      </c>
      <c r="D256" s="248"/>
      <c r="E256" s="248"/>
      <c r="F256" s="248"/>
      <c r="G256" s="248"/>
      <c r="H256" s="223"/>
      <c r="I256" s="223"/>
      <c r="J256" s="223"/>
      <c r="K256" s="223"/>
      <c r="L256" s="223"/>
      <c r="M256" s="223"/>
      <c r="N256" s="222"/>
      <c r="O256" s="222"/>
      <c r="P256" s="222"/>
      <c r="Q256" s="222"/>
      <c r="R256" s="223"/>
      <c r="S256" s="223"/>
      <c r="T256" s="223"/>
      <c r="U256" s="223"/>
      <c r="V256" s="223"/>
      <c r="W256" s="223"/>
      <c r="X256" s="223"/>
      <c r="Y256" s="223"/>
      <c r="Z256" s="212"/>
      <c r="AA256" s="212"/>
      <c r="AB256" s="212"/>
      <c r="AC256" s="212"/>
      <c r="AD256" s="212"/>
      <c r="AE256" s="212"/>
      <c r="AF256" s="212"/>
      <c r="AG256" s="212" t="s">
        <v>357</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74" t="s">
        <v>682</v>
      </c>
      <c r="D257" s="264"/>
      <c r="E257" s="265">
        <v>183.00800000000001</v>
      </c>
      <c r="F257" s="223"/>
      <c r="G257" s="223"/>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442</v>
      </c>
      <c r="AH257" s="212">
        <v>5</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1" x14ac:dyDescent="0.2">
      <c r="A258" s="239">
        <v>56</v>
      </c>
      <c r="B258" s="240" t="s">
        <v>683</v>
      </c>
      <c r="C258" s="257" t="s">
        <v>684</v>
      </c>
      <c r="D258" s="241" t="s">
        <v>486</v>
      </c>
      <c r="E258" s="242">
        <v>23.547599999999999</v>
      </c>
      <c r="F258" s="243"/>
      <c r="G258" s="244">
        <f>ROUND(E258*F258,2)</f>
        <v>0</v>
      </c>
      <c r="H258" s="243"/>
      <c r="I258" s="244">
        <f>ROUND(E258*H258,2)</f>
        <v>0</v>
      </c>
      <c r="J258" s="243"/>
      <c r="K258" s="244">
        <f>ROUND(E258*J258,2)</f>
        <v>0</v>
      </c>
      <c r="L258" s="244">
        <v>21</v>
      </c>
      <c r="M258" s="244">
        <f>G258*(1+L258/100)</f>
        <v>0</v>
      </c>
      <c r="N258" s="242">
        <v>0.42111999999999999</v>
      </c>
      <c r="O258" s="242">
        <f>ROUND(E258*N258,2)</f>
        <v>9.92</v>
      </c>
      <c r="P258" s="242">
        <v>0</v>
      </c>
      <c r="Q258" s="242">
        <f>ROUND(E258*P258,2)</f>
        <v>0</v>
      </c>
      <c r="R258" s="244" t="s">
        <v>685</v>
      </c>
      <c r="S258" s="244" t="s">
        <v>352</v>
      </c>
      <c r="T258" s="245" t="s">
        <v>352</v>
      </c>
      <c r="U258" s="223">
        <v>0</v>
      </c>
      <c r="V258" s="223">
        <f>ROUND(E258*U258,2)</f>
        <v>0</v>
      </c>
      <c r="W258" s="223"/>
      <c r="X258" s="223" t="s">
        <v>686</v>
      </c>
      <c r="Y258" s="223" t="s">
        <v>355</v>
      </c>
      <c r="Z258" s="212"/>
      <c r="AA258" s="212"/>
      <c r="AB258" s="212"/>
      <c r="AC258" s="212"/>
      <c r="AD258" s="212"/>
      <c r="AE258" s="212"/>
      <c r="AF258" s="212"/>
      <c r="AG258" s="212" t="s">
        <v>687</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22.5" outlineLevel="2" x14ac:dyDescent="0.2">
      <c r="A259" s="219"/>
      <c r="B259" s="220"/>
      <c r="C259" s="273" t="s">
        <v>688</v>
      </c>
      <c r="D259" s="270"/>
      <c r="E259" s="270"/>
      <c r="F259" s="270"/>
      <c r="G259" s="270"/>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440</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47" t="str">
        <f>C259</f>
        <v>beton stropů se zabudovaným bedněním, výztuž z betonářské oceli 11 375, ztracené bednění z pozinkovaného plechu tloušťky 0,8 mm a výšky vlny 50 mm včetně lože z malty, podpěrná konstrukce stropů výšky do 6 m.</v>
      </c>
      <c r="BB259" s="212"/>
      <c r="BC259" s="212"/>
      <c r="BD259" s="212"/>
      <c r="BE259" s="212"/>
      <c r="BF259" s="212"/>
      <c r="BG259" s="212"/>
      <c r="BH259" s="212"/>
    </row>
    <row r="260" spans="1:60" outlineLevel="2" x14ac:dyDescent="0.2">
      <c r="A260" s="219"/>
      <c r="B260" s="220"/>
      <c r="C260" s="259" t="s">
        <v>425</v>
      </c>
      <c r="D260" s="248"/>
      <c r="E260" s="248"/>
      <c r="F260" s="248"/>
      <c r="G260" s="248"/>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357</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3" x14ac:dyDescent="0.2">
      <c r="A261" s="219"/>
      <c r="B261" s="220"/>
      <c r="C261" s="259" t="s">
        <v>689</v>
      </c>
      <c r="D261" s="248"/>
      <c r="E261" s="248"/>
      <c r="F261" s="248"/>
      <c r="G261" s="248"/>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357</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47" t="str">
        <f>C261</f>
        <v>Drobný vestavek v hale pro kancelář, technickou místnost, úklid, koupelnu a toaletu je navržený s železobetonovým stropem do trapézových plechů TR 60/235/1,0 mm celkové výšky 120 mm (60 mm vlna + 60 mm nadbetonávka).</v>
      </c>
      <c r="BB261" s="212"/>
      <c r="BC261" s="212"/>
      <c r="BD261" s="212"/>
      <c r="BE261" s="212"/>
      <c r="BF261" s="212"/>
      <c r="BG261" s="212"/>
      <c r="BH261" s="212"/>
    </row>
    <row r="262" spans="1:60" ht="22.5" outlineLevel="3" x14ac:dyDescent="0.2">
      <c r="A262" s="219"/>
      <c r="B262" s="220"/>
      <c r="C262" s="259" t="s">
        <v>690</v>
      </c>
      <c r="D262" s="248"/>
      <c r="E262" s="248"/>
      <c r="F262" s="248"/>
      <c r="G262" s="248"/>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357</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47" t="str">
        <f>C262</f>
        <v>Každá vlna se vyztuží při dolním povrchu jedním prutem O8 mm a nadbetonávka se vyztuží pří horním povrchu kari sítí O6 mm á 150 mm / O6 mm á 150 mm.</v>
      </c>
      <c r="BB262" s="212"/>
      <c r="BC262" s="212"/>
      <c r="BD262" s="212"/>
      <c r="BE262" s="212"/>
      <c r="BF262" s="212"/>
      <c r="BG262" s="212"/>
      <c r="BH262" s="212"/>
    </row>
    <row r="263" spans="1:60" outlineLevel="2" x14ac:dyDescent="0.2">
      <c r="A263" s="219"/>
      <c r="B263" s="220"/>
      <c r="C263" s="274" t="s">
        <v>691</v>
      </c>
      <c r="D263" s="264"/>
      <c r="E263" s="265">
        <v>23.547599999999999</v>
      </c>
      <c r="F263" s="223"/>
      <c r="G263" s="223"/>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442</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9">
        <v>57</v>
      </c>
      <c r="B264" s="240" t="s">
        <v>692</v>
      </c>
      <c r="C264" s="257" t="s">
        <v>693</v>
      </c>
      <c r="D264" s="241" t="s">
        <v>486</v>
      </c>
      <c r="E264" s="242">
        <v>318.46800000000002</v>
      </c>
      <c r="F264" s="243"/>
      <c r="G264" s="244">
        <f>ROUND(E264*F264,2)</f>
        <v>0</v>
      </c>
      <c r="H264" s="243"/>
      <c r="I264" s="244">
        <f>ROUND(E264*H264,2)</f>
        <v>0</v>
      </c>
      <c r="J264" s="243"/>
      <c r="K264" s="244">
        <f>ROUND(E264*J264,2)</f>
        <v>0</v>
      </c>
      <c r="L264" s="244">
        <v>21</v>
      </c>
      <c r="M264" s="244">
        <f>G264*(1+L264/100)</f>
        <v>0</v>
      </c>
      <c r="N264" s="242">
        <v>2.7470000000000001E-2</v>
      </c>
      <c r="O264" s="242">
        <f>ROUND(E264*N264,2)</f>
        <v>8.75</v>
      </c>
      <c r="P264" s="242">
        <v>0</v>
      </c>
      <c r="Q264" s="242">
        <f>ROUND(E264*P264,2)</f>
        <v>0</v>
      </c>
      <c r="R264" s="244"/>
      <c r="S264" s="244" t="s">
        <v>413</v>
      </c>
      <c r="T264" s="245" t="s">
        <v>353</v>
      </c>
      <c r="U264" s="223">
        <v>0</v>
      </c>
      <c r="V264" s="223">
        <f>ROUND(E264*U264,2)</f>
        <v>0</v>
      </c>
      <c r="W264" s="223"/>
      <c r="X264" s="223" t="s">
        <v>526</v>
      </c>
      <c r="Y264" s="223" t="s">
        <v>355</v>
      </c>
      <c r="Z264" s="212"/>
      <c r="AA264" s="212"/>
      <c r="AB264" s="212"/>
      <c r="AC264" s="212"/>
      <c r="AD264" s="212"/>
      <c r="AE264" s="212"/>
      <c r="AF264" s="212"/>
      <c r="AG264" s="212" t="s">
        <v>527</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58" t="s">
        <v>425</v>
      </c>
      <c r="D265" s="246"/>
      <c r="E265" s="246"/>
      <c r="F265" s="246"/>
      <c r="G265" s="246"/>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357</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ht="22.5" outlineLevel="3" x14ac:dyDescent="0.2">
      <c r="A266" s="219"/>
      <c r="B266" s="220"/>
      <c r="C266" s="259" t="s">
        <v>694</v>
      </c>
      <c r="D266" s="248"/>
      <c r="E266" s="248"/>
      <c r="F266" s="248"/>
      <c r="G266" s="248"/>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357</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47" t="str">
        <f>C266</f>
        <v>Dodávka střešních sendvičových panelů tl.200 mm s minerální výplní.  Panely jsou tvořeny dvěma ocelovými plechy s antikorozní povrchovou úpravou, mezi nimiž se nachází izolační vrstva minerálního vlákna.</v>
      </c>
      <c r="BB266" s="212"/>
      <c r="BC266" s="212"/>
      <c r="BD266" s="212"/>
      <c r="BE266" s="212"/>
      <c r="BF266" s="212"/>
      <c r="BG266" s="212"/>
      <c r="BH266" s="212"/>
    </row>
    <row r="267" spans="1:60" ht="22.5" outlineLevel="3" x14ac:dyDescent="0.2">
      <c r="A267" s="219"/>
      <c r="B267" s="220"/>
      <c r="C267" s="259" t="s">
        <v>1657</v>
      </c>
      <c r="D267" s="248"/>
      <c r="E267" s="248"/>
      <c r="F267" s="248"/>
      <c r="G267" s="248"/>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357</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47" t="str">
        <f>C267</f>
        <v>Střešní sendvičové panely s izolačním jádrem z minerální vlny tl. 200 mm budou upevněny ke konstrukci přiznanými kotevní prvky (šrouby s těsnící podložkou a kalotou).</v>
      </c>
      <c r="BB267" s="212"/>
      <c r="BC267" s="212"/>
      <c r="BD267" s="212"/>
      <c r="BE267" s="212"/>
      <c r="BF267" s="212"/>
      <c r="BG267" s="212"/>
      <c r="BH267" s="212"/>
    </row>
    <row r="268" spans="1:60" outlineLevel="3" x14ac:dyDescent="0.2">
      <c r="A268" s="219"/>
      <c r="B268" s="220"/>
      <c r="C268" s="259" t="s">
        <v>1655</v>
      </c>
      <c r="D268" s="248"/>
      <c r="E268" s="248"/>
      <c r="F268" s="248"/>
      <c r="G268" s="248"/>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357</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47" t="str">
        <f>C268</f>
        <v>Kompletní dodávka dle veškerých informací obsažených v PD (textová i výkresová část, technologické postupy atd.).</v>
      </c>
      <c r="BB268" s="212"/>
      <c r="BC268" s="212"/>
      <c r="BD268" s="212"/>
      <c r="BE268" s="212"/>
      <c r="BF268" s="212"/>
      <c r="BG268" s="212"/>
      <c r="BH268" s="212"/>
    </row>
    <row r="269" spans="1:60" outlineLevel="3" x14ac:dyDescent="0.2">
      <c r="A269" s="219"/>
      <c r="B269" s="220"/>
      <c r="C269" s="259" t="s">
        <v>671</v>
      </c>
      <c r="D269" s="248"/>
      <c r="E269" s="248"/>
      <c r="F269" s="248"/>
      <c r="G269" s="248"/>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357</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47" t="str">
        <f>C269</f>
        <v>Vč. povrchové úpravy, dílenských dokumentací, vzorkování a veškerých dalších nutných souvisejících plnění a dodávek potřeb.</v>
      </c>
      <c r="BB269" s="212"/>
      <c r="BC269" s="212"/>
      <c r="BD269" s="212"/>
      <c r="BE269" s="212"/>
      <c r="BF269" s="212"/>
      <c r="BG269" s="212"/>
      <c r="BH269" s="212"/>
    </row>
    <row r="270" spans="1:60" outlineLevel="2" x14ac:dyDescent="0.2">
      <c r="A270" s="219"/>
      <c r="B270" s="220"/>
      <c r="C270" s="274" t="s">
        <v>675</v>
      </c>
      <c r="D270" s="264"/>
      <c r="E270" s="265">
        <v>318.46800000000002</v>
      </c>
      <c r="F270" s="223"/>
      <c r="G270" s="223"/>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442</v>
      </c>
      <c r="AH270" s="212">
        <v>5</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x14ac:dyDescent="0.2">
      <c r="A271" s="229" t="s">
        <v>347</v>
      </c>
      <c r="B271" s="230" t="s">
        <v>212</v>
      </c>
      <c r="C271" s="256" t="s">
        <v>213</v>
      </c>
      <c r="D271" s="231"/>
      <c r="E271" s="232"/>
      <c r="F271" s="233"/>
      <c r="G271" s="233">
        <f>SUMIF(AG272:AG315,"&lt;&gt;NOR",G272:G315)</f>
        <v>0</v>
      </c>
      <c r="H271" s="233"/>
      <c r="I271" s="233">
        <f>SUM(I272:I315)</f>
        <v>0</v>
      </c>
      <c r="J271" s="233"/>
      <c r="K271" s="233">
        <f>SUM(K272:K315)</f>
        <v>0</v>
      </c>
      <c r="L271" s="233"/>
      <c r="M271" s="233">
        <f>SUM(M272:M315)</f>
        <v>0</v>
      </c>
      <c r="N271" s="232"/>
      <c r="O271" s="232">
        <f>SUM(O272:O315)</f>
        <v>0.28000000000000003</v>
      </c>
      <c r="P271" s="232"/>
      <c r="Q271" s="232">
        <f>SUM(Q272:Q315)</f>
        <v>0</v>
      </c>
      <c r="R271" s="233"/>
      <c r="S271" s="233"/>
      <c r="T271" s="234"/>
      <c r="U271" s="228"/>
      <c r="V271" s="228">
        <f>SUM(V272:V315)</f>
        <v>26.709999999999997</v>
      </c>
      <c r="W271" s="228"/>
      <c r="X271" s="228"/>
      <c r="Y271" s="228"/>
      <c r="AG271" t="s">
        <v>348</v>
      </c>
    </row>
    <row r="272" spans="1:60" ht="22.5" outlineLevel="1" x14ac:dyDescent="0.2">
      <c r="A272" s="239">
        <v>58</v>
      </c>
      <c r="B272" s="240" t="s">
        <v>695</v>
      </c>
      <c r="C272" s="257" t="s">
        <v>696</v>
      </c>
      <c r="D272" s="241" t="s">
        <v>486</v>
      </c>
      <c r="E272" s="242">
        <v>12.35</v>
      </c>
      <c r="F272" s="243"/>
      <c r="G272" s="244">
        <f>ROUND(E272*F272,2)</f>
        <v>0</v>
      </c>
      <c r="H272" s="243"/>
      <c r="I272" s="244">
        <f>ROUND(E272*H272,2)</f>
        <v>0</v>
      </c>
      <c r="J272" s="243"/>
      <c r="K272" s="244">
        <f>ROUND(E272*J272,2)</f>
        <v>0</v>
      </c>
      <c r="L272" s="244">
        <v>21</v>
      </c>
      <c r="M272" s="244">
        <f>G272*(1+L272/100)</f>
        <v>0</v>
      </c>
      <c r="N272" s="242">
        <v>1.3520000000000001E-2</v>
      </c>
      <c r="O272" s="242">
        <f>ROUND(E272*N272,2)</f>
        <v>0.17</v>
      </c>
      <c r="P272" s="242">
        <v>0</v>
      </c>
      <c r="Q272" s="242">
        <f>ROUND(E272*P272,2)</f>
        <v>0</v>
      </c>
      <c r="R272" s="244" t="s">
        <v>550</v>
      </c>
      <c r="S272" s="244" t="s">
        <v>352</v>
      </c>
      <c r="T272" s="245" t="s">
        <v>352</v>
      </c>
      <c r="U272" s="223">
        <v>0.95</v>
      </c>
      <c r="V272" s="223">
        <f>ROUND(E272*U272,2)</f>
        <v>11.73</v>
      </c>
      <c r="W272" s="223"/>
      <c r="X272" s="223" t="s">
        <v>437</v>
      </c>
      <c r="Y272" s="223" t="s">
        <v>355</v>
      </c>
      <c r="Z272" s="212"/>
      <c r="AA272" s="212"/>
      <c r="AB272" s="212"/>
      <c r="AC272" s="212"/>
      <c r="AD272" s="212"/>
      <c r="AE272" s="212"/>
      <c r="AF272" s="212"/>
      <c r="AG272" s="212" t="s">
        <v>438</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74" t="s">
        <v>697</v>
      </c>
      <c r="D273" s="264"/>
      <c r="E273" s="265"/>
      <c r="F273" s="223"/>
      <c r="G273" s="223"/>
      <c r="H273" s="223"/>
      <c r="I273" s="223"/>
      <c r="J273" s="223"/>
      <c r="K273" s="223"/>
      <c r="L273" s="223"/>
      <c r="M273" s="223"/>
      <c r="N273" s="222"/>
      <c r="O273" s="222"/>
      <c r="P273" s="222"/>
      <c r="Q273" s="222"/>
      <c r="R273" s="223"/>
      <c r="S273" s="223"/>
      <c r="T273" s="223"/>
      <c r="U273" s="223"/>
      <c r="V273" s="223"/>
      <c r="W273" s="223"/>
      <c r="X273" s="223"/>
      <c r="Y273" s="223"/>
      <c r="Z273" s="212"/>
      <c r="AA273" s="212"/>
      <c r="AB273" s="212"/>
      <c r="AC273" s="212"/>
      <c r="AD273" s="212"/>
      <c r="AE273" s="212"/>
      <c r="AF273" s="212"/>
      <c r="AG273" s="212" t="s">
        <v>442</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74" t="s">
        <v>698</v>
      </c>
      <c r="D274" s="264"/>
      <c r="E274" s="265">
        <v>7.43</v>
      </c>
      <c r="F274" s="223"/>
      <c r="G274" s="223"/>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442</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74" t="s">
        <v>699</v>
      </c>
      <c r="D275" s="264"/>
      <c r="E275" s="265">
        <v>2.9</v>
      </c>
      <c r="F275" s="223"/>
      <c r="G275" s="223"/>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442</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74" t="s">
        <v>700</v>
      </c>
      <c r="D276" s="264"/>
      <c r="E276" s="265">
        <v>2.02</v>
      </c>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442</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75" t="s">
        <v>459</v>
      </c>
      <c r="D277" s="266"/>
      <c r="E277" s="267">
        <v>12.35</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442</v>
      </c>
      <c r="AH277" s="212">
        <v>1</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ht="33.75" outlineLevel="1" x14ac:dyDescent="0.2">
      <c r="A278" s="239">
        <v>59</v>
      </c>
      <c r="B278" s="240" t="s">
        <v>701</v>
      </c>
      <c r="C278" s="257" t="s">
        <v>702</v>
      </c>
      <c r="D278" s="241" t="s">
        <v>486</v>
      </c>
      <c r="E278" s="242">
        <v>4.92</v>
      </c>
      <c r="F278" s="243"/>
      <c r="G278" s="244">
        <f>ROUND(E278*F278,2)</f>
        <v>0</v>
      </c>
      <c r="H278" s="243"/>
      <c r="I278" s="244">
        <f>ROUND(E278*H278,2)</f>
        <v>0</v>
      </c>
      <c r="J278" s="243"/>
      <c r="K278" s="244">
        <f>ROUND(E278*J278,2)</f>
        <v>0</v>
      </c>
      <c r="L278" s="244">
        <v>21</v>
      </c>
      <c r="M278" s="244">
        <f>G278*(1+L278/100)</f>
        <v>0</v>
      </c>
      <c r="N278" s="242">
        <v>1.341E-2</v>
      </c>
      <c r="O278" s="242">
        <f>ROUND(E278*N278,2)</f>
        <v>7.0000000000000007E-2</v>
      </c>
      <c r="P278" s="242">
        <v>0</v>
      </c>
      <c r="Q278" s="242">
        <f>ROUND(E278*P278,2)</f>
        <v>0</v>
      </c>
      <c r="R278" s="244" t="s">
        <v>550</v>
      </c>
      <c r="S278" s="244" t="s">
        <v>352</v>
      </c>
      <c r="T278" s="245" t="s">
        <v>352</v>
      </c>
      <c r="U278" s="223">
        <v>0.95</v>
      </c>
      <c r="V278" s="223">
        <f>ROUND(E278*U278,2)</f>
        <v>4.67</v>
      </c>
      <c r="W278" s="223"/>
      <c r="X278" s="223" t="s">
        <v>437</v>
      </c>
      <c r="Y278" s="223" t="s">
        <v>355</v>
      </c>
      <c r="Z278" s="212"/>
      <c r="AA278" s="212"/>
      <c r="AB278" s="212"/>
      <c r="AC278" s="212"/>
      <c r="AD278" s="212"/>
      <c r="AE278" s="212"/>
      <c r="AF278" s="212"/>
      <c r="AG278" s="212" t="s">
        <v>438</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74" t="s">
        <v>703</v>
      </c>
      <c r="D279" s="264"/>
      <c r="E279" s="265"/>
      <c r="F279" s="223"/>
      <c r="G279" s="22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442</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74" t="s">
        <v>704</v>
      </c>
      <c r="D280" s="264"/>
      <c r="E280" s="265">
        <v>3.21</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442</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74" t="s">
        <v>705</v>
      </c>
      <c r="D281" s="264"/>
      <c r="E281" s="265">
        <v>1.71</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442</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75" t="s">
        <v>459</v>
      </c>
      <c r="D282" s="266"/>
      <c r="E282" s="267">
        <v>4.92</v>
      </c>
      <c r="F282" s="223"/>
      <c r="G282" s="223"/>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442</v>
      </c>
      <c r="AH282" s="212">
        <v>1</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ht="22.5" outlineLevel="1" x14ac:dyDescent="0.2">
      <c r="A283" s="239">
        <v>60</v>
      </c>
      <c r="B283" s="240" t="s">
        <v>706</v>
      </c>
      <c r="C283" s="257" t="s">
        <v>707</v>
      </c>
      <c r="D283" s="241" t="s">
        <v>486</v>
      </c>
      <c r="E283" s="242">
        <v>1.71</v>
      </c>
      <c r="F283" s="243"/>
      <c r="G283" s="244">
        <f>ROUND(E283*F283,2)</f>
        <v>0</v>
      </c>
      <c r="H283" s="243"/>
      <c r="I283" s="244">
        <f>ROUND(E283*H283,2)</f>
        <v>0</v>
      </c>
      <c r="J283" s="243"/>
      <c r="K283" s="244">
        <f>ROUND(E283*J283,2)</f>
        <v>0</v>
      </c>
      <c r="L283" s="244">
        <v>21</v>
      </c>
      <c r="M283" s="244">
        <f>G283*(1+L283/100)</f>
        <v>0</v>
      </c>
      <c r="N283" s="242">
        <v>0</v>
      </c>
      <c r="O283" s="242">
        <f>ROUND(E283*N283,2)</f>
        <v>0</v>
      </c>
      <c r="P283" s="242">
        <v>0</v>
      </c>
      <c r="Q283" s="242">
        <f>ROUND(E283*P283,2)</f>
        <v>0</v>
      </c>
      <c r="R283" s="244" t="s">
        <v>550</v>
      </c>
      <c r="S283" s="244" t="s">
        <v>352</v>
      </c>
      <c r="T283" s="245" t="s">
        <v>352</v>
      </c>
      <c r="U283" s="223">
        <v>0.57999999999999996</v>
      </c>
      <c r="V283" s="223">
        <f>ROUND(E283*U283,2)</f>
        <v>0.99</v>
      </c>
      <c r="W283" s="223"/>
      <c r="X283" s="223" t="s">
        <v>437</v>
      </c>
      <c r="Y283" s="223" t="s">
        <v>355</v>
      </c>
      <c r="Z283" s="212"/>
      <c r="AA283" s="212"/>
      <c r="AB283" s="212"/>
      <c r="AC283" s="212"/>
      <c r="AD283" s="212"/>
      <c r="AE283" s="212"/>
      <c r="AF283" s="212"/>
      <c r="AG283" s="212" t="s">
        <v>438</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74" t="s">
        <v>705</v>
      </c>
      <c r="D284" s="264"/>
      <c r="E284" s="265">
        <v>1.71</v>
      </c>
      <c r="F284" s="223"/>
      <c r="G284" s="223"/>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442</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75" t="s">
        <v>459</v>
      </c>
      <c r="D285" s="266"/>
      <c r="E285" s="267">
        <v>1.71</v>
      </c>
      <c r="F285" s="223"/>
      <c r="G285" s="223"/>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442</v>
      </c>
      <c r="AH285" s="212">
        <v>1</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ht="22.5" outlineLevel="1" x14ac:dyDescent="0.2">
      <c r="A286" s="239">
        <v>61</v>
      </c>
      <c r="B286" s="240" t="s">
        <v>708</v>
      </c>
      <c r="C286" s="257" t="s">
        <v>709</v>
      </c>
      <c r="D286" s="241" t="s">
        <v>486</v>
      </c>
      <c r="E286" s="242">
        <v>8.1300000000000008</v>
      </c>
      <c r="F286" s="243"/>
      <c r="G286" s="244">
        <f>ROUND(E286*F286,2)</f>
        <v>0</v>
      </c>
      <c r="H286" s="243"/>
      <c r="I286" s="244">
        <f>ROUND(E286*H286,2)</f>
        <v>0</v>
      </c>
      <c r="J286" s="243"/>
      <c r="K286" s="244">
        <f>ROUND(E286*J286,2)</f>
        <v>0</v>
      </c>
      <c r="L286" s="244">
        <v>21</v>
      </c>
      <c r="M286" s="244">
        <f>G286*(1+L286/100)</f>
        <v>0</v>
      </c>
      <c r="N286" s="242">
        <v>0</v>
      </c>
      <c r="O286" s="242">
        <f>ROUND(E286*N286,2)</f>
        <v>0</v>
      </c>
      <c r="P286" s="242">
        <v>0</v>
      </c>
      <c r="Q286" s="242">
        <f>ROUND(E286*P286,2)</f>
        <v>0</v>
      </c>
      <c r="R286" s="244" t="s">
        <v>550</v>
      </c>
      <c r="S286" s="244" t="s">
        <v>352</v>
      </c>
      <c r="T286" s="245" t="s">
        <v>352</v>
      </c>
      <c r="U286" s="223">
        <v>0.43</v>
      </c>
      <c r="V286" s="223">
        <f>ROUND(E286*U286,2)</f>
        <v>3.5</v>
      </c>
      <c r="W286" s="223"/>
      <c r="X286" s="223" t="s">
        <v>437</v>
      </c>
      <c r="Y286" s="223" t="s">
        <v>355</v>
      </c>
      <c r="Z286" s="212"/>
      <c r="AA286" s="212"/>
      <c r="AB286" s="212"/>
      <c r="AC286" s="212"/>
      <c r="AD286" s="212"/>
      <c r="AE286" s="212"/>
      <c r="AF286" s="212"/>
      <c r="AG286" s="212" t="s">
        <v>438</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74" t="s">
        <v>697</v>
      </c>
      <c r="D287" s="264"/>
      <c r="E287" s="265"/>
      <c r="F287" s="223"/>
      <c r="G287" s="223"/>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442</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74" t="s">
        <v>699</v>
      </c>
      <c r="D288" s="264"/>
      <c r="E288" s="265">
        <v>2.9</v>
      </c>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442</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74" t="s">
        <v>700</v>
      </c>
      <c r="D289" s="264"/>
      <c r="E289" s="265">
        <v>2.02</v>
      </c>
      <c r="F289" s="223"/>
      <c r="G289" s="223"/>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442</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75" t="s">
        <v>459</v>
      </c>
      <c r="D290" s="266"/>
      <c r="E290" s="267">
        <v>4.92</v>
      </c>
      <c r="F290" s="223"/>
      <c r="G290" s="223"/>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442</v>
      </c>
      <c r="AH290" s="212">
        <v>1</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74" t="s">
        <v>703</v>
      </c>
      <c r="D291" s="264"/>
      <c r="E291" s="265"/>
      <c r="F291" s="223"/>
      <c r="G291" s="223"/>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442</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74" t="s">
        <v>704</v>
      </c>
      <c r="D292" s="264"/>
      <c r="E292" s="265">
        <v>3.21</v>
      </c>
      <c r="F292" s="223"/>
      <c r="G292" s="223"/>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442</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75" t="s">
        <v>459</v>
      </c>
      <c r="D293" s="266"/>
      <c r="E293" s="267">
        <v>3.21</v>
      </c>
      <c r="F293" s="223"/>
      <c r="G293" s="223"/>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442</v>
      </c>
      <c r="AH293" s="212">
        <v>1</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22.5" outlineLevel="1" x14ac:dyDescent="0.2">
      <c r="A294" s="239">
        <v>62</v>
      </c>
      <c r="B294" s="240" t="s">
        <v>710</v>
      </c>
      <c r="C294" s="257" t="s">
        <v>711</v>
      </c>
      <c r="D294" s="241" t="s">
        <v>486</v>
      </c>
      <c r="E294" s="242">
        <v>7.43</v>
      </c>
      <c r="F294" s="243"/>
      <c r="G294" s="244">
        <f>ROUND(E294*F294,2)</f>
        <v>0</v>
      </c>
      <c r="H294" s="243"/>
      <c r="I294" s="244">
        <f>ROUND(E294*H294,2)</f>
        <v>0</v>
      </c>
      <c r="J294" s="243"/>
      <c r="K294" s="244">
        <f>ROUND(E294*J294,2)</f>
        <v>0</v>
      </c>
      <c r="L294" s="244">
        <v>21</v>
      </c>
      <c r="M294" s="244">
        <f>G294*(1+L294/100)</f>
        <v>0</v>
      </c>
      <c r="N294" s="242">
        <v>0</v>
      </c>
      <c r="O294" s="242">
        <f>ROUND(E294*N294,2)</f>
        <v>0</v>
      </c>
      <c r="P294" s="242">
        <v>0</v>
      </c>
      <c r="Q294" s="242">
        <f>ROUND(E294*P294,2)</f>
        <v>0</v>
      </c>
      <c r="R294" s="244" t="s">
        <v>550</v>
      </c>
      <c r="S294" s="244" t="s">
        <v>352</v>
      </c>
      <c r="T294" s="245" t="s">
        <v>352</v>
      </c>
      <c r="U294" s="223">
        <v>0.28000000000000003</v>
      </c>
      <c r="V294" s="223">
        <f>ROUND(E294*U294,2)</f>
        <v>2.08</v>
      </c>
      <c r="W294" s="223"/>
      <c r="X294" s="223" t="s">
        <v>437</v>
      </c>
      <c r="Y294" s="223" t="s">
        <v>355</v>
      </c>
      <c r="Z294" s="212"/>
      <c r="AA294" s="212"/>
      <c r="AB294" s="212"/>
      <c r="AC294" s="212"/>
      <c r="AD294" s="212"/>
      <c r="AE294" s="212"/>
      <c r="AF294" s="212"/>
      <c r="AG294" s="212" t="s">
        <v>438</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74" t="s">
        <v>697</v>
      </c>
      <c r="D295" s="264"/>
      <c r="E295" s="265"/>
      <c r="F295" s="223"/>
      <c r="G295" s="223"/>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442</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74" t="s">
        <v>698</v>
      </c>
      <c r="D296" s="264"/>
      <c r="E296" s="265">
        <v>7.43</v>
      </c>
      <c r="F296" s="223"/>
      <c r="G296" s="22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442</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75" t="s">
        <v>459</v>
      </c>
      <c r="D297" s="266"/>
      <c r="E297" s="267">
        <v>7.43</v>
      </c>
      <c r="F297" s="223"/>
      <c r="G297" s="223"/>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442</v>
      </c>
      <c r="AH297" s="212">
        <v>1</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ht="22.5" outlineLevel="1" x14ac:dyDescent="0.2">
      <c r="A298" s="239">
        <v>63</v>
      </c>
      <c r="B298" s="240" t="s">
        <v>712</v>
      </c>
      <c r="C298" s="257" t="s">
        <v>713</v>
      </c>
      <c r="D298" s="241" t="s">
        <v>537</v>
      </c>
      <c r="E298" s="242">
        <v>36.979999999999997</v>
      </c>
      <c r="F298" s="243"/>
      <c r="G298" s="244">
        <f>ROUND(E298*F298,2)</f>
        <v>0</v>
      </c>
      <c r="H298" s="243"/>
      <c r="I298" s="244">
        <f>ROUND(E298*H298,2)</f>
        <v>0</v>
      </c>
      <c r="J298" s="243"/>
      <c r="K298" s="244">
        <f>ROUND(E298*J298,2)</f>
        <v>0</v>
      </c>
      <c r="L298" s="244">
        <v>21</v>
      </c>
      <c r="M298" s="244">
        <f>G298*(1+L298/100)</f>
        <v>0</v>
      </c>
      <c r="N298" s="242">
        <v>1.3999999999999999E-4</v>
      </c>
      <c r="O298" s="242">
        <f>ROUND(E298*N298,2)</f>
        <v>0.01</v>
      </c>
      <c r="P298" s="242">
        <v>0</v>
      </c>
      <c r="Q298" s="242">
        <f>ROUND(E298*P298,2)</f>
        <v>0</v>
      </c>
      <c r="R298" s="244" t="s">
        <v>550</v>
      </c>
      <c r="S298" s="244" t="s">
        <v>352</v>
      </c>
      <c r="T298" s="245" t="s">
        <v>352</v>
      </c>
      <c r="U298" s="223">
        <v>5.6000000000000001E-2</v>
      </c>
      <c r="V298" s="223">
        <f>ROUND(E298*U298,2)</f>
        <v>2.0699999999999998</v>
      </c>
      <c r="W298" s="223"/>
      <c r="X298" s="223" t="s">
        <v>437</v>
      </c>
      <c r="Y298" s="223" t="s">
        <v>355</v>
      </c>
      <c r="Z298" s="212"/>
      <c r="AA298" s="212"/>
      <c r="AB298" s="212"/>
      <c r="AC298" s="212"/>
      <c r="AD298" s="212"/>
      <c r="AE298" s="212"/>
      <c r="AF298" s="212"/>
      <c r="AG298" s="212" t="s">
        <v>438</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74" t="s">
        <v>714</v>
      </c>
      <c r="D299" s="264"/>
      <c r="E299" s="265">
        <v>23.9</v>
      </c>
      <c r="F299" s="223"/>
      <c r="G299" s="223"/>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442</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74" t="s">
        <v>715</v>
      </c>
      <c r="D300" s="264"/>
      <c r="E300" s="265">
        <v>13.08</v>
      </c>
      <c r="F300" s="223"/>
      <c r="G300" s="223"/>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442</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75" t="s">
        <v>459</v>
      </c>
      <c r="D301" s="266"/>
      <c r="E301" s="267">
        <v>36.979999999999997</v>
      </c>
      <c r="F301" s="223"/>
      <c r="G301" s="223"/>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442</v>
      </c>
      <c r="AH301" s="212">
        <v>1</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9">
        <v>64</v>
      </c>
      <c r="B302" s="240" t="s">
        <v>716</v>
      </c>
      <c r="C302" s="257" t="s">
        <v>717</v>
      </c>
      <c r="D302" s="241" t="s">
        <v>486</v>
      </c>
      <c r="E302" s="242">
        <v>0.375</v>
      </c>
      <c r="F302" s="243"/>
      <c r="G302" s="244">
        <f>ROUND(E302*F302,2)</f>
        <v>0</v>
      </c>
      <c r="H302" s="243"/>
      <c r="I302" s="244">
        <f>ROUND(E302*H302,2)</f>
        <v>0</v>
      </c>
      <c r="J302" s="243"/>
      <c r="K302" s="244">
        <f>ROUND(E302*J302,2)</f>
        <v>0</v>
      </c>
      <c r="L302" s="244">
        <v>21</v>
      </c>
      <c r="M302" s="244">
        <f>G302*(1+L302/100)</f>
        <v>0</v>
      </c>
      <c r="N302" s="242">
        <v>1.506E-2</v>
      </c>
      <c r="O302" s="242">
        <f>ROUND(E302*N302,2)</f>
        <v>0.01</v>
      </c>
      <c r="P302" s="242">
        <v>0</v>
      </c>
      <c r="Q302" s="242">
        <f>ROUND(E302*P302,2)</f>
        <v>0</v>
      </c>
      <c r="R302" s="244"/>
      <c r="S302" s="244" t="s">
        <v>413</v>
      </c>
      <c r="T302" s="245" t="s">
        <v>353</v>
      </c>
      <c r="U302" s="223">
        <v>0.95</v>
      </c>
      <c r="V302" s="223">
        <f>ROUND(E302*U302,2)</f>
        <v>0.36</v>
      </c>
      <c r="W302" s="223"/>
      <c r="X302" s="223" t="s">
        <v>437</v>
      </c>
      <c r="Y302" s="223" t="s">
        <v>355</v>
      </c>
      <c r="Z302" s="212"/>
      <c r="AA302" s="212"/>
      <c r="AB302" s="212"/>
      <c r="AC302" s="212"/>
      <c r="AD302" s="212"/>
      <c r="AE302" s="212"/>
      <c r="AF302" s="212"/>
      <c r="AG302" s="212" t="s">
        <v>438</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58" t="s">
        <v>718</v>
      </c>
      <c r="D303" s="246"/>
      <c r="E303" s="246"/>
      <c r="F303" s="246"/>
      <c r="G303" s="246"/>
      <c r="H303" s="223"/>
      <c r="I303" s="223"/>
      <c r="J303" s="223"/>
      <c r="K303" s="223"/>
      <c r="L303" s="223"/>
      <c r="M303" s="223"/>
      <c r="N303" s="222"/>
      <c r="O303" s="222"/>
      <c r="P303" s="222"/>
      <c r="Q303" s="222"/>
      <c r="R303" s="223"/>
      <c r="S303" s="223"/>
      <c r="T303" s="223"/>
      <c r="U303" s="223"/>
      <c r="V303" s="223"/>
      <c r="W303" s="223"/>
      <c r="X303" s="223"/>
      <c r="Y303" s="223"/>
      <c r="Z303" s="212"/>
      <c r="AA303" s="212"/>
      <c r="AB303" s="212"/>
      <c r="AC303" s="212"/>
      <c r="AD303" s="212"/>
      <c r="AE303" s="212"/>
      <c r="AF303" s="212"/>
      <c r="AG303" s="212" t="s">
        <v>357</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9" t="s">
        <v>719</v>
      </c>
      <c r="D304" s="248"/>
      <c r="E304" s="248"/>
      <c r="F304" s="248"/>
      <c r="G304" s="248"/>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357</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9" t="s">
        <v>1652</v>
      </c>
      <c r="D305" s="248"/>
      <c r="E305" s="248"/>
      <c r="F305" s="248"/>
      <c r="G305" s="248"/>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357</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47" t="str">
        <f>C305</f>
        <v>Kompletní provedení dle veškerých informací obsažených v PD (textová i výkresová část, technologické postupy atd.).</v>
      </c>
      <c r="BB305" s="212"/>
      <c r="BC305" s="212"/>
      <c r="BD305" s="212"/>
      <c r="BE305" s="212"/>
      <c r="BF305" s="212"/>
      <c r="BG305" s="212"/>
      <c r="BH305" s="212"/>
    </row>
    <row r="306" spans="1:60" ht="22.5" outlineLevel="3" x14ac:dyDescent="0.2">
      <c r="A306" s="219"/>
      <c r="B306" s="220"/>
      <c r="C306" s="259" t="s">
        <v>1653</v>
      </c>
      <c r="D306" s="248"/>
      <c r="E306" s="248"/>
      <c r="F306" s="248"/>
      <c r="G306" s="248"/>
      <c r="H306" s="223"/>
      <c r="I306" s="223"/>
      <c r="J306" s="223"/>
      <c r="K306" s="223"/>
      <c r="L306" s="223"/>
      <c r="M306" s="223"/>
      <c r="N306" s="222"/>
      <c r="O306" s="222"/>
      <c r="P306" s="222"/>
      <c r="Q306" s="222"/>
      <c r="R306" s="223"/>
      <c r="S306" s="223"/>
      <c r="T306" s="223"/>
      <c r="U306" s="223"/>
      <c r="V306" s="223"/>
      <c r="W306" s="223"/>
      <c r="X306" s="223"/>
      <c r="Y306" s="223"/>
      <c r="Z306" s="212"/>
      <c r="AA306" s="212"/>
      <c r="AB306" s="212"/>
      <c r="AC306" s="212"/>
      <c r="AD306" s="212"/>
      <c r="AE306" s="212"/>
      <c r="AF306" s="212"/>
      <c r="AG306" s="212" t="s">
        <v>357</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47" t="str">
        <f>C306</f>
        <v>Provedení je včetně montáže, demontáže původních konstrukcí, dodávky, přesunu hmot, přesunu a likvidace suti, povrchové úpravy, repasí, dílenských dokumentací,</v>
      </c>
      <c r="BB306" s="212"/>
      <c r="BC306" s="212"/>
      <c r="BD306" s="212"/>
      <c r="BE306" s="212"/>
      <c r="BF306" s="212"/>
      <c r="BG306" s="212"/>
      <c r="BH306" s="212"/>
    </row>
    <row r="307" spans="1:60" outlineLevel="3" x14ac:dyDescent="0.2">
      <c r="A307" s="219"/>
      <c r="B307" s="220"/>
      <c r="C307" s="259" t="s">
        <v>666</v>
      </c>
      <c r="D307" s="248"/>
      <c r="E307" s="248"/>
      <c r="F307" s="248"/>
      <c r="G307" s="248"/>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357</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74" t="s">
        <v>720</v>
      </c>
      <c r="D308" s="264"/>
      <c r="E308" s="265">
        <v>0.375</v>
      </c>
      <c r="F308" s="223"/>
      <c r="G308" s="223"/>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442</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9">
        <v>65</v>
      </c>
      <c r="B309" s="240" t="s">
        <v>721</v>
      </c>
      <c r="C309" s="257" t="s">
        <v>722</v>
      </c>
      <c r="D309" s="241" t="s">
        <v>486</v>
      </c>
      <c r="E309" s="242">
        <v>1.46</v>
      </c>
      <c r="F309" s="243"/>
      <c r="G309" s="244">
        <f>ROUND(E309*F309,2)</f>
        <v>0</v>
      </c>
      <c r="H309" s="243"/>
      <c r="I309" s="244">
        <f>ROUND(E309*H309,2)</f>
        <v>0</v>
      </c>
      <c r="J309" s="243"/>
      <c r="K309" s="244">
        <f>ROUND(E309*J309,2)</f>
        <v>0</v>
      </c>
      <c r="L309" s="244">
        <v>21</v>
      </c>
      <c r="M309" s="244">
        <f>G309*(1+L309/100)</f>
        <v>0</v>
      </c>
      <c r="N309" s="242">
        <v>1.3979999999999999E-2</v>
      </c>
      <c r="O309" s="242">
        <f>ROUND(E309*N309,2)</f>
        <v>0.02</v>
      </c>
      <c r="P309" s="242">
        <v>0</v>
      </c>
      <c r="Q309" s="242">
        <f>ROUND(E309*P309,2)</f>
        <v>0</v>
      </c>
      <c r="R309" s="244"/>
      <c r="S309" s="244" t="s">
        <v>413</v>
      </c>
      <c r="T309" s="245" t="s">
        <v>353</v>
      </c>
      <c r="U309" s="223">
        <v>0.9</v>
      </c>
      <c r="V309" s="223">
        <f>ROUND(E309*U309,2)</f>
        <v>1.31</v>
      </c>
      <c r="W309" s="223"/>
      <c r="X309" s="223" t="s">
        <v>437</v>
      </c>
      <c r="Y309" s="223" t="s">
        <v>355</v>
      </c>
      <c r="Z309" s="212"/>
      <c r="AA309" s="212"/>
      <c r="AB309" s="212"/>
      <c r="AC309" s="212"/>
      <c r="AD309" s="212"/>
      <c r="AE309" s="212"/>
      <c r="AF309" s="212"/>
      <c r="AG309" s="212" t="s">
        <v>438</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58" t="s">
        <v>718</v>
      </c>
      <c r="D310" s="246"/>
      <c r="E310" s="246"/>
      <c r="F310" s="246"/>
      <c r="G310" s="246"/>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357</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9" t="s">
        <v>723</v>
      </c>
      <c r="D311" s="248"/>
      <c r="E311" s="248"/>
      <c r="F311" s="248"/>
      <c r="G311" s="248"/>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357</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9" t="s">
        <v>1652</v>
      </c>
      <c r="D312" s="248"/>
      <c r="E312" s="248"/>
      <c r="F312" s="248"/>
      <c r="G312" s="248"/>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357</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47" t="str">
        <f>C312</f>
        <v>Kompletní provedení dle veškerých informací obsažených v PD (textová i výkresová část, technologické postupy atd.).</v>
      </c>
      <c r="BB312" s="212"/>
      <c r="BC312" s="212"/>
      <c r="BD312" s="212"/>
      <c r="BE312" s="212"/>
      <c r="BF312" s="212"/>
      <c r="BG312" s="212"/>
      <c r="BH312" s="212"/>
    </row>
    <row r="313" spans="1:60" ht="22.5" outlineLevel="3" x14ac:dyDescent="0.2">
      <c r="A313" s="219"/>
      <c r="B313" s="220"/>
      <c r="C313" s="259" t="s">
        <v>1653</v>
      </c>
      <c r="D313" s="248"/>
      <c r="E313" s="248"/>
      <c r="F313" s="248"/>
      <c r="G313" s="248"/>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357</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47" t="str">
        <f>C313</f>
        <v>Provedení je včetně montáže, demontáže původních konstrukcí, dodávky, přesunu hmot, přesunu a likvidace suti, povrchové úpravy, repasí, dílenských dokumentací,</v>
      </c>
      <c r="BB313" s="212"/>
      <c r="BC313" s="212"/>
      <c r="BD313" s="212"/>
      <c r="BE313" s="212"/>
      <c r="BF313" s="212"/>
      <c r="BG313" s="212"/>
      <c r="BH313" s="212"/>
    </row>
    <row r="314" spans="1:60" outlineLevel="3" x14ac:dyDescent="0.2">
      <c r="A314" s="219"/>
      <c r="B314" s="220"/>
      <c r="C314" s="259" t="s">
        <v>666</v>
      </c>
      <c r="D314" s="248"/>
      <c r="E314" s="248"/>
      <c r="F314" s="248"/>
      <c r="G314" s="248"/>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357</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2" x14ac:dyDescent="0.2">
      <c r="A315" s="219"/>
      <c r="B315" s="220"/>
      <c r="C315" s="274" t="s">
        <v>724</v>
      </c>
      <c r="D315" s="264"/>
      <c r="E315" s="265">
        <v>1.46</v>
      </c>
      <c r="F315" s="223"/>
      <c r="G315" s="223"/>
      <c r="H315" s="223"/>
      <c r="I315" s="223"/>
      <c r="J315" s="223"/>
      <c r="K315" s="223"/>
      <c r="L315" s="223"/>
      <c r="M315" s="223"/>
      <c r="N315" s="222"/>
      <c r="O315" s="222"/>
      <c r="P315" s="222"/>
      <c r="Q315" s="222"/>
      <c r="R315" s="223"/>
      <c r="S315" s="223"/>
      <c r="T315" s="223"/>
      <c r="U315" s="223"/>
      <c r="V315" s="223"/>
      <c r="W315" s="223"/>
      <c r="X315" s="223"/>
      <c r="Y315" s="223"/>
      <c r="Z315" s="212"/>
      <c r="AA315" s="212"/>
      <c r="AB315" s="212"/>
      <c r="AC315" s="212"/>
      <c r="AD315" s="212"/>
      <c r="AE315" s="212"/>
      <c r="AF315" s="212"/>
      <c r="AG315" s="212" t="s">
        <v>442</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x14ac:dyDescent="0.2">
      <c r="A316" s="229" t="s">
        <v>347</v>
      </c>
      <c r="B316" s="230" t="s">
        <v>216</v>
      </c>
      <c r="C316" s="256" t="s">
        <v>217</v>
      </c>
      <c r="D316" s="231"/>
      <c r="E316" s="232"/>
      <c r="F316" s="233"/>
      <c r="G316" s="233">
        <f>SUMIF(AG317:AG377,"&lt;&gt;NOR",G317:G377)</f>
        <v>0</v>
      </c>
      <c r="H316" s="233"/>
      <c r="I316" s="233">
        <f>SUM(I317:I377)</f>
        <v>0</v>
      </c>
      <c r="J316" s="233"/>
      <c r="K316" s="233">
        <f>SUM(K317:K377)</f>
        <v>0</v>
      </c>
      <c r="L316" s="233"/>
      <c r="M316" s="233">
        <f>SUM(M317:M377)</f>
        <v>0</v>
      </c>
      <c r="N316" s="232"/>
      <c r="O316" s="232">
        <f>SUM(O317:O377)</f>
        <v>0.77</v>
      </c>
      <c r="P316" s="232"/>
      <c r="Q316" s="232">
        <f>SUM(Q317:Q377)</f>
        <v>0</v>
      </c>
      <c r="R316" s="233"/>
      <c r="S316" s="233"/>
      <c r="T316" s="234"/>
      <c r="U316" s="228"/>
      <c r="V316" s="228">
        <f>SUM(V317:V377)</f>
        <v>64.5</v>
      </c>
      <c r="W316" s="228"/>
      <c r="X316" s="228"/>
      <c r="Y316" s="228"/>
      <c r="AG316" t="s">
        <v>348</v>
      </c>
    </row>
    <row r="317" spans="1:60" ht="22.5" outlineLevel="1" x14ac:dyDescent="0.2">
      <c r="A317" s="239">
        <v>66</v>
      </c>
      <c r="B317" s="240" t="s">
        <v>725</v>
      </c>
      <c r="C317" s="257" t="s">
        <v>726</v>
      </c>
      <c r="D317" s="241" t="s">
        <v>486</v>
      </c>
      <c r="E317" s="242">
        <v>62.23</v>
      </c>
      <c r="F317" s="243"/>
      <c r="G317" s="244">
        <f>ROUND(E317*F317,2)</f>
        <v>0</v>
      </c>
      <c r="H317" s="243"/>
      <c r="I317" s="244">
        <f>ROUND(E317*H317,2)</f>
        <v>0</v>
      </c>
      <c r="J317" s="243"/>
      <c r="K317" s="244">
        <f>ROUND(E317*J317,2)</f>
        <v>0</v>
      </c>
      <c r="L317" s="244">
        <v>21</v>
      </c>
      <c r="M317" s="244">
        <f>G317*(1+L317/100)</f>
        <v>0</v>
      </c>
      <c r="N317" s="242">
        <v>6.8999999999999999E-3</v>
      </c>
      <c r="O317" s="242">
        <f>ROUND(E317*N317,2)</f>
        <v>0.43</v>
      </c>
      <c r="P317" s="242">
        <v>0</v>
      </c>
      <c r="Q317" s="242">
        <f>ROUND(E317*P317,2)</f>
        <v>0</v>
      </c>
      <c r="R317" s="244" t="s">
        <v>550</v>
      </c>
      <c r="S317" s="244" t="s">
        <v>352</v>
      </c>
      <c r="T317" s="245" t="s">
        <v>352</v>
      </c>
      <c r="U317" s="223">
        <v>0.43</v>
      </c>
      <c r="V317" s="223">
        <f>ROUND(E317*U317,2)</f>
        <v>26.76</v>
      </c>
      <c r="W317" s="223"/>
      <c r="X317" s="223" t="s">
        <v>437</v>
      </c>
      <c r="Y317" s="223" t="s">
        <v>355</v>
      </c>
      <c r="Z317" s="212"/>
      <c r="AA317" s="212"/>
      <c r="AB317" s="212"/>
      <c r="AC317" s="212"/>
      <c r="AD317" s="212"/>
      <c r="AE317" s="212"/>
      <c r="AF317" s="212"/>
      <c r="AG317" s="212" t="s">
        <v>438</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73" t="s">
        <v>727</v>
      </c>
      <c r="D318" s="270"/>
      <c r="E318" s="270"/>
      <c r="F318" s="270"/>
      <c r="G318" s="270"/>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440</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74" t="s">
        <v>728</v>
      </c>
      <c r="D319" s="264"/>
      <c r="E319" s="265"/>
      <c r="F319" s="223"/>
      <c r="G319" s="223"/>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442</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74" t="s">
        <v>729</v>
      </c>
      <c r="D320" s="264"/>
      <c r="E320" s="265"/>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442</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74" t="s">
        <v>730</v>
      </c>
      <c r="D321" s="264"/>
      <c r="E321" s="265"/>
      <c r="F321" s="223"/>
      <c r="G321" s="223"/>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442</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74" t="s">
        <v>731</v>
      </c>
      <c r="D322" s="264"/>
      <c r="E322" s="265">
        <v>32.22</v>
      </c>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442</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74" t="s">
        <v>732</v>
      </c>
      <c r="D323" s="264"/>
      <c r="E323" s="265">
        <v>-7.57</v>
      </c>
      <c r="F323" s="223"/>
      <c r="G323" s="22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442</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74" t="s">
        <v>733</v>
      </c>
      <c r="D324" s="264"/>
      <c r="E324" s="265">
        <v>1.2</v>
      </c>
      <c r="F324" s="223"/>
      <c r="G324" s="223"/>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442</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74" t="s">
        <v>734</v>
      </c>
      <c r="D325" s="264"/>
      <c r="E325" s="265"/>
      <c r="F325" s="223"/>
      <c r="G325" s="223"/>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442</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74" t="s">
        <v>735</v>
      </c>
      <c r="D326" s="264"/>
      <c r="E326" s="265">
        <v>21.72</v>
      </c>
      <c r="F326" s="223"/>
      <c r="G326" s="223"/>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442</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74" t="s">
        <v>736</v>
      </c>
      <c r="D327" s="264"/>
      <c r="E327" s="265">
        <v>-4.1500000000000004</v>
      </c>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442</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74" t="s">
        <v>737</v>
      </c>
      <c r="D328" s="264"/>
      <c r="E328" s="265">
        <v>0.6</v>
      </c>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442</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74" t="s">
        <v>738</v>
      </c>
      <c r="D329" s="264"/>
      <c r="E329" s="265"/>
      <c r="F329" s="223"/>
      <c r="G329" s="223"/>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442</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74" t="s">
        <v>739</v>
      </c>
      <c r="D330" s="264"/>
      <c r="E330" s="265">
        <v>20.52</v>
      </c>
      <c r="F330" s="223"/>
      <c r="G330" s="223"/>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442</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74" t="s">
        <v>740</v>
      </c>
      <c r="D331" s="264"/>
      <c r="E331" s="265">
        <v>-1.68</v>
      </c>
      <c r="F331" s="223"/>
      <c r="G331" s="223"/>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442</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74" t="s">
        <v>741</v>
      </c>
      <c r="D332" s="264"/>
      <c r="E332" s="265"/>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442</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74" t="s">
        <v>742</v>
      </c>
      <c r="D333" s="264"/>
      <c r="E333" s="265"/>
      <c r="F333" s="223"/>
      <c r="G333" s="22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442</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74" t="s">
        <v>743</v>
      </c>
      <c r="D334" s="264"/>
      <c r="E334" s="265">
        <v>17.100000000000001</v>
      </c>
      <c r="F334" s="223"/>
      <c r="G334" s="223"/>
      <c r="H334" s="223"/>
      <c r="I334" s="223"/>
      <c r="J334" s="223"/>
      <c r="K334" s="223"/>
      <c r="L334" s="223"/>
      <c r="M334" s="223"/>
      <c r="N334" s="222"/>
      <c r="O334" s="222"/>
      <c r="P334" s="222"/>
      <c r="Q334" s="222"/>
      <c r="R334" s="223"/>
      <c r="S334" s="223"/>
      <c r="T334" s="223"/>
      <c r="U334" s="223"/>
      <c r="V334" s="223"/>
      <c r="W334" s="223"/>
      <c r="X334" s="223"/>
      <c r="Y334" s="223"/>
      <c r="Z334" s="212"/>
      <c r="AA334" s="212"/>
      <c r="AB334" s="212"/>
      <c r="AC334" s="212"/>
      <c r="AD334" s="212"/>
      <c r="AE334" s="212"/>
      <c r="AF334" s="212"/>
      <c r="AG334" s="212" t="s">
        <v>442</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74" t="s">
        <v>740</v>
      </c>
      <c r="D335" s="264"/>
      <c r="E335" s="265">
        <v>-1.68</v>
      </c>
      <c r="F335" s="223"/>
      <c r="G335" s="22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442</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74" t="s">
        <v>741</v>
      </c>
      <c r="D336" s="264"/>
      <c r="E336" s="265"/>
      <c r="F336" s="223"/>
      <c r="G336" s="223"/>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442</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74" t="s">
        <v>744</v>
      </c>
      <c r="D337" s="264"/>
      <c r="E337" s="265"/>
      <c r="F337" s="223"/>
      <c r="G337" s="223"/>
      <c r="H337" s="223"/>
      <c r="I337" s="223"/>
      <c r="J337" s="223"/>
      <c r="K337" s="223"/>
      <c r="L337" s="223"/>
      <c r="M337" s="223"/>
      <c r="N337" s="222"/>
      <c r="O337" s="222"/>
      <c r="P337" s="222"/>
      <c r="Q337" s="222"/>
      <c r="R337" s="223"/>
      <c r="S337" s="223"/>
      <c r="T337" s="223"/>
      <c r="U337" s="223"/>
      <c r="V337" s="223"/>
      <c r="W337" s="223"/>
      <c r="X337" s="223"/>
      <c r="Y337" s="223"/>
      <c r="Z337" s="212"/>
      <c r="AA337" s="212"/>
      <c r="AB337" s="212"/>
      <c r="AC337" s="212"/>
      <c r="AD337" s="212"/>
      <c r="AE337" s="212"/>
      <c r="AF337" s="212"/>
      <c r="AG337" s="212" t="s">
        <v>442</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74" t="s">
        <v>745</v>
      </c>
      <c r="D338" s="264"/>
      <c r="E338" s="265">
        <v>15.9</v>
      </c>
      <c r="F338" s="223"/>
      <c r="G338" s="223"/>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442</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74" t="s">
        <v>746</v>
      </c>
      <c r="D339" s="264"/>
      <c r="E339" s="265">
        <v>-1.47</v>
      </c>
      <c r="F339" s="223"/>
      <c r="G339" s="223"/>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442</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74" t="s">
        <v>741</v>
      </c>
      <c r="D340" s="264"/>
      <c r="E340" s="265"/>
      <c r="F340" s="223"/>
      <c r="G340" s="223"/>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442</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75" t="s">
        <v>459</v>
      </c>
      <c r="D341" s="266"/>
      <c r="E341" s="267">
        <v>92.71</v>
      </c>
      <c r="F341" s="223"/>
      <c r="G341" s="223"/>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442</v>
      </c>
      <c r="AH341" s="212">
        <v>1</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74" t="s">
        <v>747</v>
      </c>
      <c r="D342" s="264"/>
      <c r="E342" s="265"/>
      <c r="F342" s="223"/>
      <c r="G342" s="223"/>
      <c r="H342" s="223"/>
      <c r="I342" s="223"/>
      <c r="J342" s="223"/>
      <c r="K342" s="223"/>
      <c r="L342" s="223"/>
      <c r="M342" s="223"/>
      <c r="N342" s="222"/>
      <c r="O342" s="222"/>
      <c r="P342" s="222"/>
      <c r="Q342" s="222"/>
      <c r="R342" s="223"/>
      <c r="S342" s="223"/>
      <c r="T342" s="223"/>
      <c r="U342" s="223"/>
      <c r="V342" s="223"/>
      <c r="W342" s="223"/>
      <c r="X342" s="223"/>
      <c r="Y342" s="223"/>
      <c r="Z342" s="212"/>
      <c r="AA342" s="212"/>
      <c r="AB342" s="212"/>
      <c r="AC342" s="212"/>
      <c r="AD342" s="212"/>
      <c r="AE342" s="212"/>
      <c r="AF342" s="212"/>
      <c r="AG342" s="212" t="s">
        <v>442</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74" t="s">
        <v>748</v>
      </c>
      <c r="D343" s="264"/>
      <c r="E343" s="265">
        <v>-30.48</v>
      </c>
      <c r="F343" s="223"/>
      <c r="G343" s="223"/>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442</v>
      </c>
      <c r="AH343" s="212">
        <v>5</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75" t="s">
        <v>459</v>
      </c>
      <c r="D344" s="266"/>
      <c r="E344" s="267">
        <v>-30.48</v>
      </c>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442</v>
      </c>
      <c r="AH344" s="212">
        <v>1</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39">
        <v>67</v>
      </c>
      <c r="B345" s="240" t="s">
        <v>749</v>
      </c>
      <c r="C345" s="257" t="s">
        <v>750</v>
      </c>
      <c r="D345" s="241" t="s">
        <v>486</v>
      </c>
      <c r="E345" s="242">
        <v>62.23</v>
      </c>
      <c r="F345" s="243"/>
      <c r="G345" s="244">
        <f>ROUND(E345*F345,2)</f>
        <v>0</v>
      </c>
      <c r="H345" s="243"/>
      <c r="I345" s="244">
        <f>ROUND(E345*H345,2)</f>
        <v>0</v>
      </c>
      <c r="J345" s="243"/>
      <c r="K345" s="244">
        <f>ROUND(E345*J345,2)</f>
        <v>0</v>
      </c>
      <c r="L345" s="244">
        <v>21</v>
      </c>
      <c r="M345" s="244">
        <f>G345*(1+L345/100)</f>
        <v>0</v>
      </c>
      <c r="N345" s="242">
        <v>6.0000000000000002E-5</v>
      </c>
      <c r="O345" s="242">
        <f>ROUND(E345*N345,2)</f>
        <v>0</v>
      </c>
      <c r="P345" s="242">
        <v>0</v>
      </c>
      <c r="Q345" s="242">
        <f>ROUND(E345*P345,2)</f>
        <v>0</v>
      </c>
      <c r="R345" s="244" t="s">
        <v>550</v>
      </c>
      <c r="S345" s="244" t="s">
        <v>352</v>
      </c>
      <c r="T345" s="245" t="s">
        <v>352</v>
      </c>
      <c r="U345" s="223">
        <v>7.0000000000000007E-2</v>
      </c>
      <c r="V345" s="223">
        <f>ROUND(E345*U345,2)</f>
        <v>4.3600000000000003</v>
      </c>
      <c r="W345" s="223"/>
      <c r="X345" s="223" t="s">
        <v>437</v>
      </c>
      <c r="Y345" s="223" t="s">
        <v>355</v>
      </c>
      <c r="Z345" s="212"/>
      <c r="AA345" s="212"/>
      <c r="AB345" s="212"/>
      <c r="AC345" s="212"/>
      <c r="AD345" s="212"/>
      <c r="AE345" s="212"/>
      <c r="AF345" s="212"/>
      <c r="AG345" s="212" t="s">
        <v>438</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2" x14ac:dyDescent="0.2">
      <c r="A346" s="219"/>
      <c r="B346" s="220"/>
      <c r="C346" s="274" t="s">
        <v>751</v>
      </c>
      <c r="D346" s="264"/>
      <c r="E346" s="265">
        <v>62.23</v>
      </c>
      <c r="F346" s="223"/>
      <c r="G346" s="223"/>
      <c r="H346" s="223"/>
      <c r="I346" s="223"/>
      <c r="J346" s="223"/>
      <c r="K346" s="223"/>
      <c r="L346" s="223"/>
      <c r="M346" s="223"/>
      <c r="N346" s="222"/>
      <c r="O346" s="222"/>
      <c r="P346" s="222"/>
      <c r="Q346" s="222"/>
      <c r="R346" s="223"/>
      <c r="S346" s="223"/>
      <c r="T346" s="223"/>
      <c r="U346" s="223"/>
      <c r="V346" s="223"/>
      <c r="W346" s="223"/>
      <c r="X346" s="223"/>
      <c r="Y346" s="223"/>
      <c r="Z346" s="212"/>
      <c r="AA346" s="212"/>
      <c r="AB346" s="212"/>
      <c r="AC346" s="212"/>
      <c r="AD346" s="212"/>
      <c r="AE346" s="212"/>
      <c r="AF346" s="212"/>
      <c r="AG346" s="212" t="s">
        <v>442</v>
      </c>
      <c r="AH346" s="212">
        <v>5</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39">
        <v>68</v>
      </c>
      <c r="B347" s="240" t="s">
        <v>752</v>
      </c>
      <c r="C347" s="257" t="s">
        <v>753</v>
      </c>
      <c r="D347" s="241" t="s">
        <v>486</v>
      </c>
      <c r="E347" s="242">
        <v>62.23</v>
      </c>
      <c r="F347" s="243"/>
      <c r="G347" s="244">
        <f>ROUND(E347*F347,2)</f>
        <v>0</v>
      </c>
      <c r="H347" s="243"/>
      <c r="I347" s="244">
        <f>ROUND(E347*H347,2)</f>
        <v>0</v>
      </c>
      <c r="J347" s="243"/>
      <c r="K347" s="244">
        <f>ROUND(E347*J347,2)</f>
        <v>0</v>
      </c>
      <c r="L347" s="244">
        <v>21</v>
      </c>
      <c r="M347" s="244">
        <f>G347*(1+L347/100)</f>
        <v>0</v>
      </c>
      <c r="N347" s="242">
        <v>8.0000000000000007E-5</v>
      </c>
      <c r="O347" s="242">
        <f>ROUND(E347*N347,2)</f>
        <v>0</v>
      </c>
      <c r="P347" s="242">
        <v>0</v>
      </c>
      <c r="Q347" s="242">
        <f>ROUND(E347*P347,2)</f>
        <v>0</v>
      </c>
      <c r="R347" s="244" t="s">
        <v>550</v>
      </c>
      <c r="S347" s="244" t="s">
        <v>352</v>
      </c>
      <c r="T347" s="245" t="s">
        <v>352</v>
      </c>
      <c r="U347" s="223">
        <v>0</v>
      </c>
      <c r="V347" s="223">
        <f>ROUND(E347*U347,2)</f>
        <v>0</v>
      </c>
      <c r="W347" s="223"/>
      <c r="X347" s="223" t="s">
        <v>437</v>
      </c>
      <c r="Y347" s="223" t="s">
        <v>355</v>
      </c>
      <c r="Z347" s="212"/>
      <c r="AA347" s="212"/>
      <c r="AB347" s="212"/>
      <c r="AC347" s="212"/>
      <c r="AD347" s="212"/>
      <c r="AE347" s="212"/>
      <c r="AF347" s="212"/>
      <c r="AG347" s="212" t="s">
        <v>438</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73" t="s">
        <v>754</v>
      </c>
      <c r="D348" s="270"/>
      <c r="E348" s="270"/>
      <c r="F348" s="270"/>
      <c r="G348" s="270"/>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440</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47" t="str">
        <f>C348</f>
        <v>omítka vápenocementová, strojně nebo ručně nanášená v podlaží i ve schodišti na jakýkoliv druh podkladu, kompletní souvrství</v>
      </c>
      <c r="BB348" s="212"/>
      <c r="BC348" s="212"/>
      <c r="BD348" s="212"/>
      <c r="BE348" s="212"/>
      <c r="BF348" s="212"/>
      <c r="BG348" s="212"/>
      <c r="BH348" s="212"/>
    </row>
    <row r="349" spans="1:60" outlineLevel="2" x14ac:dyDescent="0.2">
      <c r="A349" s="219"/>
      <c r="B349" s="220"/>
      <c r="C349" s="274" t="s">
        <v>751</v>
      </c>
      <c r="D349" s="264"/>
      <c r="E349" s="265">
        <v>62.23</v>
      </c>
      <c r="F349" s="223"/>
      <c r="G349" s="223"/>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442</v>
      </c>
      <c r="AH349" s="212">
        <v>5</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ht="22.5" outlineLevel="1" x14ac:dyDescent="0.2">
      <c r="A350" s="239">
        <v>69</v>
      </c>
      <c r="B350" s="240" t="s">
        <v>755</v>
      </c>
      <c r="C350" s="257" t="s">
        <v>756</v>
      </c>
      <c r="D350" s="241" t="s">
        <v>486</v>
      </c>
      <c r="E350" s="242">
        <v>92.71</v>
      </c>
      <c r="F350" s="243"/>
      <c r="G350" s="244">
        <f>ROUND(E350*F350,2)</f>
        <v>0</v>
      </c>
      <c r="H350" s="243"/>
      <c r="I350" s="244">
        <f>ROUND(E350*H350,2)</f>
        <v>0</v>
      </c>
      <c r="J350" s="243"/>
      <c r="K350" s="244">
        <f>ROUND(E350*J350,2)</f>
        <v>0</v>
      </c>
      <c r="L350" s="244">
        <v>21</v>
      </c>
      <c r="M350" s="244">
        <f>G350*(1+L350/100)</f>
        <v>0</v>
      </c>
      <c r="N350" s="242">
        <v>3.6700000000000001E-3</v>
      </c>
      <c r="O350" s="242">
        <f>ROUND(E350*N350,2)</f>
        <v>0.34</v>
      </c>
      <c r="P350" s="242">
        <v>0</v>
      </c>
      <c r="Q350" s="242">
        <f>ROUND(E350*P350,2)</f>
        <v>0</v>
      </c>
      <c r="R350" s="244" t="s">
        <v>550</v>
      </c>
      <c r="S350" s="244" t="s">
        <v>352</v>
      </c>
      <c r="T350" s="245" t="s">
        <v>352</v>
      </c>
      <c r="U350" s="223">
        <v>0.36</v>
      </c>
      <c r="V350" s="223">
        <f>ROUND(E350*U350,2)</f>
        <v>33.380000000000003</v>
      </c>
      <c r="W350" s="223"/>
      <c r="X350" s="223" t="s">
        <v>437</v>
      </c>
      <c r="Y350" s="223" t="s">
        <v>355</v>
      </c>
      <c r="Z350" s="212"/>
      <c r="AA350" s="212"/>
      <c r="AB350" s="212"/>
      <c r="AC350" s="212"/>
      <c r="AD350" s="212"/>
      <c r="AE350" s="212"/>
      <c r="AF350" s="212"/>
      <c r="AG350" s="212" t="s">
        <v>438</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74" t="s">
        <v>728</v>
      </c>
      <c r="D351" s="264"/>
      <c r="E351" s="265"/>
      <c r="F351" s="223"/>
      <c r="G351" s="223"/>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442</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74" t="s">
        <v>729</v>
      </c>
      <c r="D352" s="264"/>
      <c r="E352" s="265"/>
      <c r="F352" s="223"/>
      <c r="G352" s="223"/>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442</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74" t="s">
        <v>730</v>
      </c>
      <c r="D353" s="264"/>
      <c r="E353" s="265"/>
      <c r="F353" s="223"/>
      <c r="G353" s="223"/>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442</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74" t="s">
        <v>731</v>
      </c>
      <c r="D354" s="264"/>
      <c r="E354" s="265">
        <v>32.22</v>
      </c>
      <c r="F354" s="223"/>
      <c r="G354" s="22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442</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74" t="s">
        <v>732</v>
      </c>
      <c r="D355" s="264"/>
      <c r="E355" s="265">
        <v>-7.57</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442</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74" t="s">
        <v>733</v>
      </c>
      <c r="D356" s="264"/>
      <c r="E356" s="265">
        <v>1.2</v>
      </c>
      <c r="F356" s="223"/>
      <c r="G356" s="223"/>
      <c r="H356" s="223"/>
      <c r="I356" s="223"/>
      <c r="J356" s="223"/>
      <c r="K356" s="223"/>
      <c r="L356" s="223"/>
      <c r="M356" s="223"/>
      <c r="N356" s="222"/>
      <c r="O356" s="222"/>
      <c r="P356" s="222"/>
      <c r="Q356" s="222"/>
      <c r="R356" s="223"/>
      <c r="S356" s="223"/>
      <c r="T356" s="223"/>
      <c r="U356" s="223"/>
      <c r="V356" s="223"/>
      <c r="W356" s="223"/>
      <c r="X356" s="223"/>
      <c r="Y356" s="223"/>
      <c r="Z356" s="212"/>
      <c r="AA356" s="212"/>
      <c r="AB356" s="212"/>
      <c r="AC356" s="212"/>
      <c r="AD356" s="212"/>
      <c r="AE356" s="212"/>
      <c r="AF356" s="212"/>
      <c r="AG356" s="212" t="s">
        <v>442</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75" t="s">
        <v>459</v>
      </c>
      <c r="D357" s="266"/>
      <c r="E357" s="267">
        <v>25.85</v>
      </c>
      <c r="F357" s="223"/>
      <c r="G357" s="22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442</v>
      </c>
      <c r="AH357" s="212">
        <v>1</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74" t="s">
        <v>734</v>
      </c>
      <c r="D358" s="264"/>
      <c r="E358" s="265"/>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442</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74" t="s">
        <v>735</v>
      </c>
      <c r="D359" s="264"/>
      <c r="E359" s="265">
        <v>21.72</v>
      </c>
      <c r="F359" s="223"/>
      <c r="G359" s="223"/>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442</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74" t="s">
        <v>736</v>
      </c>
      <c r="D360" s="264"/>
      <c r="E360" s="265">
        <v>-4.1500000000000004</v>
      </c>
      <c r="F360" s="223"/>
      <c r="G360" s="223"/>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442</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74" t="s">
        <v>737</v>
      </c>
      <c r="D361" s="264"/>
      <c r="E361" s="265">
        <v>0.6</v>
      </c>
      <c r="F361" s="223"/>
      <c r="G361" s="223"/>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442</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75" t="s">
        <v>459</v>
      </c>
      <c r="D362" s="266"/>
      <c r="E362" s="267">
        <v>18.170000000000002</v>
      </c>
      <c r="F362" s="223"/>
      <c r="G362" s="223"/>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442</v>
      </c>
      <c r="AH362" s="212">
        <v>1</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74" t="s">
        <v>738</v>
      </c>
      <c r="D363" s="264"/>
      <c r="E363" s="265"/>
      <c r="F363" s="223"/>
      <c r="G363" s="223"/>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442</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74" t="s">
        <v>739</v>
      </c>
      <c r="D364" s="264"/>
      <c r="E364" s="265">
        <v>20.52</v>
      </c>
      <c r="F364" s="223"/>
      <c r="G364" s="223"/>
      <c r="H364" s="223"/>
      <c r="I364" s="223"/>
      <c r="J364" s="223"/>
      <c r="K364" s="223"/>
      <c r="L364" s="223"/>
      <c r="M364" s="223"/>
      <c r="N364" s="222"/>
      <c r="O364" s="222"/>
      <c r="P364" s="222"/>
      <c r="Q364" s="222"/>
      <c r="R364" s="223"/>
      <c r="S364" s="223"/>
      <c r="T364" s="223"/>
      <c r="U364" s="223"/>
      <c r="V364" s="223"/>
      <c r="W364" s="223"/>
      <c r="X364" s="223"/>
      <c r="Y364" s="223"/>
      <c r="Z364" s="212"/>
      <c r="AA364" s="212"/>
      <c r="AB364" s="212"/>
      <c r="AC364" s="212"/>
      <c r="AD364" s="212"/>
      <c r="AE364" s="212"/>
      <c r="AF364" s="212"/>
      <c r="AG364" s="212" t="s">
        <v>442</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74" t="s">
        <v>740</v>
      </c>
      <c r="D365" s="264"/>
      <c r="E365" s="265">
        <v>-1.68</v>
      </c>
      <c r="F365" s="223"/>
      <c r="G365" s="223"/>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442</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74" t="s">
        <v>741</v>
      </c>
      <c r="D366" s="264"/>
      <c r="E366" s="265"/>
      <c r="F366" s="223"/>
      <c r="G366" s="223"/>
      <c r="H366" s="223"/>
      <c r="I366" s="223"/>
      <c r="J366" s="223"/>
      <c r="K366" s="223"/>
      <c r="L366" s="223"/>
      <c r="M366" s="223"/>
      <c r="N366" s="222"/>
      <c r="O366" s="222"/>
      <c r="P366" s="222"/>
      <c r="Q366" s="222"/>
      <c r="R366" s="223"/>
      <c r="S366" s="223"/>
      <c r="T366" s="223"/>
      <c r="U366" s="223"/>
      <c r="V366" s="223"/>
      <c r="W366" s="223"/>
      <c r="X366" s="223"/>
      <c r="Y366" s="223"/>
      <c r="Z366" s="212"/>
      <c r="AA366" s="212"/>
      <c r="AB366" s="212"/>
      <c r="AC366" s="212"/>
      <c r="AD366" s="212"/>
      <c r="AE366" s="212"/>
      <c r="AF366" s="212"/>
      <c r="AG366" s="212" t="s">
        <v>442</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75" t="s">
        <v>459</v>
      </c>
      <c r="D367" s="266"/>
      <c r="E367" s="267">
        <v>18.84</v>
      </c>
      <c r="F367" s="223"/>
      <c r="G367" s="223"/>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442</v>
      </c>
      <c r="AH367" s="212">
        <v>1</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74" t="s">
        <v>742</v>
      </c>
      <c r="D368" s="264"/>
      <c r="E368" s="265"/>
      <c r="F368" s="223"/>
      <c r="G368" s="223"/>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442</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74" t="s">
        <v>743</v>
      </c>
      <c r="D369" s="264"/>
      <c r="E369" s="265">
        <v>17.100000000000001</v>
      </c>
      <c r="F369" s="223"/>
      <c r="G369" s="223"/>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442</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74" t="s">
        <v>740</v>
      </c>
      <c r="D370" s="264"/>
      <c r="E370" s="265">
        <v>-1.68</v>
      </c>
      <c r="F370" s="223"/>
      <c r="G370" s="223"/>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442</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74" t="s">
        <v>741</v>
      </c>
      <c r="D371" s="264"/>
      <c r="E371" s="265"/>
      <c r="F371" s="223"/>
      <c r="G371" s="223"/>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442</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75" t="s">
        <v>459</v>
      </c>
      <c r="D372" s="266"/>
      <c r="E372" s="267">
        <v>15.42</v>
      </c>
      <c r="F372" s="223"/>
      <c r="G372" s="223"/>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442</v>
      </c>
      <c r="AH372" s="212">
        <v>1</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74" t="s">
        <v>744</v>
      </c>
      <c r="D373" s="264"/>
      <c r="E373" s="265"/>
      <c r="F373" s="223"/>
      <c r="G373" s="22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442</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74" t="s">
        <v>745</v>
      </c>
      <c r="D374" s="264"/>
      <c r="E374" s="265">
        <v>15.9</v>
      </c>
      <c r="F374" s="223"/>
      <c r="G374" s="223"/>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442</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74" t="s">
        <v>746</v>
      </c>
      <c r="D375" s="264"/>
      <c r="E375" s="265">
        <v>-1.47</v>
      </c>
      <c r="F375" s="223"/>
      <c r="G375" s="223"/>
      <c r="H375" s="223"/>
      <c r="I375" s="223"/>
      <c r="J375" s="223"/>
      <c r="K375" s="223"/>
      <c r="L375" s="223"/>
      <c r="M375" s="223"/>
      <c r="N375" s="222"/>
      <c r="O375" s="222"/>
      <c r="P375" s="222"/>
      <c r="Q375" s="222"/>
      <c r="R375" s="223"/>
      <c r="S375" s="223"/>
      <c r="T375" s="223"/>
      <c r="U375" s="223"/>
      <c r="V375" s="223"/>
      <c r="W375" s="223"/>
      <c r="X375" s="223"/>
      <c r="Y375" s="223"/>
      <c r="Z375" s="212"/>
      <c r="AA375" s="212"/>
      <c r="AB375" s="212"/>
      <c r="AC375" s="212"/>
      <c r="AD375" s="212"/>
      <c r="AE375" s="212"/>
      <c r="AF375" s="212"/>
      <c r="AG375" s="212" t="s">
        <v>442</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74" t="s">
        <v>741</v>
      </c>
      <c r="D376" s="264"/>
      <c r="E376" s="265"/>
      <c r="F376" s="223"/>
      <c r="G376" s="223"/>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442</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75" t="s">
        <v>459</v>
      </c>
      <c r="D377" s="266"/>
      <c r="E377" s="267">
        <v>14.43</v>
      </c>
      <c r="F377" s="223"/>
      <c r="G377" s="223"/>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442</v>
      </c>
      <c r="AH377" s="212">
        <v>1</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x14ac:dyDescent="0.2">
      <c r="A378" s="229" t="s">
        <v>347</v>
      </c>
      <c r="B378" s="230" t="s">
        <v>218</v>
      </c>
      <c r="C378" s="256" t="s">
        <v>219</v>
      </c>
      <c r="D378" s="231"/>
      <c r="E378" s="232"/>
      <c r="F378" s="233"/>
      <c r="G378" s="233">
        <f>SUMIF(AG379:AG405,"&lt;&gt;NOR",G379:G405)</f>
        <v>0</v>
      </c>
      <c r="H378" s="233"/>
      <c r="I378" s="233">
        <f>SUM(I379:I405)</f>
        <v>0</v>
      </c>
      <c r="J378" s="233"/>
      <c r="K378" s="233">
        <f>SUM(K379:K405)</f>
        <v>0</v>
      </c>
      <c r="L378" s="233"/>
      <c r="M378" s="233">
        <f>SUM(M379:M405)</f>
        <v>0</v>
      </c>
      <c r="N378" s="232"/>
      <c r="O378" s="232">
        <f>SUM(O379:O405)</f>
        <v>1.72</v>
      </c>
      <c r="P378" s="232"/>
      <c r="Q378" s="232">
        <f>SUM(Q379:Q405)</f>
        <v>0</v>
      </c>
      <c r="R378" s="233"/>
      <c r="S378" s="233"/>
      <c r="T378" s="234"/>
      <c r="U378" s="228"/>
      <c r="V378" s="228">
        <f>SUM(V379:V405)</f>
        <v>145.54000000000002</v>
      </c>
      <c r="W378" s="228"/>
      <c r="X378" s="228"/>
      <c r="Y378" s="228"/>
      <c r="AG378" t="s">
        <v>348</v>
      </c>
    </row>
    <row r="379" spans="1:60" outlineLevel="1" x14ac:dyDescent="0.2">
      <c r="A379" s="239">
        <v>70</v>
      </c>
      <c r="B379" s="240" t="s">
        <v>757</v>
      </c>
      <c r="C379" s="257" t="s">
        <v>758</v>
      </c>
      <c r="D379" s="241" t="s">
        <v>486</v>
      </c>
      <c r="E379" s="242">
        <v>53.29</v>
      </c>
      <c r="F379" s="243"/>
      <c r="G379" s="244">
        <f>ROUND(E379*F379,2)</f>
        <v>0</v>
      </c>
      <c r="H379" s="243"/>
      <c r="I379" s="244">
        <f>ROUND(E379*H379,2)</f>
        <v>0</v>
      </c>
      <c r="J379" s="243"/>
      <c r="K379" s="244">
        <f>ROUND(E379*J379,2)</f>
        <v>0</v>
      </c>
      <c r="L379" s="244">
        <v>21</v>
      </c>
      <c r="M379" s="244">
        <f>G379*(1+L379/100)</f>
        <v>0</v>
      </c>
      <c r="N379" s="242">
        <v>4.7299999999999998E-3</v>
      </c>
      <c r="O379" s="242">
        <f>ROUND(E379*N379,2)</f>
        <v>0.25</v>
      </c>
      <c r="P379" s="242">
        <v>0</v>
      </c>
      <c r="Q379" s="242">
        <f>ROUND(E379*P379,2)</f>
        <v>0</v>
      </c>
      <c r="R379" s="244" t="s">
        <v>550</v>
      </c>
      <c r="S379" s="244" t="s">
        <v>352</v>
      </c>
      <c r="T379" s="245" t="s">
        <v>352</v>
      </c>
      <c r="U379" s="223">
        <v>0.36</v>
      </c>
      <c r="V379" s="223">
        <f>ROUND(E379*U379,2)</f>
        <v>19.18</v>
      </c>
      <c r="W379" s="223"/>
      <c r="X379" s="223" t="s">
        <v>437</v>
      </c>
      <c r="Y379" s="223" t="s">
        <v>355</v>
      </c>
      <c r="Z379" s="212"/>
      <c r="AA379" s="212"/>
      <c r="AB379" s="212"/>
      <c r="AC379" s="212"/>
      <c r="AD379" s="212"/>
      <c r="AE379" s="212"/>
      <c r="AF379" s="212"/>
      <c r="AG379" s="212" t="s">
        <v>438</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2" x14ac:dyDescent="0.2">
      <c r="A380" s="219"/>
      <c r="B380" s="220"/>
      <c r="C380" s="273" t="s">
        <v>727</v>
      </c>
      <c r="D380" s="270"/>
      <c r="E380" s="270"/>
      <c r="F380" s="270"/>
      <c r="G380" s="270"/>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440</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59" t="s">
        <v>425</v>
      </c>
      <c r="D381" s="248"/>
      <c r="E381" s="248"/>
      <c r="F381" s="248"/>
      <c r="G381" s="248"/>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357</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59" t="s">
        <v>759</v>
      </c>
      <c r="D382" s="248"/>
      <c r="E382" s="248"/>
      <c r="F382" s="248"/>
      <c r="G382" s="248"/>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357</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2" x14ac:dyDescent="0.2">
      <c r="A383" s="219"/>
      <c r="B383" s="220"/>
      <c r="C383" s="274" t="s">
        <v>760</v>
      </c>
      <c r="D383" s="264"/>
      <c r="E383" s="265">
        <v>53.29</v>
      </c>
      <c r="F383" s="223"/>
      <c r="G383" s="223"/>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442</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75" t="s">
        <v>459</v>
      </c>
      <c r="D384" s="266"/>
      <c r="E384" s="267">
        <v>53.29</v>
      </c>
      <c r="F384" s="223"/>
      <c r="G384" s="22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442</v>
      </c>
      <c r="AH384" s="212">
        <v>1</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39">
        <v>71</v>
      </c>
      <c r="B385" s="240" t="s">
        <v>761</v>
      </c>
      <c r="C385" s="257" t="s">
        <v>762</v>
      </c>
      <c r="D385" s="241" t="s">
        <v>486</v>
      </c>
      <c r="E385" s="242">
        <v>53.29</v>
      </c>
      <c r="F385" s="243"/>
      <c r="G385" s="244">
        <f>ROUND(E385*F385,2)</f>
        <v>0</v>
      </c>
      <c r="H385" s="243"/>
      <c r="I385" s="244">
        <f>ROUND(E385*H385,2)</f>
        <v>0</v>
      </c>
      <c r="J385" s="243"/>
      <c r="K385" s="244">
        <f>ROUND(E385*J385,2)</f>
        <v>0</v>
      </c>
      <c r="L385" s="244">
        <v>21</v>
      </c>
      <c r="M385" s="244">
        <f>G385*(1+L385/100)</f>
        <v>0</v>
      </c>
      <c r="N385" s="242">
        <v>4.2999999999999999E-4</v>
      </c>
      <c r="O385" s="242">
        <f>ROUND(E385*N385,2)</f>
        <v>0.02</v>
      </c>
      <c r="P385" s="242">
        <v>0</v>
      </c>
      <c r="Q385" s="242">
        <f>ROUND(E385*P385,2)</f>
        <v>0</v>
      </c>
      <c r="R385" s="244" t="s">
        <v>550</v>
      </c>
      <c r="S385" s="244" t="s">
        <v>352</v>
      </c>
      <c r="T385" s="245" t="s">
        <v>352</v>
      </c>
      <c r="U385" s="223">
        <v>7.0000000000000007E-2</v>
      </c>
      <c r="V385" s="223">
        <f>ROUND(E385*U385,2)</f>
        <v>3.73</v>
      </c>
      <c r="W385" s="223"/>
      <c r="X385" s="223" t="s">
        <v>437</v>
      </c>
      <c r="Y385" s="223" t="s">
        <v>355</v>
      </c>
      <c r="Z385" s="212"/>
      <c r="AA385" s="212"/>
      <c r="AB385" s="212"/>
      <c r="AC385" s="212"/>
      <c r="AD385" s="212"/>
      <c r="AE385" s="212"/>
      <c r="AF385" s="212"/>
      <c r="AG385" s="212" t="s">
        <v>438</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74" t="s">
        <v>763</v>
      </c>
      <c r="D386" s="264"/>
      <c r="E386" s="265">
        <v>53.29</v>
      </c>
      <c r="F386" s="223"/>
      <c r="G386" s="223"/>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442</v>
      </c>
      <c r="AH386" s="212">
        <v>5</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ht="22.5" outlineLevel="1" x14ac:dyDescent="0.2">
      <c r="A387" s="239">
        <v>72</v>
      </c>
      <c r="B387" s="240" t="s">
        <v>764</v>
      </c>
      <c r="C387" s="257" t="s">
        <v>765</v>
      </c>
      <c r="D387" s="241" t="s">
        <v>486</v>
      </c>
      <c r="E387" s="242">
        <v>31.336500000000001</v>
      </c>
      <c r="F387" s="243"/>
      <c r="G387" s="244">
        <f>ROUND(E387*F387,2)</f>
        <v>0</v>
      </c>
      <c r="H387" s="243"/>
      <c r="I387" s="244">
        <f>ROUND(E387*H387,2)</f>
        <v>0</v>
      </c>
      <c r="J387" s="243"/>
      <c r="K387" s="244">
        <f>ROUND(E387*J387,2)</f>
        <v>0</v>
      </c>
      <c r="L387" s="244">
        <v>21</v>
      </c>
      <c r="M387" s="244">
        <f>G387*(1+L387/100)</f>
        <v>0</v>
      </c>
      <c r="N387" s="242">
        <v>9.3200000000000002E-3</v>
      </c>
      <c r="O387" s="242">
        <f>ROUND(E387*N387,2)</f>
        <v>0.28999999999999998</v>
      </c>
      <c r="P387" s="242">
        <v>0</v>
      </c>
      <c r="Q387" s="242">
        <f>ROUND(E387*P387,2)</f>
        <v>0</v>
      </c>
      <c r="R387" s="244" t="s">
        <v>550</v>
      </c>
      <c r="S387" s="244" t="s">
        <v>352</v>
      </c>
      <c r="T387" s="245" t="s">
        <v>352</v>
      </c>
      <c r="U387" s="223">
        <v>0.86</v>
      </c>
      <c r="V387" s="223">
        <f>ROUND(E387*U387,2)</f>
        <v>26.95</v>
      </c>
      <c r="W387" s="223"/>
      <c r="X387" s="223" t="s">
        <v>437</v>
      </c>
      <c r="Y387" s="223" t="s">
        <v>355</v>
      </c>
      <c r="Z387" s="212"/>
      <c r="AA387" s="212"/>
      <c r="AB387" s="212"/>
      <c r="AC387" s="212"/>
      <c r="AD387" s="212"/>
      <c r="AE387" s="212"/>
      <c r="AF387" s="212"/>
      <c r="AG387" s="212" t="s">
        <v>438</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2" x14ac:dyDescent="0.2">
      <c r="A388" s="219"/>
      <c r="B388" s="220"/>
      <c r="C388" s="273" t="s">
        <v>766</v>
      </c>
      <c r="D388" s="270"/>
      <c r="E388" s="270"/>
      <c r="F388" s="270"/>
      <c r="G388" s="270"/>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440</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47" t="str">
        <f>C388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88" s="212"/>
      <c r="BC388" s="212"/>
      <c r="BD388" s="212"/>
      <c r="BE388" s="212"/>
      <c r="BF388" s="212"/>
      <c r="BG388" s="212"/>
      <c r="BH388" s="212"/>
    </row>
    <row r="389" spans="1:60" outlineLevel="2" x14ac:dyDescent="0.2">
      <c r="A389" s="219"/>
      <c r="B389" s="220"/>
      <c r="C389" s="259" t="s">
        <v>767</v>
      </c>
      <c r="D389" s="248"/>
      <c r="E389" s="248"/>
      <c r="F389" s="248"/>
      <c r="G389" s="248"/>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357</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9" t="s">
        <v>768</v>
      </c>
      <c r="D390" s="248"/>
      <c r="E390" s="248"/>
      <c r="F390" s="248"/>
      <c r="G390" s="248"/>
      <c r="H390" s="223"/>
      <c r="I390" s="223"/>
      <c r="J390" s="223"/>
      <c r="K390" s="223"/>
      <c r="L390" s="223"/>
      <c r="M390" s="223"/>
      <c r="N390" s="222"/>
      <c r="O390" s="222"/>
      <c r="P390" s="222"/>
      <c r="Q390" s="222"/>
      <c r="R390" s="223"/>
      <c r="S390" s="223"/>
      <c r="T390" s="223"/>
      <c r="U390" s="223"/>
      <c r="V390" s="223"/>
      <c r="W390" s="223"/>
      <c r="X390" s="223"/>
      <c r="Y390" s="223"/>
      <c r="Z390" s="212"/>
      <c r="AA390" s="212"/>
      <c r="AB390" s="212"/>
      <c r="AC390" s="212"/>
      <c r="AD390" s="212"/>
      <c r="AE390" s="212"/>
      <c r="AF390" s="212"/>
      <c r="AG390" s="212" t="s">
        <v>357</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76" t="s">
        <v>769</v>
      </c>
      <c r="D391" s="225"/>
      <c r="E391" s="226"/>
      <c r="F391" s="227"/>
      <c r="G391" s="227"/>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357</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9" t="s">
        <v>770</v>
      </c>
      <c r="D392" s="248"/>
      <c r="E392" s="248"/>
      <c r="F392" s="248"/>
      <c r="G392" s="248"/>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357</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74" t="s">
        <v>771</v>
      </c>
      <c r="D393" s="264"/>
      <c r="E393" s="265">
        <v>31.336500000000001</v>
      </c>
      <c r="F393" s="223"/>
      <c r="G393" s="223"/>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442</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75" t="s">
        <v>459</v>
      </c>
      <c r="D394" s="266"/>
      <c r="E394" s="267">
        <v>31.336500000000001</v>
      </c>
      <c r="F394" s="223"/>
      <c r="G394" s="223"/>
      <c r="H394" s="223"/>
      <c r="I394" s="223"/>
      <c r="J394" s="223"/>
      <c r="K394" s="223"/>
      <c r="L394" s="223"/>
      <c r="M394" s="223"/>
      <c r="N394" s="222"/>
      <c r="O394" s="222"/>
      <c r="P394" s="222"/>
      <c r="Q394" s="222"/>
      <c r="R394" s="223"/>
      <c r="S394" s="223"/>
      <c r="T394" s="223"/>
      <c r="U394" s="223"/>
      <c r="V394" s="223"/>
      <c r="W394" s="223"/>
      <c r="X394" s="223"/>
      <c r="Y394" s="223"/>
      <c r="Z394" s="212"/>
      <c r="AA394" s="212"/>
      <c r="AB394" s="212"/>
      <c r="AC394" s="212"/>
      <c r="AD394" s="212"/>
      <c r="AE394" s="212"/>
      <c r="AF394" s="212"/>
      <c r="AG394" s="212" t="s">
        <v>442</v>
      </c>
      <c r="AH394" s="212">
        <v>1</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ht="22.5" outlineLevel="1" x14ac:dyDescent="0.2">
      <c r="A395" s="239">
        <v>73</v>
      </c>
      <c r="B395" s="240" t="s">
        <v>772</v>
      </c>
      <c r="C395" s="257" t="s">
        <v>773</v>
      </c>
      <c r="D395" s="241" t="s">
        <v>486</v>
      </c>
      <c r="E395" s="242">
        <v>111.6459</v>
      </c>
      <c r="F395" s="243"/>
      <c r="G395" s="244">
        <f>ROUND(E395*F395,2)</f>
        <v>0</v>
      </c>
      <c r="H395" s="243"/>
      <c r="I395" s="244">
        <f>ROUND(E395*H395,2)</f>
        <v>0</v>
      </c>
      <c r="J395" s="243"/>
      <c r="K395" s="244">
        <f>ROUND(E395*J395,2)</f>
        <v>0</v>
      </c>
      <c r="L395" s="244">
        <v>21</v>
      </c>
      <c r="M395" s="244">
        <f>G395*(1+L395/100)</f>
        <v>0</v>
      </c>
      <c r="N395" s="242">
        <v>1.039E-2</v>
      </c>
      <c r="O395" s="242">
        <f>ROUND(E395*N395,2)</f>
        <v>1.1599999999999999</v>
      </c>
      <c r="P395" s="242">
        <v>0</v>
      </c>
      <c r="Q395" s="242">
        <f>ROUND(E395*P395,2)</f>
        <v>0</v>
      </c>
      <c r="R395" s="244" t="s">
        <v>550</v>
      </c>
      <c r="S395" s="244" t="s">
        <v>352</v>
      </c>
      <c r="T395" s="245" t="s">
        <v>352</v>
      </c>
      <c r="U395" s="223">
        <v>0.85699999999999998</v>
      </c>
      <c r="V395" s="223">
        <f>ROUND(E395*U395,2)</f>
        <v>95.68</v>
      </c>
      <c r="W395" s="223"/>
      <c r="X395" s="223" t="s">
        <v>437</v>
      </c>
      <c r="Y395" s="223" t="s">
        <v>355</v>
      </c>
      <c r="Z395" s="212"/>
      <c r="AA395" s="212"/>
      <c r="AB395" s="212"/>
      <c r="AC395" s="212"/>
      <c r="AD395" s="212"/>
      <c r="AE395" s="212"/>
      <c r="AF395" s="212"/>
      <c r="AG395" s="212" t="s">
        <v>438</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ht="22.5" outlineLevel="2" x14ac:dyDescent="0.2">
      <c r="A396" s="219"/>
      <c r="B396" s="220"/>
      <c r="C396" s="273" t="s">
        <v>766</v>
      </c>
      <c r="D396" s="270"/>
      <c r="E396" s="270"/>
      <c r="F396" s="270"/>
      <c r="G396" s="270"/>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440</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47" t="str">
        <f>C396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96" s="212"/>
      <c r="BC396" s="212"/>
      <c r="BD396" s="212"/>
      <c r="BE396" s="212"/>
      <c r="BF396" s="212"/>
      <c r="BG396" s="212"/>
      <c r="BH396" s="212"/>
    </row>
    <row r="397" spans="1:60" outlineLevel="2" x14ac:dyDescent="0.2">
      <c r="A397" s="219"/>
      <c r="B397" s="220"/>
      <c r="C397" s="259" t="s">
        <v>767</v>
      </c>
      <c r="D397" s="248"/>
      <c r="E397" s="248"/>
      <c r="F397" s="248"/>
      <c r="G397" s="248"/>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357</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9" t="s">
        <v>768</v>
      </c>
      <c r="D398" s="248"/>
      <c r="E398" s="248"/>
      <c r="F398" s="248"/>
      <c r="G398" s="248"/>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357</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
      <c r="A399" s="219"/>
      <c r="B399" s="220"/>
      <c r="C399" s="274" t="s">
        <v>774</v>
      </c>
      <c r="D399" s="264"/>
      <c r="E399" s="265">
        <v>54.863900000000001</v>
      </c>
      <c r="F399" s="223"/>
      <c r="G399" s="223"/>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442</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74" t="s">
        <v>775</v>
      </c>
      <c r="D400" s="264"/>
      <c r="E400" s="265">
        <v>17.027999999999999</v>
      </c>
      <c r="F400" s="223"/>
      <c r="G400" s="223"/>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442</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75" t="s">
        <v>459</v>
      </c>
      <c r="D401" s="266"/>
      <c r="E401" s="267">
        <v>71.891900000000007</v>
      </c>
      <c r="F401" s="223"/>
      <c r="G401" s="223"/>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442</v>
      </c>
      <c r="AH401" s="212">
        <v>1</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74" t="s">
        <v>776</v>
      </c>
      <c r="D402" s="264"/>
      <c r="E402" s="265">
        <v>28.053999999999998</v>
      </c>
      <c r="F402" s="223"/>
      <c r="G402" s="223"/>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442</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75" t="s">
        <v>459</v>
      </c>
      <c r="D403" s="266"/>
      <c r="E403" s="267">
        <v>28.053999999999998</v>
      </c>
      <c r="F403" s="223"/>
      <c r="G403" s="223"/>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442</v>
      </c>
      <c r="AH403" s="212">
        <v>1</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74" t="s">
        <v>777</v>
      </c>
      <c r="D404" s="264"/>
      <c r="E404" s="265">
        <v>11.7</v>
      </c>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442</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75" t="s">
        <v>459</v>
      </c>
      <c r="D405" s="266"/>
      <c r="E405" s="267">
        <v>11.7</v>
      </c>
      <c r="F405" s="223"/>
      <c r="G405" s="223"/>
      <c r="H405" s="223"/>
      <c r="I405" s="223"/>
      <c r="J405" s="223"/>
      <c r="K405" s="223"/>
      <c r="L405" s="223"/>
      <c r="M405" s="223"/>
      <c r="N405" s="222"/>
      <c r="O405" s="222"/>
      <c r="P405" s="222"/>
      <c r="Q405" s="222"/>
      <c r="R405" s="223"/>
      <c r="S405" s="223"/>
      <c r="T405" s="223"/>
      <c r="U405" s="223"/>
      <c r="V405" s="223"/>
      <c r="W405" s="223"/>
      <c r="X405" s="223"/>
      <c r="Y405" s="223"/>
      <c r="Z405" s="212"/>
      <c r="AA405" s="212"/>
      <c r="AB405" s="212"/>
      <c r="AC405" s="212"/>
      <c r="AD405" s="212"/>
      <c r="AE405" s="212"/>
      <c r="AF405" s="212"/>
      <c r="AG405" s="212" t="s">
        <v>442</v>
      </c>
      <c r="AH405" s="212">
        <v>1</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x14ac:dyDescent="0.2">
      <c r="A406" s="229" t="s">
        <v>347</v>
      </c>
      <c r="B406" s="230" t="s">
        <v>220</v>
      </c>
      <c r="C406" s="256" t="s">
        <v>221</v>
      </c>
      <c r="D406" s="231"/>
      <c r="E406" s="232"/>
      <c r="F406" s="233"/>
      <c r="G406" s="233">
        <f>SUMIF(AG407:AG492,"&lt;&gt;NOR",G407:G492)</f>
        <v>0</v>
      </c>
      <c r="H406" s="233"/>
      <c r="I406" s="233">
        <f>SUM(I407:I492)</f>
        <v>0</v>
      </c>
      <c r="J406" s="233"/>
      <c r="K406" s="233">
        <f>SUM(K407:K492)</f>
        <v>0</v>
      </c>
      <c r="L406" s="233"/>
      <c r="M406" s="233">
        <f>SUM(M407:M492)</f>
        <v>0</v>
      </c>
      <c r="N406" s="232"/>
      <c r="O406" s="232">
        <f>SUM(O407:O492)</f>
        <v>372.1</v>
      </c>
      <c r="P406" s="232"/>
      <c r="Q406" s="232">
        <f>SUM(Q407:Q492)</f>
        <v>0</v>
      </c>
      <c r="R406" s="233"/>
      <c r="S406" s="233"/>
      <c r="T406" s="234"/>
      <c r="U406" s="228"/>
      <c r="V406" s="228">
        <f>SUM(V407:V492)</f>
        <v>552.71</v>
      </c>
      <c r="W406" s="228"/>
      <c r="X406" s="228"/>
      <c r="Y406" s="228"/>
      <c r="AG406" t="s">
        <v>348</v>
      </c>
    </row>
    <row r="407" spans="1:60" outlineLevel="1" x14ac:dyDescent="0.2">
      <c r="A407" s="239">
        <v>74</v>
      </c>
      <c r="B407" s="240" t="s">
        <v>778</v>
      </c>
      <c r="C407" s="257" t="s">
        <v>779</v>
      </c>
      <c r="D407" s="241" t="s">
        <v>450</v>
      </c>
      <c r="E407" s="242">
        <v>7.05</v>
      </c>
      <c r="F407" s="243"/>
      <c r="G407" s="244">
        <f>ROUND(E407*F407,2)</f>
        <v>0</v>
      </c>
      <c r="H407" s="243"/>
      <c r="I407" s="244">
        <f>ROUND(E407*H407,2)</f>
        <v>0</v>
      </c>
      <c r="J407" s="243"/>
      <c r="K407" s="244">
        <f>ROUND(E407*J407,2)</f>
        <v>0</v>
      </c>
      <c r="L407" s="244">
        <v>21</v>
      </c>
      <c r="M407" s="244">
        <f>G407*(1+L407/100)</f>
        <v>0</v>
      </c>
      <c r="N407" s="242">
        <v>2.5249999999999999</v>
      </c>
      <c r="O407" s="242">
        <f>ROUND(E407*N407,2)</f>
        <v>17.8</v>
      </c>
      <c r="P407" s="242">
        <v>0</v>
      </c>
      <c r="Q407" s="242">
        <f>ROUND(E407*P407,2)</f>
        <v>0</v>
      </c>
      <c r="R407" s="244" t="s">
        <v>550</v>
      </c>
      <c r="S407" s="244" t="s">
        <v>352</v>
      </c>
      <c r="T407" s="245" t="s">
        <v>352</v>
      </c>
      <c r="U407" s="223">
        <v>2.58</v>
      </c>
      <c r="V407" s="223">
        <f>ROUND(E407*U407,2)</f>
        <v>18.190000000000001</v>
      </c>
      <c r="W407" s="223"/>
      <c r="X407" s="223" t="s">
        <v>437</v>
      </c>
      <c r="Y407" s="223" t="s">
        <v>355</v>
      </c>
      <c r="Z407" s="212"/>
      <c r="AA407" s="212"/>
      <c r="AB407" s="212"/>
      <c r="AC407" s="212"/>
      <c r="AD407" s="212"/>
      <c r="AE407" s="212"/>
      <c r="AF407" s="212"/>
      <c r="AG407" s="212" t="s">
        <v>438</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2" x14ac:dyDescent="0.2">
      <c r="A408" s="219"/>
      <c r="B408" s="220"/>
      <c r="C408" s="273" t="s">
        <v>780</v>
      </c>
      <c r="D408" s="270"/>
      <c r="E408" s="270"/>
      <c r="F408" s="270"/>
      <c r="G408" s="270"/>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440</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2" x14ac:dyDescent="0.2">
      <c r="A409" s="219"/>
      <c r="B409" s="220"/>
      <c r="C409" s="259" t="s">
        <v>781</v>
      </c>
      <c r="D409" s="248"/>
      <c r="E409" s="248"/>
      <c r="F409" s="248"/>
      <c r="G409" s="248"/>
      <c r="H409" s="223"/>
      <c r="I409" s="223"/>
      <c r="J409" s="223"/>
      <c r="K409" s="223"/>
      <c r="L409" s="223"/>
      <c r="M409" s="223"/>
      <c r="N409" s="222"/>
      <c r="O409" s="222"/>
      <c r="P409" s="222"/>
      <c r="Q409" s="222"/>
      <c r="R409" s="223"/>
      <c r="S409" s="223"/>
      <c r="T409" s="223"/>
      <c r="U409" s="223"/>
      <c r="V409" s="223"/>
      <c r="W409" s="223"/>
      <c r="X409" s="223"/>
      <c r="Y409" s="223"/>
      <c r="Z409" s="212"/>
      <c r="AA409" s="212"/>
      <c r="AB409" s="212"/>
      <c r="AC409" s="212"/>
      <c r="AD409" s="212"/>
      <c r="AE409" s="212"/>
      <c r="AF409" s="212"/>
      <c r="AG409" s="212" t="s">
        <v>357</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
      <c r="A410" s="219"/>
      <c r="B410" s="220"/>
      <c r="C410" s="274" t="s">
        <v>782</v>
      </c>
      <c r="D410" s="264"/>
      <c r="E410" s="265"/>
      <c r="F410" s="223"/>
      <c r="G410" s="223"/>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442</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74" t="s">
        <v>783</v>
      </c>
      <c r="D411" s="264"/>
      <c r="E411" s="265">
        <v>0.8</v>
      </c>
      <c r="F411" s="223"/>
      <c r="G411" s="223"/>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442</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74" t="s">
        <v>477</v>
      </c>
      <c r="D412" s="264"/>
      <c r="E412" s="265">
        <v>6.25</v>
      </c>
      <c r="F412" s="223"/>
      <c r="G412" s="223"/>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442</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75" t="s">
        <v>459</v>
      </c>
      <c r="D413" s="266"/>
      <c r="E413" s="267">
        <v>7.05</v>
      </c>
      <c r="F413" s="223"/>
      <c r="G413" s="223"/>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442</v>
      </c>
      <c r="AH413" s="212">
        <v>1</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39">
        <v>75</v>
      </c>
      <c r="B414" s="240" t="s">
        <v>784</v>
      </c>
      <c r="C414" s="257" t="s">
        <v>785</v>
      </c>
      <c r="D414" s="241" t="s">
        <v>450</v>
      </c>
      <c r="E414" s="242">
        <v>33.80068</v>
      </c>
      <c r="F414" s="243"/>
      <c r="G414" s="244">
        <f>ROUND(E414*F414,2)</f>
        <v>0</v>
      </c>
      <c r="H414" s="243"/>
      <c r="I414" s="244">
        <f>ROUND(E414*H414,2)</f>
        <v>0</v>
      </c>
      <c r="J414" s="243"/>
      <c r="K414" s="244">
        <f>ROUND(E414*J414,2)</f>
        <v>0</v>
      </c>
      <c r="L414" s="244">
        <v>21</v>
      </c>
      <c r="M414" s="244">
        <f>G414*(1+L414/100)</f>
        <v>0</v>
      </c>
      <c r="N414" s="242">
        <v>2.5249999999999999</v>
      </c>
      <c r="O414" s="242">
        <f>ROUND(E414*N414,2)</f>
        <v>85.35</v>
      </c>
      <c r="P414" s="242">
        <v>0</v>
      </c>
      <c r="Q414" s="242">
        <f>ROUND(E414*P414,2)</f>
        <v>0</v>
      </c>
      <c r="R414" s="244" t="s">
        <v>550</v>
      </c>
      <c r="S414" s="244" t="s">
        <v>352</v>
      </c>
      <c r="T414" s="245" t="s">
        <v>352</v>
      </c>
      <c r="U414" s="223">
        <v>2.3199999999999998</v>
      </c>
      <c r="V414" s="223">
        <f>ROUND(E414*U414,2)</f>
        <v>78.42</v>
      </c>
      <c r="W414" s="223"/>
      <c r="X414" s="223" t="s">
        <v>437</v>
      </c>
      <c r="Y414" s="223" t="s">
        <v>355</v>
      </c>
      <c r="Z414" s="212"/>
      <c r="AA414" s="212"/>
      <c r="AB414" s="212"/>
      <c r="AC414" s="212"/>
      <c r="AD414" s="212"/>
      <c r="AE414" s="212"/>
      <c r="AF414" s="212"/>
      <c r="AG414" s="212" t="s">
        <v>438</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73" t="s">
        <v>780</v>
      </c>
      <c r="D415" s="270"/>
      <c r="E415" s="270"/>
      <c r="F415" s="270"/>
      <c r="G415" s="270"/>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440</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2" x14ac:dyDescent="0.2">
      <c r="A416" s="219"/>
      <c r="B416" s="220"/>
      <c r="C416" s="259" t="s">
        <v>781</v>
      </c>
      <c r="D416" s="248"/>
      <c r="E416" s="248"/>
      <c r="F416" s="248"/>
      <c r="G416" s="248"/>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357</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74" t="s">
        <v>786</v>
      </c>
      <c r="D417" s="264"/>
      <c r="E417" s="265">
        <v>4.5137</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442</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74" t="s">
        <v>787</v>
      </c>
      <c r="D418" s="264"/>
      <c r="E418" s="265">
        <v>11.34432</v>
      </c>
      <c r="F418" s="223"/>
      <c r="G418" s="223"/>
      <c r="H418" s="223"/>
      <c r="I418" s="223"/>
      <c r="J418" s="223"/>
      <c r="K418" s="223"/>
      <c r="L418" s="223"/>
      <c r="M418" s="223"/>
      <c r="N418" s="222"/>
      <c r="O418" s="222"/>
      <c r="P418" s="222"/>
      <c r="Q418" s="222"/>
      <c r="R418" s="223"/>
      <c r="S418" s="223"/>
      <c r="T418" s="223"/>
      <c r="U418" s="223"/>
      <c r="V418" s="223"/>
      <c r="W418" s="223"/>
      <c r="X418" s="223"/>
      <c r="Y418" s="223"/>
      <c r="Z418" s="212"/>
      <c r="AA418" s="212"/>
      <c r="AB418" s="212"/>
      <c r="AC418" s="212"/>
      <c r="AD418" s="212"/>
      <c r="AE418" s="212"/>
      <c r="AF418" s="212"/>
      <c r="AG418" s="212" t="s">
        <v>442</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74" t="s">
        <v>788</v>
      </c>
      <c r="D419" s="264"/>
      <c r="E419" s="265">
        <v>17.94266</v>
      </c>
      <c r="F419" s="223"/>
      <c r="G419" s="223"/>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442</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75" t="s">
        <v>459</v>
      </c>
      <c r="D420" s="266"/>
      <c r="E420" s="267">
        <v>33.80068</v>
      </c>
      <c r="F420" s="223"/>
      <c r="G420" s="223"/>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442</v>
      </c>
      <c r="AH420" s="212">
        <v>1</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ht="22.5" outlineLevel="1" x14ac:dyDescent="0.2">
      <c r="A421" s="239">
        <v>76</v>
      </c>
      <c r="B421" s="240" t="s">
        <v>789</v>
      </c>
      <c r="C421" s="257" t="s">
        <v>790</v>
      </c>
      <c r="D421" s="241" t="s">
        <v>486</v>
      </c>
      <c r="E421" s="242">
        <v>283.48</v>
      </c>
      <c r="F421" s="243"/>
      <c r="G421" s="244">
        <f>ROUND(E421*F421,2)</f>
        <v>0</v>
      </c>
      <c r="H421" s="243"/>
      <c r="I421" s="244">
        <f>ROUND(E421*H421,2)</f>
        <v>0</v>
      </c>
      <c r="J421" s="243"/>
      <c r="K421" s="244">
        <f>ROUND(E421*J421,2)</f>
        <v>0</v>
      </c>
      <c r="L421" s="244">
        <v>21</v>
      </c>
      <c r="M421" s="244">
        <f>G421*(1+L421/100)</f>
        <v>0</v>
      </c>
      <c r="N421" s="242">
        <v>2.2000000000000001E-4</v>
      </c>
      <c r="O421" s="242">
        <f>ROUND(E421*N421,2)</f>
        <v>0.06</v>
      </c>
      <c r="P421" s="242">
        <v>0</v>
      </c>
      <c r="Q421" s="242">
        <f>ROUND(E421*P421,2)</f>
        <v>0</v>
      </c>
      <c r="R421" s="244" t="s">
        <v>550</v>
      </c>
      <c r="S421" s="244" t="s">
        <v>352</v>
      </c>
      <c r="T421" s="245" t="s">
        <v>352</v>
      </c>
      <c r="U421" s="223">
        <v>0.02</v>
      </c>
      <c r="V421" s="223">
        <f>ROUND(E421*U421,2)</f>
        <v>5.67</v>
      </c>
      <c r="W421" s="223"/>
      <c r="X421" s="223" t="s">
        <v>437</v>
      </c>
      <c r="Y421" s="223" t="s">
        <v>355</v>
      </c>
      <c r="Z421" s="212"/>
      <c r="AA421" s="212"/>
      <c r="AB421" s="212"/>
      <c r="AC421" s="212"/>
      <c r="AD421" s="212"/>
      <c r="AE421" s="212"/>
      <c r="AF421" s="212"/>
      <c r="AG421" s="212" t="s">
        <v>438</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73" t="s">
        <v>780</v>
      </c>
      <c r="D422" s="270"/>
      <c r="E422" s="270"/>
      <c r="F422" s="270"/>
      <c r="G422" s="270"/>
      <c r="H422" s="223"/>
      <c r="I422" s="223"/>
      <c r="J422" s="223"/>
      <c r="K422" s="223"/>
      <c r="L422" s="223"/>
      <c r="M422" s="223"/>
      <c r="N422" s="222"/>
      <c r="O422" s="222"/>
      <c r="P422" s="222"/>
      <c r="Q422" s="222"/>
      <c r="R422" s="223"/>
      <c r="S422" s="223"/>
      <c r="T422" s="223"/>
      <c r="U422" s="223"/>
      <c r="V422" s="223"/>
      <c r="W422" s="223"/>
      <c r="X422" s="223"/>
      <c r="Y422" s="223"/>
      <c r="Z422" s="212"/>
      <c r="AA422" s="212"/>
      <c r="AB422" s="212"/>
      <c r="AC422" s="212"/>
      <c r="AD422" s="212"/>
      <c r="AE422" s="212"/>
      <c r="AF422" s="212"/>
      <c r="AG422" s="212" t="s">
        <v>440</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74" t="s">
        <v>791</v>
      </c>
      <c r="D423" s="264"/>
      <c r="E423" s="265">
        <v>145.6</v>
      </c>
      <c r="F423" s="223"/>
      <c r="G423" s="223"/>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442</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74" t="s">
        <v>792</v>
      </c>
      <c r="D424" s="264"/>
      <c r="E424" s="265">
        <v>137.88</v>
      </c>
      <c r="F424" s="223"/>
      <c r="G424" s="223"/>
      <c r="H424" s="223"/>
      <c r="I424" s="223"/>
      <c r="J424" s="223"/>
      <c r="K424" s="223"/>
      <c r="L424" s="223"/>
      <c r="M424" s="223"/>
      <c r="N424" s="222"/>
      <c r="O424" s="222"/>
      <c r="P424" s="222"/>
      <c r="Q424" s="222"/>
      <c r="R424" s="223"/>
      <c r="S424" s="223"/>
      <c r="T424" s="223"/>
      <c r="U424" s="223"/>
      <c r="V424" s="223"/>
      <c r="W424" s="223"/>
      <c r="X424" s="223"/>
      <c r="Y424" s="223"/>
      <c r="Z424" s="212"/>
      <c r="AA424" s="212"/>
      <c r="AB424" s="212"/>
      <c r="AC424" s="212"/>
      <c r="AD424" s="212"/>
      <c r="AE424" s="212"/>
      <c r="AF424" s="212"/>
      <c r="AG424" s="212" t="s">
        <v>442</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75" t="s">
        <v>459</v>
      </c>
      <c r="D425" s="266"/>
      <c r="E425" s="267">
        <v>283.48</v>
      </c>
      <c r="F425" s="223"/>
      <c r="G425" s="223"/>
      <c r="H425" s="223"/>
      <c r="I425" s="223"/>
      <c r="J425" s="223"/>
      <c r="K425" s="223"/>
      <c r="L425" s="223"/>
      <c r="M425" s="223"/>
      <c r="N425" s="222"/>
      <c r="O425" s="222"/>
      <c r="P425" s="222"/>
      <c r="Q425" s="222"/>
      <c r="R425" s="223"/>
      <c r="S425" s="223"/>
      <c r="T425" s="223"/>
      <c r="U425" s="223"/>
      <c r="V425" s="223"/>
      <c r="W425" s="223"/>
      <c r="X425" s="223"/>
      <c r="Y425" s="223"/>
      <c r="Z425" s="212"/>
      <c r="AA425" s="212"/>
      <c r="AB425" s="212"/>
      <c r="AC425" s="212"/>
      <c r="AD425" s="212"/>
      <c r="AE425" s="212"/>
      <c r="AF425" s="212"/>
      <c r="AG425" s="212" t="s">
        <v>442</v>
      </c>
      <c r="AH425" s="212">
        <v>1</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ht="22.5" outlineLevel="1" x14ac:dyDescent="0.2">
      <c r="A426" s="239">
        <v>77</v>
      </c>
      <c r="B426" s="240" t="s">
        <v>793</v>
      </c>
      <c r="C426" s="257" t="s">
        <v>794</v>
      </c>
      <c r="D426" s="241" t="s">
        <v>486</v>
      </c>
      <c r="E426" s="242">
        <v>283.48</v>
      </c>
      <c r="F426" s="243"/>
      <c r="G426" s="244">
        <f>ROUND(E426*F426,2)</f>
        <v>0</v>
      </c>
      <c r="H426" s="243"/>
      <c r="I426" s="244">
        <f>ROUND(E426*H426,2)</f>
        <v>0</v>
      </c>
      <c r="J426" s="243"/>
      <c r="K426" s="244">
        <f>ROUND(E426*J426,2)</f>
        <v>0</v>
      </c>
      <c r="L426" s="244">
        <v>21</v>
      </c>
      <c r="M426" s="244">
        <f>G426*(1+L426/100)</f>
        <v>0</v>
      </c>
      <c r="N426" s="242">
        <v>5.0000000000000001E-3</v>
      </c>
      <c r="O426" s="242">
        <f>ROUND(E426*N426,2)</f>
        <v>1.42</v>
      </c>
      <c r="P426" s="242">
        <v>0</v>
      </c>
      <c r="Q426" s="242">
        <f>ROUND(E426*P426,2)</f>
        <v>0</v>
      </c>
      <c r="R426" s="244" t="s">
        <v>550</v>
      </c>
      <c r="S426" s="244" t="s">
        <v>352</v>
      </c>
      <c r="T426" s="245" t="s">
        <v>352</v>
      </c>
      <c r="U426" s="223">
        <v>0.18</v>
      </c>
      <c r="V426" s="223">
        <f>ROUND(E426*U426,2)</f>
        <v>51.03</v>
      </c>
      <c r="W426" s="223"/>
      <c r="X426" s="223" t="s">
        <v>437</v>
      </c>
      <c r="Y426" s="223" t="s">
        <v>355</v>
      </c>
      <c r="Z426" s="212"/>
      <c r="AA426" s="212"/>
      <c r="AB426" s="212"/>
      <c r="AC426" s="212"/>
      <c r="AD426" s="212"/>
      <c r="AE426" s="212"/>
      <c r="AF426" s="212"/>
      <c r="AG426" s="212" t="s">
        <v>438</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73" t="s">
        <v>780</v>
      </c>
      <c r="D427" s="270"/>
      <c r="E427" s="270"/>
      <c r="F427" s="270"/>
      <c r="G427" s="270"/>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440</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74" t="s">
        <v>791</v>
      </c>
      <c r="D428" s="264"/>
      <c r="E428" s="265">
        <v>145.6</v>
      </c>
      <c r="F428" s="223"/>
      <c r="G428" s="223"/>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442</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74" t="s">
        <v>792</v>
      </c>
      <c r="D429" s="264"/>
      <c r="E429" s="265">
        <v>137.88</v>
      </c>
      <c r="F429" s="223"/>
      <c r="G429" s="223"/>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442</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75" t="s">
        <v>459</v>
      </c>
      <c r="D430" s="266"/>
      <c r="E430" s="267">
        <v>283.48</v>
      </c>
      <c r="F430" s="223"/>
      <c r="G430" s="223"/>
      <c r="H430" s="223"/>
      <c r="I430" s="223"/>
      <c r="J430" s="223"/>
      <c r="K430" s="223"/>
      <c r="L430" s="223"/>
      <c r="M430" s="223"/>
      <c r="N430" s="222"/>
      <c r="O430" s="222"/>
      <c r="P430" s="222"/>
      <c r="Q430" s="222"/>
      <c r="R430" s="223"/>
      <c r="S430" s="223"/>
      <c r="T430" s="223"/>
      <c r="U430" s="223"/>
      <c r="V430" s="223"/>
      <c r="W430" s="223"/>
      <c r="X430" s="223"/>
      <c r="Y430" s="223"/>
      <c r="Z430" s="212"/>
      <c r="AA430" s="212"/>
      <c r="AB430" s="212"/>
      <c r="AC430" s="212"/>
      <c r="AD430" s="212"/>
      <c r="AE430" s="212"/>
      <c r="AF430" s="212"/>
      <c r="AG430" s="212" t="s">
        <v>442</v>
      </c>
      <c r="AH430" s="212">
        <v>1</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ht="22.5" outlineLevel="1" x14ac:dyDescent="0.2">
      <c r="A431" s="239">
        <v>78</v>
      </c>
      <c r="B431" s="240" t="s">
        <v>795</v>
      </c>
      <c r="C431" s="257" t="s">
        <v>796</v>
      </c>
      <c r="D431" s="241" t="s">
        <v>537</v>
      </c>
      <c r="E431" s="242">
        <v>73.984999999999999</v>
      </c>
      <c r="F431" s="243"/>
      <c r="G431" s="244">
        <f>ROUND(E431*F431,2)</f>
        <v>0</v>
      </c>
      <c r="H431" s="243"/>
      <c r="I431" s="244">
        <f>ROUND(E431*H431,2)</f>
        <v>0</v>
      </c>
      <c r="J431" s="243"/>
      <c r="K431" s="244">
        <f>ROUND(E431*J431,2)</f>
        <v>0</v>
      </c>
      <c r="L431" s="244">
        <v>21</v>
      </c>
      <c r="M431" s="244">
        <f>G431*(1+L431/100)</f>
        <v>0</v>
      </c>
      <c r="N431" s="242">
        <v>0</v>
      </c>
      <c r="O431" s="242">
        <f>ROUND(E431*N431,2)</f>
        <v>0</v>
      </c>
      <c r="P431" s="242">
        <v>0</v>
      </c>
      <c r="Q431" s="242">
        <f>ROUND(E431*P431,2)</f>
        <v>0</v>
      </c>
      <c r="R431" s="244" t="s">
        <v>550</v>
      </c>
      <c r="S431" s="244" t="s">
        <v>352</v>
      </c>
      <c r="T431" s="245" t="s">
        <v>352</v>
      </c>
      <c r="U431" s="223">
        <v>0.06</v>
      </c>
      <c r="V431" s="223">
        <f>ROUND(E431*U431,2)</f>
        <v>4.4400000000000004</v>
      </c>
      <c r="W431" s="223"/>
      <c r="X431" s="223" t="s">
        <v>437</v>
      </c>
      <c r="Y431" s="223" t="s">
        <v>355</v>
      </c>
      <c r="Z431" s="212"/>
      <c r="AA431" s="212"/>
      <c r="AB431" s="212"/>
      <c r="AC431" s="212"/>
      <c r="AD431" s="212"/>
      <c r="AE431" s="212"/>
      <c r="AF431" s="212"/>
      <c r="AG431" s="212" t="s">
        <v>438</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73" t="s">
        <v>780</v>
      </c>
      <c r="D432" s="270"/>
      <c r="E432" s="270"/>
      <c r="F432" s="270"/>
      <c r="G432" s="270"/>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440</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2" x14ac:dyDescent="0.2">
      <c r="A433" s="219"/>
      <c r="B433" s="220"/>
      <c r="C433" s="274" t="s">
        <v>797</v>
      </c>
      <c r="D433" s="264"/>
      <c r="E433" s="265">
        <v>38.854999999999997</v>
      </c>
      <c r="F433" s="223"/>
      <c r="G433" s="223"/>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442</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74" t="s">
        <v>798</v>
      </c>
      <c r="D434" s="264"/>
      <c r="E434" s="265">
        <v>35.130000000000003</v>
      </c>
      <c r="F434" s="223"/>
      <c r="G434" s="223"/>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442</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75" t="s">
        <v>459</v>
      </c>
      <c r="D435" s="266"/>
      <c r="E435" s="267">
        <v>73.984999999999999</v>
      </c>
      <c r="F435" s="223"/>
      <c r="G435" s="223"/>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442</v>
      </c>
      <c r="AH435" s="212">
        <v>1</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39">
        <v>79</v>
      </c>
      <c r="B436" s="240" t="s">
        <v>799</v>
      </c>
      <c r="C436" s="257" t="s">
        <v>800</v>
      </c>
      <c r="D436" s="241" t="s">
        <v>450</v>
      </c>
      <c r="E436" s="242">
        <v>33.80068</v>
      </c>
      <c r="F436" s="243"/>
      <c r="G436" s="244">
        <f>ROUND(E436*F436,2)</f>
        <v>0</v>
      </c>
      <c r="H436" s="243"/>
      <c r="I436" s="244">
        <f>ROUND(E436*H436,2)</f>
        <v>0</v>
      </c>
      <c r="J436" s="243"/>
      <c r="K436" s="244">
        <f>ROUND(E436*J436,2)</f>
        <v>0</v>
      </c>
      <c r="L436" s="244">
        <v>21</v>
      </c>
      <c r="M436" s="244">
        <f>G436*(1+L436/100)</f>
        <v>0</v>
      </c>
      <c r="N436" s="242">
        <v>0</v>
      </c>
      <c r="O436" s="242">
        <f>ROUND(E436*N436,2)</f>
        <v>0</v>
      </c>
      <c r="P436" s="242">
        <v>0</v>
      </c>
      <c r="Q436" s="242">
        <f>ROUND(E436*P436,2)</f>
        <v>0</v>
      </c>
      <c r="R436" s="244" t="s">
        <v>550</v>
      </c>
      <c r="S436" s="244" t="s">
        <v>352</v>
      </c>
      <c r="T436" s="245" t="s">
        <v>352</v>
      </c>
      <c r="U436" s="223">
        <v>0.20499999999999999</v>
      </c>
      <c r="V436" s="223">
        <f>ROUND(E436*U436,2)</f>
        <v>6.93</v>
      </c>
      <c r="W436" s="223"/>
      <c r="X436" s="223" t="s">
        <v>437</v>
      </c>
      <c r="Y436" s="223" t="s">
        <v>355</v>
      </c>
      <c r="Z436" s="212"/>
      <c r="AA436" s="212"/>
      <c r="AB436" s="212"/>
      <c r="AC436" s="212"/>
      <c r="AD436" s="212"/>
      <c r="AE436" s="212"/>
      <c r="AF436" s="212"/>
      <c r="AG436" s="212" t="s">
        <v>438</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73" t="s">
        <v>801</v>
      </c>
      <c r="D437" s="270"/>
      <c r="E437" s="270"/>
      <c r="F437" s="270"/>
      <c r="G437" s="270"/>
      <c r="H437" s="223"/>
      <c r="I437" s="223"/>
      <c r="J437" s="223"/>
      <c r="K437" s="223"/>
      <c r="L437" s="223"/>
      <c r="M437" s="223"/>
      <c r="N437" s="222"/>
      <c r="O437" s="222"/>
      <c r="P437" s="222"/>
      <c r="Q437" s="222"/>
      <c r="R437" s="223"/>
      <c r="S437" s="223"/>
      <c r="T437" s="223"/>
      <c r="U437" s="223"/>
      <c r="V437" s="223"/>
      <c r="W437" s="223"/>
      <c r="X437" s="223"/>
      <c r="Y437" s="223"/>
      <c r="Z437" s="212"/>
      <c r="AA437" s="212"/>
      <c r="AB437" s="212"/>
      <c r="AC437" s="212"/>
      <c r="AD437" s="212"/>
      <c r="AE437" s="212"/>
      <c r="AF437" s="212"/>
      <c r="AG437" s="212" t="s">
        <v>440</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74" t="s">
        <v>802</v>
      </c>
      <c r="D438" s="264"/>
      <c r="E438" s="265">
        <v>33.80068</v>
      </c>
      <c r="F438" s="223"/>
      <c r="G438" s="223"/>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442</v>
      </c>
      <c r="AH438" s="212">
        <v>5</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ht="22.5" outlineLevel="1" x14ac:dyDescent="0.2">
      <c r="A439" s="239">
        <v>80</v>
      </c>
      <c r="B439" s="240" t="s">
        <v>803</v>
      </c>
      <c r="C439" s="257" t="s">
        <v>804</v>
      </c>
      <c r="D439" s="241" t="s">
        <v>450</v>
      </c>
      <c r="E439" s="242">
        <v>53.861199999999997</v>
      </c>
      <c r="F439" s="243"/>
      <c r="G439" s="244">
        <f>ROUND(E439*F439,2)</f>
        <v>0</v>
      </c>
      <c r="H439" s="243"/>
      <c r="I439" s="244">
        <f>ROUND(E439*H439,2)</f>
        <v>0</v>
      </c>
      <c r="J439" s="243"/>
      <c r="K439" s="244">
        <f>ROUND(E439*J439,2)</f>
        <v>0</v>
      </c>
      <c r="L439" s="244">
        <v>21</v>
      </c>
      <c r="M439" s="244">
        <f>G439*(1+L439/100)</f>
        <v>0</v>
      </c>
      <c r="N439" s="242">
        <v>2.5449999999999999</v>
      </c>
      <c r="O439" s="242">
        <f>ROUND(E439*N439,2)</f>
        <v>137.08000000000001</v>
      </c>
      <c r="P439" s="242">
        <v>0</v>
      </c>
      <c r="Q439" s="242">
        <f>ROUND(E439*P439,2)</f>
        <v>0</v>
      </c>
      <c r="R439" s="244" t="s">
        <v>550</v>
      </c>
      <c r="S439" s="244" t="s">
        <v>352</v>
      </c>
      <c r="T439" s="245" t="s">
        <v>352</v>
      </c>
      <c r="U439" s="223">
        <v>2.3170000000000002</v>
      </c>
      <c r="V439" s="223">
        <f>ROUND(E439*U439,2)</f>
        <v>124.8</v>
      </c>
      <c r="W439" s="223"/>
      <c r="X439" s="223" t="s">
        <v>437</v>
      </c>
      <c r="Y439" s="223" t="s">
        <v>355</v>
      </c>
      <c r="Z439" s="212"/>
      <c r="AA439" s="212"/>
      <c r="AB439" s="212"/>
      <c r="AC439" s="212"/>
      <c r="AD439" s="212"/>
      <c r="AE439" s="212"/>
      <c r="AF439" s="212"/>
      <c r="AG439" s="212" t="s">
        <v>438</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ht="22.5" outlineLevel="2" x14ac:dyDescent="0.2">
      <c r="A440" s="219"/>
      <c r="B440" s="220"/>
      <c r="C440" s="273" t="s">
        <v>805</v>
      </c>
      <c r="D440" s="270"/>
      <c r="E440" s="270"/>
      <c r="F440" s="270"/>
      <c r="G440" s="270"/>
      <c r="H440" s="223"/>
      <c r="I440" s="223"/>
      <c r="J440" s="223"/>
      <c r="K440" s="223"/>
      <c r="L440" s="223"/>
      <c r="M440" s="223"/>
      <c r="N440" s="222"/>
      <c r="O440" s="222"/>
      <c r="P440" s="222"/>
      <c r="Q440" s="222"/>
      <c r="R440" s="223"/>
      <c r="S440" s="223"/>
      <c r="T440" s="223"/>
      <c r="U440" s="223"/>
      <c r="V440" s="223"/>
      <c r="W440" s="223"/>
      <c r="X440" s="223"/>
      <c r="Y440" s="223"/>
      <c r="Z440" s="212"/>
      <c r="AA440" s="212"/>
      <c r="AB440" s="212"/>
      <c r="AC440" s="212"/>
      <c r="AD440" s="212"/>
      <c r="AE440" s="212"/>
      <c r="AF440" s="212"/>
      <c r="AG440" s="212" t="s">
        <v>440</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47" t="str">
        <f>C440</f>
        <v>hlazená dřevěným hladítkem, s vytvořením dilatačních spár v mazanině uložením dočasného dilatačního profilu, s odstraněním dočasného profilu. Bez zaplnění spáry trvalým materiálem (634 60).</v>
      </c>
      <c r="BB440" s="212"/>
      <c r="BC440" s="212"/>
      <c r="BD440" s="212"/>
      <c r="BE440" s="212"/>
      <c r="BF440" s="212"/>
      <c r="BG440" s="212"/>
      <c r="BH440" s="212"/>
    </row>
    <row r="441" spans="1:60" outlineLevel="2" x14ac:dyDescent="0.2">
      <c r="A441" s="219"/>
      <c r="B441" s="220"/>
      <c r="C441" s="274" t="s">
        <v>806</v>
      </c>
      <c r="D441" s="264"/>
      <c r="E441" s="265">
        <v>27.664000000000001</v>
      </c>
      <c r="F441" s="223"/>
      <c r="G441" s="223"/>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442</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74" t="s">
        <v>807</v>
      </c>
      <c r="D442" s="264"/>
      <c r="E442" s="265">
        <v>26.197199999999999</v>
      </c>
      <c r="F442" s="223"/>
      <c r="G442" s="223"/>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442</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75" t="s">
        <v>459</v>
      </c>
      <c r="D443" s="266"/>
      <c r="E443" s="267">
        <v>53.861199999999997</v>
      </c>
      <c r="F443" s="223"/>
      <c r="G443" s="223"/>
      <c r="H443" s="223"/>
      <c r="I443" s="223"/>
      <c r="J443" s="223"/>
      <c r="K443" s="223"/>
      <c r="L443" s="223"/>
      <c r="M443" s="223"/>
      <c r="N443" s="222"/>
      <c r="O443" s="222"/>
      <c r="P443" s="222"/>
      <c r="Q443" s="222"/>
      <c r="R443" s="223"/>
      <c r="S443" s="223"/>
      <c r="T443" s="223"/>
      <c r="U443" s="223"/>
      <c r="V443" s="223"/>
      <c r="W443" s="223"/>
      <c r="X443" s="223"/>
      <c r="Y443" s="223"/>
      <c r="Z443" s="212"/>
      <c r="AA443" s="212"/>
      <c r="AB443" s="212"/>
      <c r="AC443" s="212"/>
      <c r="AD443" s="212"/>
      <c r="AE443" s="212"/>
      <c r="AF443" s="212"/>
      <c r="AG443" s="212" t="s">
        <v>442</v>
      </c>
      <c r="AH443" s="212">
        <v>1</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ht="22.5" outlineLevel="1" x14ac:dyDescent="0.2">
      <c r="A444" s="239">
        <v>81</v>
      </c>
      <c r="B444" s="240" t="s">
        <v>808</v>
      </c>
      <c r="C444" s="257" t="s">
        <v>809</v>
      </c>
      <c r="D444" s="241" t="s">
        <v>582</v>
      </c>
      <c r="E444" s="242">
        <v>4.1810600000000004</v>
      </c>
      <c r="F444" s="243"/>
      <c r="G444" s="244">
        <f>ROUND(E444*F444,2)</f>
        <v>0</v>
      </c>
      <c r="H444" s="243"/>
      <c r="I444" s="244">
        <f>ROUND(E444*H444,2)</f>
        <v>0</v>
      </c>
      <c r="J444" s="243"/>
      <c r="K444" s="244">
        <f>ROUND(E444*J444,2)</f>
        <v>0</v>
      </c>
      <c r="L444" s="244">
        <v>21</v>
      </c>
      <c r="M444" s="244">
        <f>G444*(1+L444/100)</f>
        <v>0</v>
      </c>
      <c r="N444" s="242">
        <v>1.0820000000000001</v>
      </c>
      <c r="O444" s="242">
        <f>ROUND(E444*N444,2)</f>
        <v>4.5199999999999996</v>
      </c>
      <c r="P444" s="242">
        <v>0</v>
      </c>
      <c r="Q444" s="242">
        <f>ROUND(E444*P444,2)</f>
        <v>0</v>
      </c>
      <c r="R444" s="244" t="s">
        <v>550</v>
      </c>
      <c r="S444" s="244" t="s">
        <v>352</v>
      </c>
      <c r="T444" s="245" t="s">
        <v>352</v>
      </c>
      <c r="U444" s="223">
        <v>15.23</v>
      </c>
      <c r="V444" s="223">
        <f>ROUND(E444*U444,2)</f>
        <v>63.68</v>
      </c>
      <c r="W444" s="223"/>
      <c r="X444" s="223" t="s">
        <v>437</v>
      </c>
      <c r="Y444" s="223" t="s">
        <v>355</v>
      </c>
      <c r="Z444" s="212"/>
      <c r="AA444" s="212"/>
      <c r="AB444" s="212"/>
      <c r="AC444" s="212"/>
      <c r="AD444" s="212"/>
      <c r="AE444" s="212"/>
      <c r="AF444" s="212"/>
      <c r="AG444" s="212" t="s">
        <v>438</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2" x14ac:dyDescent="0.2">
      <c r="A445" s="219"/>
      <c r="B445" s="220"/>
      <c r="C445" s="273" t="s">
        <v>810</v>
      </c>
      <c r="D445" s="270"/>
      <c r="E445" s="270"/>
      <c r="F445" s="270"/>
      <c r="G445" s="270"/>
      <c r="H445" s="223"/>
      <c r="I445" s="223"/>
      <c r="J445" s="223"/>
      <c r="K445" s="223"/>
      <c r="L445" s="223"/>
      <c r="M445" s="223"/>
      <c r="N445" s="222"/>
      <c r="O445" s="222"/>
      <c r="P445" s="222"/>
      <c r="Q445" s="222"/>
      <c r="R445" s="223"/>
      <c r="S445" s="223"/>
      <c r="T445" s="223"/>
      <c r="U445" s="223"/>
      <c r="V445" s="223"/>
      <c r="W445" s="223"/>
      <c r="X445" s="223"/>
      <c r="Y445" s="223"/>
      <c r="Z445" s="212"/>
      <c r="AA445" s="212"/>
      <c r="AB445" s="212"/>
      <c r="AC445" s="212"/>
      <c r="AD445" s="212"/>
      <c r="AE445" s="212"/>
      <c r="AF445" s="212"/>
      <c r="AG445" s="212" t="s">
        <v>440</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ht="22.5" outlineLevel="2" x14ac:dyDescent="0.2">
      <c r="A446" s="219"/>
      <c r="B446" s="220"/>
      <c r="C446" s="274" t="s">
        <v>811</v>
      </c>
      <c r="D446" s="264"/>
      <c r="E446" s="265">
        <v>0.43123</v>
      </c>
      <c r="F446" s="223"/>
      <c r="G446" s="223"/>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442</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74" t="s">
        <v>812</v>
      </c>
      <c r="D447" s="264"/>
      <c r="E447" s="265">
        <v>1.4558199999999999</v>
      </c>
      <c r="F447" s="223"/>
      <c r="G447" s="223"/>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442</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74" t="s">
        <v>813</v>
      </c>
      <c r="D448" s="264"/>
      <c r="E448" s="265">
        <v>2.294</v>
      </c>
      <c r="F448" s="223"/>
      <c r="G448" s="223"/>
      <c r="H448" s="223"/>
      <c r="I448" s="223"/>
      <c r="J448" s="223"/>
      <c r="K448" s="223"/>
      <c r="L448" s="223"/>
      <c r="M448" s="223"/>
      <c r="N448" s="222"/>
      <c r="O448" s="222"/>
      <c r="P448" s="222"/>
      <c r="Q448" s="222"/>
      <c r="R448" s="223"/>
      <c r="S448" s="223"/>
      <c r="T448" s="223"/>
      <c r="U448" s="223"/>
      <c r="V448" s="223"/>
      <c r="W448" s="223"/>
      <c r="X448" s="223"/>
      <c r="Y448" s="223"/>
      <c r="Z448" s="212"/>
      <c r="AA448" s="212"/>
      <c r="AB448" s="212"/>
      <c r="AC448" s="212"/>
      <c r="AD448" s="212"/>
      <c r="AE448" s="212"/>
      <c r="AF448" s="212"/>
      <c r="AG448" s="212" t="s">
        <v>442</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75" t="s">
        <v>459</v>
      </c>
      <c r="D449" s="266"/>
      <c r="E449" s="267">
        <v>4.1810600000000004</v>
      </c>
      <c r="F449" s="223"/>
      <c r="G449" s="223"/>
      <c r="H449" s="223"/>
      <c r="I449" s="223"/>
      <c r="J449" s="223"/>
      <c r="K449" s="223"/>
      <c r="L449" s="223"/>
      <c r="M449" s="223"/>
      <c r="N449" s="222"/>
      <c r="O449" s="222"/>
      <c r="P449" s="222"/>
      <c r="Q449" s="222"/>
      <c r="R449" s="223"/>
      <c r="S449" s="223"/>
      <c r="T449" s="223"/>
      <c r="U449" s="223"/>
      <c r="V449" s="223"/>
      <c r="W449" s="223"/>
      <c r="X449" s="223"/>
      <c r="Y449" s="223"/>
      <c r="Z449" s="212"/>
      <c r="AA449" s="212"/>
      <c r="AB449" s="212"/>
      <c r="AC449" s="212"/>
      <c r="AD449" s="212"/>
      <c r="AE449" s="212"/>
      <c r="AF449" s="212"/>
      <c r="AG449" s="212" t="s">
        <v>442</v>
      </c>
      <c r="AH449" s="212">
        <v>1</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39">
        <v>82</v>
      </c>
      <c r="B450" s="240" t="s">
        <v>814</v>
      </c>
      <c r="C450" s="257" t="s">
        <v>815</v>
      </c>
      <c r="D450" s="241" t="s">
        <v>450</v>
      </c>
      <c r="E450" s="242">
        <v>0.4032</v>
      </c>
      <c r="F450" s="243"/>
      <c r="G450" s="244">
        <f>ROUND(E450*F450,2)</f>
        <v>0</v>
      </c>
      <c r="H450" s="243"/>
      <c r="I450" s="244">
        <f>ROUND(E450*H450,2)</f>
        <v>0</v>
      </c>
      <c r="J450" s="243"/>
      <c r="K450" s="244">
        <f>ROUND(E450*J450,2)</f>
        <v>0</v>
      </c>
      <c r="L450" s="244">
        <v>21</v>
      </c>
      <c r="M450" s="244">
        <f>G450*(1+L450/100)</f>
        <v>0</v>
      </c>
      <c r="N450" s="242">
        <v>1.68</v>
      </c>
      <c r="O450" s="242">
        <f>ROUND(E450*N450,2)</f>
        <v>0.68</v>
      </c>
      <c r="P450" s="242">
        <v>0</v>
      </c>
      <c r="Q450" s="242">
        <f>ROUND(E450*P450,2)</f>
        <v>0</v>
      </c>
      <c r="R450" s="244" t="s">
        <v>550</v>
      </c>
      <c r="S450" s="244" t="s">
        <v>352</v>
      </c>
      <c r="T450" s="245" t="s">
        <v>352</v>
      </c>
      <c r="U450" s="223">
        <v>1.8360000000000001</v>
      </c>
      <c r="V450" s="223">
        <f>ROUND(E450*U450,2)</f>
        <v>0.74</v>
      </c>
      <c r="W450" s="223"/>
      <c r="X450" s="223" t="s">
        <v>437</v>
      </c>
      <c r="Y450" s="223" t="s">
        <v>355</v>
      </c>
      <c r="Z450" s="212"/>
      <c r="AA450" s="212"/>
      <c r="AB450" s="212"/>
      <c r="AC450" s="212"/>
      <c r="AD450" s="212"/>
      <c r="AE450" s="212"/>
      <c r="AF450" s="212"/>
      <c r="AG450" s="212" t="s">
        <v>438</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2" x14ac:dyDescent="0.2">
      <c r="A451" s="219"/>
      <c r="B451" s="220"/>
      <c r="C451" s="273" t="s">
        <v>816</v>
      </c>
      <c r="D451" s="270"/>
      <c r="E451" s="270"/>
      <c r="F451" s="270"/>
      <c r="G451" s="270"/>
      <c r="H451" s="223"/>
      <c r="I451" s="223"/>
      <c r="J451" s="223"/>
      <c r="K451" s="223"/>
      <c r="L451" s="223"/>
      <c r="M451" s="223"/>
      <c r="N451" s="222"/>
      <c r="O451" s="222"/>
      <c r="P451" s="222"/>
      <c r="Q451" s="222"/>
      <c r="R451" s="223"/>
      <c r="S451" s="223"/>
      <c r="T451" s="223"/>
      <c r="U451" s="223"/>
      <c r="V451" s="223"/>
      <c r="W451" s="223"/>
      <c r="X451" s="223"/>
      <c r="Y451" s="223"/>
      <c r="Z451" s="212"/>
      <c r="AA451" s="212"/>
      <c r="AB451" s="212"/>
      <c r="AC451" s="212"/>
      <c r="AD451" s="212"/>
      <c r="AE451" s="212"/>
      <c r="AF451" s="212"/>
      <c r="AG451" s="212" t="s">
        <v>440</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47" t="str">
        <f>C451</f>
        <v>pod mazaniny a dlažby, popř. na plochých střechách, vodorovný nebo ve spádu, s udusáním a urovnáním povrchu,</v>
      </c>
      <c r="BB451" s="212"/>
      <c r="BC451" s="212"/>
      <c r="BD451" s="212"/>
      <c r="BE451" s="212"/>
      <c r="BF451" s="212"/>
      <c r="BG451" s="212"/>
      <c r="BH451" s="212"/>
    </row>
    <row r="452" spans="1:60" outlineLevel="2" x14ac:dyDescent="0.2">
      <c r="A452" s="219"/>
      <c r="B452" s="220"/>
      <c r="C452" s="274" t="s">
        <v>817</v>
      </c>
      <c r="D452" s="264"/>
      <c r="E452" s="265">
        <v>0.4032</v>
      </c>
      <c r="F452" s="223"/>
      <c r="G452" s="223"/>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442</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39">
        <v>83</v>
      </c>
      <c r="B453" s="240" t="s">
        <v>818</v>
      </c>
      <c r="C453" s="257" t="s">
        <v>819</v>
      </c>
      <c r="D453" s="241" t="s">
        <v>450</v>
      </c>
      <c r="E453" s="242">
        <v>72.320400000000006</v>
      </c>
      <c r="F453" s="243"/>
      <c r="G453" s="244">
        <f>ROUND(E453*F453,2)</f>
        <v>0</v>
      </c>
      <c r="H453" s="243"/>
      <c r="I453" s="244">
        <f>ROUND(E453*H453,2)</f>
        <v>0</v>
      </c>
      <c r="J453" s="243"/>
      <c r="K453" s="244">
        <f>ROUND(E453*J453,2)</f>
        <v>0</v>
      </c>
      <c r="L453" s="244">
        <v>21</v>
      </c>
      <c r="M453" s="244">
        <f>G453*(1+L453/100)</f>
        <v>0</v>
      </c>
      <c r="N453" s="242">
        <v>0</v>
      </c>
      <c r="O453" s="242">
        <f>ROUND(E453*N453,2)</f>
        <v>0</v>
      </c>
      <c r="P453" s="242">
        <v>0</v>
      </c>
      <c r="Q453" s="242">
        <f>ROUND(E453*P453,2)</f>
        <v>0</v>
      </c>
      <c r="R453" s="244" t="s">
        <v>550</v>
      </c>
      <c r="S453" s="244" t="s">
        <v>352</v>
      </c>
      <c r="T453" s="245" t="s">
        <v>352</v>
      </c>
      <c r="U453" s="223">
        <v>1.84</v>
      </c>
      <c r="V453" s="223">
        <f>ROUND(E453*U453,2)</f>
        <v>133.07</v>
      </c>
      <c r="W453" s="223"/>
      <c r="X453" s="223" t="s">
        <v>437</v>
      </c>
      <c r="Y453" s="223" t="s">
        <v>355</v>
      </c>
      <c r="Z453" s="212"/>
      <c r="AA453" s="212"/>
      <c r="AB453" s="212"/>
      <c r="AC453" s="212"/>
      <c r="AD453" s="212"/>
      <c r="AE453" s="212"/>
      <c r="AF453" s="212"/>
      <c r="AG453" s="212" t="s">
        <v>438</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73" t="s">
        <v>816</v>
      </c>
      <c r="D454" s="270"/>
      <c r="E454" s="270"/>
      <c r="F454" s="270"/>
      <c r="G454" s="270"/>
      <c r="H454" s="223"/>
      <c r="I454" s="223"/>
      <c r="J454" s="223"/>
      <c r="K454" s="223"/>
      <c r="L454" s="223"/>
      <c r="M454" s="223"/>
      <c r="N454" s="222"/>
      <c r="O454" s="222"/>
      <c r="P454" s="222"/>
      <c r="Q454" s="222"/>
      <c r="R454" s="223"/>
      <c r="S454" s="223"/>
      <c r="T454" s="223"/>
      <c r="U454" s="223"/>
      <c r="V454" s="223"/>
      <c r="W454" s="223"/>
      <c r="X454" s="223"/>
      <c r="Y454" s="223"/>
      <c r="Z454" s="212"/>
      <c r="AA454" s="212"/>
      <c r="AB454" s="212"/>
      <c r="AC454" s="212"/>
      <c r="AD454" s="212"/>
      <c r="AE454" s="212"/>
      <c r="AF454" s="212"/>
      <c r="AG454" s="212" t="s">
        <v>440</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47" t="str">
        <f>C454</f>
        <v>pod mazaniny a dlažby, popř. na plochých střechách, vodorovný nebo ve spádu, s udusáním a urovnáním povrchu,</v>
      </c>
      <c r="BB454" s="212"/>
      <c r="BC454" s="212"/>
      <c r="BD454" s="212"/>
      <c r="BE454" s="212"/>
      <c r="BF454" s="212"/>
      <c r="BG454" s="212"/>
      <c r="BH454" s="212"/>
    </row>
    <row r="455" spans="1:60" outlineLevel="2" x14ac:dyDescent="0.2">
      <c r="A455" s="219"/>
      <c r="B455" s="220"/>
      <c r="C455" s="259" t="s">
        <v>425</v>
      </c>
      <c r="D455" s="248"/>
      <c r="E455" s="248"/>
      <c r="F455" s="248"/>
      <c r="G455" s="248"/>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357</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59" t="s">
        <v>820</v>
      </c>
      <c r="D456" s="248"/>
      <c r="E456" s="248"/>
      <c r="F456" s="248"/>
      <c r="G456" s="248"/>
      <c r="H456" s="223"/>
      <c r="I456" s="223"/>
      <c r="J456" s="223"/>
      <c r="K456" s="223"/>
      <c r="L456" s="223"/>
      <c r="M456" s="223"/>
      <c r="N456" s="222"/>
      <c r="O456" s="222"/>
      <c r="P456" s="222"/>
      <c r="Q456" s="222"/>
      <c r="R456" s="223"/>
      <c r="S456" s="223"/>
      <c r="T456" s="223"/>
      <c r="U456" s="223"/>
      <c r="V456" s="223"/>
      <c r="W456" s="223"/>
      <c r="X456" s="223"/>
      <c r="Y456" s="223"/>
      <c r="Z456" s="212"/>
      <c r="AA456" s="212"/>
      <c r="AB456" s="212"/>
      <c r="AC456" s="212"/>
      <c r="AD456" s="212"/>
      <c r="AE456" s="212"/>
      <c r="AF456" s="212"/>
      <c r="AG456" s="212" t="s">
        <v>357</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74" t="s">
        <v>821</v>
      </c>
      <c r="D457" s="264"/>
      <c r="E457" s="265">
        <v>10.763450000000001</v>
      </c>
      <c r="F457" s="223"/>
      <c r="G457" s="223"/>
      <c r="H457" s="223"/>
      <c r="I457" s="223"/>
      <c r="J457" s="223"/>
      <c r="K457" s="223"/>
      <c r="L457" s="223"/>
      <c r="M457" s="223"/>
      <c r="N457" s="222"/>
      <c r="O457" s="222"/>
      <c r="P457" s="222"/>
      <c r="Q457" s="222"/>
      <c r="R457" s="223"/>
      <c r="S457" s="223"/>
      <c r="T457" s="223"/>
      <c r="U457" s="223"/>
      <c r="V457" s="223"/>
      <c r="W457" s="223"/>
      <c r="X457" s="223"/>
      <c r="Y457" s="223"/>
      <c r="Z457" s="212"/>
      <c r="AA457" s="212"/>
      <c r="AB457" s="212"/>
      <c r="AC457" s="212"/>
      <c r="AD457" s="212"/>
      <c r="AE457" s="212"/>
      <c r="AF457" s="212"/>
      <c r="AG457" s="212" t="s">
        <v>442</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74" t="s">
        <v>822</v>
      </c>
      <c r="D458" s="264"/>
      <c r="E458" s="265">
        <v>27.051839999999999</v>
      </c>
      <c r="F458" s="223"/>
      <c r="G458" s="223"/>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442</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74" t="s">
        <v>823</v>
      </c>
      <c r="D459" s="264"/>
      <c r="E459" s="265">
        <v>34.505110000000002</v>
      </c>
      <c r="F459" s="223"/>
      <c r="G459" s="223"/>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442</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75" t="s">
        <v>459</v>
      </c>
      <c r="D460" s="266"/>
      <c r="E460" s="267">
        <v>72.320400000000006</v>
      </c>
      <c r="F460" s="223"/>
      <c r="G460" s="223"/>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442</v>
      </c>
      <c r="AH460" s="212">
        <v>1</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ht="22.5" outlineLevel="1" x14ac:dyDescent="0.2">
      <c r="A461" s="239">
        <v>84</v>
      </c>
      <c r="B461" s="240" t="s">
        <v>824</v>
      </c>
      <c r="C461" s="257" t="s">
        <v>825</v>
      </c>
      <c r="D461" s="241" t="s">
        <v>486</v>
      </c>
      <c r="E461" s="242">
        <v>17.510000000000002</v>
      </c>
      <c r="F461" s="243"/>
      <c r="G461" s="244">
        <f>ROUND(E461*F461,2)</f>
        <v>0</v>
      </c>
      <c r="H461" s="243"/>
      <c r="I461" s="244">
        <f>ROUND(E461*H461,2)</f>
        <v>0</v>
      </c>
      <c r="J461" s="243"/>
      <c r="K461" s="244">
        <f>ROUND(E461*J461,2)</f>
        <v>0</v>
      </c>
      <c r="L461" s="244">
        <v>21</v>
      </c>
      <c r="M461" s="244">
        <f>G461*(1+L461/100)</f>
        <v>0</v>
      </c>
      <c r="N461" s="242">
        <v>0.12836</v>
      </c>
      <c r="O461" s="242">
        <f>ROUND(E461*N461,2)</f>
        <v>2.25</v>
      </c>
      <c r="P461" s="242">
        <v>0</v>
      </c>
      <c r="Q461" s="242">
        <f>ROUND(E461*P461,2)</f>
        <v>0</v>
      </c>
      <c r="R461" s="244" t="s">
        <v>616</v>
      </c>
      <c r="S461" s="244" t="s">
        <v>352</v>
      </c>
      <c r="T461" s="245" t="s">
        <v>352</v>
      </c>
      <c r="U461" s="223">
        <v>0.84</v>
      </c>
      <c r="V461" s="223">
        <f>ROUND(E461*U461,2)</f>
        <v>14.71</v>
      </c>
      <c r="W461" s="223"/>
      <c r="X461" s="223" t="s">
        <v>437</v>
      </c>
      <c r="Y461" s="223" t="s">
        <v>355</v>
      </c>
      <c r="Z461" s="212"/>
      <c r="AA461" s="212"/>
      <c r="AB461" s="212"/>
      <c r="AC461" s="212"/>
      <c r="AD461" s="212"/>
      <c r="AE461" s="212"/>
      <c r="AF461" s="212"/>
      <c r="AG461" s="212" t="s">
        <v>438</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73" t="s">
        <v>826</v>
      </c>
      <c r="D462" s="270"/>
      <c r="E462" s="270"/>
      <c r="F462" s="270"/>
      <c r="G462" s="270"/>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440</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59" t="s">
        <v>425</v>
      </c>
      <c r="D463" s="248"/>
      <c r="E463" s="248"/>
      <c r="F463" s="248"/>
      <c r="G463" s="248"/>
      <c r="H463" s="223"/>
      <c r="I463" s="223"/>
      <c r="J463" s="223"/>
      <c r="K463" s="223"/>
      <c r="L463" s="223"/>
      <c r="M463" s="223"/>
      <c r="N463" s="222"/>
      <c r="O463" s="222"/>
      <c r="P463" s="222"/>
      <c r="Q463" s="222"/>
      <c r="R463" s="223"/>
      <c r="S463" s="223"/>
      <c r="T463" s="223"/>
      <c r="U463" s="223"/>
      <c r="V463" s="223"/>
      <c r="W463" s="223"/>
      <c r="X463" s="223"/>
      <c r="Y463" s="223"/>
      <c r="Z463" s="212"/>
      <c r="AA463" s="212"/>
      <c r="AB463" s="212"/>
      <c r="AC463" s="212"/>
      <c r="AD463" s="212"/>
      <c r="AE463" s="212"/>
      <c r="AF463" s="212"/>
      <c r="AG463" s="212" t="s">
        <v>357</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59" t="s">
        <v>827</v>
      </c>
      <c r="D464" s="248"/>
      <c r="E464" s="248"/>
      <c r="F464" s="248"/>
      <c r="G464" s="248"/>
      <c r="H464" s="223"/>
      <c r="I464" s="223"/>
      <c r="J464" s="223"/>
      <c r="K464" s="223"/>
      <c r="L464" s="223"/>
      <c r="M464" s="223"/>
      <c r="N464" s="222"/>
      <c r="O464" s="222"/>
      <c r="P464" s="222"/>
      <c r="Q464" s="222"/>
      <c r="R464" s="223"/>
      <c r="S464" s="223"/>
      <c r="T464" s="223"/>
      <c r="U464" s="223"/>
      <c r="V464" s="223"/>
      <c r="W464" s="223"/>
      <c r="X464" s="223"/>
      <c r="Y464" s="223"/>
      <c r="Z464" s="212"/>
      <c r="AA464" s="212"/>
      <c r="AB464" s="212"/>
      <c r="AC464" s="212"/>
      <c r="AD464" s="212"/>
      <c r="AE464" s="212"/>
      <c r="AF464" s="212"/>
      <c r="AG464" s="212" t="s">
        <v>357</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74" t="s">
        <v>828</v>
      </c>
      <c r="D465" s="264"/>
      <c r="E465" s="265">
        <v>17.510000000000002</v>
      </c>
      <c r="F465" s="223"/>
      <c r="G465" s="223"/>
      <c r="H465" s="223"/>
      <c r="I465" s="223"/>
      <c r="J465" s="223"/>
      <c r="K465" s="223"/>
      <c r="L465" s="223"/>
      <c r="M465" s="223"/>
      <c r="N465" s="222"/>
      <c r="O465" s="222"/>
      <c r="P465" s="222"/>
      <c r="Q465" s="222"/>
      <c r="R465" s="223"/>
      <c r="S465" s="223"/>
      <c r="T465" s="223"/>
      <c r="U465" s="223"/>
      <c r="V465" s="223"/>
      <c r="W465" s="223"/>
      <c r="X465" s="223"/>
      <c r="Y465" s="223"/>
      <c r="Z465" s="212"/>
      <c r="AA465" s="212"/>
      <c r="AB465" s="212"/>
      <c r="AC465" s="212"/>
      <c r="AD465" s="212"/>
      <c r="AE465" s="212"/>
      <c r="AF465" s="212"/>
      <c r="AG465" s="212" t="s">
        <v>442</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75" t="s">
        <v>459</v>
      </c>
      <c r="D466" s="266"/>
      <c r="E466" s="267">
        <v>17.510000000000002</v>
      </c>
      <c r="F466" s="223"/>
      <c r="G466" s="223"/>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442</v>
      </c>
      <c r="AH466" s="212">
        <v>1</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ht="22.5" outlineLevel="1" x14ac:dyDescent="0.2">
      <c r="A467" s="239">
        <v>85</v>
      </c>
      <c r="B467" s="240" t="s">
        <v>829</v>
      </c>
      <c r="C467" s="257" t="s">
        <v>830</v>
      </c>
      <c r="D467" s="241" t="s">
        <v>486</v>
      </c>
      <c r="E467" s="242">
        <v>283.48</v>
      </c>
      <c r="F467" s="243"/>
      <c r="G467" s="244">
        <f>ROUND(E467*F467,2)</f>
        <v>0</v>
      </c>
      <c r="H467" s="243"/>
      <c r="I467" s="244">
        <f>ROUND(E467*H467,2)</f>
        <v>0</v>
      </c>
      <c r="J467" s="243"/>
      <c r="K467" s="244">
        <f>ROUND(E467*J467,2)</f>
        <v>0</v>
      </c>
      <c r="L467" s="244">
        <v>21</v>
      </c>
      <c r="M467" s="244">
        <f>G467*(1+L467/100)</f>
        <v>0</v>
      </c>
      <c r="N467" s="242">
        <v>0</v>
      </c>
      <c r="O467" s="242">
        <f>ROUND(E467*N467,2)</f>
        <v>0</v>
      </c>
      <c r="P467" s="242">
        <v>0</v>
      </c>
      <c r="Q467" s="242">
        <f>ROUND(E467*P467,2)</f>
        <v>0</v>
      </c>
      <c r="R467" s="244"/>
      <c r="S467" s="244" t="s">
        <v>413</v>
      </c>
      <c r="T467" s="245" t="s">
        <v>353</v>
      </c>
      <c r="U467" s="223">
        <v>0.18</v>
      </c>
      <c r="V467" s="223">
        <f>ROUND(E467*U467,2)</f>
        <v>51.03</v>
      </c>
      <c r="W467" s="223"/>
      <c r="X467" s="223" t="s">
        <v>437</v>
      </c>
      <c r="Y467" s="223" t="s">
        <v>355</v>
      </c>
      <c r="Z467" s="212"/>
      <c r="AA467" s="212"/>
      <c r="AB467" s="212"/>
      <c r="AC467" s="212"/>
      <c r="AD467" s="212"/>
      <c r="AE467" s="212"/>
      <c r="AF467" s="212"/>
      <c r="AG467" s="212" t="s">
        <v>438</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58" t="s">
        <v>425</v>
      </c>
      <c r="D468" s="246"/>
      <c r="E468" s="246"/>
      <c r="F468" s="246"/>
      <c r="G468" s="246"/>
      <c r="H468" s="223"/>
      <c r="I468" s="223"/>
      <c r="J468" s="223"/>
      <c r="K468" s="223"/>
      <c r="L468" s="223"/>
      <c r="M468" s="223"/>
      <c r="N468" s="222"/>
      <c r="O468" s="222"/>
      <c r="P468" s="222"/>
      <c r="Q468" s="222"/>
      <c r="R468" s="223"/>
      <c r="S468" s="223"/>
      <c r="T468" s="223"/>
      <c r="U468" s="223"/>
      <c r="V468" s="223"/>
      <c r="W468" s="223"/>
      <c r="X468" s="223"/>
      <c r="Y468" s="223"/>
      <c r="Z468" s="212"/>
      <c r="AA468" s="212"/>
      <c r="AB468" s="212"/>
      <c r="AC468" s="212"/>
      <c r="AD468" s="212"/>
      <c r="AE468" s="212"/>
      <c r="AF468" s="212"/>
      <c r="AG468" s="212" t="s">
        <v>357</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59" t="s">
        <v>1658</v>
      </c>
      <c r="D469" s="248"/>
      <c r="E469" s="248"/>
      <c r="F469" s="248"/>
      <c r="G469" s="248"/>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357</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ht="33.75" outlineLevel="3" x14ac:dyDescent="0.2">
      <c r="A470" s="219"/>
      <c r="B470" s="220"/>
      <c r="C470" s="259" t="s">
        <v>1659</v>
      </c>
      <c r="D470" s="248"/>
      <c r="E470" s="248"/>
      <c r="F470" s="248"/>
      <c r="G470" s="248"/>
      <c r="H470" s="223"/>
      <c r="I470" s="223"/>
      <c r="J470" s="223"/>
      <c r="K470" s="223"/>
      <c r="L470" s="223"/>
      <c r="M470" s="223"/>
      <c r="N470" s="222"/>
      <c r="O470" s="222"/>
      <c r="P470" s="222"/>
      <c r="Q470" s="222"/>
      <c r="R470" s="223"/>
      <c r="S470" s="223"/>
      <c r="T470" s="223"/>
      <c r="U470" s="223"/>
      <c r="V470" s="223"/>
      <c r="W470" s="223"/>
      <c r="X470" s="223"/>
      <c r="Y470" s="223"/>
      <c r="Z470" s="212"/>
      <c r="AA470" s="212"/>
      <c r="AB470" s="212"/>
      <c r="AC470" s="212"/>
      <c r="AD470" s="212"/>
      <c r="AE470" s="212"/>
      <c r="AF470" s="212"/>
      <c r="AG470" s="212" t="s">
        <v>357</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47" t="str">
        <f>C470</f>
        <v>-	Horní vrstva drátkobetonové podlahy v hale i přístřešku bude opatřena vysoce odolný pancéřového samonivelačním systémem (např. ATEMIT HDC) na bázi vysokopevnostních rychlovazných cementů. Základem je speciální portlandský bílý cement, křemičitá plniva, superplastifikátory a další aditiva. Jeho aplikací se získá vysoce odolná jednolitá podlaha s řadou jedinečných vlastností:</v>
      </c>
      <c r="BB470" s="212"/>
      <c r="BC470" s="212"/>
      <c r="BD470" s="212"/>
      <c r="BE470" s="212"/>
      <c r="BF470" s="212"/>
      <c r="BG470" s="212"/>
      <c r="BH470" s="212"/>
    </row>
    <row r="471" spans="1:60" outlineLevel="3" x14ac:dyDescent="0.2">
      <c r="A471" s="219"/>
      <c r="B471" s="220"/>
      <c r="C471" s="259" t="s">
        <v>831</v>
      </c>
      <c r="D471" s="248"/>
      <c r="E471" s="248"/>
      <c r="F471" s="248"/>
      <c r="G471" s="248"/>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357</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ht="22.5" outlineLevel="3" x14ac:dyDescent="0.2">
      <c r="A472" s="219"/>
      <c r="B472" s="220"/>
      <c r="C472" s="259" t="s">
        <v>832</v>
      </c>
      <c r="D472" s="248"/>
      <c r="E472" s="248"/>
      <c r="F472" s="248"/>
      <c r="G472" s="248"/>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357</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47" t="str">
        <f>C472</f>
        <v>-	Výjimečná mechanická odolnost – díky vysoké pevnosti materiálu v tlaku 100–110 MPa je podlaha odolná vůči pádu břemen, průrazům, průškrabům, obrusu, vrypům, olamování spár a sprašování povrchu.</v>
      </c>
      <c r="BB472" s="212"/>
      <c r="BC472" s="212"/>
      <c r="BD472" s="212"/>
      <c r="BE472" s="212"/>
      <c r="BF472" s="212"/>
      <c r="BG472" s="212"/>
      <c r="BH472" s="212"/>
    </row>
    <row r="473" spans="1:60" outlineLevel="3" x14ac:dyDescent="0.2">
      <c r="A473" s="219"/>
      <c r="B473" s="220"/>
      <c r="C473" s="259" t="s">
        <v>833</v>
      </c>
      <c r="D473" s="248"/>
      <c r="E473" s="248"/>
      <c r="F473" s="248"/>
      <c r="G473" s="248"/>
      <c r="H473" s="223"/>
      <c r="I473" s="223"/>
      <c r="J473" s="223"/>
      <c r="K473" s="223"/>
      <c r="L473" s="223"/>
      <c r="M473" s="223"/>
      <c r="N473" s="222"/>
      <c r="O473" s="222"/>
      <c r="P473" s="222"/>
      <c r="Q473" s="222"/>
      <c r="R473" s="223"/>
      <c r="S473" s="223"/>
      <c r="T473" s="223"/>
      <c r="U473" s="223"/>
      <c r="V473" s="223"/>
      <c r="W473" s="223"/>
      <c r="X473" s="223"/>
      <c r="Y473" s="223"/>
      <c r="Z473" s="212"/>
      <c r="AA473" s="212"/>
      <c r="AB473" s="212"/>
      <c r="AC473" s="212"/>
      <c r="AD473" s="212"/>
      <c r="AE473" s="212"/>
      <c r="AF473" s="212"/>
      <c r="AG473" s="212" t="s">
        <v>357</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47" t="str">
        <f>C473</f>
        <v>-	Odolnost vůči pojezdu koleček – nedochází k tvorbě vypálených stop od protáčení koleček elektrických vozíků.</v>
      </c>
      <c r="BB473" s="212"/>
      <c r="BC473" s="212"/>
      <c r="BD473" s="212"/>
      <c r="BE473" s="212"/>
      <c r="BF473" s="212"/>
      <c r="BG473" s="212"/>
      <c r="BH473" s="212"/>
    </row>
    <row r="474" spans="1:60" outlineLevel="3" x14ac:dyDescent="0.2">
      <c r="A474" s="219"/>
      <c r="B474" s="220"/>
      <c r="C474" s="259" t="s">
        <v>834</v>
      </c>
      <c r="D474" s="248"/>
      <c r="E474" s="248"/>
      <c r="F474" s="248"/>
      <c r="G474" s="248"/>
      <c r="H474" s="223"/>
      <c r="I474" s="223"/>
      <c r="J474" s="223"/>
      <c r="K474" s="223"/>
      <c r="L474" s="223"/>
      <c r="M474" s="223"/>
      <c r="N474" s="222"/>
      <c r="O474" s="222"/>
      <c r="P474" s="222"/>
      <c r="Q474" s="222"/>
      <c r="R474" s="223"/>
      <c r="S474" s="223"/>
      <c r="T474" s="223"/>
      <c r="U474" s="223"/>
      <c r="V474" s="223"/>
      <c r="W474" s="223"/>
      <c r="X474" s="223"/>
      <c r="Y474" s="223"/>
      <c r="Z474" s="212"/>
      <c r="AA474" s="212"/>
      <c r="AB474" s="212"/>
      <c r="AC474" s="212"/>
      <c r="AD474" s="212"/>
      <c r="AE474" s="212"/>
      <c r="AF474" s="212"/>
      <c r="AG474" s="212" t="s">
        <v>357</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59" t="s">
        <v>835</v>
      </c>
      <c r="D475" s="248"/>
      <c r="E475" s="248"/>
      <c r="F475" s="248"/>
      <c r="G475" s="248"/>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357</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59" t="s">
        <v>836</v>
      </c>
      <c r="D476" s="248"/>
      <c r="E476" s="248"/>
      <c r="F476" s="248"/>
      <c r="G476" s="248"/>
      <c r="H476" s="223"/>
      <c r="I476" s="223"/>
      <c r="J476" s="223"/>
      <c r="K476" s="223"/>
      <c r="L476" s="223"/>
      <c r="M476" s="223"/>
      <c r="N476" s="222"/>
      <c r="O476" s="222"/>
      <c r="P476" s="222"/>
      <c r="Q476" s="222"/>
      <c r="R476" s="223"/>
      <c r="S476" s="223"/>
      <c r="T476" s="223"/>
      <c r="U476" s="223"/>
      <c r="V476" s="223"/>
      <c r="W476" s="223"/>
      <c r="X476" s="223"/>
      <c r="Y476" s="223"/>
      <c r="Z476" s="212"/>
      <c r="AA476" s="212"/>
      <c r="AB476" s="212"/>
      <c r="AC476" s="212"/>
      <c r="AD476" s="212"/>
      <c r="AE476" s="212"/>
      <c r="AF476" s="212"/>
      <c r="AG476" s="212" t="s">
        <v>357</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59" t="s">
        <v>837</v>
      </c>
      <c r="D477" s="248"/>
      <c r="E477" s="248"/>
      <c r="F477" s="248"/>
      <c r="G477" s="248"/>
      <c r="H477" s="223"/>
      <c r="I477" s="223"/>
      <c r="J477" s="223"/>
      <c r="K477" s="223"/>
      <c r="L477" s="223"/>
      <c r="M477" s="223"/>
      <c r="N477" s="222"/>
      <c r="O477" s="222"/>
      <c r="P477" s="222"/>
      <c r="Q477" s="222"/>
      <c r="R477" s="223"/>
      <c r="S477" s="223"/>
      <c r="T477" s="223"/>
      <c r="U477" s="223"/>
      <c r="V477" s="223"/>
      <c r="W477" s="223"/>
      <c r="X477" s="223"/>
      <c r="Y477" s="223"/>
      <c r="Z477" s="212"/>
      <c r="AA477" s="212"/>
      <c r="AB477" s="212"/>
      <c r="AC477" s="212"/>
      <c r="AD477" s="212"/>
      <c r="AE477" s="212"/>
      <c r="AF477" s="212"/>
      <c r="AG477" s="212" t="s">
        <v>357</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59" t="s">
        <v>838</v>
      </c>
      <c r="D478" s="248"/>
      <c r="E478" s="248"/>
      <c r="F478" s="248"/>
      <c r="G478" s="248"/>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357</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ht="22.5" outlineLevel="3" x14ac:dyDescent="0.2">
      <c r="A479" s="219"/>
      <c r="B479" s="220"/>
      <c r="C479" s="259" t="s">
        <v>839</v>
      </c>
      <c r="D479" s="248"/>
      <c r="E479" s="248"/>
      <c r="F479" s="248"/>
      <c r="G479" s="248"/>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357</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47" t="str">
        <f>C479</f>
        <v>-	Rychlost aplikace – podlaha velmi rychle vysychá a nabývá vysoké pevnosti v tlaku (55 MPa už po 24 hodinách). Zatížitelnost pěším provozem a ručně vedenými vozíky je možná již 5. den od zabetonování</v>
      </c>
      <c r="BB479" s="212"/>
      <c r="BC479" s="212"/>
      <c r="BD479" s="212"/>
      <c r="BE479" s="212"/>
      <c r="BF479" s="212"/>
      <c r="BG479" s="212"/>
      <c r="BH479" s="212"/>
    </row>
    <row r="480" spans="1:60" outlineLevel="3" x14ac:dyDescent="0.2">
      <c r="A480" s="219"/>
      <c r="B480" s="220"/>
      <c r="C480" s="259" t="s">
        <v>1652</v>
      </c>
      <c r="D480" s="248"/>
      <c r="E480" s="248"/>
      <c r="F480" s="248"/>
      <c r="G480" s="248"/>
      <c r="H480" s="223"/>
      <c r="I480" s="223"/>
      <c r="J480" s="223"/>
      <c r="K480" s="223"/>
      <c r="L480" s="223"/>
      <c r="M480" s="223"/>
      <c r="N480" s="222"/>
      <c r="O480" s="222"/>
      <c r="P480" s="222"/>
      <c r="Q480" s="222"/>
      <c r="R480" s="223"/>
      <c r="S480" s="223"/>
      <c r="T480" s="223"/>
      <c r="U480" s="223"/>
      <c r="V480" s="223"/>
      <c r="W480" s="223"/>
      <c r="X480" s="223"/>
      <c r="Y480" s="223"/>
      <c r="Z480" s="212"/>
      <c r="AA480" s="212"/>
      <c r="AB480" s="212"/>
      <c r="AC480" s="212"/>
      <c r="AD480" s="212"/>
      <c r="AE480" s="212"/>
      <c r="AF480" s="212"/>
      <c r="AG480" s="212" t="s">
        <v>357</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47" t="str">
        <f>C480</f>
        <v>Kompletní provedení dle veškerých informací obsažených v PD (textová i výkresová část, technologické postupy atd.).</v>
      </c>
      <c r="BB480" s="212"/>
      <c r="BC480" s="212"/>
      <c r="BD480" s="212"/>
      <c r="BE480" s="212"/>
      <c r="BF480" s="212"/>
      <c r="BG480" s="212"/>
      <c r="BH480" s="212"/>
    </row>
    <row r="481" spans="1:60" ht="22.5" outlineLevel="3" x14ac:dyDescent="0.2">
      <c r="A481" s="219"/>
      <c r="B481" s="220"/>
      <c r="C481" s="259" t="s">
        <v>1653</v>
      </c>
      <c r="D481" s="248"/>
      <c r="E481" s="248"/>
      <c r="F481" s="248"/>
      <c r="G481" s="248"/>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357</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47" t="str">
        <f>C481</f>
        <v>Provedení je včetně montáže, demontáže původních konstrukcí, dodávky, přesunu hmot, přesunu a likvidace suti, povrchové úpravy, repasí, dílenských dokumentací,</v>
      </c>
      <c r="BB481" s="212"/>
      <c r="BC481" s="212"/>
      <c r="BD481" s="212"/>
      <c r="BE481" s="212"/>
      <c r="BF481" s="212"/>
      <c r="BG481" s="212"/>
      <c r="BH481" s="212"/>
    </row>
    <row r="482" spans="1:60" outlineLevel="3" x14ac:dyDescent="0.2">
      <c r="A482" s="219"/>
      <c r="B482" s="220"/>
      <c r="C482" s="259" t="s">
        <v>666</v>
      </c>
      <c r="D482" s="248"/>
      <c r="E482" s="248"/>
      <c r="F482" s="248"/>
      <c r="G482" s="248"/>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357</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2" x14ac:dyDescent="0.2">
      <c r="A483" s="219"/>
      <c r="B483" s="220"/>
      <c r="C483" s="274" t="s">
        <v>791</v>
      </c>
      <c r="D483" s="264"/>
      <c r="E483" s="265">
        <v>145.6</v>
      </c>
      <c r="F483" s="223"/>
      <c r="G483" s="223"/>
      <c r="H483" s="223"/>
      <c r="I483" s="223"/>
      <c r="J483" s="223"/>
      <c r="K483" s="223"/>
      <c r="L483" s="223"/>
      <c r="M483" s="223"/>
      <c r="N483" s="222"/>
      <c r="O483" s="222"/>
      <c r="P483" s="222"/>
      <c r="Q483" s="222"/>
      <c r="R483" s="223"/>
      <c r="S483" s="223"/>
      <c r="T483" s="223"/>
      <c r="U483" s="223"/>
      <c r="V483" s="223"/>
      <c r="W483" s="223"/>
      <c r="X483" s="223"/>
      <c r="Y483" s="223"/>
      <c r="Z483" s="212"/>
      <c r="AA483" s="212"/>
      <c r="AB483" s="212"/>
      <c r="AC483" s="212"/>
      <c r="AD483" s="212"/>
      <c r="AE483" s="212"/>
      <c r="AF483" s="212"/>
      <c r="AG483" s="212" t="s">
        <v>442</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74" t="s">
        <v>792</v>
      </c>
      <c r="D484" s="264"/>
      <c r="E484" s="265">
        <v>137.88</v>
      </c>
      <c r="F484" s="223"/>
      <c r="G484" s="223"/>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442</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75" t="s">
        <v>459</v>
      </c>
      <c r="D485" s="266"/>
      <c r="E485" s="267">
        <v>283.48</v>
      </c>
      <c r="F485" s="223"/>
      <c r="G485" s="223"/>
      <c r="H485" s="223"/>
      <c r="I485" s="223"/>
      <c r="J485" s="223"/>
      <c r="K485" s="223"/>
      <c r="L485" s="223"/>
      <c r="M485" s="223"/>
      <c r="N485" s="222"/>
      <c r="O485" s="222"/>
      <c r="P485" s="222"/>
      <c r="Q485" s="222"/>
      <c r="R485" s="223"/>
      <c r="S485" s="223"/>
      <c r="T485" s="223"/>
      <c r="U485" s="223"/>
      <c r="V485" s="223"/>
      <c r="W485" s="223"/>
      <c r="X485" s="223"/>
      <c r="Y485" s="223"/>
      <c r="Z485" s="212"/>
      <c r="AA485" s="212"/>
      <c r="AB485" s="212"/>
      <c r="AC485" s="212"/>
      <c r="AD485" s="212"/>
      <c r="AE485" s="212"/>
      <c r="AF485" s="212"/>
      <c r="AG485" s="212" t="s">
        <v>442</v>
      </c>
      <c r="AH485" s="212">
        <v>1</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39">
        <v>86</v>
      </c>
      <c r="B486" s="240" t="s">
        <v>840</v>
      </c>
      <c r="C486" s="257" t="s">
        <v>841</v>
      </c>
      <c r="D486" s="241" t="s">
        <v>582</v>
      </c>
      <c r="E486" s="242">
        <v>122.94468000000001</v>
      </c>
      <c r="F486" s="243"/>
      <c r="G486" s="244">
        <f>ROUND(E486*F486,2)</f>
        <v>0</v>
      </c>
      <c r="H486" s="243"/>
      <c r="I486" s="244">
        <f>ROUND(E486*H486,2)</f>
        <v>0</v>
      </c>
      <c r="J486" s="243"/>
      <c r="K486" s="244">
        <f>ROUND(E486*J486,2)</f>
        <v>0</v>
      </c>
      <c r="L486" s="244">
        <v>21</v>
      </c>
      <c r="M486" s="244">
        <f>G486*(1+L486/100)</f>
        <v>0</v>
      </c>
      <c r="N486" s="242">
        <v>1</v>
      </c>
      <c r="O486" s="242">
        <f>ROUND(E486*N486,2)</f>
        <v>122.94</v>
      </c>
      <c r="P486" s="242">
        <v>0</v>
      </c>
      <c r="Q486" s="242">
        <f>ROUND(E486*P486,2)</f>
        <v>0</v>
      </c>
      <c r="R486" s="244" t="s">
        <v>525</v>
      </c>
      <c r="S486" s="244" t="s">
        <v>352</v>
      </c>
      <c r="T486" s="245" t="s">
        <v>352</v>
      </c>
      <c r="U486" s="223">
        <v>0</v>
      </c>
      <c r="V486" s="223">
        <f>ROUND(E486*U486,2)</f>
        <v>0</v>
      </c>
      <c r="W486" s="223"/>
      <c r="X486" s="223" t="s">
        <v>526</v>
      </c>
      <c r="Y486" s="223" t="s">
        <v>355</v>
      </c>
      <c r="Z486" s="212"/>
      <c r="AA486" s="212"/>
      <c r="AB486" s="212"/>
      <c r="AC486" s="212"/>
      <c r="AD486" s="212"/>
      <c r="AE486" s="212"/>
      <c r="AF486" s="212"/>
      <c r="AG486" s="212" t="s">
        <v>527</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2" x14ac:dyDescent="0.2">
      <c r="A487" s="219"/>
      <c r="B487" s="220"/>
      <c r="C487" s="258" t="s">
        <v>425</v>
      </c>
      <c r="D487" s="246"/>
      <c r="E487" s="246"/>
      <c r="F487" s="246"/>
      <c r="G487" s="246"/>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357</v>
      </c>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9" t="s">
        <v>820</v>
      </c>
      <c r="D488" s="248"/>
      <c r="E488" s="248"/>
      <c r="F488" s="248"/>
      <c r="G488" s="248"/>
      <c r="H488" s="223"/>
      <c r="I488" s="223"/>
      <c r="J488" s="223"/>
      <c r="K488" s="223"/>
      <c r="L488" s="223"/>
      <c r="M488" s="223"/>
      <c r="N488" s="222"/>
      <c r="O488" s="222"/>
      <c r="P488" s="222"/>
      <c r="Q488" s="222"/>
      <c r="R488" s="223"/>
      <c r="S488" s="223"/>
      <c r="T488" s="223"/>
      <c r="U488" s="223"/>
      <c r="V488" s="223"/>
      <c r="W488" s="223"/>
      <c r="X488" s="223"/>
      <c r="Y488" s="223"/>
      <c r="Z488" s="212"/>
      <c r="AA488" s="212"/>
      <c r="AB488" s="212"/>
      <c r="AC488" s="212"/>
      <c r="AD488" s="212"/>
      <c r="AE488" s="212"/>
      <c r="AF488" s="212"/>
      <c r="AG488" s="212" t="s">
        <v>357</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74" t="s">
        <v>842</v>
      </c>
      <c r="D489" s="264"/>
      <c r="E489" s="265">
        <v>122.94468000000001</v>
      </c>
      <c r="F489" s="223"/>
      <c r="G489" s="223"/>
      <c r="H489" s="223"/>
      <c r="I489" s="223"/>
      <c r="J489" s="223"/>
      <c r="K489" s="223"/>
      <c r="L489" s="223"/>
      <c r="M489" s="223"/>
      <c r="N489" s="222"/>
      <c r="O489" s="222"/>
      <c r="P489" s="222"/>
      <c r="Q489" s="222"/>
      <c r="R489" s="223"/>
      <c r="S489" s="223"/>
      <c r="T489" s="223"/>
      <c r="U489" s="223"/>
      <c r="V489" s="223"/>
      <c r="W489" s="223"/>
      <c r="X489" s="223"/>
      <c r="Y489" s="223"/>
      <c r="Z489" s="212"/>
      <c r="AA489" s="212"/>
      <c r="AB489" s="212"/>
      <c r="AC489" s="212"/>
      <c r="AD489" s="212"/>
      <c r="AE489" s="212"/>
      <c r="AF489" s="212"/>
      <c r="AG489" s="212" t="s">
        <v>442</v>
      </c>
      <c r="AH489" s="212">
        <v>5</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39">
        <v>87</v>
      </c>
      <c r="B490" s="240" t="s">
        <v>843</v>
      </c>
      <c r="C490" s="257" t="s">
        <v>844</v>
      </c>
      <c r="D490" s="241" t="s">
        <v>845</v>
      </c>
      <c r="E490" s="242">
        <v>10</v>
      </c>
      <c r="F490" s="243"/>
      <c r="G490" s="244">
        <f>ROUND(E490*F490,2)</f>
        <v>0</v>
      </c>
      <c r="H490" s="243"/>
      <c r="I490" s="244">
        <f>ROUND(E490*H490,2)</f>
        <v>0</v>
      </c>
      <c r="J490" s="243"/>
      <c r="K490" s="244">
        <f>ROUND(E490*J490,2)</f>
        <v>0</v>
      </c>
      <c r="L490" s="244">
        <v>21</v>
      </c>
      <c r="M490" s="244">
        <f>G490*(1+L490/100)</f>
        <v>0</v>
      </c>
      <c r="N490" s="242">
        <v>0</v>
      </c>
      <c r="O490" s="242">
        <f>ROUND(E490*N490,2)</f>
        <v>0</v>
      </c>
      <c r="P490" s="242">
        <v>0</v>
      </c>
      <c r="Q490" s="242">
        <f>ROUND(E490*P490,2)</f>
        <v>0</v>
      </c>
      <c r="R490" s="244" t="s">
        <v>846</v>
      </c>
      <c r="S490" s="244" t="s">
        <v>352</v>
      </c>
      <c r="T490" s="245" t="s">
        <v>352</v>
      </c>
      <c r="U490" s="223">
        <v>0</v>
      </c>
      <c r="V490" s="223">
        <f>ROUND(E490*U490,2)</f>
        <v>0</v>
      </c>
      <c r="W490" s="223"/>
      <c r="X490" s="223" t="s">
        <v>847</v>
      </c>
      <c r="Y490" s="223" t="s">
        <v>355</v>
      </c>
      <c r="Z490" s="212"/>
      <c r="AA490" s="212"/>
      <c r="AB490" s="212"/>
      <c r="AC490" s="212"/>
      <c r="AD490" s="212"/>
      <c r="AE490" s="212"/>
      <c r="AF490" s="212"/>
      <c r="AG490" s="212" t="s">
        <v>848</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2" x14ac:dyDescent="0.2">
      <c r="A491" s="219"/>
      <c r="B491" s="220"/>
      <c r="C491" s="258" t="s">
        <v>849</v>
      </c>
      <c r="D491" s="246"/>
      <c r="E491" s="246"/>
      <c r="F491" s="246"/>
      <c r="G491" s="246"/>
      <c r="H491" s="223"/>
      <c r="I491" s="223"/>
      <c r="J491" s="223"/>
      <c r="K491" s="223"/>
      <c r="L491" s="223"/>
      <c r="M491" s="223"/>
      <c r="N491" s="222"/>
      <c r="O491" s="222"/>
      <c r="P491" s="222"/>
      <c r="Q491" s="222"/>
      <c r="R491" s="223"/>
      <c r="S491" s="223"/>
      <c r="T491" s="223"/>
      <c r="U491" s="223"/>
      <c r="V491" s="223"/>
      <c r="W491" s="223"/>
      <c r="X491" s="223"/>
      <c r="Y491" s="223"/>
      <c r="Z491" s="212"/>
      <c r="AA491" s="212"/>
      <c r="AB491" s="212"/>
      <c r="AC491" s="212"/>
      <c r="AD491" s="212"/>
      <c r="AE491" s="212"/>
      <c r="AF491" s="212"/>
      <c r="AG491" s="212" t="s">
        <v>357</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74" t="s">
        <v>850</v>
      </c>
      <c r="D492" s="264"/>
      <c r="E492" s="265">
        <v>10</v>
      </c>
      <c r="F492" s="223"/>
      <c r="G492" s="223"/>
      <c r="H492" s="223"/>
      <c r="I492" s="223"/>
      <c r="J492" s="223"/>
      <c r="K492" s="223"/>
      <c r="L492" s="223"/>
      <c r="M492" s="223"/>
      <c r="N492" s="222"/>
      <c r="O492" s="222"/>
      <c r="P492" s="222"/>
      <c r="Q492" s="222"/>
      <c r="R492" s="223"/>
      <c r="S492" s="223"/>
      <c r="T492" s="223"/>
      <c r="U492" s="223"/>
      <c r="V492" s="223"/>
      <c r="W492" s="223"/>
      <c r="X492" s="223"/>
      <c r="Y492" s="223"/>
      <c r="Z492" s="212"/>
      <c r="AA492" s="212"/>
      <c r="AB492" s="212"/>
      <c r="AC492" s="212"/>
      <c r="AD492" s="212"/>
      <c r="AE492" s="212"/>
      <c r="AF492" s="212"/>
      <c r="AG492" s="212" t="s">
        <v>442</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x14ac:dyDescent="0.2">
      <c r="A493" s="229" t="s">
        <v>347</v>
      </c>
      <c r="B493" s="230" t="s">
        <v>222</v>
      </c>
      <c r="C493" s="256" t="s">
        <v>223</v>
      </c>
      <c r="D493" s="231"/>
      <c r="E493" s="232"/>
      <c r="F493" s="233"/>
      <c r="G493" s="233">
        <f>SUMIF(AG494:AG631,"&lt;&gt;NOR",G494:G631)</f>
        <v>0</v>
      </c>
      <c r="H493" s="233"/>
      <c r="I493" s="233">
        <f>SUM(I494:I631)</f>
        <v>0</v>
      </c>
      <c r="J493" s="233"/>
      <c r="K493" s="233">
        <f>SUM(K494:K631)</f>
        <v>0</v>
      </c>
      <c r="L493" s="233"/>
      <c r="M493" s="233">
        <f>SUM(M494:M631)</f>
        <v>0</v>
      </c>
      <c r="N493" s="232"/>
      <c r="O493" s="232">
        <f>SUM(O494:O631)</f>
        <v>0.08</v>
      </c>
      <c r="P493" s="232"/>
      <c r="Q493" s="232">
        <f>SUM(Q494:Q631)</f>
        <v>0</v>
      </c>
      <c r="R493" s="233"/>
      <c r="S493" s="233"/>
      <c r="T493" s="234"/>
      <c r="U493" s="228"/>
      <c r="V493" s="228">
        <f>SUM(V494:V631)</f>
        <v>0</v>
      </c>
      <c r="W493" s="228"/>
      <c r="X493" s="228"/>
      <c r="Y493" s="228"/>
      <c r="AG493" t="s">
        <v>348</v>
      </c>
    </row>
    <row r="494" spans="1:60" outlineLevel="1" x14ac:dyDescent="0.2">
      <c r="A494" s="239">
        <v>88</v>
      </c>
      <c r="B494" s="240" t="s">
        <v>851</v>
      </c>
      <c r="C494" s="257" t="s">
        <v>852</v>
      </c>
      <c r="D494" s="241" t="s">
        <v>537</v>
      </c>
      <c r="E494" s="242">
        <v>1</v>
      </c>
      <c r="F494" s="243"/>
      <c r="G494" s="244">
        <f>ROUND(E494*F494,2)</f>
        <v>0</v>
      </c>
      <c r="H494" s="243"/>
      <c r="I494" s="244">
        <f>ROUND(E494*H494,2)</f>
        <v>0</v>
      </c>
      <c r="J494" s="243"/>
      <c r="K494" s="244">
        <f>ROUND(E494*J494,2)</f>
        <v>0</v>
      </c>
      <c r="L494" s="244">
        <v>21</v>
      </c>
      <c r="M494" s="244">
        <f>G494*(1+L494/100)</f>
        <v>0</v>
      </c>
      <c r="N494" s="242">
        <v>2.5149999999999999E-2</v>
      </c>
      <c r="O494" s="242">
        <f>ROUND(E494*N494,2)</f>
        <v>0.03</v>
      </c>
      <c r="P494" s="242">
        <v>0</v>
      </c>
      <c r="Q494" s="242">
        <f>ROUND(E494*P494,2)</f>
        <v>0</v>
      </c>
      <c r="R494" s="244" t="s">
        <v>853</v>
      </c>
      <c r="S494" s="244" t="s">
        <v>352</v>
      </c>
      <c r="T494" s="245" t="s">
        <v>352</v>
      </c>
      <c r="U494" s="223">
        <v>0</v>
      </c>
      <c r="V494" s="223">
        <f>ROUND(E494*U494,2)</f>
        <v>0</v>
      </c>
      <c r="W494" s="223"/>
      <c r="X494" s="223" t="s">
        <v>686</v>
      </c>
      <c r="Y494" s="223" t="s">
        <v>355</v>
      </c>
      <c r="Z494" s="212"/>
      <c r="AA494" s="212"/>
      <c r="AB494" s="212"/>
      <c r="AC494" s="212"/>
      <c r="AD494" s="212"/>
      <c r="AE494" s="212"/>
      <c r="AF494" s="212"/>
      <c r="AG494" s="212" t="s">
        <v>687</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2" x14ac:dyDescent="0.2">
      <c r="A495" s="219"/>
      <c r="B495" s="220"/>
      <c r="C495" s="273" t="s">
        <v>854</v>
      </c>
      <c r="D495" s="270"/>
      <c r="E495" s="270"/>
      <c r="F495" s="270"/>
      <c r="G495" s="270"/>
      <c r="H495" s="223"/>
      <c r="I495" s="223"/>
      <c r="J495" s="223"/>
      <c r="K495" s="223"/>
      <c r="L495" s="223"/>
      <c r="M495" s="223"/>
      <c r="N495" s="222"/>
      <c r="O495" s="222"/>
      <c r="P495" s="222"/>
      <c r="Q495" s="222"/>
      <c r="R495" s="223"/>
      <c r="S495" s="223"/>
      <c r="T495" s="223"/>
      <c r="U495" s="223"/>
      <c r="V495" s="223"/>
      <c r="W495" s="223"/>
      <c r="X495" s="223"/>
      <c r="Y495" s="223"/>
      <c r="Z495" s="212"/>
      <c r="AA495" s="212"/>
      <c r="AB495" s="212"/>
      <c r="AC495" s="212"/>
      <c r="AD495" s="212"/>
      <c r="AE495" s="212"/>
      <c r="AF495" s="212"/>
      <c r="AG495" s="212" t="s">
        <v>440</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59" t="s">
        <v>425</v>
      </c>
      <c r="D496" s="248"/>
      <c r="E496" s="248"/>
      <c r="F496" s="248"/>
      <c r="G496" s="248"/>
      <c r="H496" s="223"/>
      <c r="I496" s="223"/>
      <c r="J496" s="223"/>
      <c r="K496" s="223"/>
      <c r="L496" s="223"/>
      <c r="M496" s="223"/>
      <c r="N496" s="222"/>
      <c r="O496" s="222"/>
      <c r="P496" s="222"/>
      <c r="Q496" s="222"/>
      <c r="R496" s="223"/>
      <c r="S496" s="223"/>
      <c r="T496" s="223"/>
      <c r="U496" s="223"/>
      <c r="V496" s="223"/>
      <c r="W496" s="223"/>
      <c r="X496" s="223"/>
      <c r="Y496" s="223"/>
      <c r="Z496" s="212"/>
      <c r="AA496" s="212"/>
      <c r="AB496" s="212"/>
      <c r="AC496" s="212"/>
      <c r="AD496" s="212"/>
      <c r="AE496" s="212"/>
      <c r="AF496" s="212"/>
      <c r="AG496" s="212" t="s">
        <v>357</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ht="22.5" outlineLevel="3" x14ac:dyDescent="0.2">
      <c r="A497" s="219"/>
      <c r="B497" s="220"/>
      <c r="C497" s="259" t="s">
        <v>855</v>
      </c>
      <c r="D497" s="248"/>
      <c r="E497" s="248"/>
      <c r="F497" s="248"/>
      <c r="G497" s="248"/>
      <c r="H497" s="223"/>
      <c r="I497" s="223"/>
      <c r="J497" s="223"/>
      <c r="K497" s="223"/>
      <c r="L497" s="223"/>
      <c r="M497" s="223"/>
      <c r="N497" s="222"/>
      <c r="O497" s="222"/>
      <c r="P497" s="222"/>
      <c r="Q497" s="222"/>
      <c r="R497" s="223"/>
      <c r="S497" s="223"/>
      <c r="T497" s="223"/>
      <c r="U497" s="223"/>
      <c r="V497" s="223"/>
      <c r="W497" s="223"/>
      <c r="X497" s="223"/>
      <c r="Y497" s="223"/>
      <c r="Z497" s="212"/>
      <c r="AA497" s="212"/>
      <c r="AB497" s="212"/>
      <c r="AC497" s="212"/>
      <c r="AD497" s="212"/>
      <c r="AE497" s="212"/>
      <c r="AF497" s="212"/>
      <c r="AG497" s="212" t="s">
        <v>357</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47" t="str">
        <f>C497</f>
        <v>VNITŘNÍ PARAPET DŘEVOTŘÍSKOVÝ tl. 20 mm š. 350mm, LAMINÁTOVÝ BÍLÝ POVRCH, OKAPOVÝ NOS, V ČETNĚ DODÁVKY UKONČOVACÍCH PLASTOVÝCH LIŠT , 2x PODKLADNÍ GUMOVÁ PODLOŽKA 8 x50</v>
      </c>
      <c r="BB497" s="212"/>
      <c r="BC497" s="212"/>
      <c r="BD497" s="212"/>
      <c r="BE497" s="212"/>
      <c r="BF497" s="212"/>
      <c r="BG497" s="212"/>
      <c r="BH497" s="212"/>
    </row>
    <row r="498" spans="1:60" outlineLevel="2" x14ac:dyDescent="0.2">
      <c r="A498" s="219"/>
      <c r="B498" s="220"/>
      <c r="C498" s="274" t="s">
        <v>856</v>
      </c>
      <c r="D498" s="264"/>
      <c r="E498" s="265">
        <v>1</v>
      </c>
      <c r="F498" s="223"/>
      <c r="G498" s="223"/>
      <c r="H498" s="223"/>
      <c r="I498" s="223"/>
      <c r="J498" s="223"/>
      <c r="K498" s="223"/>
      <c r="L498" s="223"/>
      <c r="M498" s="223"/>
      <c r="N498" s="222"/>
      <c r="O498" s="222"/>
      <c r="P498" s="222"/>
      <c r="Q498" s="222"/>
      <c r="R498" s="223"/>
      <c r="S498" s="223"/>
      <c r="T498" s="223"/>
      <c r="U498" s="223"/>
      <c r="V498" s="223"/>
      <c r="W498" s="223"/>
      <c r="X498" s="223"/>
      <c r="Y498" s="223"/>
      <c r="Z498" s="212"/>
      <c r="AA498" s="212"/>
      <c r="AB498" s="212"/>
      <c r="AC498" s="212"/>
      <c r="AD498" s="212"/>
      <c r="AE498" s="212"/>
      <c r="AF498" s="212"/>
      <c r="AG498" s="212" t="s">
        <v>442</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
      <c r="A499" s="239">
        <v>89</v>
      </c>
      <c r="B499" s="240" t="s">
        <v>857</v>
      </c>
      <c r="C499" s="257" t="s">
        <v>858</v>
      </c>
      <c r="D499" s="241" t="s">
        <v>537</v>
      </c>
      <c r="E499" s="242">
        <v>2</v>
      </c>
      <c r="F499" s="243"/>
      <c r="G499" s="244">
        <f>ROUND(E499*F499,2)</f>
        <v>0</v>
      </c>
      <c r="H499" s="243"/>
      <c r="I499" s="244">
        <f>ROUND(E499*H499,2)</f>
        <v>0</v>
      </c>
      <c r="J499" s="243"/>
      <c r="K499" s="244">
        <f>ROUND(E499*J499,2)</f>
        <v>0</v>
      </c>
      <c r="L499" s="244">
        <v>21</v>
      </c>
      <c r="M499" s="244">
        <f>G499*(1+L499/100)</f>
        <v>0</v>
      </c>
      <c r="N499" s="242">
        <v>2.5149999999999999E-2</v>
      </c>
      <c r="O499" s="242">
        <f>ROUND(E499*N499,2)</f>
        <v>0.05</v>
      </c>
      <c r="P499" s="242">
        <v>0</v>
      </c>
      <c r="Q499" s="242">
        <f>ROUND(E499*P499,2)</f>
        <v>0</v>
      </c>
      <c r="R499" s="244"/>
      <c r="S499" s="244" t="s">
        <v>413</v>
      </c>
      <c r="T499" s="245" t="s">
        <v>353</v>
      </c>
      <c r="U499" s="223">
        <v>0</v>
      </c>
      <c r="V499" s="223">
        <f>ROUND(E499*U499,2)</f>
        <v>0</v>
      </c>
      <c r="W499" s="223"/>
      <c r="X499" s="223" t="s">
        <v>686</v>
      </c>
      <c r="Y499" s="223" t="s">
        <v>355</v>
      </c>
      <c r="Z499" s="212"/>
      <c r="AA499" s="212"/>
      <c r="AB499" s="212"/>
      <c r="AC499" s="212"/>
      <c r="AD499" s="212"/>
      <c r="AE499" s="212"/>
      <c r="AF499" s="212"/>
      <c r="AG499" s="212" t="s">
        <v>687</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2" x14ac:dyDescent="0.2">
      <c r="A500" s="219"/>
      <c r="B500" s="220"/>
      <c r="C500" s="258" t="s">
        <v>425</v>
      </c>
      <c r="D500" s="246"/>
      <c r="E500" s="246"/>
      <c r="F500" s="246"/>
      <c r="G500" s="246"/>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357</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ht="22.5" outlineLevel="3" x14ac:dyDescent="0.2">
      <c r="A501" s="219"/>
      <c r="B501" s="220"/>
      <c r="C501" s="259" t="s">
        <v>859</v>
      </c>
      <c r="D501" s="248"/>
      <c r="E501" s="248"/>
      <c r="F501" s="248"/>
      <c r="G501" s="248"/>
      <c r="H501" s="223"/>
      <c r="I501" s="223"/>
      <c r="J501" s="223"/>
      <c r="K501" s="223"/>
      <c r="L501" s="223"/>
      <c r="M501" s="223"/>
      <c r="N501" s="222"/>
      <c r="O501" s="222"/>
      <c r="P501" s="222"/>
      <c r="Q501" s="222"/>
      <c r="R501" s="223"/>
      <c r="S501" s="223"/>
      <c r="T501" s="223"/>
      <c r="U501" s="223"/>
      <c r="V501" s="223"/>
      <c r="W501" s="223"/>
      <c r="X501" s="223"/>
      <c r="Y501" s="223"/>
      <c r="Z501" s="212"/>
      <c r="AA501" s="212"/>
      <c r="AB501" s="212"/>
      <c r="AC501" s="212"/>
      <c r="AD501" s="212"/>
      <c r="AE501" s="212"/>
      <c r="AF501" s="212"/>
      <c r="AG501" s="212" t="s">
        <v>357</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47" t="str">
        <f>C501</f>
        <v>VNITŘNÍ PARAPET DŘEVOTŘÍSKOVÝ tl. 20 mm š.400mm, LAMINÁTOVÝ BÍLÝ POVRCH, OKAPOVÝ NOS, V ČETNĚ DODÁVKY UKONČOVACÍCH PLASTOVÝCH LIŠT , 2x PODKLADNÍ GUMOVÁ PODLOŽKA 8 x50</v>
      </c>
      <c r="BB501" s="212"/>
      <c r="BC501" s="212"/>
      <c r="BD501" s="212"/>
      <c r="BE501" s="212"/>
      <c r="BF501" s="212"/>
      <c r="BG501" s="212"/>
      <c r="BH501" s="212"/>
    </row>
    <row r="502" spans="1:60" outlineLevel="3" x14ac:dyDescent="0.2">
      <c r="A502" s="219"/>
      <c r="B502" s="220"/>
      <c r="C502" s="259" t="s">
        <v>1652</v>
      </c>
      <c r="D502" s="248"/>
      <c r="E502" s="248"/>
      <c r="F502" s="248"/>
      <c r="G502" s="248"/>
      <c r="H502" s="223"/>
      <c r="I502" s="223"/>
      <c r="J502" s="223"/>
      <c r="K502" s="223"/>
      <c r="L502" s="223"/>
      <c r="M502" s="223"/>
      <c r="N502" s="222"/>
      <c r="O502" s="222"/>
      <c r="P502" s="222"/>
      <c r="Q502" s="222"/>
      <c r="R502" s="223"/>
      <c r="S502" s="223"/>
      <c r="T502" s="223"/>
      <c r="U502" s="223"/>
      <c r="V502" s="223"/>
      <c r="W502" s="223"/>
      <c r="X502" s="223"/>
      <c r="Y502" s="223"/>
      <c r="Z502" s="212"/>
      <c r="AA502" s="212"/>
      <c r="AB502" s="212"/>
      <c r="AC502" s="212"/>
      <c r="AD502" s="212"/>
      <c r="AE502" s="212"/>
      <c r="AF502" s="212"/>
      <c r="AG502" s="212" t="s">
        <v>357</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47" t="str">
        <f>C502</f>
        <v>Kompletní provedení dle veškerých informací obsažených v PD (textová i výkresová část, technologické postupy atd.).</v>
      </c>
      <c r="BB502" s="212"/>
      <c r="BC502" s="212"/>
      <c r="BD502" s="212"/>
      <c r="BE502" s="212"/>
      <c r="BF502" s="212"/>
      <c r="BG502" s="212"/>
      <c r="BH502" s="212"/>
    </row>
    <row r="503" spans="1:60" ht="22.5" outlineLevel="3" x14ac:dyDescent="0.2">
      <c r="A503" s="219"/>
      <c r="B503" s="220"/>
      <c r="C503" s="259" t="s">
        <v>1653</v>
      </c>
      <c r="D503" s="248"/>
      <c r="E503" s="248"/>
      <c r="F503" s="248"/>
      <c r="G503" s="248"/>
      <c r="H503" s="223"/>
      <c r="I503" s="223"/>
      <c r="J503" s="223"/>
      <c r="K503" s="223"/>
      <c r="L503" s="223"/>
      <c r="M503" s="223"/>
      <c r="N503" s="222"/>
      <c r="O503" s="222"/>
      <c r="P503" s="222"/>
      <c r="Q503" s="222"/>
      <c r="R503" s="223"/>
      <c r="S503" s="223"/>
      <c r="T503" s="223"/>
      <c r="U503" s="223"/>
      <c r="V503" s="223"/>
      <c r="W503" s="223"/>
      <c r="X503" s="223"/>
      <c r="Y503" s="223"/>
      <c r="Z503" s="212"/>
      <c r="AA503" s="212"/>
      <c r="AB503" s="212"/>
      <c r="AC503" s="212"/>
      <c r="AD503" s="212"/>
      <c r="AE503" s="212"/>
      <c r="AF503" s="212"/>
      <c r="AG503" s="212" t="s">
        <v>357</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47" t="str">
        <f>C503</f>
        <v>Provedení je včetně montáže, demontáže původních konstrukcí, dodávky, přesunu hmot, přesunu a likvidace suti, povrchové úpravy, repasí, dílenských dokumentací,</v>
      </c>
      <c r="BB503" s="212"/>
      <c r="BC503" s="212"/>
      <c r="BD503" s="212"/>
      <c r="BE503" s="212"/>
      <c r="BF503" s="212"/>
      <c r="BG503" s="212"/>
      <c r="BH503" s="212"/>
    </row>
    <row r="504" spans="1:60" outlineLevel="3" x14ac:dyDescent="0.2">
      <c r="A504" s="219"/>
      <c r="B504" s="220"/>
      <c r="C504" s="259" t="s">
        <v>666</v>
      </c>
      <c r="D504" s="248"/>
      <c r="E504" s="248"/>
      <c r="F504" s="248"/>
      <c r="G504" s="248"/>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357</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2" x14ac:dyDescent="0.2">
      <c r="A505" s="219"/>
      <c r="B505" s="220"/>
      <c r="C505" s="274" t="s">
        <v>860</v>
      </c>
      <c r="D505" s="264"/>
      <c r="E505" s="265">
        <v>2</v>
      </c>
      <c r="F505" s="223"/>
      <c r="G505" s="223"/>
      <c r="H505" s="223"/>
      <c r="I505" s="223"/>
      <c r="J505" s="223"/>
      <c r="K505" s="223"/>
      <c r="L505" s="223"/>
      <c r="M505" s="223"/>
      <c r="N505" s="222"/>
      <c r="O505" s="222"/>
      <c r="P505" s="222"/>
      <c r="Q505" s="222"/>
      <c r="R505" s="223"/>
      <c r="S505" s="223"/>
      <c r="T505" s="223"/>
      <c r="U505" s="223"/>
      <c r="V505" s="223"/>
      <c r="W505" s="223"/>
      <c r="X505" s="223"/>
      <c r="Y505" s="223"/>
      <c r="Z505" s="212"/>
      <c r="AA505" s="212"/>
      <c r="AB505" s="212"/>
      <c r="AC505" s="212"/>
      <c r="AD505" s="212"/>
      <c r="AE505" s="212"/>
      <c r="AF505" s="212"/>
      <c r="AG505" s="212" t="s">
        <v>442</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39">
        <v>90</v>
      </c>
      <c r="B506" s="240" t="s">
        <v>282</v>
      </c>
      <c r="C506" s="257" t="s">
        <v>861</v>
      </c>
      <c r="D506" s="241" t="s">
        <v>862</v>
      </c>
      <c r="E506" s="242">
        <v>1</v>
      </c>
      <c r="F506" s="243"/>
      <c r="G506" s="244">
        <f>ROUND(E506*F506,2)</f>
        <v>0</v>
      </c>
      <c r="H506" s="243"/>
      <c r="I506" s="244">
        <f>ROUND(E506*H506,2)</f>
        <v>0</v>
      </c>
      <c r="J506" s="243"/>
      <c r="K506" s="244">
        <f>ROUND(E506*J506,2)</f>
        <v>0</v>
      </c>
      <c r="L506" s="244">
        <v>21</v>
      </c>
      <c r="M506" s="244">
        <f>G506*(1+L506/100)</f>
        <v>0</v>
      </c>
      <c r="N506" s="242">
        <v>0</v>
      </c>
      <c r="O506" s="242">
        <f>ROUND(E506*N506,2)</f>
        <v>0</v>
      </c>
      <c r="P506" s="242">
        <v>0</v>
      </c>
      <c r="Q506" s="242">
        <f>ROUND(E506*P506,2)</f>
        <v>0</v>
      </c>
      <c r="R506" s="244"/>
      <c r="S506" s="244" t="s">
        <v>413</v>
      </c>
      <c r="T506" s="245" t="s">
        <v>353</v>
      </c>
      <c r="U506" s="223">
        <v>0</v>
      </c>
      <c r="V506" s="223">
        <f>ROUND(E506*U506,2)</f>
        <v>0</v>
      </c>
      <c r="W506" s="223"/>
      <c r="X506" s="223" t="s">
        <v>686</v>
      </c>
      <c r="Y506" s="223" t="s">
        <v>355</v>
      </c>
      <c r="Z506" s="212"/>
      <c r="AA506" s="212"/>
      <c r="AB506" s="212"/>
      <c r="AC506" s="212"/>
      <c r="AD506" s="212"/>
      <c r="AE506" s="212"/>
      <c r="AF506" s="212"/>
      <c r="AG506" s="212" t="s">
        <v>687</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2" x14ac:dyDescent="0.2">
      <c r="A507" s="219"/>
      <c r="B507" s="220"/>
      <c r="C507" s="258" t="s">
        <v>425</v>
      </c>
      <c r="D507" s="246"/>
      <c r="E507" s="246"/>
      <c r="F507" s="246"/>
      <c r="G507" s="246"/>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357</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59" t="s">
        <v>1660</v>
      </c>
      <c r="D508" s="248"/>
      <c r="E508" s="248"/>
      <c r="F508" s="248"/>
      <c r="G508" s="248"/>
      <c r="H508" s="223"/>
      <c r="I508" s="223"/>
      <c r="J508" s="223"/>
      <c r="K508" s="223"/>
      <c r="L508" s="223"/>
      <c r="M508" s="223"/>
      <c r="N508" s="222"/>
      <c r="O508" s="222"/>
      <c r="P508" s="222"/>
      <c r="Q508" s="222"/>
      <c r="R508" s="223"/>
      <c r="S508" s="223"/>
      <c r="T508" s="223"/>
      <c r="U508" s="223"/>
      <c r="V508" s="223"/>
      <c r="W508" s="223"/>
      <c r="X508" s="223"/>
      <c r="Y508" s="223"/>
      <c r="Z508" s="212"/>
      <c r="AA508" s="212"/>
      <c r="AB508" s="212"/>
      <c r="AC508" s="212"/>
      <c r="AD508" s="212"/>
      <c r="AE508" s="212"/>
      <c r="AF508" s="212"/>
      <c r="AG508" s="212" t="s">
        <v>357</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59" t="s">
        <v>1661</v>
      </c>
      <c r="D509" s="248"/>
      <c r="E509" s="248"/>
      <c r="F509" s="248"/>
      <c r="G509" s="248"/>
      <c r="H509" s="223"/>
      <c r="I509" s="223"/>
      <c r="J509" s="223"/>
      <c r="K509" s="223"/>
      <c r="L509" s="223"/>
      <c r="M509" s="223"/>
      <c r="N509" s="222"/>
      <c r="O509" s="222"/>
      <c r="P509" s="222"/>
      <c r="Q509" s="222"/>
      <c r="R509" s="223"/>
      <c r="S509" s="223"/>
      <c r="T509" s="223"/>
      <c r="U509" s="223"/>
      <c r="V509" s="223"/>
      <c r="W509" s="223"/>
      <c r="X509" s="223"/>
      <c r="Y509" s="223"/>
      <c r="Z509" s="212"/>
      <c r="AA509" s="212"/>
      <c r="AB509" s="212"/>
      <c r="AC509" s="212"/>
      <c r="AD509" s="212"/>
      <c r="AE509" s="212"/>
      <c r="AF509" s="212"/>
      <c r="AG509" s="212" t="s">
        <v>357</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59" t="s">
        <v>863</v>
      </c>
      <c r="D510" s="248"/>
      <c r="E510" s="248"/>
      <c r="F510" s="248"/>
      <c r="G510" s="248"/>
      <c r="H510" s="223"/>
      <c r="I510" s="223"/>
      <c r="J510" s="223"/>
      <c r="K510" s="223"/>
      <c r="L510" s="223"/>
      <c r="M510" s="223"/>
      <c r="N510" s="222"/>
      <c r="O510" s="222"/>
      <c r="P510" s="222"/>
      <c r="Q510" s="222"/>
      <c r="R510" s="223"/>
      <c r="S510" s="223"/>
      <c r="T510" s="223"/>
      <c r="U510" s="223"/>
      <c r="V510" s="223"/>
      <c r="W510" s="223"/>
      <c r="X510" s="223"/>
      <c r="Y510" s="223"/>
      <c r="Z510" s="212"/>
      <c r="AA510" s="212"/>
      <c r="AB510" s="212"/>
      <c r="AC510" s="212"/>
      <c r="AD510" s="212"/>
      <c r="AE510" s="212"/>
      <c r="AF510" s="212"/>
      <c r="AG510" s="212" t="s">
        <v>357</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59" t="s">
        <v>864</v>
      </c>
      <c r="D511" s="248"/>
      <c r="E511" s="248"/>
      <c r="F511" s="248"/>
      <c r="G511" s="248"/>
      <c r="H511" s="223"/>
      <c r="I511" s="223"/>
      <c r="J511" s="223"/>
      <c r="K511" s="223"/>
      <c r="L511" s="223"/>
      <c r="M511" s="223"/>
      <c r="N511" s="222"/>
      <c r="O511" s="222"/>
      <c r="P511" s="222"/>
      <c r="Q511" s="222"/>
      <c r="R511" s="223"/>
      <c r="S511" s="223"/>
      <c r="T511" s="223"/>
      <c r="U511" s="223"/>
      <c r="V511" s="223"/>
      <c r="W511" s="223"/>
      <c r="X511" s="223"/>
      <c r="Y511" s="223"/>
      <c r="Z511" s="212"/>
      <c r="AA511" s="212"/>
      <c r="AB511" s="212"/>
      <c r="AC511" s="212"/>
      <c r="AD511" s="212"/>
      <c r="AE511" s="212"/>
      <c r="AF511" s="212"/>
      <c r="AG511" s="212" t="s">
        <v>357</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59" t="s">
        <v>865</v>
      </c>
      <c r="D512" s="248"/>
      <c r="E512" s="248"/>
      <c r="F512" s="248"/>
      <c r="G512" s="248"/>
      <c r="H512" s="223"/>
      <c r="I512" s="223"/>
      <c r="J512" s="223"/>
      <c r="K512" s="223"/>
      <c r="L512" s="223"/>
      <c r="M512" s="223"/>
      <c r="N512" s="222"/>
      <c r="O512" s="222"/>
      <c r="P512" s="222"/>
      <c r="Q512" s="222"/>
      <c r="R512" s="223"/>
      <c r="S512" s="223"/>
      <c r="T512" s="223"/>
      <c r="U512" s="223"/>
      <c r="V512" s="223"/>
      <c r="W512" s="223"/>
      <c r="X512" s="223"/>
      <c r="Y512" s="223"/>
      <c r="Z512" s="212"/>
      <c r="AA512" s="212"/>
      <c r="AB512" s="212"/>
      <c r="AC512" s="212"/>
      <c r="AD512" s="212"/>
      <c r="AE512" s="212"/>
      <c r="AF512" s="212"/>
      <c r="AG512" s="212" t="s">
        <v>357</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59" t="s">
        <v>866</v>
      </c>
      <c r="D513" s="248"/>
      <c r="E513" s="248"/>
      <c r="F513" s="248"/>
      <c r="G513" s="248"/>
      <c r="H513" s="223"/>
      <c r="I513" s="223"/>
      <c r="J513" s="223"/>
      <c r="K513" s="223"/>
      <c r="L513" s="223"/>
      <c r="M513" s="223"/>
      <c r="N513" s="222"/>
      <c r="O513" s="222"/>
      <c r="P513" s="222"/>
      <c r="Q513" s="222"/>
      <c r="R513" s="223"/>
      <c r="S513" s="223"/>
      <c r="T513" s="223"/>
      <c r="U513" s="223"/>
      <c r="V513" s="223"/>
      <c r="W513" s="223"/>
      <c r="X513" s="223"/>
      <c r="Y513" s="223"/>
      <c r="Z513" s="212"/>
      <c r="AA513" s="212"/>
      <c r="AB513" s="212"/>
      <c r="AC513" s="212"/>
      <c r="AD513" s="212"/>
      <c r="AE513" s="212"/>
      <c r="AF513" s="212"/>
      <c r="AG513" s="212" t="s">
        <v>357</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59" t="s">
        <v>867</v>
      </c>
      <c r="D514" s="248"/>
      <c r="E514" s="248"/>
      <c r="F514" s="248"/>
      <c r="G514" s="248"/>
      <c r="H514" s="223"/>
      <c r="I514" s="223"/>
      <c r="J514" s="223"/>
      <c r="K514" s="223"/>
      <c r="L514" s="223"/>
      <c r="M514" s="223"/>
      <c r="N514" s="222"/>
      <c r="O514" s="222"/>
      <c r="P514" s="222"/>
      <c r="Q514" s="222"/>
      <c r="R514" s="223"/>
      <c r="S514" s="223"/>
      <c r="T514" s="223"/>
      <c r="U514" s="223"/>
      <c r="V514" s="223"/>
      <c r="W514" s="223"/>
      <c r="X514" s="223"/>
      <c r="Y514" s="223"/>
      <c r="Z514" s="212"/>
      <c r="AA514" s="212"/>
      <c r="AB514" s="212"/>
      <c r="AC514" s="212"/>
      <c r="AD514" s="212"/>
      <c r="AE514" s="212"/>
      <c r="AF514" s="212"/>
      <c r="AG514" s="212" t="s">
        <v>357</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59" t="s">
        <v>868</v>
      </c>
      <c r="D515" s="248"/>
      <c r="E515" s="248"/>
      <c r="F515" s="248"/>
      <c r="G515" s="248"/>
      <c r="H515" s="223"/>
      <c r="I515" s="223"/>
      <c r="J515" s="223"/>
      <c r="K515" s="223"/>
      <c r="L515" s="223"/>
      <c r="M515" s="223"/>
      <c r="N515" s="222"/>
      <c r="O515" s="222"/>
      <c r="P515" s="222"/>
      <c r="Q515" s="222"/>
      <c r="R515" s="223"/>
      <c r="S515" s="223"/>
      <c r="T515" s="223"/>
      <c r="U515" s="223"/>
      <c r="V515" s="223"/>
      <c r="W515" s="223"/>
      <c r="X515" s="223"/>
      <c r="Y515" s="223"/>
      <c r="Z515" s="212"/>
      <c r="AA515" s="212"/>
      <c r="AB515" s="212"/>
      <c r="AC515" s="212"/>
      <c r="AD515" s="212"/>
      <c r="AE515" s="212"/>
      <c r="AF515" s="212"/>
      <c r="AG515" s="212" t="s">
        <v>357</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59" t="s">
        <v>869</v>
      </c>
      <c r="D516" s="248"/>
      <c r="E516" s="248"/>
      <c r="F516" s="248"/>
      <c r="G516" s="248"/>
      <c r="H516" s="223"/>
      <c r="I516" s="223"/>
      <c r="J516" s="223"/>
      <c r="K516" s="223"/>
      <c r="L516" s="223"/>
      <c r="M516" s="223"/>
      <c r="N516" s="222"/>
      <c r="O516" s="222"/>
      <c r="P516" s="222"/>
      <c r="Q516" s="222"/>
      <c r="R516" s="223"/>
      <c r="S516" s="223"/>
      <c r="T516" s="223"/>
      <c r="U516" s="223"/>
      <c r="V516" s="223"/>
      <c r="W516" s="223"/>
      <c r="X516" s="223"/>
      <c r="Y516" s="223"/>
      <c r="Z516" s="212"/>
      <c r="AA516" s="212"/>
      <c r="AB516" s="212"/>
      <c r="AC516" s="212"/>
      <c r="AD516" s="212"/>
      <c r="AE516" s="212"/>
      <c r="AF516" s="212"/>
      <c r="AG516" s="212" t="s">
        <v>357</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59" t="s">
        <v>1662</v>
      </c>
      <c r="D517" s="248"/>
      <c r="E517" s="248"/>
      <c r="F517" s="248"/>
      <c r="G517" s="248"/>
      <c r="H517" s="223"/>
      <c r="I517" s="223"/>
      <c r="J517" s="223"/>
      <c r="K517" s="223"/>
      <c r="L517" s="223"/>
      <c r="M517" s="223"/>
      <c r="N517" s="222"/>
      <c r="O517" s="222"/>
      <c r="P517" s="222"/>
      <c r="Q517" s="222"/>
      <c r="R517" s="223"/>
      <c r="S517" s="223"/>
      <c r="T517" s="223"/>
      <c r="U517" s="223"/>
      <c r="V517" s="223"/>
      <c r="W517" s="223"/>
      <c r="X517" s="223"/>
      <c r="Y517" s="223"/>
      <c r="Z517" s="212"/>
      <c r="AA517" s="212"/>
      <c r="AB517" s="212"/>
      <c r="AC517" s="212"/>
      <c r="AD517" s="212"/>
      <c r="AE517" s="212"/>
      <c r="AF517" s="212"/>
      <c r="AG517" s="212" t="s">
        <v>357</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59" t="s">
        <v>1663</v>
      </c>
      <c r="D518" s="248"/>
      <c r="E518" s="248"/>
      <c r="F518" s="248"/>
      <c r="G518" s="248"/>
      <c r="H518" s="223"/>
      <c r="I518" s="223"/>
      <c r="J518" s="223"/>
      <c r="K518" s="223"/>
      <c r="L518" s="223"/>
      <c r="M518" s="223"/>
      <c r="N518" s="222"/>
      <c r="O518" s="222"/>
      <c r="P518" s="222"/>
      <c r="Q518" s="222"/>
      <c r="R518" s="223"/>
      <c r="S518" s="223"/>
      <c r="T518" s="223"/>
      <c r="U518" s="223"/>
      <c r="V518" s="223"/>
      <c r="W518" s="223"/>
      <c r="X518" s="223"/>
      <c r="Y518" s="223"/>
      <c r="Z518" s="212"/>
      <c r="AA518" s="212"/>
      <c r="AB518" s="212"/>
      <c r="AC518" s="212"/>
      <c r="AD518" s="212"/>
      <c r="AE518" s="212"/>
      <c r="AF518" s="212"/>
      <c r="AG518" s="212" t="s">
        <v>357</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59" t="s">
        <v>1664</v>
      </c>
      <c r="D519" s="248"/>
      <c r="E519" s="248"/>
      <c r="F519" s="248"/>
      <c r="G519" s="248"/>
      <c r="H519" s="223"/>
      <c r="I519" s="223"/>
      <c r="J519" s="223"/>
      <c r="K519" s="223"/>
      <c r="L519" s="223"/>
      <c r="M519" s="223"/>
      <c r="N519" s="222"/>
      <c r="O519" s="222"/>
      <c r="P519" s="222"/>
      <c r="Q519" s="222"/>
      <c r="R519" s="223"/>
      <c r="S519" s="223"/>
      <c r="T519" s="223"/>
      <c r="U519" s="223"/>
      <c r="V519" s="223"/>
      <c r="W519" s="223"/>
      <c r="X519" s="223"/>
      <c r="Y519" s="223"/>
      <c r="Z519" s="212"/>
      <c r="AA519" s="212"/>
      <c r="AB519" s="212"/>
      <c r="AC519" s="212"/>
      <c r="AD519" s="212"/>
      <c r="AE519" s="212"/>
      <c r="AF519" s="212"/>
      <c r="AG519" s="212" t="s">
        <v>357</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59" t="s">
        <v>870</v>
      </c>
      <c r="D520" s="248"/>
      <c r="E520" s="248"/>
      <c r="F520" s="248"/>
      <c r="G520" s="248"/>
      <c r="H520" s="223"/>
      <c r="I520" s="223"/>
      <c r="J520" s="223"/>
      <c r="K520" s="223"/>
      <c r="L520" s="223"/>
      <c r="M520" s="223"/>
      <c r="N520" s="222"/>
      <c r="O520" s="222"/>
      <c r="P520" s="222"/>
      <c r="Q520" s="222"/>
      <c r="R520" s="223"/>
      <c r="S520" s="223"/>
      <c r="T520" s="223"/>
      <c r="U520" s="223"/>
      <c r="V520" s="223"/>
      <c r="W520" s="223"/>
      <c r="X520" s="223"/>
      <c r="Y520" s="223"/>
      <c r="Z520" s="212"/>
      <c r="AA520" s="212"/>
      <c r="AB520" s="212"/>
      <c r="AC520" s="212"/>
      <c r="AD520" s="212"/>
      <c r="AE520" s="212"/>
      <c r="AF520" s="212"/>
      <c r="AG520" s="212" t="s">
        <v>357</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59" t="s">
        <v>1665</v>
      </c>
      <c r="D521" s="248"/>
      <c r="E521" s="248"/>
      <c r="F521" s="248"/>
      <c r="G521" s="248"/>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357</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9" t="s">
        <v>1666</v>
      </c>
      <c r="D522" s="248"/>
      <c r="E522" s="248"/>
      <c r="F522" s="248"/>
      <c r="G522" s="248"/>
      <c r="H522" s="223"/>
      <c r="I522" s="223"/>
      <c r="J522" s="223"/>
      <c r="K522" s="223"/>
      <c r="L522" s="223"/>
      <c r="M522" s="223"/>
      <c r="N522" s="222"/>
      <c r="O522" s="222"/>
      <c r="P522" s="222"/>
      <c r="Q522" s="222"/>
      <c r="R522" s="223"/>
      <c r="S522" s="223"/>
      <c r="T522" s="223"/>
      <c r="U522" s="223"/>
      <c r="V522" s="223"/>
      <c r="W522" s="223"/>
      <c r="X522" s="223"/>
      <c r="Y522" s="223"/>
      <c r="Z522" s="212"/>
      <c r="AA522" s="212"/>
      <c r="AB522" s="212"/>
      <c r="AC522" s="212"/>
      <c r="AD522" s="212"/>
      <c r="AE522" s="212"/>
      <c r="AF522" s="212"/>
      <c r="AG522" s="212" t="s">
        <v>357</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9" t="s">
        <v>871</v>
      </c>
      <c r="D523" s="248"/>
      <c r="E523" s="248"/>
      <c r="F523" s="248"/>
      <c r="G523" s="248"/>
      <c r="H523" s="223"/>
      <c r="I523" s="223"/>
      <c r="J523" s="223"/>
      <c r="K523" s="223"/>
      <c r="L523" s="223"/>
      <c r="M523" s="223"/>
      <c r="N523" s="222"/>
      <c r="O523" s="222"/>
      <c r="P523" s="222"/>
      <c r="Q523" s="222"/>
      <c r="R523" s="223"/>
      <c r="S523" s="223"/>
      <c r="T523" s="223"/>
      <c r="U523" s="223"/>
      <c r="V523" s="223"/>
      <c r="W523" s="223"/>
      <c r="X523" s="223"/>
      <c r="Y523" s="223"/>
      <c r="Z523" s="212"/>
      <c r="AA523" s="212"/>
      <c r="AB523" s="212"/>
      <c r="AC523" s="212"/>
      <c r="AD523" s="212"/>
      <c r="AE523" s="212"/>
      <c r="AF523" s="212"/>
      <c r="AG523" s="212" t="s">
        <v>357</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59" t="s">
        <v>1652</v>
      </c>
      <c r="D524" s="248"/>
      <c r="E524" s="248"/>
      <c r="F524" s="248"/>
      <c r="G524" s="248"/>
      <c r="H524" s="223"/>
      <c r="I524" s="223"/>
      <c r="J524" s="223"/>
      <c r="K524" s="223"/>
      <c r="L524" s="223"/>
      <c r="M524" s="223"/>
      <c r="N524" s="222"/>
      <c r="O524" s="222"/>
      <c r="P524" s="222"/>
      <c r="Q524" s="222"/>
      <c r="R524" s="223"/>
      <c r="S524" s="223"/>
      <c r="T524" s="223"/>
      <c r="U524" s="223"/>
      <c r="V524" s="223"/>
      <c r="W524" s="223"/>
      <c r="X524" s="223"/>
      <c r="Y524" s="223"/>
      <c r="Z524" s="212"/>
      <c r="AA524" s="212"/>
      <c r="AB524" s="212"/>
      <c r="AC524" s="212"/>
      <c r="AD524" s="212"/>
      <c r="AE524" s="212"/>
      <c r="AF524" s="212"/>
      <c r="AG524" s="212" t="s">
        <v>357</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47" t="str">
        <f>C524</f>
        <v>Kompletní provedení dle veškerých informací obsažených v PD (textová i výkresová část, technologické postupy atd.).</v>
      </c>
      <c r="BB524" s="212"/>
      <c r="BC524" s="212"/>
      <c r="BD524" s="212"/>
      <c r="BE524" s="212"/>
      <c r="BF524" s="212"/>
      <c r="BG524" s="212"/>
      <c r="BH524" s="212"/>
    </row>
    <row r="525" spans="1:60" ht="22.5" outlineLevel="3" x14ac:dyDescent="0.2">
      <c r="A525" s="219"/>
      <c r="B525" s="220"/>
      <c r="C525" s="259" t="s">
        <v>1653</v>
      </c>
      <c r="D525" s="248"/>
      <c r="E525" s="248"/>
      <c r="F525" s="248"/>
      <c r="G525" s="248"/>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357</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47" t="str">
        <f>C525</f>
        <v>Provedení je včetně montáže, demontáže původních konstrukcí, dodávky, přesunu hmot, přesunu a likvidace suti, povrchové úpravy, repasí, dílenských dokumentací,</v>
      </c>
      <c r="BB525" s="212"/>
      <c r="BC525" s="212"/>
      <c r="BD525" s="212"/>
      <c r="BE525" s="212"/>
      <c r="BF525" s="212"/>
      <c r="BG525" s="212"/>
      <c r="BH525" s="212"/>
    </row>
    <row r="526" spans="1:60" outlineLevel="3" x14ac:dyDescent="0.2">
      <c r="A526" s="219"/>
      <c r="B526" s="220"/>
      <c r="C526" s="259" t="s">
        <v>666</v>
      </c>
      <c r="D526" s="248"/>
      <c r="E526" s="248"/>
      <c r="F526" s="248"/>
      <c r="G526" s="248"/>
      <c r="H526" s="223"/>
      <c r="I526" s="223"/>
      <c r="J526" s="223"/>
      <c r="K526" s="223"/>
      <c r="L526" s="223"/>
      <c r="M526" s="223"/>
      <c r="N526" s="222"/>
      <c r="O526" s="222"/>
      <c r="P526" s="222"/>
      <c r="Q526" s="222"/>
      <c r="R526" s="223"/>
      <c r="S526" s="223"/>
      <c r="T526" s="223"/>
      <c r="U526" s="223"/>
      <c r="V526" s="223"/>
      <c r="W526" s="223"/>
      <c r="X526" s="223"/>
      <c r="Y526" s="223"/>
      <c r="Z526" s="212"/>
      <c r="AA526" s="212"/>
      <c r="AB526" s="212"/>
      <c r="AC526" s="212"/>
      <c r="AD526" s="212"/>
      <c r="AE526" s="212"/>
      <c r="AF526" s="212"/>
      <c r="AG526" s="212" t="s">
        <v>357</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1" x14ac:dyDescent="0.2">
      <c r="A527" s="239">
        <v>91</v>
      </c>
      <c r="B527" s="240" t="s">
        <v>285</v>
      </c>
      <c r="C527" s="257" t="s">
        <v>872</v>
      </c>
      <c r="D527" s="241" t="s">
        <v>862</v>
      </c>
      <c r="E527" s="242">
        <v>1</v>
      </c>
      <c r="F527" s="243"/>
      <c r="G527" s="244">
        <f>ROUND(E527*F527,2)</f>
        <v>0</v>
      </c>
      <c r="H527" s="243"/>
      <c r="I527" s="244">
        <f>ROUND(E527*H527,2)</f>
        <v>0</v>
      </c>
      <c r="J527" s="243"/>
      <c r="K527" s="244">
        <f>ROUND(E527*J527,2)</f>
        <v>0</v>
      </c>
      <c r="L527" s="244">
        <v>21</v>
      </c>
      <c r="M527" s="244">
        <f>G527*(1+L527/100)</f>
        <v>0</v>
      </c>
      <c r="N527" s="242">
        <v>0</v>
      </c>
      <c r="O527" s="242">
        <f>ROUND(E527*N527,2)</f>
        <v>0</v>
      </c>
      <c r="P527" s="242">
        <v>0</v>
      </c>
      <c r="Q527" s="242">
        <f>ROUND(E527*P527,2)</f>
        <v>0</v>
      </c>
      <c r="R527" s="244"/>
      <c r="S527" s="244" t="s">
        <v>413</v>
      </c>
      <c r="T527" s="245" t="s">
        <v>353</v>
      </c>
      <c r="U527" s="223">
        <v>0</v>
      </c>
      <c r="V527" s="223">
        <f>ROUND(E527*U527,2)</f>
        <v>0</v>
      </c>
      <c r="W527" s="223"/>
      <c r="X527" s="223" t="s">
        <v>686</v>
      </c>
      <c r="Y527" s="223" t="s">
        <v>355</v>
      </c>
      <c r="Z527" s="212"/>
      <c r="AA527" s="212"/>
      <c r="AB527" s="212"/>
      <c r="AC527" s="212"/>
      <c r="AD527" s="212"/>
      <c r="AE527" s="212"/>
      <c r="AF527" s="212"/>
      <c r="AG527" s="212" t="s">
        <v>687</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58" t="s">
        <v>425</v>
      </c>
      <c r="D528" s="246"/>
      <c r="E528" s="246"/>
      <c r="F528" s="246"/>
      <c r="G528" s="246"/>
      <c r="H528" s="223"/>
      <c r="I528" s="223"/>
      <c r="J528" s="223"/>
      <c r="K528" s="223"/>
      <c r="L528" s="223"/>
      <c r="M528" s="223"/>
      <c r="N528" s="222"/>
      <c r="O528" s="222"/>
      <c r="P528" s="222"/>
      <c r="Q528" s="222"/>
      <c r="R528" s="223"/>
      <c r="S528" s="223"/>
      <c r="T528" s="223"/>
      <c r="U528" s="223"/>
      <c r="V528" s="223"/>
      <c r="W528" s="223"/>
      <c r="X528" s="223"/>
      <c r="Y528" s="223"/>
      <c r="Z528" s="212"/>
      <c r="AA528" s="212"/>
      <c r="AB528" s="212"/>
      <c r="AC528" s="212"/>
      <c r="AD528" s="212"/>
      <c r="AE528" s="212"/>
      <c r="AF528" s="212"/>
      <c r="AG528" s="212" t="s">
        <v>357</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59" t="s">
        <v>873</v>
      </c>
      <c r="D529" s="248"/>
      <c r="E529" s="248"/>
      <c r="F529" s="248"/>
      <c r="G529" s="248"/>
      <c r="H529" s="223"/>
      <c r="I529" s="223"/>
      <c r="J529" s="223"/>
      <c r="K529" s="223"/>
      <c r="L529" s="223"/>
      <c r="M529" s="223"/>
      <c r="N529" s="222"/>
      <c r="O529" s="222"/>
      <c r="P529" s="222"/>
      <c r="Q529" s="222"/>
      <c r="R529" s="223"/>
      <c r="S529" s="223"/>
      <c r="T529" s="223"/>
      <c r="U529" s="223"/>
      <c r="V529" s="223"/>
      <c r="W529" s="223"/>
      <c r="X529" s="223"/>
      <c r="Y529" s="223"/>
      <c r="Z529" s="212"/>
      <c r="AA529" s="212"/>
      <c r="AB529" s="212"/>
      <c r="AC529" s="212"/>
      <c r="AD529" s="212"/>
      <c r="AE529" s="212"/>
      <c r="AF529" s="212"/>
      <c r="AG529" s="212" t="s">
        <v>357</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59" t="s">
        <v>1667</v>
      </c>
      <c r="D530" s="248"/>
      <c r="E530" s="248"/>
      <c r="F530" s="248"/>
      <c r="G530" s="248"/>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357</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59" t="s">
        <v>874</v>
      </c>
      <c r="D531" s="248"/>
      <c r="E531" s="248"/>
      <c r="F531" s="248"/>
      <c r="G531" s="248"/>
      <c r="H531" s="223"/>
      <c r="I531" s="223"/>
      <c r="J531" s="223"/>
      <c r="K531" s="223"/>
      <c r="L531" s="223"/>
      <c r="M531" s="223"/>
      <c r="N531" s="222"/>
      <c r="O531" s="222"/>
      <c r="P531" s="222"/>
      <c r="Q531" s="222"/>
      <c r="R531" s="223"/>
      <c r="S531" s="223"/>
      <c r="T531" s="223"/>
      <c r="U531" s="223"/>
      <c r="V531" s="223"/>
      <c r="W531" s="223"/>
      <c r="X531" s="223"/>
      <c r="Y531" s="223"/>
      <c r="Z531" s="212"/>
      <c r="AA531" s="212"/>
      <c r="AB531" s="212"/>
      <c r="AC531" s="212"/>
      <c r="AD531" s="212"/>
      <c r="AE531" s="212"/>
      <c r="AF531" s="212"/>
      <c r="AG531" s="212" t="s">
        <v>357</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59" t="s">
        <v>875</v>
      </c>
      <c r="D532" s="248"/>
      <c r="E532" s="248"/>
      <c r="F532" s="248"/>
      <c r="G532" s="248"/>
      <c r="H532" s="223"/>
      <c r="I532" s="223"/>
      <c r="J532" s="223"/>
      <c r="K532" s="223"/>
      <c r="L532" s="223"/>
      <c r="M532" s="223"/>
      <c r="N532" s="222"/>
      <c r="O532" s="222"/>
      <c r="P532" s="222"/>
      <c r="Q532" s="222"/>
      <c r="R532" s="223"/>
      <c r="S532" s="223"/>
      <c r="T532" s="223"/>
      <c r="U532" s="223"/>
      <c r="V532" s="223"/>
      <c r="W532" s="223"/>
      <c r="X532" s="223"/>
      <c r="Y532" s="223"/>
      <c r="Z532" s="212"/>
      <c r="AA532" s="212"/>
      <c r="AB532" s="212"/>
      <c r="AC532" s="212"/>
      <c r="AD532" s="212"/>
      <c r="AE532" s="212"/>
      <c r="AF532" s="212"/>
      <c r="AG532" s="212" t="s">
        <v>357</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59" t="s">
        <v>876</v>
      </c>
      <c r="D533" s="248"/>
      <c r="E533" s="248"/>
      <c r="F533" s="248"/>
      <c r="G533" s="248"/>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357</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59" t="s">
        <v>866</v>
      </c>
      <c r="D534" s="248"/>
      <c r="E534" s="248"/>
      <c r="F534" s="248"/>
      <c r="G534" s="248"/>
      <c r="H534" s="223"/>
      <c r="I534" s="223"/>
      <c r="J534" s="223"/>
      <c r="K534" s="223"/>
      <c r="L534" s="223"/>
      <c r="M534" s="223"/>
      <c r="N534" s="222"/>
      <c r="O534" s="222"/>
      <c r="P534" s="222"/>
      <c r="Q534" s="222"/>
      <c r="R534" s="223"/>
      <c r="S534" s="223"/>
      <c r="T534" s="223"/>
      <c r="U534" s="223"/>
      <c r="V534" s="223"/>
      <c r="W534" s="223"/>
      <c r="X534" s="223"/>
      <c r="Y534" s="223"/>
      <c r="Z534" s="212"/>
      <c r="AA534" s="212"/>
      <c r="AB534" s="212"/>
      <c r="AC534" s="212"/>
      <c r="AD534" s="212"/>
      <c r="AE534" s="212"/>
      <c r="AF534" s="212"/>
      <c r="AG534" s="212" t="s">
        <v>357</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59" t="s">
        <v>877</v>
      </c>
      <c r="D535" s="248"/>
      <c r="E535" s="248"/>
      <c r="F535" s="248"/>
      <c r="G535" s="248"/>
      <c r="H535" s="223"/>
      <c r="I535" s="223"/>
      <c r="J535" s="223"/>
      <c r="K535" s="223"/>
      <c r="L535" s="223"/>
      <c r="M535" s="223"/>
      <c r="N535" s="222"/>
      <c r="O535" s="222"/>
      <c r="P535" s="222"/>
      <c r="Q535" s="222"/>
      <c r="R535" s="223"/>
      <c r="S535" s="223"/>
      <c r="T535" s="223"/>
      <c r="U535" s="223"/>
      <c r="V535" s="223"/>
      <c r="W535" s="223"/>
      <c r="X535" s="223"/>
      <c r="Y535" s="223"/>
      <c r="Z535" s="212"/>
      <c r="AA535" s="212"/>
      <c r="AB535" s="212"/>
      <c r="AC535" s="212"/>
      <c r="AD535" s="212"/>
      <c r="AE535" s="212"/>
      <c r="AF535" s="212"/>
      <c r="AG535" s="212" t="s">
        <v>357</v>
      </c>
      <c r="AH535" s="212"/>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59" t="s">
        <v>878</v>
      </c>
      <c r="D536" s="248"/>
      <c r="E536" s="248"/>
      <c r="F536" s="248"/>
      <c r="G536" s="248"/>
      <c r="H536" s="223"/>
      <c r="I536" s="223"/>
      <c r="J536" s="223"/>
      <c r="K536" s="223"/>
      <c r="L536" s="223"/>
      <c r="M536" s="223"/>
      <c r="N536" s="222"/>
      <c r="O536" s="222"/>
      <c r="P536" s="222"/>
      <c r="Q536" s="222"/>
      <c r="R536" s="223"/>
      <c r="S536" s="223"/>
      <c r="T536" s="223"/>
      <c r="U536" s="223"/>
      <c r="V536" s="223"/>
      <c r="W536" s="223"/>
      <c r="X536" s="223"/>
      <c r="Y536" s="223"/>
      <c r="Z536" s="212"/>
      <c r="AA536" s="212"/>
      <c r="AB536" s="212"/>
      <c r="AC536" s="212"/>
      <c r="AD536" s="212"/>
      <c r="AE536" s="212"/>
      <c r="AF536" s="212"/>
      <c r="AG536" s="212" t="s">
        <v>357</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59" t="s">
        <v>879</v>
      </c>
      <c r="D537" s="248"/>
      <c r="E537" s="248"/>
      <c r="F537" s="248"/>
      <c r="G537" s="248"/>
      <c r="H537" s="223"/>
      <c r="I537" s="223"/>
      <c r="J537" s="223"/>
      <c r="K537" s="223"/>
      <c r="L537" s="223"/>
      <c r="M537" s="223"/>
      <c r="N537" s="222"/>
      <c r="O537" s="222"/>
      <c r="P537" s="222"/>
      <c r="Q537" s="222"/>
      <c r="R537" s="223"/>
      <c r="S537" s="223"/>
      <c r="T537" s="223"/>
      <c r="U537" s="223"/>
      <c r="V537" s="223"/>
      <c r="W537" s="223"/>
      <c r="X537" s="223"/>
      <c r="Y537" s="223"/>
      <c r="Z537" s="212"/>
      <c r="AA537" s="212"/>
      <c r="AB537" s="212"/>
      <c r="AC537" s="212"/>
      <c r="AD537" s="212"/>
      <c r="AE537" s="212"/>
      <c r="AF537" s="212"/>
      <c r="AG537" s="212" t="s">
        <v>357</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59" t="s">
        <v>1668</v>
      </c>
      <c r="D538" s="248"/>
      <c r="E538" s="248"/>
      <c r="F538" s="248"/>
      <c r="G538" s="248"/>
      <c r="H538" s="223"/>
      <c r="I538" s="223"/>
      <c r="J538" s="223"/>
      <c r="K538" s="223"/>
      <c r="L538" s="223"/>
      <c r="M538" s="223"/>
      <c r="N538" s="222"/>
      <c r="O538" s="222"/>
      <c r="P538" s="222"/>
      <c r="Q538" s="222"/>
      <c r="R538" s="223"/>
      <c r="S538" s="223"/>
      <c r="T538" s="223"/>
      <c r="U538" s="223"/>
      <c r="V538" s="223"/>
      <c r="W538" s="223"/>
      <c r="X538" s="223"/>
      <c r="Y538" s="223"/>
      <c r="Z538" s="212"/>
      <c r="AA538" s="212"/>
      <c r="AB538" s="212"/>
      <c r="AC538" s="212"/>
      <c r="AD538" s="212"/>
      <c r="AE538" s="212"/>
      <c r="AF538" s="212"/>
      <c r="AG538" s="212" t="s">
        <v>357</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9" t="s">
        <v>1669</v>
      </c>
      <c r="D539" s="248"/>
      <c r="E539" s="248"/>
      <c r="F539" s="248"/>
      <c r="G539" s="248"/>
      <c r="H539" s="223"/>
      <c r="I539" s="223"/>
      <c r="J539" s="223"/>
      <c r="K539" s="223"/>
      <c r="L539" s="223"/>
      <c r="M539" s="223"/>
      <c r="N539" s="222"/>
      <c r="O539" s="222"/>
      <c r="P539" s="222"/>
      <c r="Q539" s="222"/>
      <c r="R539" s="223"/>
      <c r="S539" s="223"/>
      <c r="T539" s="223"/>
      <c r="U539" s="223"/>
      <c r="V539" s="223"/>
      <c r="W539" s="223"/>
      <c r="X539" s="223"/>
      <c r="Y539" s="223"/>
      <c r="Z539" s="212"/>
      <c r="AA539" s="212"/>
      <c r="AB539" s="212"/>
      <c r="AC539" s="212"/>
      <c r="AD539" s="212"/>
      <c r="AE539" s="212"/>
      <c r="AF539" s="212"/>
      <c r="AG539" s="212" t="s">
        <v>357</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9" t="s">
        <v>1664</v>
      </c>
      <c r="D540" s="248"/>
      <c r="E540" s="248"/>
      <c r="F540" s="248"/>
      <c r="G540" s="248"/>
      <c r="H540" s="223"/>
      <c r="I540" s="223"/>
      <c r="J540" s="223"/>
      <c r="K540" s="223"/>
      <c r="L540" s="223"/>
      <c r="M540" s="223"/>
      <c r="N540" s="222"/>
      <c r="O540" s="222"/>
      <c r="P540" s="222"/>
      <c r="Q540" s="222"/>
      <c r="R540" s="223"/>
      <c r="S540" s="223"/>
      <c r="T540" s="223"/>
      <c r="U540" s="223"/>
      <c r="V540" s="223"/>
      <c r="W540" s="223"/>
      <c r="X540" s="223"/>
      <c r="Y540" s="223"/>
      <c r="Z540" s="212"/>
      <c r="AA540" s="212"/>
      <c r="AB540" s="212"/>
      <c r="AC540" s="212"/>
      <c r="AD540" s="212"/>
      <c r="AE540" s="212"/>
      <c r="AF540" s="212"/>
      <c r="AG540" s="212" t="s">
        <v>357</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59" t="s">
        <v>870</v>
      </c>
      <c r="D541" s="248"/>
      <c r="E541" s="248"/>
      <c r="F541" s="248"/>
      <c r="G541" s="248"/>
      <c r="H541" s="223"/>
      <c r="I541" s="223"/>
      <c r="J541" s="223"/>
      <c r="K541" s="223"/>
      <c r="L541" s="223"/>
      <c r="M541" s="223"/>
      <c r="N541" s="222"/>
      <c r="O541" s="222"/>
      <c r="P541" s="222"/>
      <c r="Q541" s="222"/>
      <c r="R541" s="223"/>
      <c r="S541" s="223"/>
      <c r="T541" s="223"/>
      <c r="U541" s="223"/>
      <c r="V541" s="223"/>
      <c r="W541" s="223"/>
      <c r="X541" s="223"/>
      <c r="Y541" s="223"/>
      <c r="Z541" s="212"/>
      <c r="AA541" s="212"/>
      <c r="AB541" s="212"/>
      <c r="AC541" s="212"/>
      <c r="AD541" s="212"/>
      <c r="AE541" s="212"/>
      <c r="AF541" s="212"/>
      <c r="AG541" s="212" t="s">
        <v>357</v>
      </c>
      <c r="AH541" s="212"/>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59" t="s">
        <v>1670</v>
      </c>
      <c r="D542" s="248"/>
      <c r="E542" s="248"/>
      <c r="F542" s="248"/>
      <c r="G542" s="248"/>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357</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59" t="s">
        <v>1666</v>
      </c>
      <c r="D543" s="248"/>
      <c r="E543" s="248"/>
      <c r="F543" s="248"/>
      <c r="G543" s="248"/>
      <c r="H543" s="223"/>
      <c r="I543" s="223"/>
      <c r="J543" s="223"/>
      <c r="K543" s="223"/>
      <c r="L543" s="223"/>
      <c r="M543" s="223"/>
      <c r="N543" s="222"/>
      <c r="O543" s="222"/>
      <c r="P543" s="222"/>
      <c r="Q543" s="222"/>
      <c r="R543" s="223"/>
      <c r="S543" s="223"/>
      <c r="T543" s="223"/>
      <c r="U543" s="223"/>
      <c r="V543" s="223"/>
      <c r="W543" s="223"/>
      <c r="X543" s="223"/>
      <c r="Y543" s="223"/>
      <c r="Z543" s="212"/>
      <c r="AA543" s="212"/>
      <c r="AB543" s="212"/>
      <c r="AC543" s="212"/>
      <c r="AD543" s="212"/>
      <c r="AE543" s="212"/>
      <c r="AF543" s="212"/>
      <c r="AG543" s="212" t="s">
        <v>357</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59" t="s">
        <v>880</v>
      </c>
      <c r="D544" s="248"/>
      <c r="E544" s="248"/>
      <c r="F544" s="248"/>
      <c r="G544" s="248"/>
      <c r="H544" s="223"/>
      <c r="I544" s="223"/>
      <c r="J544" s="223"/>
      <c r="K544" s="223"/>
      <c r="L544" s="223"/>
      <c r="M544" s="223"/>
      <c r="N544" s="222"/>
      <c r="O544" s="222"/>
      <c r="P544" s="222"/>
      <c r="Q544" s="222"/>
      <c r="R544" s="223"/>
      <c r="S544" s="223"/>
      <c r="T544" s="223"/>
      <c r="U544" s="223"/>
      <c r="V544" s="223"/>
      <c r="W544" s="223"/>
      <c r="X544" s="223"/>
      <c r="Y544" s="223"/>
      <c r="Z544" s="212"/>
      <c r="AA544" s="212"/>
      <c r="AB544" s="212"/>
      <c r="AC544" s="212"/>
      <c r="AD544" s="212"/>
      <c r="AE544" s="212"/>
      <c r="AF544" s="212"/>
      <c r="AG544" s="212" t="s">
        <v>357</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59" t="s">
        <v>1652</v>
      </c>
      <c r="D545" s="248"/>
      <c r="E545" s="248"/>
      <c r="F545" s="248"/>
      <c r="G545" s="248"/>
      <c r="H545" s="223"/>
      <c r="I545" s="223"/>
      <c r="J545" s="223"/>
      <c r="K545" s="223"/>
      <c r="L545" s="223"/>
      <c r="M545" s="223"/>
      <c r="N545" s="222"/>
      <c r="O545" s="222"/>
      <c r="P545" s="222"/>
      <c r="Q545" s="222"/>
      <c r="R545" s="223"/>
      <c r="S545" s="223"/>
      <c r="T545" s="223"/>
      <c r="U545" s="223"/>
      <c r="V545" s="223"/>
      <c r="W545" s="223"/>
      <c r="X545" s="223"/>
      <c r="Y545" s="223"/>
      <c r="Z545" s="212"/>
      <c r="AA545" s="212"/>
      <c r="AB545" s="212"/>
      <c r="AC545" s="212"/>
      <c r="AD545" s="212"/>
      <c r="AE545" s="212"/>
      <c r="AF545" s="212"/>
      <c r="AG545" s="212" t="s">
        <v>357</v>
      </c>
      <c r="AH545" s="212"/>
      <c r="AI545" s="212"/>
      <c r="AJ545" s="212"/>
      <c r="AK545" s="212"/>
      <c r="AL545" s="212"/>
      <c r="AM545" s="212"/>
      <c r="AN545" s="212"/>
      <c r="AO545" s="212"/>
      <c r="AP545" s="212"/>
      <c r="AQ545" s="212"/>
      <c r="AR545" s="212"/>
      <c r="AS545" s="212"/>
      <c r="AT545" s="212"/>
      <c r="AU545" s="212"/>
      <c r="AV545" s="212"/>
      <c r="AW545" s="212"/>
      <c r="AX545" s="212"/>
      <c r="AY545" s="212"/>
      <c r="AZ545" s="212"/>
      <c r="BA545" s="247" t="str">
        <f>C545</f>
        <v>Kompletní provedení dle veškerých informací obsažených v PD (textová i výkresová část, technologické postupy atd.).</v>
      </c>
      <c r="BB545" s="212"/>
      <c r="BC545" s="212"/>
      <c r="BD545" s="212"/>
      <c r="BE545" s="212"/>
      <c r="BF545" s="212"/>
      <c r="BG545" s="212"/>
      <c r="BH545" s="212"/>
    </row>
    <row r="546" spans="1:60" ht="22.5" outlineLevel="3" x14ac:dyDescent="0.2">
      <c r="A546" s="219"/>
      <c r="B546" s="220"/>
      <c r="C546" s="259" t="s">
        <v>1653</v>
      </c>
      <c r="D546" s="248"/>
      <c r="E546" s="248"/>
      <c r="F546" s="248"/>
      <c r="G546" s="248"/>
      <c r="H546" s="223"/>
      <c r="I546" s="223"/>
      <c r="J546" s="223"/>
      <c r="K546" s="223"/>
      <c r="L546" s="223"/>
      <c r="M546" s="223"/>
      <c r="N546" s="222"/>
      <c r="O546" s="222"/>
      <c r="P546" s="222"/>
      <c r="Q546" s="222"/>
      <c r="R546" s="223"/>
      <c r="S546" s="223"/>
      <c r="T546" s="223"/>
      <c r="U546" s="223"/>
      <c r="V546" s="223"/>
      <c r="W546" s="223"/>
      <c r="X546" s="223"/>
      <c r="Y546" s="223"/>
      <c r="Z546" s="212"/>
      <c r="AA546" s="212"/>
      <c r="AB546" s="212"/>
      <c r="AC546" s="212"/>
      <c r="AD546" s="212"/>
      <c r="AE546" s="212"/>
      <c r="AF546" s="212"/>
      <c r="AG546" s="212" t="s">
        <v>357</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47" t="str">
        <f>C546</f>
        <v>Provedení je včetně montáže, demontáže původních konstrukcí, dodávky, přesunu hmot, přesunu a likvidace suti, povrchové úpravy, repasí, dílenských dokumentací,</v>
      </c>
      <c r="BB546" s="212"/>
      <c r="BC546" s="212"/>
      <c r="BD546" s="212"/>
      <c r="BE546" s="212"/>
      <c r="BF546" s="212"/>
      <c r="BG546" s="212"/>
      <c r="BH546" s="212"/>
    </row>
    <row r="547" spans="1:60" outlineLevel="3" x14ac:dyDescent="0.2">
      <c r="A547" s="219"/>
      <c r="B547" s="220"/>
      <c r="C547" s="259" t="s">
        <v>666</v>
      </c>
      <c r="D547" s="248"/>
      <c r="E547" s="248"/>
      <c r="F547" s="248"/>
      <c r="G547" s="248"/>
      <c r="H547" s="223"/>
      <c r="I547" s="223"/>
      <c r="J547" s="223"/>
      <c r="K547" s="223"/>
      <c r="L547" s="223"/>
      <c r="M547" s="223"/>
      <c r="N547" s="222"/>
      <c r="O547" s="222"/>
      <c r="P547" s="222"/>
      <c r="Q547" s="222"/>
      <c r="R547" s="223"/>
      <c r="S547" s="223"/>
      <c r="T547" s="223"/>
      <c r="U547" s="223"/>
      <c r="V547" s="223"/>
      <c r="W547" s="223"/>
      <c r="X547" s="223"/>
      <c r="Y547" s="223"/>
      <c r="Z547" s="212"/>
      <c r="AA547" s="212"/>
      <c r="AB547" s="212"/>
      <c r="AC547" s="212"/>
      <c r="AD547" s="212"/>
      <c r="AE547" s="212"/>
      <c r="AF547" s="212"/>
      <c r="AG547" s="212" t="s">
        <v>357</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39">
        <v>92</v>
      </c>
      <c r="B548" s="240" t="s">
        <v>289</v>
      </c>
      <c r="C548" s="257" t="s">
        <v>881</v>
      </c>
      <c r="D548" s="241" t="s">
        <v>862</v>
      </c>
      <c r="E548" s="242">
        <v>1</v>
      </c>
      <c r="F548" s="243"/>
      <c r="G548" s="244">
        <f>ROUND(E548*F548,2)</f>
        <v>0</v>
      </c>
      <c r="H548" s="243"/>
      <c r="I548" s="244">
        <f>ROUND(E548*H548,2)</f>
        <v>0</v>
      </c>
      <c r="J548" s="243"/>
      <c r="K548" s="244">
        <f>ROUND(E548*J548,2)</f>
        <v>0</v>
      </c>
      <c r="L548" s="244">
        <v>21</v>
      </c>
      <c r="M548" s="244">
        <f>G548*(1+L548/100)</f>
        <v>0</v>
      </c>
      <c r="N548" s="242">
        <v>0</v>
      </c>
      <c r="O548" s="242">
        <f>ROUND(E548*N548,2)</f>
        <v>0</v>
      </c>
      <c r="P548" s="242">
        <v>0</v>
      </c>
      <c r="Q548" s="242">
        <f>ROUND(E548*P548,2)</f>
        <v>0</v>
      </c>
      <c r="R548" s="244"/>
      <c r="S548" s="244" t="s">
        <v>413</v>
      </c>
      <c r="T548" s="245" t="s">
        <v>353</v>
      </c>
      <c r="U548" s="223">
        <v>0</v>
      </c>
      <c r="V548" s="223">
        <f>ROUND(E548*U548,2)</f>
        <v>0</v>
      </c>
      <c r="W548" s="223"/>
      <c r="X548" s="223" t="s">
        <v>686</v>
      </c>
      <c r="Y548" s="223" t="s">
        <v>355</v>
      </c>
      <c r="Z548" s="212"/>
      <c r="AA548" s="212"/>
      <c r="AB548" s="212"/>
      <c r="AC548" s="212"/>
      <c r="AD548" s="212"/>
      <c r="AE548" s="212"/>
      <c r="AF548" s="212"/>
      <c r="AG548" s="212" t="s">
        <v>687</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58" t="s">
        <v>425</v>
      </c>
      <c r="D549" s="246"/>
      <c r="E549" s="246"/>
      <c r="F549" s="246"/>
      <c r="G549" s="246"/>
      <c r="H549" s="223"/>
      <c r="I549" s="223"/>
      <c r="J549" s="223"/>
      <c r="K549" s="223"/>
      <c r="L549" s="223"/>
      <c r="M549" s="223"/>
      <c r="N549" s="222"/>
      <c r="O549" s="222"/>
      <c r="P549" s="222"/>
      <c r="Q549" s="222"/>
      <c r="R549" s="223"/>
      <c r="S549" s="223"/>
      <c r="T549" s="223"/>
      <c r="U549" s="223"/>
      <c r="V549" s="223"/>
      <c r="W549" s="223"/>
      <c r="X549" s="223"/>
      <c r="Y549" s="223"/>
      <c r="Z549" s="212"/>
      <c r="AA549" s="212"/>
      <c r="AB549" s="212"/>
      <c r="AC549" s="212"/>
      <c r="AD549" s="212"/>
      <c r="AE549" s="212"/>
      <c r="AF549" s="212"/>
      <c r="AG549" s="212" t="s">
        <v>357</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59" t="s">
        <v>1671</v>
      </c>
      <c r="D550" s="248"/>
      <c r="E550" s="248"/>
      <c r="F550" s="248"/>
      <c r="G550" s="248"/>
      <c r="H550" s="223"/>
      <c r="I550" s="223"/>
      <c r="J550" s="223"/>
      <c r="K550" s="223"/>
      <c r="L550" s="223"/>
      <c r="M550" s="223"/>
      <c r="N550" s="222"/>
      <c r="O550" s="222"/>
      <c r="P550" s="222"/>
      <c r="Q550" s="222"/>
      <c r="R550" s="223"/>
      <c r="S550" s="223"/>
      <c r="T550" s="223"/>
      <c r="U550" s="223"/>
      <c r="V550" s="223"/>
      <c r="W550" s="223"/>
      <c r="X550" s="223"/>
      <c r="Y550" s="223"/>
      <c r="Z550" s="212"/>
      <c r="AA550" s="212"/>
      <c r="AB550" s="212"/>
      <c r="AC550" s="212"/>
      <c r="AD550" s="212"/>
      <c r="AE550" s="212"/>
      <c r="AF550" s="212"/>
      <c r="AG550" s="212" t="s">
        <v>357</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59" t="s">
        <v>1672</v>
      </c>
      <c r="D551" s="248"/>
      <c r="E551" s="248"/>
      <c r="F551" s="248"/>
      <c r="G551" s="248"/>
      <c r="H551" s="223"/>
      <c r="I551" s="223"/>
      <c r="J551" s="223"/>
      <c r="K551" s="223"/>
      <c r="L551" s="223"/>
      <c r="M551" s="223"/>
      <c r="N551" s="222"/>
      <c r="O551" s="222"/>
      <c r="P551" s="222"/>
      <c r="Q551" s="222"/>
      <c r="R551" s="223"/>
      <c r="S551" s="223"/>
      <c r="T551" s="223"/>
      <c r="U551" s="223"/>
      <c r="V551" s="223"/>
      <c r="W551" s="223"/>
      <c r="X551" s="223"/>
      <c r="Y551" s="223"/>
      <c r="Z551" s="212"/>
      <c r="AA551" s="212"/>
      <c r="AB551" s="212"/>
      <c r="AC551" s="212"/>
      <c r="AD551" s="212"/>
      <c r="AE551" s="212"/>
      <c r="AF551" s="212"/>
      <c r="AG551" s="212" t="s">
        <v>357</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59" t="s">
        <v>882</v>
      </c>
      <c r="D552" s="248"/>
      <c r="E552" s="248"/>
      <c r="F552" s="248"/>
      <c r="G552" s="248"/>
      <c r="H552" s="223"/>
      <c r="I552" s="223"/>
      <c r="J552" s="223"/>
      <c r="K552" s="223"/>
      <c r="L552" s="223"/>
      <c r="M552" s="223"/>
      <c r="N552" s="222"/>
      <c r="O552" s="222"/>
      <c r="P552" s="222"/>
      <c r="Q552" s="222"/>
      <c r="R552" s="223"/>
      <c r="S552" s="223"/>
      <c r="T552" s="223"/>
      <c r="U552" s="223"/>
      <c r="V552" s="223"/>
      <c r="W552" s="223"/>
      <c r="X552" s="223"/>
      <c r="Y552" s="223"/>
      <c r="Z552" s="212"/>
      <c r="AA552" s="212"/>
      <c r="AB552" s="212"/>
      <c r="AC552" s="212"/>
      <c r="AD552" s="212"/>
      <c r="AE552" s="212"/>
      <c r="AF552" s="212"/>
      <c r="AG552" s="212" t="s">
        <v>357</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59" t="s">
        <v>875</v>
      </c>
      <c r="D553" s="248"/>
      <c r="E553" s="248"/>
      <c r="F553" s="248"/>
      <c r="G553" s="248"/>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357</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59" t="s">
        <v>876</v>
      </c>
      <c r="D554" s="248"/>
      <c r="E554" s="248"/>
      <c r="F554" s="248"/>
      <c r="G554" s="248"/>
      <c r="H554" s="223"/>
      <c r="I554" s="223"/>
      <c r="J554" s="223"/>
      <c r="K554" s="223"/>
      <c r="L554" s="223"/>
      <c r="M554" s="223"/>
      <c r="N554" s="222"/>
      <c r="O554" s="222"/>
      <c r="P554" s="222"/>
      <c r="Q554" s="222"/>
      <c r="R554" s="223"/>
      <c r="S554" s="223"/>
      <c r="T554" s="223"/>
      <c r="U554" s="223"/>
      <c r="V554" s="223"/>
      <c r="W554" s="223"/>
      <c r="X554" s="223"/>
      <c r="Y554" s="223"/>
      <c r="Z554" s="212"/>
      <c r="AA554" s="212"/>
      <c r="AB554" s="212"/>
      <c r="AC554" s="212"/>
      <c r="AD554" s="212"/>
      <c r="AE554" s="212"/>
      <c r="AF554" s="212"/>
      <c r="AG554" s="212" t="s">
        <v>357</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
      <c r="A555" s="219"/>
      <c r="B555" s="220"/>
      <c r="C555" s="259" t="s">
        <v>866</v>
      </c>
      <c r="D555" s="248"/>
      <c r="E555" s="248"/>
      <c r="F555" s="248"/>
      <c r="G555" s="248"/>
      <c r="H555" s="223"/>
      <c r="I555" s="223"/>
      <c r="J555" s="223"/>
      <c r="K555" s="223"/>
      <c r="L555" s="223"/>
      <c r="M555" s="223"/>
      <c r="N555" s="222"/>
      <c r="O555" s="222"/>
      <c r="P555" s="222"/>
      <c r="Q555" s="222"/>
      <c r="R555" s="223"/>
      <c r="S555" s="223"/>
      <c r="T555" s="223"/>
      <c r="U555" s="223"/>
      <c r="V555" s="223"/>
      <c r="W555" s="223"/>
      <c r="X555" s="223"/>
      <c r="Y555" s="223"/>
      <c r="Z555" s="212"/>
      <c r="AA555" s="212"/>
      <c r="AB555" s="212"/>
      <c r="AC555" s="212"/>
      <c r="AD555" s="212"/>
      <c r="AE555" s="212"/>
      <c r="AF555" s="212"/>
      <c r="AG555" s="212" t="s">
        <v>357</v>
      </c>
      <c r="AH555" s="212"/>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59" t="s">
        <v>877</v>
      </c>
      <c r="D556" s="248"/>
      <c r="E556" s="248"/>
      <c r="F556" s="248"/>
      <c r="G556" s="248"/>
      <c r="H556" s="223"/>
      <c r="I556" s="223"/>
      <c r="J556" s="223"/>
      <c r="K556" s="223"/>
      <c r="L556" s="223"/>
      <c r="M556" s="223"/>
      <c r="N556" s="222"/>
      <c r="O556" s="222"/>
      <c r="P556" s="222"/>
      <c r="Q556" s="222"/>
      <c r="R556" s="223"/>
      <c r="S556" s="223"/>
      <c r="T556" s="223"/>
      <c r="U556" s="223"/>
      <c r="V556" s="223"/>
      <c r="W556" s="223"/>
      <c r="X556" s="223"/>
      <c r="Y556" s="223"/>
      <c r="Z556" s="212"/>
      <c r="AA556" s="212"/>
      <c r="AB556" s="212"/>
      <c r="AC556" s="212"/>
      <c r="AD556" s="212"/>
      <c r="AE556" s="212"/>
      <c r="AF556" s="212"/>
      <c r="AG556" s="212" t="s">
        <v>357</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
      <c r="A557" s="219"/>
      <c r="B557" s="220"/>
      <c r="C557" s="259" t="s">
        <v>1673</v>
      </c>
      <c r="D557" s="248"/>
      <c r="E557" s="248"/>
      <c r="F557" s="248"/>
      <c r="G557" s="248"/>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357</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59" t="s">
        <v>883</v>
      </c>
      <c r="D558" s="248"/>
      <c r="E558" s="248"/>
      <c r="F558" s="248"/>
      <c r="G558" s="248"/>
      <c r="H558" s="223"/>
      <c r="I558" s="223"/>
      <c r="J558" s="223"/>
      <c r="K558" s="223"/>
      <c r="L558" s="223"/>
      <c r="M558" s="223"/>
      <c r="N558" s="222"/>
      <c r="O558" s="222"/>
      <c r="P558" s="222"/>
      <c r="Q558" s="222"/>
      <c r="R558" s="223"/>
      <c r="S558" s="223"/>
      <c r="T558" s="223"/>
      <c r="U558" s="223"/>
      <c r="V558" s="223"/>
      <c r="W558" s="223"/>
      <c r="X558" s="223"/>
      <c r="Y558" s="223"/>
      <c r="Z558" s="212"/>
      <c r="AA558" s="212"/>
      <c r="AB558" s="212"/>
      <c r="AC558" s="212"/>
      <c r="AD558" s="212"/>
      <c r="AE558" s="212"/>
      <c r="AF558" s="212"/>
      <c r="AG558" s="212" t="s">
        <v>357</v>
      </c>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9" t="s">
        <v>1674</v>
      </c>
      <c r="D559" s="248"/>
      <c r="E559" s="248"/>
      <c r="F559" s="248"/>
      <c r="G559" s="248"/>
      <c r="H559" s="223"/>
      <c r="I559" s="223"/>
      <c r="J559" s="223"/>
      <c r="K559" s="223"/>
      <c r="L559" s="223"/>
      <c r="M559" s="223"/>
      <c r="N559" s="222"/>
      <c r="O559" s="222"/>
      <c r="P559" s="222"/>
      <c r="Q559" s="222"/>
      <c r="R559" s="223"/>
      <c r="S559" s="223"/>
      <c r="T559" s="223"/>
      <c r="U559" s="223"/>
      <c r="V559" s="223"/>
      <c r="W559" s="223"/>
      <c r="X559" s="223"/>
      <c r="Y559" s="223"/>
      <c r="Z559" s="212"/>
      <c r="AA559" s="212"/>
      <c r="AB559" s="212"/>
      <c r="AC559" s="212"/>
      <c r="AD559" s="212"/>
      <c r="AE559" s="212"/>
      <c r="AF559" s="212"/>
      <c r="AG559" s="212" t="s">
        <v>357</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59" t="s">
        <v>1675</v>
      </c>
      <c r="D560" s="248"/>
      <c r="E560" s="248"/>
      <c r="F560" s="248"/>
      <c r="G560" s="248"/>
      <c r="H560" s="223"/>
      <c r="I560" s="223"/>
      <c r="J560" s="223"/>
      <c r="K560" s="223"/>
      <c r="L560" s="223"/>
      <c r="M560" s="223"/>
      <c r="N560" s="222"/>
      <c r="O560" s="222"/>
      <c r="P560" s="222"/>
      <c r="Q560" s="222"/>
      <c r="R560" s="223"/>
      <c r="S560" s="223"/>
      <c r="T560" s="223"/>
      <c r="U560" s="223"/>
      <c r="V560" s="223"/>
      <c r="W560" s="223"/>
      <c r="X560" s="223"/>
      <c r="Y560" s="223"/>
      <c r="Z560" s="212"/>
      <c r="AA560" s="212"/>
      <c r="AB560" s="212"/>
      <c r="AC560" s="212"/>
      <c r="AD560" s="212"/>
      <c r="AE560" s="212"/>
      <c r="AF560" s="212"/>
      <c r="AG560" s="212" t="s">
        <v>357</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59" t="s">
        <v>1676</v>
      </c>
      <c r="D561" s="248"/>
      <c r="E561" s="248"/>
      <c r="F561" s="248"/>
      <c r="G561" s="248"/>
      <c r="H561" s="223"/>
      <c r="I561" s="223"/>
      <c r="J561" s="223"/>
      <c r="K561" s="223"/>
      <c r="L561" s="223"/>
      <c r="M561" s="223"/>
      <c r="N561" s="222"/>
      <c r="O561" s="222"/>
      <c r="P561" s="222"/>
      <c r="Q561" s="222"/>
      <c r="R561" s="223"/>
      <c r="S561" s="223"/>
      <c r="T561" s="223"/>
      <c r="U561" s="223"/>
      <c r="V561" s="223"/>
      <c r="W561" s="223"/>
      <c r="X561" s="223"/>
      <c r="Y561" s="223"/>
      <c r="Z561" s="212"/>
      <c r="AA561" s="212"/>
      <c r="AB561" s="212"/>
      <c r="AC561" s="212"/>
      <c r="AD561" s="212"/>
      <c r="AE561" s="212"/>
      <c r="AF561" s="212"/>
      <c r="AG561" s="212" t="s">
        <v>357</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59" t="s">
        <v>870</v>
      </c>
      <c r="D562" s="248"/>
      <c r="E562" s="248"/>
      <c r="F562" s="248"/>
      <c r="G562" s="248"/>
      <c r="H562" s="223"/>
      <c r="I562" s="223"/>
      <c r="J562" s="223"/>
      <c r="K562" s="223"/>
      <c r="L562" s="223"/>
      <c r="M562" s="223"/>
      <c r="N562" s="222"/>
      <c r="O562" s="222"/>
      <c r="P562" s="222"/>
      <c r="Q562" s="222"/>
      <c r="R562" s="223"/>
      <c r="S562" s="223"/>
      <c r="T562" s="223"/>
      <c r="U562" s="223"/>
      <c r="V562" s="223"/>
      <c r="W562" s="223"/>
      <c r="X562" s="223"/>
      <c r="Y562" s="223"/>
      <c r="Z562" s="212"/>
      <c r="AA562" s="212"/>
      <c r="AB562" s="212"/>
      <c r="AC562" s="212"/>
      <c r="AD562" s="212"/>
      <c r="AE562" s="212"/>
      <c r="AF562" s="212"/>
      <c r="AG562" s="212" t="s">
        <v>357</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9" t="s">
        <v>1665</v>
      </c>
      <c r="D563" s="248"/>
      <c r="E563" s="248"/>
      <c r="F563" s="248"/>
      <c r="G563" s="248"/>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357</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9" t="s">
        <v>1666</v>
      </c>
      <c r="D564" s="248"/>
      <c r="E564" s="248"/>
      <c r="F564" s="248"/>
      <c r="G564" s="248"/>
      <c r="H564" s="223"/>
      <c r="I564" s="223"/>
      <c r="J564" s="223"/>
      <c r="K564" s="223"/>
      <c r="L564" s="223"/>
      <c r="M564" s="223"/>
      <c r="N564" s="222"/>
      <c r="O564" s="222"/>
      <c r="P564" s="222"/>
      <c r="Q564" s="222"/>
      <c r="R564" s="223"/>
      <c r="S564" s="223"/>
      <c r="T564" s="223"/>
      <c r="U564" s="223"/>
      <c r="V564" s="223"/>
      <c r="W564" s="223"/>
      <c r="X564" s="223"/>
      <c r="Y564" s="223"/>
      <c r="Z564" s="212"/>
      <c r="AA564" s="212"/>
      <c r="AB564" s="212"/>
      <c r="AC564" s="212"/>
      <c r="AD564" s="212"/>
      <c r="AE564" s="212"/>
      <c r="AF564" s="212"/>
      <c r="AG564" s="212" t="s">
        <v>357</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59" t="s">
        <v>871</v>
      </c>
      <c r="D565" s="248"/>
      <c r="E565" s="248"/>
      <c r="F565" s="248"/>
      <c r="G565" s="248"/>
      <c r="H565" s="223"/>
      <c r="I565" s="223"/>
      <c r="J565" s="223"/>
      <c r="K565" s="223"/>
      <c r="L565" s="223"/>
      <c r="M565" s="223"/>
      <c r="N565" s="222"/>
      <c r="O565" s="222"/>
      <c r="P565" s="222"/>
      <c r="Q565" s="222"/>
      <c r="R565" s="223"/>
      <c r="S565" s="223"/>
      <c r="T565" s="223"/>
      <c r="U565" s="223"/>
      <c r="V565" s="223"/>
      <c r="W565" s="223"/>
      <c r="X565" s="223"/>
      <c r="Y565" s="223"/>
      <c r="Z565" s="212"/>
      <c r="AA565" s="212"/>
      <c r="AB565" s="212"/>
      <c r="AC565" s="212"/>
      <c r="AD565" s="212"/>
      <c r="AE565" s="212"/>
      <c r="AF565" s="212"/>
      <c r="AG565" s="212" t="s">
        <v>357</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59" t="s">
        <v>1652</v>
      </c>
      <c r="D566" s="248"/>
      <c r="E566" s="248"/>
      <c r="F566" s="248"/>
      <c r="G566" s="248"/>
      <c r="H566" s="223"/>
      <c r="I566" s="223"/>
      <c r="J566" s="223"/>
      <c r="K566" s="223"/>
      <c r="L566" s="223"/>
      <c r="M566" s="223"/>
      <c r="N566" s="222"/>
      <c r="O566" s="222"/>
      <c r="P566" s="222"/>
      <c r="Q566" s="222"/>
      <c r="R566" s="223"/>
      <c r="S566" s="223"/>
      <c r="T566" s="223"/>
      <c r="U566" s="223"/>
      <c r="V566" s="223"/>
      <c r="W566" s="223"/>
      <c r="X566" s="223"/>
      <c r="Y566" s="223"/>
      <c r="Z566" s="212"/>
      <c r="AA566" s="212"/>
      <c r="AB566" s="212"/>
      <c r="AC566" s="212"/>
      <c r="AD566" s="212"/>
      <c r="AE566" s="212"/>
      <c r="AF566" s="212"/>
      <c r="AG566" s="212" t="s">
        <v>357</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47" t="str">
        <f>C566</f>
        <v>Kompletní provedení dle veškerých informací obsažených v PD (textová i výkresová část, technologické postupy atd.).</v>
      </c>
      <c r="BB566" s="212"/>
      <c r="BC566" s="212"/>
      <c r="BD566" s="212"/>
      <c r="BE566" s="212"/>
      <c r="BF566" s="212"/>
      <c r="BG566" s="212"/>
      <c r="BH566" s="212"/>
    </row>
    <row r="567" spans="1:60" ht="22.5" outlineLevel="3" x14ac:dyDescent="0.2">
      <c r="A567" s="219"/>
      <c r="B567" s="220"/>
      <c r="C567" s="259" t="s">
        <v>1653</v>
      </c>
      <c r="D567" s="248"/>
      <c r="E567" s="248"/>
      <c r="F567" s="248"/>
      <c r="G567" s="248"/>
      <c r="H567" s="223"/>
      <c r="I567" s="223"/>
      <c r="J567" s="223"/>
      <c r="K567" s="223"/>
      <c r="L567" s="223"/>
      <c r="M567" s="223"/>
      <c r="N567" s="222"/>
      <c r="O567" s="222"/>
      <c r="P567" s="222"/>
      <c r="Q567" s="222"/>
      <c r="R567" s="223"/>
      <c r="S567" s="223"/>
      <c r="T567" s="223"/>
      <c r="U567" s="223"/>
      <c r="V567" s="223"/>
      <c r="W567" s="223"/>
      <c r="X567" s="223"/>
      <c r="Y567" s="223"/>
      <c r="Z567" s="212"/>
      <c r="AA567" s="212"/>
      <c r="AB567" s="212"/>
      <c r="AC567" s="212"/>
      <c r="AD567" s="212"/>
      <c r="AE567" s="212"/>
      <c r="AF567" s="212"/>
      <c r="AG567" s="212" t="s">
        <v>357</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47" t="str">
        <f>C567</f>
        <v>Provedení je včetně montáže, demontáže původních konstrukcí, dodávky, přesunu hmot, přesunu a likvidace suti, povrchové úpravy, repasí, dílenských dokumentací,</v>
      </c>
      <c r="BB567" s="212"/>
      <c r="BC567" s="212"/>
      <c r="BD567" s="212"/>
      <c r="BE567" s="212"/>
      <c r="BF567" s="212"/>
      <c r="BG567" s="212"/>
      <c r="BH567" s="212"/>
    </row>
    <row r="568" spans="1:60" outlineLevel="3" x14ac:dyDescent="0.2">
      <c r="A568" s="219"/>
      <c r="B568" s="220"/>
      <c r="C568" s="259" t="s">
        <v>666</v>
      </c>
      <c r="D568" s="248"/>
      <c r="E568" s="248"/>
      <c r="F568" s="248"/>
      <c r="G568" s="248"/>
      <c r="H568" s="223"/>
      <c r="I568" s="223"/>
      <c r="J568" s="223"/>
      <c r="K568" s="223"/>
      <c r="L568" s="223"/>
      <c r="M568" s="223"/>
      <c r="N568" s="222"/>
      <c r="O568" s="222"/>
      <c r="P568" s="222"/>
      <c r="Q568" s="222"/>
      <c r="R568" s="223"/>
      <c r="S568" s="223"/>
      <c r="T568" s="223"/>
      <c r="U568" s="223"/>
      <c r="V568" s="223"/>
      <c r="W568" s="223"/>
      <c r="X568" s="223"/>
      <c r="Y568" s="223"/>
      <c r="Z568" s="212"/>
      <c r="AA568" s="212"/>
      <c r="AB568" s="212"/>
      <c r="AC568" s="212"/>
      <c r="AD568" s="212"/>
      <c r="AE568" s="212"/>
      <c r="AF568" s="212"/>
      <c r="AG568" s="212" t="s">
        <v>357</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39">
        <v>93</v>
      </c>
      <c r="B569" s="240" t="s">
        <v>292</v>
      </c>
      <c r="C569" s="257" t="s">
        <v>884</v>
      </c>
      <c r="D569" s="241" t="s">
        <v>862</v>
      </c>
      <c r="E569" s="242">
        <v>1</v>
      </c>
      <c r="F569" s="243"/>
      <c r="G569" s="244">
        <f>ROUND(E569*F569,2)</f>
        <v>0</v>
      </c>
      <c r="H569" s="243"/>
      <c r="I569" s="244">
        <f>ROUND(E569*H569,2)</f>
        <v>0</v>
      </c>
      <c r="J569" s="243"/>
      <c r="K569" s="244">
        <f>ROUND(E569*J569,2)</f>
        <v>0</v>
      </c>
      <c r="L569" s="244">
        <v>21</v>
      </c>
      <c r="M569" s="244">
        <f>G569*(1+L569/100)</f>
        <v>0</v>
      </c>
      <c r="N569" s="242">
        <v>0</v>
      </c>
      <c r="O569" s="242">
        <f>ROUND(E569*N569,2)</f>
        <v>0</v>
      </c>
      <c r="P569" s="242">
        <v>0</v>
      </c>
      <c r="Q569" s="242">
        <f>ROUND(E569*P569,2)</f>
        <v>0</v>
      </c>
      <c r="R569" s="244"/>
      <c r="S569" s="244" t="s">
        <v>413</v>
      </c>
      <c r="T569" s="245" t="s">
        <v>353</v>
      </c>
      <c r="U569" s="223">
        <v>0</v>
      </c>
      <c r="V569" s="223">
        <f>ROUND(E569*U569,2)</f>
        <v>0</v>
      </c>
      <c r="W569" s="223"/>
      <c r="X569" s="223" t="s">
        <v>686</v>
      </c>
      <c r="Y569" s="223" t="s">
        <v>355</v>
      </c>
      <c r="Z569" s="212"/>
      <c r="AA569" s="212"/>
      <c r="AB569" s="212"/>
      <c r="AC569" s="212"/>
      <c r="AD569" s="212"/>
      <c r="AE569" s="212"/>
      <c r="AF569" s="212"/>
      <c r="AG569" s="212" t="s">
        <v>687</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2" x14ac:dyDescent="0.2">
      <c r="A570" s="219"/>
      <c r="B570" s="220"/>
      <c r="C570" s="258" t="s">
        <v>425</v>
      </c>
      <c r="D570" s="246"/>
      <c r="E570" s="246"/>
      <c r="F570" s="246"/>
      <c r="G570" s="246"/>
      <c r="H570" s="223"/>
      <c r="I570" s="223"/>
      <c r="J570" s="223"/>
      <c r="K570" s="223"/>
      <c r="L570" s="223"/>
      <c r="M570" s="223"/>
      <c r="N570" s="222"/>
      <c r="O570" s="222"/>
      <c r="P570" s="222"/>
      <c r="Q570" s="222"/>
      <c r="R570" s="223"/>
      <c r="S570" s="223"/>
      <c r="T570" s="223"/>
      <c r="U570" s="223"/>
      <c r="V570" s="223"/>
      <c r="W570" s="223"/>
      <c r="X570" s="223"/>
      <c r="Y570" s="223"/>
      <c r="Z570" s="212"/>
      <c r="AA570" s="212"/>
      <c r="AB570" s="212"/>
      <c r="AC570" s="212"/>
      <c r="AD570" s="212"/>
      <c r="AE570" s="212"/>
      <c r="AF570" s="212"/>
      <c r="AG570" s="212" t="s">
        <v>357</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59" t="s">
        <v>1677</v>
      </c>
      <c r="D571" s="248"/>
      <c r="E571" s="248"/>
      <c r="F571" s="248"/>
      <c r="G571" s="248"/>
      <c r="H571" s="223"/>
      <c r="I571" s="223"/>
      <c r="J571" s="223"/>
      <c r="K571" s="223"/>
      <c r="L571" s="223"/>
      <c r="M571" s="223"/>
      <c r="N571" s="222"/>
      <c r="O571" s="222"/>
      <c r="P571" s="222"/>
      <c r="Q571" s="222"/>
      <c r="R571" s="223"/>
      <c r="S571" s="223"/>
      <c r="T571" s="223"/>
      <c r="U571" s="223"/>
      <c r="V571" s="223"/>
      <c r="W571" s="223"/>
      <c r="X571" s="223"/>
      <c r="Y571" s="223"/>
      <c r="Z571" s="212"/>
      <c r="AA571" s="212"/>
      <c r="AB571" s="212"/>
      <c r="AC571" s="212"/>
      <c r="AD571" s="212"/>
      <c r="AE571" s="212"/>
      <c r="AF571" s="212"/>
      <c r="AG571" s="212" t="s">
        <v>357</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59" t="s">
        <v>1672</v>
      </c>
      <c r="D572" s="248"/>
      <c r="E572" s="248"/>
      <c r="F572" s="248"/>
      <c r="G572" s="248"/>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357</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59" t="s">
        <v>882</v>
      </c>
      <c r="D573" s="248"/>
      <c r="E573" s="248"/>
      <c r="F573" s="248"/>
      <c r="G573" s="248"/>
      <c r="H573" s="223"/>
      <c r="I573" s="223"/>
      <c r="J573" s="223"/>
      <c r="K573" s="223"/>
      <c r="L573" s="223"/>
      <c r="M573" s="223"/>
      <c r="N573" s="222"/>
      <c r="O573" s="222"/>
      <c r="P573" s="222"/>
      <c r="Q573" s="222"/>
      <c r="R573" s="223"/>
      <c r="S573" s="223"/>
      <c r="T573" s="223"/>
      <c r="U573" s="223"/>
      <c r="V573" s="223"/>
      <c r="W573" s="223"/>
      <c r="X573" s="223"/>
      <c r="Y573" s="223"/>
      <c r="Z573" s="212"/>
      <c r="AA573" s="212"/>
      <c r="AB573" s="212"/>
      <c r="AC573" s="212"/>
      <c r="AD573" s="212"/>
      <c r="AE573" s="212"/>
      <c r="AF573" s="212"/>
      <c r="AG573" s="212" t="s">
        <v>357</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59" t="s">
        <v>875</v>
      </c>
      <c r="D574" s="248"/>
      <c r="E574" s="248"/>
      <c r="F574" s="248"/>
      <c r="G574" s="248"/>
      <c r="H574" s="223"/>
      <c r="I574" s="223"/>
      <c r="J574" s="223"/>
      <c r="K574" s="223"/>
      <c r="L574" s="223"/>
      <c r="M574" s="223"/>
      <c r="N574" s="222"/>
      <c r="O574" s="222"/>
      <c r="P574" s="222"/>
      <c r="Q574" s="222"/>
      <c r="R574" s="223"/>
      <c r="S574" s="223"/>
      <c r="T574" s="223"/>
      <c r="U574" s="223"/>
      <c r="V574" s="223"/>
      <c r="W574" s="223"/>
      <c r="X574" s="223"/>
      <c r="Y574" s="223"/>
      <c r="Z574" s="212"/>
      <c r="AA574" s="212"/>
      <c r="AB574" s="212"/>
      <c r="AC574" s="212"/>
      <c r="AD574" s="212"/>
      <c r="AE574" s="212"/>
      <c r="AF574" s="212"/>
      <c r="AG574" s="212" t="s">
        <v>357</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59" t="s">
        <v>876</v>
      </c>
      <c r="D575" s="248"/>
      <c r="E575" s="248"/>
      <c r="F575" s="248"/>
      <c r="G575" s="248"/>
      <c r="H575" s="223"/>
      <c r="I575" s="223"/>
      <c r="J575" s="223"/>
      <c r="K575" s="223"/>
      <c r="L575" s="223"/>
      <c r="M575" s="223"/>
      <c r="N575" s="222"/>
      <c r="O575" s="222"/>
      <c r="P575" s="222"/>
      <c r="Q575" s="222"/>
      <c r="R575" s="223"/>
      <c r="S575" s="223"/>
      <c r="T575" s="223"/>
      <c r="U575" s="223"/>
      <c r="V575" s="223"/>
      <c r="W575" s="223"/>
      <c r="X575" s="223"/>
      <c r="Y575" s="223"/>
      <c r="Z575" s="212"/>
      <c r="AA575" s="212"/>
      <c r="AB575" s="212"/>
      <c r="AC575" s="212"/>
      <c r="AD575" s="212"/>
      <c r="AE575" s="212"/>
      <c r="AF575" s="212"/>
      <c r="AG575" s="212" t="s">
        <v>357</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3" x14ac:dyDescent="0.2">
      <c r="A576" s="219"/>
      <c r="B576" s="220"/>
      <c r="C576" s="259" t="s">
        <v>866</v>
      </c>
      <c r="D576" s="248"/>
      <c r="E576" s="248"/>
      <c r="F576" s="248"/>
      <c r="G576" s="248"/>
      <c r="H576" s="223"/>
      <c r="I576" s="223"/>
      <c r="J576" s="223"/>
      <c r="K576" s="223"/>
      <c r="L576" s="223"/>
      <c r="M576" s="223"/>
      <c r="N576" s="222"/>
      <c r="O576" s="222"/>
      <c r="P576" s="222"/>
      <c r="Q576" s="222"/>
      <c r="R576" s="223"/>
      <c r="S576" s="223"/>
      <c r="T576" s="223"/>
      <c r="U576" s="223"/>
      <c r="V576" s="223"/>
      <c r="W576" s="223"/>
      <c r="X576" s="223"/>
      <c r="Y576" s="223"/>
      <c r="Z576" s="212"/>
      <c r="AA576" s="212"/>
      <c r="AB576" s="212"/>
      <c r="AC576" s="212"/>
      <c r="AD576" s="212"/>
      <c r="AE576" s="212"/>
      <c r="AF576" s="212"/>
      <c r="AG576" s="212" t="s">
        <v>357</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
      <c r="A577" s="219"/>
      <c r="B577" s="220"/>
      <c r="C577" s="259" t="s">
        <v>877</v>
      </c>
      <c r="D577" s="248"/>
      <c r="E577" s="248"/>
      <c r="F577" s="248"/>
      <c r="G577" s="248"/>
      <c r="H577" s="223"/>
      <c r="I577" s="223"/>
      <c r="J577" s="223"/>
      <c r="K577" s="223"/>
      <c r="L577" s="223"/>
      <c r="M577" s="223"/>
      <c r="N577" s="222"/>
      <c r="O577" s="222"/>
      <c r="P577" s="222"/>
      <c r="Q577" s="222"/>
      <c r="R577" s="223"/>
      <c r="S577" s="223"/>
      <c r="T577" s="223"/>
      <c r="U577" s="223"/>
      <c r="V577" s="223"/>
      <c r="W577" s="223"/>
      <c r="X577" s="223"/>
      <c r="Y577" s="223"/>
      <c r="Z577" s="212"/>
      <c r="AA577" s="212"/>
      <c r="AB577" s="212"/>
      <c r="AC577" s="212"/>
      <c r="AD577" s="212"/>
      <c r="AE577" s="212"/>
      <c r="AF577" s="212"/>
      <c r="AG577" s="212" t="s">
        <v>357</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59" t="s">
        <v>1678</v>
      </c>
      <c r="D578" s="248"/>
      <c r="E578" s="248"/>
      <c r="F578" s="248"/>
      <c r="G578" s="248"/>
      <c r="H578" s="223"/>
      <c r="I578" s="223"/>
      <c r="J578" s="223"/>
      <c r="K578" s="223"/>
      <c r="L578" s="223"/>
      <c r="M578" s="223"/>
      <c r="N578" s="222"/>
      <c r="O578" s="222"/>
      <c r="P578" s="222"/>
      <c r="Q578" s="222"/>
      <c r="R578" s="223"/>
      <c r="S578" s="223"/>
      <c r="T578" s="223"/>
      <c r="U578" s="223"/>
      <c r="V578" s="223"/>
      <c r="W578" s="223"/>
      <c r="X578" s="223"/>
      <c r="Y578" s="223"/>
      <c r="Z578" s="212"/>
      <c r="AA578" s="212"/>
      <c r="AB578" s="212"/>
      <c r="AC578" s="212"/>
      <c r="AD578" s="212"/>
      <c r="AE578" s="212"/>
      <c r="AF578" s="212"/>
      <c r="AG578" s="212" t="s">
        <v>357</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59" t="s">
        <v>885</v>
      </c>
      <c r="D579" s="248"/>
      <c r="E579" s="248"/>
      <c r="F579" s="248"/>
      <c r="G579" s="248"/>
      <c r="H579" s="223"/>
      <c r="I579" s="223"/>
      <c r="J579" s="223"/>
      <c r="K579" s="223"/>
      <c r="L579" s="223"/>
      <c r="M579" s="223"/>
      <c r="N579" s="222"/>
      <c r="O579" s="222"/>
      <c r="P579" s="222"/>
      <c r="Q579" s="222"/>
      <c r="R579" s="223"/>
      <c r="S579" s="223"/>
      <c r="T579" s="223"/>
      <c r="U579" s="223"/>
      <c r="V579" s="223"/>
      <c r="W579" s="223"/>
      <c r="X579" s="223"/>
      <c r="Y579" s="223"/>
      <c r="Z579" s="212"/>
      <c r="AA579" s="212"/>
      <c r="AB579" s="212"/>
      <c r="AC579" s="212"/>
      <c r="AD579" s="212"/>
      <c r="AE579" s="212"/>
      <c r="AF579" s="212"/>
      <c r="AG579" s="212" t="s">
        <v>357</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59" t="s">
        <v>1674</v>
      </c>
      <c r="D580" s="248"/>
      <c r="E580" s="248"/>
      <c r="F580" s="248"/>
      <c r="G580" s="248"/>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357</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59" t="s">
        <v>1675</v>
      </c>
      <c r="D581" s="248"/>
      <c r="E581" s="248"/>
      <c r="F581" s="248"/>
      <c r="G581" s="248"/>
      <c r="H581" s="223"/>
      <c r="I581" s="223"/>
      <c r="J581" s="223"/>
      <c r="K581" s="223"/>
      <c r="L581" s="223"/>
      <c r="M581" s="223"/>
      <c r="N581" s="222"/>
      <c r="O581" s="222"/>
      <c r="P581" s="222"/>
      <c r="Q581" s="222"/>
      <c r="R581" s="223"/>
      <c r="S581" s="223"/>
      <c r="T581" s="223"/>
      <c r="U581" s="223"/>
      <c r="V581" s="223"/>
      <c r="W581" s="223"/>
      <c r="X581" s="223"/>
      <c r="Y581" s="223"/>
      <c r="Z581" s="212"/>
      <c r="AA581" s="212"/>
      <c r="AB581" s="212"/>
      <c r="AC581" s="212"/>
      <c r="AD581" s="212"/>
      <c r="AE581" s="212"/>
      <c r="AF581" s="212"/>
      <c r="AG581" s="212" t="s">
        <v>357</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59" t="s">
        <v>1676</v>
      </c>
      <c r="D582" s="248"/>
      <c r="E582" s="248"/>
      <c r="F582" s="248"/>
      <c r="G582" s="248"/>
      <c r="H582" s="223"/>
      <c r="I582" s="223"/>
      <c r="J582" s="223"/>
      <c r="K582" s="223"/>
      <c r="L582" s="223"/>
      <c r="M582" s="223"/>
      <c r="N582" s="222"/>
      <c r="O582" s="222"/>
      <c r="P582" s="222"/>
      <c r="Q582" s="222"/>
      <c r="R582" s="223"/>
      <c r="S582" s="223"/>
      <c r="T582" s="223"/>
      <c r="U582" s="223"/>
      <c r="V582" s="223"/>
      <c r="W582" s="223"/>
      <c r="X582" s="223"/>
      <c r="Y582" s="223"/>
      <c r="Z582" s="212"/>
      <c r="AA582" s="212"/>
      <c r="AB582" s="212"/>
      <c r="AC582" s="212"/>
      <c r="AD582" s="212"/>
      <c r="AE582" s="212"/>
      <c r="AF582" s="212"/>
      <c r="AG582" s="212" t="s">
        <v>357</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59" t="s">
        <v>870</v>
      </c>
      <c r="D583" s="248"/>
      <c r="E583" s="248"/>
      <c r="F583" s="248"/>
      <c r="G583" s="248"/>
      <c r="H583" s="223"/>
      <c r="I583" s="223"/>
      <c r="J583" s="223"/>
      <c r="K583" s="223"/>
      <c r="L583" s="223"/>
      <c r="M583" s="223"/>
      <c r="N583" s="222"/>
      <c r="O583" s="222"/>
      <c r="P583" s="222"/>
      <c r="Q583" s="222"/>
      <c r="R583" s="223"/>
      <c r="S583" s="223"/>
      <c r="T583" s="223"/>
      <c r="U583" s="223"/>
      <c r="V583" s="223"/>
      <c r="W583" s="223"/>
      <c r="X583" s="223"/>
      <c r="Y583" s="223"/>
      <c r="Z583" s="212"/>
      <c r="AA583" s="212"/>
      <c r="AB583" s="212"/>
      <c r="AC583" s="212"/>
      <c r="AD583" s="212"/>
      <c r="AE583" s="212"/>
      <c r="AF583" s="212"/>
      <c r="AG583" s="212" t="s">
        <v>357</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9" t="s">
        <v>1665</v>
      </c>
      <c r="D584" s="248"/>
      <c r="E584" s="248"/>
      <c r="F584" s="248"/>
      <c r="G584" s="248"/>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357</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9" t="s">
        <v>1666</v>
      </c>
      <c r="D585" s="248"/>
      <c r="E585" s="248"/>
      <c r="F585" s="248"/>
      <c r="G585" s="248"/>
      <c r="H585" s="223"/>
      <c r="I585" s="223"/>
      <c r="J585" s="223"/>
      <c r="K585" s="223"/>
      <c r="L585" s="223"/>
      <c r="M585" s="223"/>
      <c r="N585" s="222"/>
      <c r="O585" s="222"/>
      <c r="P585" s="222"/>
      <c r="Q585" s="222"/>
      <c r="R585" s="223"/>
      <c r="S585" s="223"/>
      <c r="T585" s="223"/>
      <c r="U585" s="223"/>
      <c r="V585" s="223"/>
      <c r="W585" s="223"/>
      <c r="X585" s="223"/>
      <c r="Y585" s="223"/>
      <c r="Z585" s="212"/>
      <c r="AA585" s="212"/>
      <c r="AB585" s="212"/>
      <c r="AC585" s="212"/>
      <c r="AD585" s="212"/>
      <c r="AE585" s="212"/>
      <c r="AF585" s="212"/>
      <c r="AG585" s="212" t="s">
        <v>357</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59" t="s">
        <v>871</v>
      </c>
      <c r="D586" s="248"/>
      <c r="E586" s="248"/>
      <c r="F586" s="248"/>
      <c r="G586" s="248"/>
      <c r="H586" s="223"/>
      <c r="I586" s="223"/>
      <c r="J586" s="223"/>
      <c r="K586" s="223"/>
      <c r="L586" s="223"/>
      <c r="M586" s="223"/>
      <c r="N586" s="222"/>
      <c r="O586" s="222"/>
      <c r="P586" s="222"/>
      <c r="Q586" s="222"/>
      <c r="R586" s="223"/>
      <c r="S586" s="223"/>
      <c r="T586" s="223"/>
      <c r="U586" s="223"/>
      <c r="V586" s="223"/>
      <c r="W586" s="223"/>
      <c r="X586" s="223"/>
      <c r="Y586" s="223"/>
      <c r="Z586" s="212"/>
      <c r="AA586" s="212"/>
      <c r="AB586" s="212"/>
      <c r="AC586" s="212"/>
      <c r="AD586" s="212"/>
      <c r="AE586" s="212"/>
      <c r="AF586" s="212"/>
      <c r="AG586" s="212" t="s">
        <v>357</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59" t="s">
        <v>1652</v>
      </c>
      <c r="D587" s="248"/>
      <c r="E587" s="248"/>
      <c r="F587" s="248"/>
      <c r="G587" s="248"/>
      <c r="H587" s="223"/>
      <c r="I587" s="223"/>
      <c r="J587" s="223"/>
      <c r="K587" s="223"/>
      <c r="L587" s="223"/>
      <c r="M587" s="223"/>
      <c r="N587" s="222"/>
      <c r="O587" s="222"/>
      <c r="P587" s="222"/>
      <c r="Q587" s="222"/>
      <c r="R587" s="223"/>
      <c r="S587" s="223"/>
      <c r="T587" s="223"/>
      <c r="U587" s="223"/>
      <c r="V587" s="223"/>
      <c r="W587" s="223"/>
      <c r="X587" s="223"/>
      <c r="Y587" s="223"/>
      <c r="Z587" s="212"/>
      <c r="AA587" s="212"/>
      <c r="AB587" s="212"/>
      <c r="AC587" s="212"/>
      <c r="AD587" s="212"/>
      <c r="AE587" s="212"/>
      <c r="AF587" s="212"/>
      <c r="AG587" s="212" t="s">
        <v>357</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47" t="str">
        <f>C587</f>
        <v>Kompletní provedení dle veškerých informací obsažených v PD (textová i výkresová část, technologické postupy atd.).</v>
      </c>
      <c r="BB587" s="212"/>
      <c r="BC587" s="212"/>
      <c r="BD587" s="212"/>
      <c r="BE587" s="212"/>
      <c r="BF587" s="212"/>
      <c r="BG587" s="212"/>
      <c r="BH587" s="212"/>
    </row>
    <row r="588" spans="1:60" ht="22.5" outlineLevel="3" x14ac:dyDescent="0.2">
      <c r="A588" s="219"/>
      <c r="B588" s="220"/>
      <c r="C588" s="259" t="s">
        <v>1653</v>
      </c>
      <c r="D588" s="248"/>
      <c r="E588" s="248"/>
      <c r="F588" s="248"/>
      <c r="G588" s="248"/>
      <c r="H588" s="223"/>
      <c r="I588" s="223"/>
      <c r="J588" s="223"/>
      <c r="K588" s="223"/>
      <c r="L588" s="223"/>
      <c r="M588" s="223"/>
      <c r="N588" s="222"/>
      <c r="O588" s="222"/>
      <c r="P588" s="222"/>
      <c r="Q588" s="222"/>
      <c r="R588" s="223"/>
      <c r="S588" s="223"/>
      <c r="T588" s="223"/>
      <c r="U588" s="223"/>
      <c r="V588" s="223"/>
      <c r="W588" s="223"/>
      <c r="X588" s="223"/>
      <c r="Y588" s="223"/>
      <c r="Z588" s="212"/>
      <c r="AA588" s="212"/>
      <c r="AB588" s="212"/>
      <c r="AC588" s="212"/>
      <c r="AD588" s="212"/>
      <c r="AE588" s="212"/>
      <c r="AF588" s="212"/>
      <c r="AG588" s="212" t="s">
        <v>357</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47" t="str">
        <f>C588</f>
        <v>Provedení je včetně montáže, demontáže původních konstrukcí, dodávky, přesunu hmot, přesunu a likvidace suti, povrchové úpravy, repasí, dílenských dokumentací,</v>
      </c>
      <c r="BB588" s="212"/>
      <c r="BC588" s="212"/>
      <c r="BD588" s="212"/>
      <c r="BE588" s="212"/>
      <c r="BF588" s="212"/>
      <c r="BG588" s="212"/>
      <c r="BH588" s="212"/>
    </row>
    <row r="589" spans="1:60" outlineLevel="3" x14ac:dyDescent="0.2">
      <c r="A589" s="219"/>
      <c r="B589" s="220"/>
      <c r="C589" s="259" t="s">
        <v>666</v>
      </c>
      <c r="D589" s="248"/>
      <c r="E589" s="248"/>
      <c r="F589" s="248"/>
      <c r="G589" s="248"/>
      <c r="H589" s="223"/>
      <c r="I589" s="223"/>
      <c r="J589" s="223"/>
      <c r="K589" s="223"/>
      <c r="L589" s="223"/>
      <c r="M589" s="223"/>
      <c r="N589" s="222"/>
      <c r="O589" s="222"/>
      <c r="P589" s="222"/>
      <c r="Q589" s="222"/>
      <c r="R589" s="223"/>
      <c r="S589" s="223"/>
      <c r="T589" s="223"/>
      <c r="U589" s="223"/>
      <c r="V589" s="223"/>
      <c r="W589" s="223"/>
      <c r="X589" s="223"/>
      <c r="Y589" s="223"/>
      <c r="Z589" s="212"/>
      <c r="AA589" s="212"/>
      <c r="AB589" s="212"/>
      <c r="AC589" s="212"/>
      <c r="AD589" s="212"/>
      <c r="AE589" s="212"/>
      <c r="AF589" s="212"/>
      <c r="AG589" s="212" t="s">
        <v>357</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39">
        <v>94</v>
      </c>
      <c r="B590" s="240" t="s">
        <v>295</v>
      </c>
      <c r="C590" s="257" t="s">
        <v>886</v>
      </c>
      <c r="D590" s="241" t="s">
        <v>862</v>
      </c>
      <c r="E590" s="242">
        <v>1</v>
      </c>
      <c r="F590" s="243"/>
      <c r="G590" s="244">
        <f>ROUND(E590*F590,2)</f>
        <v>0</v>
      </c>
      <c r="H590" s="243"/>
      <c r="I590" s="244">
        <f>ROUND(E590*H590,2)</f>
        <v>0</v>
      </c>
      <c r="J590" s="243"/>
      <c r="K590" s="244">
        <f>ROUND(E590*J590,2)</f>
        <v>0</v>
      </c>
      <c r="L590" s="244">
        <v>21</v>
      </c>
      <c r="M590" s="244">
        <f>G590*(1+L590/100)</f>
        <v>0</v>
      </c>
      <c r="N590" s="242">
        <v>0</v>
      </c>
      <c r="O590" s="242">
        <f>ROUND(E590*N590,2)</f>
        <v>0</v>
      </c>
      <c r="P590" s="242">
        <v>0</v>
      </c>
      <c r="Q590" s="242">
        <f>ROUND(E590*P590,2)</f>
        <v>0</v>
      </c>
      <c r="R590" s="244"/>
      <c r="S590" s="244" t="s">
        <v>413</v>
      </c>
      <c r="T590" s="245" t="s">
        <v>353</v>
      </c>
      <c r="U590" s="223">
        <v>0</v>
      </c>
      <c r="V590" s="223">
        <f>ROUND(E590*U590,2)</f>
        <v>0</v>
      </c>
      <c r="W590" s="223"/>
      <c r="X590" s="223" t="s">
        <v>686</v>
      </c>
      <c r="Y590" s="223" t="s">
        <v>355</v>
      </c>
      <c r="Z590" s="212"/>
      <c r="AA590" s="212"/>
      <c r="AB590" s="212"/>
      <c r="AC590" s="212"/>
      <c r="AD590" s="212"/>
      <c r="AE590" s="212"/>
      <c r="AF590" s="212"/>
      <c r="AG590" s="212" t="s">
        <v>687</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2" x14ac:dyDescent="0.2">
      <c r="A591" s="219"/>
      <c r="B591" s="220"/>
      <c r="C591" s="258" t="s">
        <v>425</v>
      </c>
      <c r="D591" s="246"/>
      <c r="E591" s="246"/>
      <c r="F591" s="246"/>
      <c r="G591" s="246"/>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357</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59" t="s">
        <v>1679</v>
      </c>
      <c r="D592" s="248"/>
      <c r="E592" s="248"/>
      <c r="F592" s="248"/>
      <c r="G592" s="248"/>
      <c r="H592" s="223"/>
      <c r="I592" s="223"/>
      <c r="J592" s="223"/>
      <c r="K592" s="223"/>
      <c r="L592" s="223"/>
      <c r="M592" s="223"/>
      <c r="N592" s="222"/>
      <c r="O592" s="222"/>
      <c r="P592" s="222"/>
      <c r="Q592" s="222"/>
      <c r="R592" s="223"/>
      <c r="S592" s="223"/>
      <c r="T592" s="223"/>
      <c r="U592" s="223"/>
      <c r="V592" s="223"/>
      <c r="W592" s="223"/>
      <c r="X592" s="223"/>
      <c r="Y592" s="223"/>
      <c r="Z592" s="212"/>
      <c r="AA592" s="212"/>
      <c r="AB592" s="212"/>
      <c r="AC592" s="212"/>
      <c r="AD592" s="212"/>
      <c r="AE592" s="212"/>
      <c r="AF592" s="212"/>
      <c r="AG592" s="212" t="s">
        <v>357</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59" t="s">
        <v>1672</v>
      </c>
      <c r="D593" s="248"/>
      <c r="E593" s="248"/>
      <c r="F593" s="248"/>
      <c r="G593" s="248"/>
      <c r="H593" s="223"/>
      <c r="I593" s="223"/>
      <c r="J593" s="223"/>
      <c r="K593" s="223"/>
      <c r="L593" s="223"/>
      <c r="M593" s="223"/>
      <c r="N593" s="222"/>
      <c r="O593" s="222"/>
      <c r="P593" s="222"/>
      <c r="Q593" s="222"/>
      <c r="R593" s="223"/>
      <c r="S593" s="223"/>
      <c r="T593" s="223"/>
      <c r="U593" s="223"/>
      <c r="V593" s="223"/>
      <c r="W593" s="223"/>
      <c r="X593" s="223"/>
      <c r="Y593" s="223"/>
      <c r="Z593" s="212"/>
      <c r="AA593" s="212"/>
      <c r="AB593" s="212"/>
      <c r="AC593" s="212"/>
      <c r="AD593" s="212"/>
      <c r="AE593" s="212"/>
      <c r="AF593" s="212"/>
      <c r="AG593" s="212" t="s">
        <v>357</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59" t="s">
        <v>882</v>
      </c>
      <c r="D594" s="248"/>
      <c r="E594" s="248"/>
      <c r="F594" s="248"/>
      <c r="G594" s="248"/>
      <c r="H594" s="223"/>
      <c r="I594" s="223"/>
      <c r="J594" s="223"/>
      <c r="K594" s="223"/>
      <c r="L594" s="223"/>
      <c r="M594" s="223"/>
      <c r="N594" s="222"/>
      <c r="O594" s="222"/>
      <c r="P594" s="222"/>
      <c r="Q594" s="222"/>
      <c r="R594" s="223"/>
      <c r="S594" s="223"/>
      <c r="T594" s="223"/>
      <c r="U594" s="223"/>
      <c r="V594" s="223"/>
      <c r="W594" s="223"/>
      <c r="X594" s="223"/>
      <c r="Y594" s="223"/>
      <c r="Z594" s="212"/>
      <c r="AA594" s="212"/>
      <c r="AB594" s="212"/>
      <c r="AC594" s="212"/>
      <c r="AD594" s="212"/>
      <c r="AE594" s="212"/>
      <c r="AF594" s="212"/>
      <c r="AG594" s="212" t="s">
        <v>357</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19"/>
      <c r="B595" s="220"/>
      <c r="C595" s="259" t="s">
        <v>875</v>
      </c>
      <c r="D595" s="248"/>
      <c r="E595" s="248"/>
      <c r="F595" s="248"/>
      <c r="G595" s="248"/>
      <c r="H595" s="223"/>
      <c r="I595" s="223"/>
      <c r="J595" s="223"/>
      <c r="K595" s="223"/>
      <c r="L595" s="223"/>
      <c r="M595" s="223"/>
      <c r="N595" s="222"/>
      <c r="O595" s="222"/>
      <c r="P595" s="222"/>
      <c r="Q595" s="222"/>
      <c r="R595" s="223"/>
      <c r="S595" s="223"/>
      <c r="T595" s="223"/>
      <c r="U595" s="223"/>
      <c r="V595" s="223"/>
      <c r="W595" s="223"/>
      <c r="X595" s="223"/>
      <c r="Y595" s="223"/>
      <c r="Z595" s="212"/>
      <c r="AA595" s="212"/>
      <c r="AB595" s="212"/>
      <c r="AC595" s="212"/>
      <c r="AD595" s="212"/>
      <c r="AE595" s="212"/>
      <c r="AF595" s="212"/>
      <c r="AG595" s="212" t="s">
        <v>357</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19"/>
      <c r="B596" s="220"/>
      <c r="C596" s="259" t="s">
        <v>876</v>
      </c>
      <c r="D596" s="248"/>
      <c r="E596" s="248"/>
      <c r="F596" s="248"/>
      <c r="G596" s="248"/>
      <c r="H596" s="223"/>
      <c r="I596" s="223"/>
      <c r="J596" s="223"/>
      <c r="K596" s="223"/>
      <c r="L596" s="223"/>
      <c r="M596" s="223"/>
      <c r="N596" s="222"/>
      <c r="O596" s="222"/>
      <c r="P596" s="222"/>
      <c r="Q596" s="222"/>
      <c r="R596" s="223"/>
      <c r="S596" s="223"/>
      <c r="T596" s="223"/>
      <c r="U596" s="223"/>
      <c r="V596" s="223"/>
      <c r="W596" s="223"/>
      <c r="X596" s="223"/>
      <c r="Y596" s="223"/>
      <c r="Z596" s="212"/>
      <c r="AA596" s="212"/>
      <c r="AB596" s="212"/>
      <c r="AC596" s="212"/>
      <c r="AD596" s="212"/>
      <c r="AE596" s="212"/>
      <c r="AF596" s="212"/>
      <c r="AG596" s="212" t="s">
        <v>357</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19"/>
      <c r="B597" s="220"/>
      <c r="C597" s="259" t="s">
        <v>866</v>
      </c>
      <c r="D597" s="248"/>
      <c r="E597" s="248"/>
      <c r="F597" s="248"/>
      <c r="G597" s="248"/>
      <c r="H597" s="223"/>
      <c r="I597" s="223"/>
      <c r="J597" s="223"/>
      <c r="K597" s="223"/>
      <c r="L597" s="223"/>
      <c r="M597" s="223"/>
      <c r="N597" s="222"/>
      <c r="O597" s="222"/>
      <c r="P597" s="222"/>
      <c r="Q597" s="222"/>
      <c r="R597" s="223"/>
      <c r="S597" s="223"/>
      <c r="T597" s="223"/>
      <c r="U597" s="223"/>
      <c r="V597" s="223"/>
      <c r="W597" s="223"/>
      <c r="X597" s="223"/>
      <c r="Y597" s="223"/>
      <c r="Z597" s="212"/>
      <c r="AA597" s="212"/>
      <c r="AB597" s="212"/>
      <c r="AC597" s="212"/>
      <c r="AD597" s="212"/>
      <c r="AE597" s="212"/>
      <c r="AF597" s="212"/>
      <c r="AG597" s="212" t="s">
        <v>357</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59" t="s">
        <v>887</v>
      </c>
      <c r="D598" s="248"/>
      <c r="E598" s="248"/>
      <c r="F598" s="248"/>
      <c r="G598" s="248"/>
      <c r="H598" s="223"/>
      <c r="I598" s="223"/>
      <c r="J598" s="223"/>
      <c r="K598" s="223"/>
      <c r="L598" s="223"/>
      <c r="M598" s="223"/>
      <c r="N598" s="222"/>
      <c r="O598" s="222"/>
      <c r="P598" s="222"/>
      <c r="Q598" s="222"/>
      <c r="R598" s="223"/>
      <c r="S598" s="223"/>
      <c r="T598" s="223"/>
      <c r="U598" s="223"/>
      <c r="V598" s="223"/>
      <c r="W598" s="223"/>
      <c r="X598" s="223"/>
      <c r="Y598" s="223"/>
      <c r="Z598" s="212"/>
      <c r="AA598" s="212"/>
      <c r="AB598" s="212"/>
      <c r="AC598" s="212"/>
      <c r="AD598" s="212"/>
      <c r="AE598" s="212"/>
      <c r="AF598" s="212"/>
      <c r="AG598" s="212" t="s">
        <v>357</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59" t="s">
        <v>888</v>
      </c>
      <c r="D599" s="248"/>
      <c r="E599" s="248"/>
      <c r="F599" s="248"/>
      <c r="G599" s="248"/>
      <c r="H599" s="223"/>
      <c r="I599" s="223"/>
      <c r="J599" s="223"/>
      <c r="K599" s="223"/>
      <c r="L599" s="223"/>
      <c r="M599" s="223"/>
      <c r="N599" s="222"/>
      <c r="O599" s="222"/>
      <c r="P599" s="222"/>
      <c r="Q599" s="222"/>
      <c r="R599" s="223"/>
      <c r="S599" s="223"/>
      <c r="T599" s="223"/>
      <c r="U599" s="223"/>
      <c r="V599" s="223"/>
      <c r="W599" s="223"/>
      <c r="X599" s="223"/>
      <c r="Y599" s="223"/>
      <c r="Z599" s="212"/>
      <c r="AA599" s="212"/>
      <c r="AB599" s="212"/>
      <c r="AC599" s="212"/>
      <c r="AD599" s="212"/>
      <c r="AE599" s="212"/>
      <c r="AF599" s="212"/>
      <c r="AG599" s="212" t="s">
        <v>357</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59" t="s">
        <v>889</v>
      </c>
      <c r="D600" s="248"/>
      <c r="E600" s="248"/>
      <c r="F600" s="248"/>
      <c r="G600" s="248"/>
      <c r="H600" s="223"/>
      <c r="I600" s="223"/>
      <c r="J600" s="223"/>
      <c r="K600" s="223"/>
      <c r="L600" s="223"/>
      <c r="M600" s="223"/>
      <c r="N600" s="222"/>
      <c r="O600" s="222"/>
      <c r="P600" s="222"/>
      <c r="Q600" s="222"/>
      <c r="R600" s="223"/>
      <c r="S600" s="223"/>
      <c r="T600" s="223"/>
      <c r="U600" s="223"/>
      <c r="V600" s="223"/>
      <c r="W600" s="223"/>
      <c r="X600" s="223"/>
      <c r="Y600" s="223"/>
      <c r="Z600" s="212"/>
      <c r="AA600" s="212"/>
      <c r="AB600" s="212"/>
      <c r="AC600" s="212"/>
      <c r="AD600" s="212"/>
      <c r="AE600" s="212"/>
      <c r="AF600" s="212"/>
      <c r="AG600" s="212" t="s">
        <v>357</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59" t="s">
        <v>1674</v>
      </c>
      <c r="D601" s="248"/>
      <c r="E601" s="248"/>
      <c r="F601" s="248"/>
      <c r="G601" s="248"/>
      <c r="H601" s="223"/>
      <c r="I601" s="223"/>
      <c r="J601" s="223"/>
      <c r="K601" s="223"/>
      <c r="L601" s="223"/>
      <c r="M601" s="223"/>
      <c r="N601" s="222"/>
      <c r="O601" s="222"/>
      <c r="P601" s="222"/>
      <c r="Q601" s="222"/>
      <c r="R601" s="223"/>
      <c r="S601" s="223"/>
      <c r="T601" s="223"/>
      <c r="U601" s="223"/>
      <c r="V601" s="223"/>
      <c r="W601" s="223"/>
      <c r="X601" s="223"/>
      <c r="Y601" s="223"/>
      <c r="Z601" s="212"/>
      <c r="AA601" s="212"/>
      <c r="AB601" s="212"/>
      <c r="AC601" s="212"/>
      <c r="AD601" s="212"/>
      <c r="AE601" s="212"/>
      <c r="AF601" s="212"/>
      <c r="AG601" s="212" t="s">
        <v>357</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59" t="s">
        <v>1680</v>
      </c>
      <c r="D602" s="248"/>
      <c r="E602" s="248"/>
      <c r="F602" s="248"/>
      <c r="G602" s="248"/>
      <c r="H602" s="223"/>
      <c r="I602" s="223"/>
      <c r="J602" s="223"/>
      <c r="K602" s="223"/>
      <c r="L602" s="223"/>
      <c r="M602" s="223"/>
      <c r="N602" s="222"/>
      <c r="O602" s="222"/>
      <c r="P602" s="222"/>
      <c r="Q602" s="222"/>
      <c r="R602" s="223"/>
      <c r="S602" s="223"/>
      <c r="T602" s="223"/>
      <c r="U602" s="223"/>
      <c r="V602" s="223"/>
      <c r="W602" s="223"/>
      <c r="X602" s="223"/>
      <c r="Y602" s="223"/>
      <c r="Z602" s="212"/>
      <c r="AA602" s="212"/>
      <c r="AB602" s="212"/>
      <c r="AC602" s="212"/>
      <c r="AD602" s="212"/>
      <c r="AE602" s="212"/>
      <c r="AF602" s="212"/>
      <c r="AG602" s="212" t="s">
        <v>357</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59" t="s">
        <v>1681</v>
      </c>
      <c r="D603" s="248"/>
      <c r="E603" s="248"/>
      <c r="F603" s="248"/>
      <c r="G603" s="248"/>
      <c r="H603" s="223"/>
      <c r="I603" s="223"/>
      <c r="J603" s="223"/>
      <c r="K603" s="223"/>
      <c r="L603" s="223"/>
      <c r="M603" s="223"/>
      <c r="N603" s="222"/>
      <c r="O603" s="222"/>
      <c r="P603" s="222"/>
      <c r="Q603" s="222"/>
      <c r="R603" s="223"/>
      <c r="S603" s="223"/>
      <c r="T603" s="223"/>
      <c r="U603" s="223"/>
      <c r="V603" s="223"/>
      <c r="W603" s="223"/>
      <c r="X603" s="223"/>
      <c r="Y603" s="223"/>
      <c r="Z603" s="212"/>
      <c r="AA603" s="212"/>
      <c r="AB603" s="212"/>
      <c r="AC603" s="212"/>
      <c r="AD603" s="212"/>
      <c r="AE603" s="212"/>
      <c r="AF603" s="212"/>
      <c r="AG603" s="212" t="s">
        <v>357</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9" t="s">
        <v>870</v>
      </c>
      <c r="D604" s="248"/>
      <c r="E604" s="248"/>
      <c r="F604" s="248"/>
      <c r="G604" s="248"/>
      <c r="H604" s="223"/>
      <c r="I604" s="223"/>
      <c r="J604" s="223"/>
      <c r="K604" s="223"/>
      <c r="L604" s="223"/>
      <c r="M604" s="223"/>
      <c r="N604" s="222"/>
      <c r="O604" s="222"/>
      <c r="P604" s="222"/>
      <c r="Q604" s="222"/>
      <c r="R604" s="223"/>
      <c r="S604" s="223"/>
      <c r="T604" s="223"/>
      <c r="U604" s="223"/>
      <c r="V604" s="223"/>
      <c r="W604" s="223"/>
      <c r="X604" s="223"/>
      <c r="Y604" s="223"/>
      <c r="Z604" s="212"/>
      <c r="AA604" s="212"/>
      <c r="AB604" s="212"/>
      <c r="AC604" s="212"/>
      <c r="AD604" s="212"/>
      <c r="AE604" s="212"/>
      <c r="AF604" s="212"/>
      <c r="AG604" s="212" t="s">
        <v>357</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9" t="s">
        <v>1670</v>
      </c>
      <c r="D605" s="248"/>
      <c r="E605" s="248"/>
      <c r="F605" s="248"/>
      <c r="G605" s="248"/>
      <c r="H605" s="223"/>
      <c r="I605" s="223"/>
      <c r="J605" s="223"/>
      <c r="K605" s="223"/>
      <c r="L605" s="223"/>
      <c r="M605" s="223"/>
      <c r="N605" s="222"/>
      <c r="O605" s="222"/>
      <c r="P605" s="222"/>
      <c r="Q605" s="222"/>
      <c r="R605" s="223"/>
      <c r="S605" s="223"/>
      <c r="T605" s="223"/>
      <c r="U605" s="223"/>
      <c r="V605" s="223"/>
      <c r="W605" s="223"/>
      <c r="X605" s="223"/>
      <c r="Y605" s="223"/>
      <c r="Z605" s="212"/>
      <c r="AA605" s="212"/>
      <c r="AB605" s="212"/>
      <c r="AC605" s="212"/>
      <c r="AD605" s="212"/>
      <c r="AE605" s="212"/>
      <c r="AF605" s="212"/>
      <c r="AG605" s="212" t="s">
        <v>357</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59" t="s">
        <v>1666</v>
      </c>
      <c r="D606" s="248"/>
      <c r="E606" s="248"/>
      <c r="F606" s="248"/>
      <c r="G606" s="248"/>
      <c r="H606" s="223"/>
      <c r="I606" s="223"/>
      <c r="J606" s="223"/>
      <c r="K606" s="223"/>
      <c r="L606" s="223"/>
      <c r="M606" s="223"/>
      <c r="N606" s="222"/>
      <c r="O606" s="222"/>
      <c r="P606" s="222"/>
      <c r="Q606" s="222"/>
      <c r="R606" s="223"/>
      <c r="S606" s="223"/>
      <c r="T606" s="223"/>
      <c r="U606" s="223"/>
      <c r="V606" s="223"/>
      <c r="W606" s="223"/>
      <c r="X606" s="223"/>
      <c r="Y606" s="223"/>
      <c r="Z606" s="212"/>
      <c r="AA606" s="212"/>
      <c r="AB606" s="212"/>
      <c r="AC606" s="212"/>
      <c r="AD606" s="212"/>
      <c r="AE606" s="212"/>
      <c r="AF606" s="212"/>
      <c r="AG606" s="212" t="s">
        <v>357</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9" t="s">
        <v>880</v>
      </c>
      <c r="D607" s="248"/>
      <c r="E607" s="248"/>
      <c r="F607" s="248"/>
      <c r="G607" s="248"/>
      <c r="H607" s="223"/>
      <c r="I607" s="223"/>
      <c r="J607" s="223"/>
      <c r="K607" s="223"/>
      <c r="L607" s="223"/>
      <c r="M607" s="223"/>
      <c r="N607" s="222"/>
      <c r="O607" s="222"/>
      <c r="P607" s="222"/>
      <c r="Q607" s="222"/>
      <c r="R607" s="223"/>
      <c r="S607" s="223"/>
      <c r="T607" s="223"/>
      <c r="U607" s="223"/>
      <c r="V607" s="223"/>
      <c r="W607" s="223"/>
      <c r="X607" s="223"/>
      <c r="Y607" s="223"/>
      <c r="Z607" s="212"/>
      <c r="AA607" s="212"/>
      <c r="AB607" s="212"/>
      <c r="AC607" s="212"/>
      <c r="AD607" s="212"/>
      <c r="AE607" s="212"/>
      <c r="AF607" s="212"/>
      <c r="AG607" s="212" t="s">
        <v>357</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9" t="s">
        <v>1652</v>
      </c>
      <c r="D608" s="248"/>
      <c r="E608" s="248"/>
      <c r="F608" s="248"/>
      <c r="G608" s="248"/>
      <c r="H608" s="223"/>
      <c r="I608" s="223"/>
      <c r="J608" s="223"/>
      <c r="K608" s="223"/>
      <c r="L608" s="223"/>
      <c r="M608" s="223"/>
      <c r="N608" s="222"/>
      <c r="O608" s="222"/>
      <c r="P608" s="222"/>
      <c r="Q608" s="222"/>
      <c r="R608" s="223"/>
      <c r="S608" s="223"/>
      <c r="T608" s="223"/>
      <c r="U608" s="223"/>
      <c r="V608" s="223"/>
      <c r="W608" s="223"/>
      <c r="X608" s="223"/>
      <c r="Y608" s="223"/>
      <c r="Z608" s="212"/>
      <c r="AA608" s="212"/>
      <c r="AB608" s="212"/>
      <c r="AC608" s="212"/>
      <c r="AD608" s="212"/>
      <c r="AE608" s="212"/>
      <c r="AF608" s="212"/>
      <c r="AG608" s="212" t="s">
        <v>357</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47" t="str">
        <f>C608</f>
        <v>Kompletní provedení dle veškerých informací obsažených v PD (textová i výkresová část, technologické postupy atd.).</v>
      </c>
      <c r="BB608" s="212"/>
      <c r="BC608" s="212"/>
      <c r="BD608" s="212"/>
      <c r="BE608" s="212"/>
      <c r="BF608" s="212"/>
      <c r="BG608" s="212"/>
      <c r="BH608" s="212"/>
    </row>
    <row r="609" spans="1:60" ht="22.5" outlineLevel="3" x14ac:dyDescent="0.2">
      <c r="A609" s="219"/>
      <c r="B609" s="220"/>
      <c r="C609" s="259" t="s">
        <v>1653</v>
      </c>
      <c r="D609" s="248"/>
      <c r="E609" s="248"/>
      <c r="F609" s="248"/>
      <c r="G609" s="248"/>
      <c r="H609" s="223"/>
      <c r="I609" s="223"/>
      <c r="J609" s="223"/>
      <c r="K609" s="223"/>
      <c r="L609" s="223"/>
      <c r="M609" s="223"/>
      <c r="N609" s="222"/>
      <c r="O609" s="222"/>
      <c r="P609" s="222"/>
      <c r="Q609" s="222"/>
      <c r="R609" s="223"/>
      <c r="S609" s="223"/>
      <c r="T609" s="223"/>
      <c r="U609" s="223"/>
      <c r="V609" s="223"/>
      <c r="W609" s="223"/>
      <c r="X609" s="223"/>
      <c r="Y609" s="223"/>
      <c r="Z609" s="212"/>
      <c r="AA609" s="212"/>
      <c r="AB609" s="212"/>
      <c r="AC609" s="212"/>
      <c r="AD609" s="212"/>
      <c r="AE609" s="212"/>
      <c r="AF609" s="212"/>
      <c r="AG609" s="212" t="s">
        <v>357</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47" t="str">
        <f>C609</f>
        <v>Provedení je včetně montáže, demontáže původních konstrukcí, dodávky, přesunu hmot, přesunu a likvidace suti, povrchové úpravy, repasí, dílenských dokumentací,</v>
      </c>
      <c r="BB609" s="212"/>
      <c r="BC609" s="212"/>
      <c r="BD609" s="212"/>
      <c r="BE609" s="212"/>
      <c r="BF609" s="212"/>
      <c r="BG609" s="212"/>
      <c r="BH609" s="212"/>
    </row>
    <row r="610" spans="1:60" outlineLevel="3" x14ac:dyDescent="0.2">
      <c r="A610" s="219"/>
      <c r="B610" s="220"/>
      <c r="C610" s="259" t="s">
        <v>666</v>
      </c>
      <c r="D610" s="248"/>
      <c r="E610" s="248"/>
      <c r="F610" s="248"/>
      <c r="G610" s="248"/>
      <c r="H610" s="223"/>
      <c r="I610" s="223"/>
      <c r="J610" s="223"/>
      <c r="K610" s="223"/>
      <c r="L610" s="223"/>
      <c r="M610" s="223"/>
      <c r="N610" s="222"/>
      <c r="O610" s="222"/>
      <c r="P610" s="222"/>
      <c r="Q610" s="222"/>
      <c r="R610" s="223"/>
      <c r="S610" s="223"/>
      <c r="T610" s="223"/>
      <c r="U610" s="223"/>
      <c r="V610" s="223"/>
      <c r="W610" s="223"/>
      <c r="X610" s="223"/>
      <c r="Y610" s="223"/>
      <c r="Z610" s="212"/>
      <c r="AA610" s="212"/>
      <c r="AB610" s="212"/>
      <c r="AC610" s="212"/>
      <c r="AD610" s="212"/>
      <c r="AE610" s="212"/>
      <c r="AF610" s="212"/>
      <c r="AG610" s="212" t="s">
        <v>357</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39">
        <v>95</v>
      </c>
      <c r="B611" s="240" t="s">
        <v>297</v>
      </c>
      <c r="C611" s="257" t="s">
        <v>890</v>
      </c>
      <c r="D611" s="241" t="s">
        <v>862</v>
      </c>
      <c r="E611" s="242">
        <v>1</v>
      </c>
      <c r="F611" s="243"/>
      <c r="G611" s="244">
        <f>ROUND(E611*F611,2)</f>
        <v>0</v>
      </c>
      <c r="H611" s="243"/>
      <c r="I611" s="244">
        <f>ROUND(E611*H611,2)</f>
        <v>0</v>
      </c>
      <c r="J611" s="243"/>
      <c r="K611" s="244">
        <f>ROUND(E611*J611,2)</f>
        <v>0</v>
      </c>
      <c r="L611" s="244">
        <v>21</v>
      </c>
      <c r="M611" s="244">
        <f>G611*(1+L611/100)</f>
        <v>0</v>
      </c>
      <c r="N611" s="242">
        <v>0</v>
      </c>
      <c r="O611" s="242">
        <f>ROUND(E611*N611,2)</f>
        <v>0</v>
      </c>
      <c r="P611" s="242">
        <v>0</v>
      </c>
      <c r="Q611" s="242">
        <f>ROUND(E611*P611,2)</f>
        <v>0</v>
      </c>
      <c r="R611" s="244"/>
      <c r="S611" s="244" t="s">
        <v>413</v>
      </c>
      <c r="T611" s="245" t="s">
        <v>353</v>
      </c>
      <c r="U611" s="223">
        <v>0</v>
      </c>
      <c r="V611" s="223">
        <f>ROUND(E611*U611,2)</f>
        <v>0</v>
      </c>
      <c r="W611" s="223"/>
      <c r="X611" s="223" t="s">
        <v>686</v>
      </c>
      <c r="Y611" s="223" t="s">
        <v>355</v>
      </c>
      <c r="Z611" s="212"/>
      <c r="AA611" s="212"/>
      <c r="AB611" s="212"/>
      <c r="AC611" s="212"/>
      <c r="AD611" s="212"/>
      <c r="AE611" s="212"/>
      <c r="AF611" s="212"/>
      <c r="AG611" s="212" t="s">
        <v>687</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2" x14ac:dyDescent="0.2">
      <c r="A612" s="219"/>
      <c r="B612" s="220"/>
      <c r="C612" s="258" t="s">
        <v>425</v>
      </c>
      <c r="D612" s="246"/>
      <c r="E612" s="246"/>
      <c r="F612" s="246"/>
      <c r="G612" s="246"/>
      <c r="H612" s="223"/>
      <c r="I612" s="223"/>
      <c r="J612" s="223"/>
      <c r="K612" s="223"/>
      <c r="L612" s="223"/>
      <c r="M612" s="223"/>
      <c r="N612" s="222"/>
      <c r="O612" s="222"/>
      <c r="P612" s="222"/>
      <c r="Q612" s="222"/>
      <c r="R612" s="223"/>
      <c r="S612" s="223"/>
      <c r="T612" s="223"/>
      <c r="U612" s="223"/>
      <c r="V612" s="223"/>
      <c r="W612" s="223"/>
      <c r="X612" s="223"/>
      <c r="Y612" s="223"/>
      <c r="Z612" s="212"/>
      <c r="AA612" s="212"/>
      <c r="AB612" s="212"/>
      <c r="AC612" s="212"/>
      <c r="AD612" s="212"/>
      <c r="AE612" s="212"/>
      <c r="AF612" s="212"/>
      <c r="AG612" s="212" t="s">
        <v>357</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59" t="s">
        <v>1682</v>
      </c>
      <c r="D613" s="248"/>
      <c r="E613" s="248"/>
      <c r="F613" s="248"/>
      <c r="G613" s="248"/>
      <c r="H613" s="223"/>
      <c r="I613" s="223"/>
      <c r="J613" s="223"/>
      <c r="K613" s="223"/>
      <c r="L613" s="223"/>
      <c r="M613" s="223"/>
      <c r="N613" s="222"/>
      <c r="O613" s="222"/>
      <c r="P613" s="222"/>
      <c r="Q613" s="222"/>
      <c r="R613" s="223"/>
      <c r="S613" s="223"/>
      <c r="T613" s="223"/>
      <c r="U613" s="223"/>
      <c r="V613" s="223"/>
      <c r="W613" s="223"/>
      <c r="X613" s="223"/>
      <c r="Y613" s="223"/>
      <c r="Z613" s="212"/>
      <c r="AA613" s="212"/>
      <c r="AB613" s="212"/>
      <c r="AC613" s="212"/>
      <c r="AD613" s="212"/>
      <c r="AE613" s="212"/>
      <c r="AF613" s="212"/>
      <c r="AG613" s="212" t="s">
        <v>357</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59" t="s">
        <v>1683</v>
      </c>
      <c r="D614" s="248"/>
      <c r="E614" s="248"/>
      <c r="F614" s="248"/>
      <c r="G614" s="248"/>
      <c r="H614" s="223"/>
      <c r="I614" s="223"/>
      <c r="J614" s="223"/>
      <c r="K614" s="223"/>
      <c r="L614" s="223"/>
      <c r="M614" s="223"/>
      <c r="N614" s="222"/>
      <c r="O614" s="222"/>
      <c r="P614" s="222"/>
      <c r="Q614" s="222"/>
      <c r="R614" s="223"/>
      <c r="S614" s="223"/>
      <c r="T614" s="223"/>
      <c r="U614" s="223"/>
      <c r="V614" s="223"/>
      <c r="W614" s="223"/>
      <c r="X614" s="223"/>
      <c r="Y614" s="223"/>
      <c r="Z614" s="212"/>
      <c r="AA614" s="212"/>
      <c r="AB614" s="212"/>
      <c r="AC614" s="212"/>
      <c r="AD614" s="212"/>
      <c r="AE614" s="212"/>
      <c r="AF614" s="212"/>
      <c r="AG614" s="212" t="s">
        <v>357</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59" t="s">
        <v>882</v>
      </c>
      <c r="D615" s="248"/>
      <c r="E615" s="248"/>
      <c r="F615" s="248"/>
      <c r="G615" s="248"/>
      <c r="H615" s="223"/>
      <c r="I615" s="223"/>
      <c r="J615" s="223"/>
      <c r="K615" s="223"/>
      <c r="L615" s="223"/>
      <c r="M615" s="223"/>
      <c r="N615" s="222"/>
      <c r="O615" s="222"/>
      <c r="P615" s="222"/>
      <c r="Q615" s="222"/>
      <c r="R615" s="223"/>
      <c r="S615" s="223"/>
      <c r="T615" s="223"/>
      <c r="U615" s="223"/>
      <c r="V615" s="223"/>
      <c r="W615" s="223"/>
      <c r="X615" s="223"/>
      <c r="Y615" s="223"/>
      <c r="Z615" s="212"/>
      <c r="AA615" s="212"/>
      <c r="AB615" s="212"/>
      <c r="AC615" s="212"/>
      <c r="AD615" s="212"/>
      <c r="AE615" s="212"/>
      <c r="AF615" s="212"/>
      <c r="AG615" s="212" t="s">
        <v>357</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59" t="s">
        <v>891</v>
      </c>
      <c r="D616" s="248"/>
      <c r="E616" s="248"/>
      <c r="F616" s="248"/>
      <c r="G616" s="248"/>
      <c r="H616" s="223"/>
      <c r="I616" s="223"/>
      <c r="J616" s="223"/>
      <c r="K616" s="223"/>
      <c r="L616" s="223"/>
      <c r="M616" s="223"/>
      <c r="N616" s="222"/>
      <c r="O616" s="222"/>
      <c r="P616" s="222"/>
      <c r="Q616" s="222"/>
      <c r="R616" s="223"/>
      <c r="S616" s="223"/>
      <c r="T616" s="223"/>
      <c r="U616" s="223"/>
      <c r="V616" s="223"/>
      <c r="W616" s="223"/>
      <c r="X616" s="223"/>
      <c r="Y616" s="223"/>
      <c r="Z616" s="212"/>
      <c r="AA616" s="212"/>
      <c r="AB616" s="212"/>
      <c r="AC616" s="212"/>
      <c r="AD616" s="212"/>
      <c r="AE616" s="212"/>
      <c r="AF616" s="212"/>
      <c r="AG616" s="212" t="s">
        <v>357</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59" t="s">
        <v>876</v>
      </c>
      <c r="D617" s="248"/>
      <c r="E617" s="248"/>
      <c r="F617" s="248"/>
      <c r="G617" s="248"/>
      <c r="H617" s="223"/>
      <c r="I617" s="223"/>
      <c r="J617" s="223"/>
      <c r="K617" s="223"/>
      <c r="L617" s="223"/>
      <c r="M617" s="223"/>
      <c r="N617" s="222"/>
      <c r="O617" s="222"/>
      <c r="P617" s="222"/>
      <c r="Q617" s="222"/>
      <c r="R617" s="223"/>
      <c r="S617" s="223"/>
      <c r="T617" s="223"/>
      <c r="U617" s="223"/>
      <c r="V617" s="223"/>
      <c r="W617" s="223"/>
      <c r="X617" s="223"/>
      <c r="Y617" s="223"/>
      <c r="Z617" s="212"/>
      <c r="AA617" s="212"/>
      <c r="AB617" s="212"/>
      <c r="AC617" s="212"/>
      <c r="AD617" s="212"/>
      <c r="AE617" s="212"/>
      <c r="AF617" s="212"/>
      <c r="AG617" s="212" t="s">
        <v>357</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59" t="s">
        <v>866</v>
      </c>
      <c r="D618" s="248"/>
      <c r="E618" s="248"/>
      <c r="F618" s="248"/>
      <c r="G618" s="248"/>
      <c r="H618" s="223"/>
      <c r="I618" s="223"/>
      <c r="J618" s="223"/>
      <c r="K618" s="223"/>
      <c r="L618" s="223"/>
      <c r="M618" s="223"/>
      <c r="N618" s="222"/>
      <c r="O618" s="222"/>
      <c r="P618" s="222"/>
      <c r="Q618" s="222"/>
      <c r="R618" s="223"/>
      <c r="S618" s="223"/>
      <c r="T618" s="223"/>
      <c r="U618" s="223"/>
      <c r="V618" s="223"/>
      <c r="W618" s="223"/>
      <c r="X618" s="223"/>
      <c r="Y618" s="223"/>
      <c r="Z618" s="212"/>
      <c r="AA618" s="212"/>
      <c r="AB618" s="212"/>
      <c r="AC618" s="212"/>
      <c r="AD618" s="212"/>
      <c r="AE618" s="212"/>
      <c r="AF618" s="212"/>
      <c r="AG618" s="212" t="s">
        <v>357</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59" t="s">
        <v>887</v>
      </c>
      <c r="D619" s="248"/>
      <c r="E619" s="248"/>
      <c r="F619" s="248"/>
      <c r="G619" s="248"/>
      <c r="H619" s="223"/>
      <c r="I619" s="223"/>
      <c r="J619" s="223"/>
      <c r="K619" s="223"/>
      <c r="L619" s="223"/>
      <c r="M619" s="223"/>
      <c r="N619" s="222"/>
      <c r="O619" s="222"/>
      <c r="P619" s="222"/>
      <c r="Q619" s="222"/>
      <c r="R619" s="223"/>
      <c r="S619" s="223"/>
      <c r="T619" s="223"/>
      <c r="U619" s="223"/>
      <c r="V619" s="223"/>
      <c r="W619" s="223"/>
      <c r="X619" s="223"/>
      <c r="Y619" s="223"/>
      <c r="Z619" s="212"/>
      <c r="AA619" s="212"/>
      <c r="AB619" s="212"/>
      <c r="AC619" s="212"/>
      <c r="AD619" s="212"/>
      <c r="AE619" s="212"/>
      <c r="AF619" s="212"/>
      <c r="AG619" s="212" t="s">
        <v>357</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9" t="s">
        <v>888</v>
      </c>
      <c r="D620" s="248"/>
      <c r="E620" s="248"/>
      <c r="F620" s="248"/>
      <c r="G620" s="248"/>
      <c r="H620" s="223"/>
      <c r="I620" s="223"/>
      <c r="J620" s="223"/>
      <c r="K620" s="223"/>
      <c r="L620" s="223"/>
      <c r="M620" s="223"/>
      <c r="N620" s="222"/>
      <c r="O620" s="222"/>
      <c r="P620" s="222"/>
      <c r="Q620" s="222"/>
      <c r="R620" s="223"/>
      <c r="S620" s="223"/>
      <c r="T620" s="223"/>
      <c r="U620" s="223"/>
      <c r="V620" s="223"/>
      <c r="W620" s="223"/>
      <c r="X620" s="223"/>
      <c r="Y620" s="223"/>
      <c r="Z620" s="212"/>
      <c r="AA620" s="212"/>
      <c r="AB620" s="212"/>
      <c r="AC620" s="212"/>
      <c r="AD620" s="212"/>
      <c r="AE620" s="212"/>
      <c r="AF620" s="212"/>
      <c r="AG620" s="212" t="s">
        <v>357</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9" t="s">
        <v>892</v>
      </c>
      <c r="D621" s="248"/>
      <c r="E621" s="248"/>
      <c r="F621" s="248"/>
      <c r="G621" s="248"/>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357</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59" t="s">
        <v>1674</v>
      </c>
      <c r="D622" s="248"/>
      <c r="E622" s="248"/>
      <c r="F622" s="248"/>
      <c r="G622" s="248"/>
      <c r="H622" s="223"/>
      <c r="I622" s="223"/>
      <c r="J622" s="223"/>
      <c r="K622" s="223"/>
      <c r="L622" s="223"/>
      <c r="M622" s="223"/>
      <c r="N622" s="222"/>
      <c r="O622" s="222"/>
      <c r="P622" s="222"/>
      <c r="Q622" s="222"/>
      <c r="R622" s="223"/>
      <c r="S622" s="223"/>
      <c r="T622" s="223"/>
      <c r="U622" s="223"/>
      <c r="V622" s="223"/>
      <c r="W622" s="223"/>
      <c r="X622" s="223"/>
      <c r="Y622" s="223"/>
      <c r="Z622" s="212"/>
      <c r="AA622" s="212"/>
      <c r="AB622" s="212"/>
      <c r="AC622" s="212"/>
      <c r="AD622" s="212"/>
      <c r="AE622" s="212"/>
      <c r="AF622" s="212"/>
      <c r="AG622" s="212" t="s">
        <v>357</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59" t="s">
        <v>1680</v>
      </c>
      <c r="D623" s="248"/>
      <c r="E623" s="248"/>
      <c r="F623" s="248"/>
      <c r="G623" s="248"/>
      <c r="H623" s="223"/>
      <c r="I623" s="223"/>
      <c r="J623" s="223"/>
      <c r="K623" s="223"/>
      <c r="L623" s="223"/>
      <c r="M623" s="223"/>
      <c r="N623" s="222"/>
      <c r="O623" s="222"/>
      <c r="P623" s="222"/>
      <c r="Q623" s="222"/>
      <c r="R623" s="223"/>
      <c r="S623" s="223"/>
      <c r="T623" s="223"/>
      <c r="U623" s="223"/>
      <c r="V623" s="223"/>
      <c r="W623" s="223"/>
      <c r="X623" s="223"/>
      <c r="Y623" s="223"/>
      <c r="Z623" s="212"/>
      <c r="AA623" s="212"/>
      <c r="AB623" s="212"/>
      <c r="AC623" s="212"/>
      <c r="AD623" s="212"/>
      <c r="AE623" s="212"/>
      <c r="AF623" s="212"/>
      <c r="AG623" s="212" t="s">
        <v>357</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19"/>
      <c r="B624" s="220"/>
      <c r="C624" s="259" t="s">
        <v>1681</v>
      </c>
      <c r="D624" s="248"/>
      <c r="E624" s="248"/>
      <c r="F624" s="248"/>
      <c r="G624" s="248"/>
      <c r="H624" s="223"/>
      <c r="I624" s="223"/>
      <c r="J624" s="223"/>
      <c r="K624" s="223"/>
      <c r="L624" s="223"/>
      <c r="M624" s="223"/>
      <c r="N624" s="222"/>
      <c r="O624" s="222"/>
      <c r="P624" s="222"/>
      <c r="Q624" s="222"/>
      <c r="R624" s="223"/>
      <c r="S624" s="223"/>
      <c r="T624" s="223"/>
      <c r="U624" s="223"/>
      <c r="V624" s="223"/>
      <c r="W624" s="223"/>
      <c r="X624" s="223"/>
      <c r="Y624" s="223"/>
      <c r="Z624" s="212"/>
      <c r="AA624" s="212"/>
      <c r="AB624" s="212"/>
      <c r="AC624" s="212"/>
      <c r="AD624" s="212"/>
      <c r="AE624" s="212"/>
      <c r="AF624" s="212"/>
      <c r="AG624" s="212" t="s">
        <v>357</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59" t="s">
        <v>870</v>
      </c>
      <c r="D625" s="248"/>
      <c r="E625" s="248"/>
      <c r="F625" s="248"/>
      <c r="G625" s="248"/>
      <c r="H625" s="223"/>
      <c r="I625" s="223"/>
      <c r="J625" s="223"/>
      <c r="K625" s="223"/>
      <c r="L625" s="223"/>
      <c r="M625" s="223"/>
      <c r="N625" s="222"/>
      <c r="O625" s="222"/>
      <c r="P625" s="222"/>
      <c r="Q625" s="222"/>
      <c r="R625" s="223"/>
      <c r="S625" s="223"/>
      <c r="T625" s="223"/>
      <c r="U625" s="223"/>
      <c r="V625" s="223"/>
      <c r="W625" s="223"/>
      <c r="X625" s="223"/>
      <c r="Y625" s="223"/>
      <c r="Z625" s="212"/>
      <c r="AA625" s="212"/>
      <c r="AB625" s="212"/>
      <c r="AC625" s="212"/>
      <c r="AD625" s="212"/>
      <c r="AE625" s="212"/>
      <c r="AF625" s="212"/>
      <c r="AG625" s="212" t="s">
        <v>357</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9" t="s">
        <v>1670</v>
      </c>
      <c r="D626" s="248"/>
      <c r="E626" s="248"/>
      <c r="F626" s="248"/>
      <c r="G626" s="248"/>
      <c r="H626" s="223"/>
      <c r="I626" s="223"/>
      <c r="J626" s="223"/>
      <c r="K626" s="223"/>
      <c r="L626" s="223"/>
      <c r="M626" s="223"/>
      <c r="N626" s="222"/>
      <c r="O626" s="222"/>
      <c r="P626" s="222"/>
      <c r="Q626" s="222"/>
      <c r="R626" s="223"/>
      <c r="S626" s="223"/>
      <c r="T626" s="223"/>
      <c r="U626" s="223"/>
      <c r="V626" s="223"/>
      <c r="W626" s="223"/>
      <c r="X626" s="223"/>
      <c r="Y626" s="223"/>
      <c r="Z626" s="212"/>
      <c r="AA626" s="212"/>
      <c r="AB626" s="212"/>
      <c r="AC626" s="212"/>
      <c r="AD626" s="212"/>
      <c r="AE626" s="212"/>
      <c r="AF626" s="212"/>
      <c r="AG626" s="212" t="s">
        <v>357</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9" t="s">
        <v>1666</v>
      </c>
      <c r="D627" s="248"/>
      <c r="E627" s="248"/>
      <c r="F627" s="248"/>
      <c r="G627" s="248"/>
      <c r="H627" s="223"/>
      <c r="I627" s="223"/>
      <c r="J627" s="223"/>
      <c r="K627" s="223"/>
      <c r="L627" s="223"/>
      <c r="M627" s="223"/>
      <c r="N627" s="222"/>
      <c r="O627" s="222"/>
      <c r="P627" s="222"/>
      <c r="Q627" s="222"/>
      <c r="R627" s="223"/>
      <c r="S627" s="223"/>
      <c r="T627" s="223"/>
      <c r="U627" s="223"/>
      <c r="V627" s="223"/>
      <c r="W627" s="223"/>
      <c r="X627" s="223"/>
      <c r="Y627" s="223"/>
      <c r="Z627" s="212"/>
      <c r="AA627" s="212"/>
      <c r="AB627" s="212"/>
      <c r="AC627" s="212"/>
      <c r="AD627" s="212"/>
      <c r="AE627" s="212"/>
      <c r="AF627" s="212"/>
      <c r="AG627" s="212" t="s">
        <v>357</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9" t="s">
        <v>880</v>
      </c>
      <c r="D628" s="248"/>
      <c r="E628" s="248"/>
      <c r="F628" s="248"/>
      <c r="G628" s="248"/>
      <c r="H628" s="223"/>
      <c r="I628" s="223"/>
      <c r="J628" s="223"/>
      <c r="K628" s="223"/>
      <c r="L628" s="223"/>
      <c r="M628" s="223"/>
      <c r="N628" s="222"/>
      <c r="O628" s="222"/>
      <c r="P628" s="222"/>
      <c r="Q628" s="222"/>
      <c r="R628" s="223"/>
      <c r="S628" s="223"/>
      <c r="T628" s="223"/>
      <c r="U628" s="223"/>
      <c r="V628" s="223"/>
      <c r="W628" s="223"/>
      <c r="X628" s="223"/>
      <c r="Y628" s="223"/>
      <c r="Z628" s="212"/>
      <c r="AA628" s="212"/>
      <c r="AB628" s="212"/>
      <c r="AC628" s="212"/>
      <c r="AD628" s="212"/>
      <c r="AE628" s="212"/>
      <c r="AF628" s="212"/>
      <c r="AG628" s="212" t="s">
        <v>357</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59" t="s">
        <v>1652</v>
      </c>
      <c r="D629" s="248"/>
      <c r="E629" s="248"/>
      <c r="F629" s="248"/>
      <c r="G629" s="248"/>
      <c r="H629" s="223"/>
      <c r="I629" s="223"/>
      <c r="J629" s="223"/>
      <c r="K629" s="223"/>
      <c r="L629" s="223"/>
      <c r="M629" s="223"/>
      <c r="N629" s="222"/>
      <c r="O629" s="222"/>
      <c r="P629" s="222"/>
      <c r="Q629" s="222"/>
      <c r="R629" s="223"/>
      <c r="S629" s="223"/>
      <c r="T629" s="223"/>
      <c r="U629" s="223"/>
      <c r="V629" s="223"/>
      <c r="W629" s="223"/>
      <c r="X629" s="223"/>
      <c r="Y629" s="223"/>
      <c r="Z629" s="212"/>
      <c r="AA629" s="212"/>
      <c r="AB629" s="212"/>
      <c r="AC629" s="212"/>
      <c r="AD629" s="212"/>
      <c r="AE629" s="212"/>
      <c r="AF629" s="212"/>
      <c r="AG629" s="212" t="s">
        <v>357</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47" t="str">
        <f>C629</f>
        <v>Kompletní provedení dle veškerých informací obsažených v PD (textová i výkresová část, technologické postupy atd.).</v>
      </c>
      <c r="BB629" s="212"/>
      <c r="BC629" s="212"/>
      <c r="BD629" s="212"/>
      <c r="BE629" s="212"/>
      <c r="BF629" s="212"/>
      <c r="BG629" s="212"/>
      <c r="BH629" s="212"/>
    </row>
    <row r="630" spans="1:60" ht="22.5" outlineLevel="3" x14ac:dyDescent="0.2">
      <c r="A630" s="219"/>
      <c r="B630" s="220"/>
      <c r="C630" s="259" t="s">
        <v>1653</v>
      </c>
      <c r="D630" s="248"/>
      <c r="E630" s="248"/>
      <c r="F630" s="248"/>
      <c r="G630" s="248"/>
      <c r="H630" s="223"/>
      <c r="I630" s="223"/>
      <c r="J630" s="223"/>
      <c r="K630" s="223"/>
      <c r="L630" s="223"/>
      <c r="M630" s="223"/>
      <c r="N630" s="222"/>
      <c r="O630" s="222"/>
      <c r="P630" s="222"/>
      <c r="Q630" s="222"/>
      <c r="R630" s="223"/>
      <c r="S630" s="223"/>
      <c r="T630" s="223"/>
      <c r="U630" s="223"/>
      <c r="V630" s="223"/>
      <c r="W630" s="223"/>
      <c r="X630" s="223"/>
      <c r="Y630" s="223"/>
      <c r="Z630" s="212"/>
      <c r="AA630" s="212"/>
      <c r="AB630" s="212"/>
      <c r="AC630" s="212"/>
      <c r="AD630" s="212"/>
      <c r="AE630" s="212"/>
      <c r="AF630" s="212"/>
      <c r="AG630" s="212" t="s">
        <v>357</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47" t="str">
        <f>C630</f>
        <v>Provedení je včetně montáže, demontáže původních konstrukcí, dodávky, přesunu hmot, přesunu a likvidace suti, povrchové úpravy, repasí, dílenských dokumentací,</v>
      </c>
      <c r="BB630" s="212"/>
      <c r="BC630" s="212"/>
      <c r="BD630" s="212"/>
      <c r="BE630" s="212"/>
      <c r="BF630" s="212"/>
      <c r="BG630" s="212"/>
      <c r="BH630" s="212"/>
    </row>
    <row r="631" spans="1:60" outlineLevel="3" x14ac:dyDescent="0.2">
      <c r="A631" s="219"/>
      <c r="B631" s="220"/>
      <c r="C631" s="259" t="s">
        <v>666</v>
      </c>
      <c r="D631" s="248"/>
      <c r="E631" s="248"/>
      <c r="F631" s="248"/>
      <c r="G631" s="248"/>
      <c r="H631" s="223"/>
      <c r="I631" s="223"/>
      <c r="J631" s="223"/>
      <c r="K631" s="223"/>
      <c r="L631" s="223"/>
      <c r="M631" s="223"/>
      <c r="N631" s="222"/>
      <c r="O631" s="222"/>
      <c r="P631" s="222"/>
      <c r="Q631" s="222"/>
      <c r="R631" s="223"/>
      <c r="S631" s="223"/>
      <c r="T631" s="223"/>
      <c r="U631" s="223"/>
      <c r="V631" s="223"/>
      <c r="W631" s="223"/>
      <c r="X631" s="223"/>
      <c r="Y631" s="223"/>
      <c r="Z631" s="212"/>
      <c r="AA631" s="212"/>
      <c r="AB631" s="212"/>
      <c r="AC631" s="212"/>
      <c r="AD631" s="212"/>
      <c r="AE631" s="212"/>
      <c r="AF631" s="212"/>
      <c r="AG631" s="212" t="s">
        <v>357</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x14ac:dyDescent="0.2">
      <c r="A632" s="229" t="s">
        <v>347</v>
      </c>
      <c r="B632" s="230" t="s">
        <v>224</v>
      </c>
      <c r="C632" s="256" t="s">
        <v>225</v>
      </c>
      <c r="D632" s="231"/>
      <c r="E632" s="232"/>
      <c r="F632" s="233"/>
      <c r="G632" s="233">
        <f>SUMIF(AG633:AG646,"&lt;&gt;NOR",G633:G646)</f>
        <v>0</v>
      </c>
      <c r="H632" s="233"/>
      <c r="I632" s="233">
        <f>SUM(I633:I646)</f>
        <v>0</v>
      </c>
      <c r="J632" s="233"/>
      <c r="K632" s="233">
        <f>SUM(K633:K646)</f>
        <v>0</v>
      </c>
      <c r="L632" s="233"/>
      <c r="M632" s="233">
        <f>SUM(M633:M646)</f>
        <v>0</v>
      </c>
      <c r="N632" s="232"/>
      <c r="O632" s="232">
        <f>SUM(O633:O646)</f>
        <v>0.04</v>
      </c>
      <c r="P632" s="232"/>
      <c r="Q632" s="232">
        <f>SUM(Q633:Q646)</f>
        <v>0</v>
      </c>
      <c r="R632" s="233"/>
      <c r="S632" s="233"/>
      <c r="T632" s="234"/>
      <c r="U632" s="228"/>
      <c r="V632" s="228">
        <f>SUM(V633:V646)</f>
        <v>6.18</v>
      </c>
      <c r="W632" s="228"/>
      <c r="X632" s="228"/>
      <c r="Y632" s="228"/>
      <c r="AG632" t="s">
        <v>348</v>
      </c>
    </row>
    <row r="633" spans="1:60" outlineLevel="1" x14ac:dyDescent="0.2">
      <c r="A633" s="239">
        <v>96</v>
      </c>
      <c r="B633" s="240" t="s">
        <v>893</v>
      </c>
      <c r="C633" s="257" t="s">
        <v>894</v>
      </c>
      <c r="D633" s="241" t="s">
        <v>576</v>
      </c>
      <c r="E633" s="242">
        <v>3</v>
      </c>
      <c r="F633" s="243"/>
      <c r="G633" s="244">
        <f>ROUND(E633*F633,2)</f>
        <v>0</v>
      </c>
      <c r="H633" s="243"/>
      <c r="I633" s="244">
        <f>ROUND(E633*H633,2)</f>
        <v>0</v>
      </c>
      <c r="J633" s="243"/>
      <c r="K633" s="244">
        <f>ROUND(E633*J633,2)</f>
        <v>0</v>
      </c>
      <c r="L633" s="244">
        <v>21</v>
      </c>
      <c r="M633" s="244">
        <f>G633*(1+L633/100)</f>
        <v>0</v>
      </c>
      <c r="N633" s="242">
        <v>0</v>
      </c>
      <c r="O633" s="242">
        <f>ROUND(E633*N633,2)</f>
        <v>0</v>
      </c>
      <c r="P633" s="242">
        <v>0</v>
      </c>
      <c r="Q633" s="242">
        <f>ROUND(E633*P633,2)</f>
        <v>0</v>
      </c>
      <c r="R633" s="244" t="s">
        <v>538</v>
      </c>
      <c r="S633" s="244" t="s">
        <v>352</v>
      </c>
      <c r="T633" s="245" t="s">
        <v>352</v>
      </c>
      <c r="U633" s="223">
        <v>1.1399999999999999</v>
      </c>
      <c r="V633" s="223">
        <f>ROUND(E633*U633,2)</f>
        <v>3.42</v>
      </c>
      <c r="W633" s="223"/>
      <c r="X633" s="223" t="s">
        <v>437</v>
      </c>
      <c r="Y633" s="223" t="s">
        <v>355</v>
      </c>
      <c r="Z633" s="212"/>
      <c r="AA633" s="212"/>
      <c r="AB633" s="212"/>
      <c r="AC633" s="212"/>
      <c r="AD633" s="212"/>
      <c r="AE633" s="212"/>
      <c r="AF633" s="212"/>
      <c r="AG633" s="212" t="s">
        <v>438</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2" x14ac:dyDescent="0.2">
      <c r="A634" s="219"/>
      <c r="B634" s="220"/>
      <c r="C634" s="274" t="s">
        <v>895</v>
      </c>
      <c r="D634" s="264"/>
      <c r="E634" s="265">
        <v>3</v>
      </c>
      <c r="F634" s="223"/>
      <c r="G634" s="223"/>
      <c r="H634" s="223"/>
      <c r="I634" s="223"/>
      <c r="J634" s="223"/>
      <c r="K634" s="223"/>
      <c r="L634" s="223"/>
      <c r="M634" s="223"/>
      <c r="N634" s="222"/>
      <c r="O634" s="222"/>
      <c r="P634" s="222"/>
      <c r="Q634" s="222"/>
      <c r="R634" s="223"/>
      <c r="S634" s="223"/>
      <c r="T634" s="223"/>
      <c r="U634" s="223"/>
      <c r="V634" s="223"/>
      <c r="W634" s="223"/>
      <c r="X634" s="223"/>
      <c r="Y634" s="223"/>
      <c r="Z634" s="212"/>
      <c r="AA634" s="212"/>
      <c r="AB634" s="212"/>
      <c r="AC634" s="212"/>
      <c r="AD634" s="212"/>
      <c r="AE634" s="212"/>
      <c r="AF634" s="212"/>
      <c r="AG634" s="212" t="s">
        <v>442</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39">
        <v>97</v>
      </c>
      <c r="B635" s="240" t="s">
        <v>896</v>
      </c>
      <c r="C635" s="257" t="s">
        <v>897</v>
      </c>
      <c r="D635" s="241" t="s">
        <v>576</v>
      </c>
      <c r="E635" s="242">
        <v>3</v>
      </c>
      <c r="F635" s="243"/>
      <c r="G635" s="244">
        <f>ROUND(E635*F635,2)</f>
        <v>0</v>
      </c>
      <c r="H635" s="243"/>
      <c r="I635" s="244">
        <f>ROUND(E635*H635,2)</f>
        <v>0</v>
      </c>
      <c r="J635" s="243"/>
      <c r="K635" s="244">
        <f>ROUND(E635*J635,2)</f>
        <v>0</v>
      </c>
      <c r="L635" s="244">
        <v>21</v>
      </c>
      <c r="M635" s="244">
        <f>G635*(1+L635/100)</f>
        <v>0</v>
      </c>
      <c r="N635" s="242">
        <v>4.6800000000000001E-3</v>
      </c>
      <c r="O635" s="242">
        <f>ROUND(E635*N635,2)</f>
        <v>0.01</v>
      </c>
      <c r="P635" s="242">
        <v>0</v>
      </c>
      <c r="Q635" s="242">
        <f>ROUND(E635*P635,2)</f>
        <v>0</v>
      </c>
      <c r="R635" s="244"/>
      <c r="S635" s="244" t="s">
        <v>352</v>
      </c>
      <c r="T635" s="245" t="s">
        <v>352</v>
      </c>
      <c r="U635" s="223">
        <v>0.92</v>
      </c>
      <c r="V635" s="223">
        <f>ROUND(E635*U635,2)</f>
        <v>2.76</v>
      </c>
      <c r="W635" s="223"/>
      <c r="X635" s="223" t="s">
        <v>437</v>
      </c>
      <c r="Y635" s="223" t="s">
        <v>355</v>
      </c>
      <c r="Z635" s="212"/>
      <c r="AA635" s="212"/>
      <c r="AB635" s="212"/>
      <c r="AC635" s="212"/>
      <c r="AD635" s="212"/>
      <c r="AE635" s="212"/>
      <c r="AF635" s="212"/>
      <c r="AG635" s="212" t="s">
        <v>438</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2" x14ac:dyDescent="0.2">
      <c r="A636" s="219"/>
      <c r="B636" s="220"/>
      <c r="C636" s="274" t="s">
        <v>898</v>
      </c>
      <c r="D636" s="264"/>
      <c r="E636" s="265">
        <v>3</v>
      </c>
      <c r="F636" s="223"/>
      <c r="G636" s="223"/>
      <c r="H636" s="223"/>
      <c r="I636" s="223"/>
      <c r="J636" s="223"/>
      <c r="K636" s="223"/>
      <c r="L636" s="223"/>
      <c r="M636" s="223"/>
      <c r="N636" s="222"/>
      <c r="O636" s="222"/>
      <c r="P636" s="222"/>
      <c r="Q636" s="222"/>
      <c r="R636" s="223"/>
      <c r="S636" s="223"/>
      <c r="T636" s="223"/>
      <c r="U636" s="223"/>
      <c r="V636" s="223"/>
      <c r="W636" s="223"/>
      <c r="X636" s="223"/>
      <c r="Y636" s="223"/>
      <c r="Z636" s="212"/>
      <c r="AA636" s="212"/>
      <c r="AB636" s="212"/>
      <c r="AC636" s="212"/>
      <c r="AD636" s="212"/>
      <c r="AE636" s="212"/>
      <c r="AF636" s="212"/>
      <c r="AG636" s="212" t="s">
        <v>442</v>
      </c>
      <c r="AH636" s="212">
        <v>5</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ht="22.5" outlineLevel="1" x14ac:dyDescent="0.2">
      <c r="A637" s="239">
        <v>98</v>
      </c>
      <c r="B637" s="240" t="s">
        <v>899</v>
      </c>
      <c r="C637" s="257" t="s">
        <v>900</v>
      </c>
      <c r="D637" s="241" t="s">
        <v>576</v>
      </c>
      <c r="E637" s="242">
        <v>3</v>
      </c>
      <c r="F637" s="243"/>
      <c r="G637" s="244">
        <f>ROUND(E637*F637,2)</f>
        <v>0</v>
      </c>
      <c r="H637" s="243"/>
      <c r="I637" s="244">
        <f>ROUND(E637*H637,2)</f>
        <v>0</v>
      </c>
      <c r="J637" s="243"/>
      <c r="K637" s="244">
        <f>ROUND(E637*J637,2)</f>
        <v>0</v>
      </c>
      <c r="L637" s="244">
        <v>21</v>
      </c>
      <c r="M637" s="244">
        <f>G637*(1+L637/100)</f>
        <v>0</v>
      </c>
      <c r="N637" s="242">
        <v>3.0000000000000001E-3</v>
      </c>
      <c r="O637" s="242">
        <f>ROUND(E637*N637,2)</f>
        <v>0.01</v>
      </c>
      <c r="P637" s="242">
        <v>0</v>
      </c>
      <c r="Q637" s="242">
        <f>ROUND(E637*P637,2)</f>
        <v>0</v>
      </c>
      <c r="R637" s="244" t="s">
        <v>525</v>
      </c>
      <c r="S637" s="244" t="s">
        <v>352</v>
      </c>
      <c r="T637" s="245" t="s">
        <v>352</v>
      </c>
      <c r="U637" s="223">
        <v>0</v>
      </c>
      <c r="V637" s="223">
        <f>ROUND(E637*U637,2)</f>
        <v>0</v>
      </c>
      <c r="W637" s="223"/>
      <c r="X637" s="223" t="s">
        <v>526</v>
      </c>
      <c r="Y637" s="223" t="s">
        <v>355</v>
      </c>
      <c r="Z637" s="212"/>
      <c r="AA637" s="212"/>
      <c r="AB637" s="212"/>
      <c r="AC637" s="212"/>
      <c r="AD637" s="212"/>
      <c r="AE637" s="212"/>
      <c r="AF637" s="212"/>
      <c r="AG637" s="212" t="s">
        <v>527</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2" x14ac:dyDescent="0.2">
      <c r="A638" s="219"/>
      <c r="B638" s="220"/>
      <c r="C638" s="274" t="s">
        <v>898</v>
      </c>
      <c r="D638" s="264"/>
      <c r="E638" s="265">
        <v>3</v>
      </c>
      <c r="F638" s="223"/>
      <c r="G638" s="223"/>
      <c r="H638" s="223"/>
      <c r="I638" s="223"/>
      <c r="J638" s="223"/>
      <c r="K638" s="223"/>
      <c r="L638" s="223"/>
      <c r="M638" s="223"/>
      <c r="N638" s="222"/>
      <c r="O638" s="222"/>
      <c r="P638" s="222"/>
      <c r="Q638" s="222"/>
      <c r="R638" s="223"/>
      <c r="S638" s="223"/>
      <c r="T638" s="223"/>
      <c r="U638" s="223"/>
      <c r="V638" s="223"/>
      <c r="W638" s="223"/>
      <c r="X638" s="223"/>
      <c r="Y638" s="223"/>
      <c r="Z638" s="212"/>
      <c r="AA638" s="212"/>
      <c r="AB638" s="212"/>
      <c r="AC638" s="212"/>
      <c r="AD638" s="212"/>
      <c r="AE638" s="212"/>
      <c r="AF638" s="212"/>
      <c r="AG638" s="212" t="s">
        <v>442</v>
      </c>
      <c r="AH638" s="212">
        <v>5</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ht="22.5" outlineLevel="1" x14ac:dyDescent="0.2">
      <c r="A639" s="239">
        <v>99</v>
      </c>
      <c r="B639" s="240" t="s">
        <v>901</v>
      </c>
      <c r="C639" s="257" t="s">
        <v>902</v>
      </c>
      <c r="D639" s="241" t="s">
        <v>576</v>
      </c>
      <c r="E639" s="242">
        <v>1</v>
      </c>
      <c r="F639" s="243"/>
      <c r="G639" s="244">
        <f>ROUND(E639*F639,2)</f>
        <v>0</v>
      </c>
      <c r="H639" s="243"/>
      <c r="I639" s="244">
        <f>ROUND(E639*H639,2)</f>
        <v>0</v>
      </c>
      <c r="J639" s="243"/>
      <c r="K639" s="244">
        <f>ROUND(E639*J639,2)</f>
        <v>0</v>
      </c>
      <c r="L639" s="244">
        <v>21</v>
      </c>
      <c r="M639" s="244">
        <f>G639*(1+L639/100)</f>
        <v>0</v>
      </c>
      <c r="N639" s="242">
        <v>6.1399999999999996E-3</v>
      </c>
      <c r="O639" s="242">
        <f>ROUND(E639*N639,2)</f>
        <v>0.01</v>
      </c>
      <c r="P639" s="242">
        <v>0</v>
      </c>
      <c r="Q639" s="242">
        <f>ROUND(E639*P639,2)</f>
        <v>0</v>
      </c>
      <c r="R639" s="244" t="s">
        <v>525</v>
      </c>
      <c r="S639" s="244" t="s">
        <v>352</v>
      </c>
      <c r="T639" s="245" t="s">
        <v>352</v>
      </c>
      <c r="U639" s="223">
        <v>0</v>
      </c>
      <c r="V639" s="223">
        <f>ROUND(E639*U639,2)</f>
        <v>0</v>
      </c>
      <c r="W639" s="223"/>
      <c r="X639" s="223" t="s">
        <v>526</v>
      </c>
      <c r="Y639" s="223" t="s">
        <v>355</v>
      </c>
      <c r="Z639" s="212"/>
      <c r="AA639" s="212"/>
      <c r="AB639" s="212"/>
      <c r="AC639" s="212"/>
      <c r="AD639" s="212"/>
      <c r="AE639" s="212"/>
      <c r="AF639" s="212"/>
      <c r="AG639" s="212" t="s">
        <v>527</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2" x14ac:dyDescent="0.2">
      <c r="A640" s="219"/>
      <c r="B640" s="220"/>
      <c r="C640" s="258" t="s">
        <v>425</v>
      </c>
      <c r="D640" s="246"/>
      <c r="E640" s="246"/>
      <c r="F640" s="246"/>
      <c r="G640" s="246"/>
      <c r="H640" s="223"/>
      <c r="I640" s="223"/>
      <c r="J640" s="223"/>
      <c r="K640" s="223"/>
      <c r="L640" s="223"/>
      <c r="M640" s="223"/>
      <c r="N640" s="222"/>
      <c r="O640" s="222"/>
      <c r="P640" s="222"/>
      <c r="Q640" s="222"/>
      <c r="R640" s="223"/>
      <c r="S640" s="223"/>
      <c r="T640" s="223"/>
      <c r="U640" s="223"/>
      <c r="V640" s="223"/>
      <c r="W640" s="223"/>
      <c r="X640" s="223"/>
      <c r="Y640" s="223"/>
      <c r="Z640" s="212"/>
      <c r="AA640" s="212"/>
      <c r="AB640" s="212"/>
      <c r="AC640" s="212"/>
      <c r="AD640" s="212"/>
      <c r="AE640" s="212"/>
      <c r="AF640" s="212"/>
      <c r="AG640" s="212" t="s">
        <v>357</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59" t="s">
        <v>903</v>
      </c>
      <c r="D641" s="248"/>
      <c r="E641" s="248"/>
      <c r="F641" s="248"/>
      <c r="G641" s="248"/>
      <c r="H641" s="223"/>
      <c r="I641" s="223"/>
      <c r="J641" s="223"/>
      <c r="K641" s="223"/>
      <c r="L641" s="223"/>
      <c r="M641" s="223"/>
      <c r="N641" s="222"/>
      <c r="O641" s="222"/>
      <c r="P641" s="222"/>
      <c r="Q641" s="222"/>
      <c r="R641" s="223"/>
      <c r="S641" s="223"/>
      <c r="T641" s="223"/>
      <c r="U641" s="223"/>
      <c r="V641" s="223"/>
      <c r="W641" s="223"/>
      <c r="X641" s="223"/>
      <c r="Y641" s="223"/>
      <c r="Z641" s="212"/>
      <c r="AA641" s="212"/>
      <c r="AB641" s="212"/>
      <c r="AC641" s="212"/>
      <c r="AD641" s="212"/>
      <c r="AE641" s="212"/>
      <c r="AF641" s="212"/>
      <c r="AG641" s="212" t="s">
        <v>357</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ht="22.5" outlineLevel="1" x14ac:dyDescent="0.2">
      <c r="A642" s="239">
        <v>100</v>
      </c>
      <c r="B642" s="240" t="s">
        <v>904</v>
      </c>
      <c r="C642" s="257" t="s">
        <v>905</v>
      </c>
      <c r="D642" s="241" t="s">
        <v>576</v>
      </c>
      <c r="E642" s="242">
        <v>3</v>
      </c>
      <c r="F642" s="243"/>
      <c r="G642" s="244">
        <f>ROUND(E642*F642,2)</f>
        <v>0</v>
      </c>
      <c r="H642" s="243"/>
      <c r="I642" s="244">
        <f>ROUND(E642*H642,2)</f>
        <v>0</v>
      </c>
      <c r="J642" s="243"/>
      <c r="K642" s="244">
        <f>ROUND(E642*J642,2)</f>
        <v>0</v>
      </c>
      <c r="L642" s="244">
        <v>21</v>
      </c>
      <c r="M642" s="244">
        <f>G642*(1+L642/100)</f>
        <v>0</v>
      </c>
      <c r="N642" s="242">
        <v>1.66E-3</v>
      </c>
      <c r="O642" s="242">
        <f>ROUND(E642*N642,2)</f>
        <v>0</v>
      </c>
      <c r="P642" s="242">
        <v>0</v>
      </c>
      <c r="Q642" s="242">
        <f>ROUND(E642*P642,2)</f>
        <v>0</v>
      </c>
      <c r="R642" s="244" t="s">
        <v>525</v>
      </c>
      <c r="S642" s="244" t="s">
        <v>352</v>
      </c>
      <c r="T642" s="245" t="s">
        <v>352</v>
      </c>
      <c r="U642" s="223">
        <v>0</v>
      </c>
      <c r="V642" s="223">
        <f>ROUND(E642*U642,2)</f>
        <v>0</v>
      </c>
      <c r="W642" s="223"/>
      <c r="X642" s="223" t="s">
        <v>526</v>
      </c>
      <c r="Y642" s="223" t="s">
        <v>355</v>
      </c>
      <c r="Z642" s="212"/>
      <c r="AA642" s="212"/>
      <c r="AB642" s="212"/>
      <c r="AC642" s="212"/>
      <c r="AD642" s="212"/>
      <c r="AE642" s="212"/>
      <c r="AF642" s="212"/>
      <c r="AG642" s="212" t="s">
        <v>527</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2" x14ac:dyDescent="0.2">
      <c r="A643" s="219"/>
      <c r="B643" s="220"/>
      <c r="C643" s="258" t="s">
        <v>425</v>
      </c>
      <c r="D643" s="246"/>
      <c r="E643" s="246"/>
      <c r="F643" s="246"/>
      <c r="G643" s="246"/>
      <c r="H643" s="223"/>
      <c r="I643" s="223"/>
      <c r="J643" s="223"/>
      <c r="K643" s="223"/>
      <c r="L643" s="223"/>
      <c r="M643" s="223"/>
      <c r="N643" s="222"/>
      <c r="O643" s="222"/>
      <c r="P643" s="222"/>
      <c r="Q643" s="222"/>
      <c r="R643" s="223"/>
      <c r="S643" s="223"/>
      <c r="T643" s="223"/>
      <c r="U643" s="223"/>
      <c r="V643" s="223"/>
      <c r="W643" s="223"/>
      <c r="X643" s="223"/>
      <c r="Y643" s="223"/>
      <c r="Z643" s="212"/>
      <c r="AA643" s="212"/>
      <c r="AB643" s="212"/>
      <c r="AC643" s="212"/>
      <c r="AD643" s="212"/>
      <c r="AE643" s="212"/>
      <c r="AF643" s="212"/>
      <c r="AG643" s="212" t="s">
        <v>357</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3" x14ac:dyDescent="0.2">
      <c r="A644" s="219"/>
      <c r="B644" s="220"/>
      <c r="C644" s="259" t="s">
        <v>906</v>
      </c>
      <c r="D644" s="248"/>
      <c r="E644" s="248"/>
      <c r="F644" s="248"/>
      <c r="G644" s="248"/>
      <c r="H644" s="223"/>
      <c r="I644" s="223"/>
      <c r="J644" s="223"/>
      <c r="K644" s="223"/>
      <c r="L644" s="223"/>
      <c r="M644" s="223"/>
      <c r="N644" s="222"/>
      <c r="O644" s="222"/>
      <c r="P644" s="222"/>
      <c r="Q644" s="222"/>
      <c r="R644" s="223"/>
      <c r="S644" s="223"/>
      <c r="T644" s="223"/>
      <c r="U644" s="223"/>
      <c r="V644" s="223"/>
      <c r="W644" s="223"/>
      <c r="X644" s="223"/>
      <c r="Y644" s="223"/>
      <c r="Z644" s="212"/>
      <c r="AA644" s="212"/>
      <c r="AB644" s="212"/>
      <c r="AC644" s="212"/>
      <c r="AD644" s="212"/>
      <c r="AE644" s="212"/>
      <c r="AF644" s="212"/>
      <c r="AG644" s="212" t="s">
        <v>357</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19"/>
      <c r="B645" s="220"/>
      <c r="C645" s="274" t="s">
        <v>907</v>
      </c>
      <c r="D645" s="264"/>
      <c r="E645" s="265">
        <v>3</v>
      </c>
      <c r="F645" s="223"/>
      <c r="G645" s="223"/>
      <c r="H645" s="223"/>
      <c r="I645" s="223"/>
      <c r="J645" s="223"/>
      <c r="K645" s="223"/>
      <c r="L645" s="223"/>
      <c r="M645" s="223"/>
      <c r="N645" s="222"/>
      <c r="O645" s="222"/>
      <c r="P645" s="222"/>
      <c r="Q645" s="222"/>
      <c r="R645" s="223"/>
      <c r="S645" s="223"/>
      <c r="T645" s="223"/>
      <c r="U645" s="223"/>
      <c r="V645" s="223"/>
      <c r="W645" s="223"/>
      <c r="X645" s="223"/>
      <c r="Y645" s="223"/>
      <c r="Z645" s="212"/>
      <c r="AA645" s="212"/>
      <c r="AB645" s="212"/>
      <c r="AC645" s="212"/>
      <c r="AD645" s="212"/>
      <c r="AE645" s="212"/>
      <c r="AF645" s="212"/>
      <c r="AG645" s="212" t="s">
        <v>442</v>
      </c>
      <c r="AH645" s="212">
        <v>5</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ht="22.5" outlineLevel="1" x14ac:dyDescent="0.2">
      <c r="A646" s="249">
        <v>101</v>
      </c>
      <c r="B646" s="250" t="s">
        <v>908</v>
      </c>
      <c r="C646" s="260" t="s">
        <v>909</v>
      </c>
      <c r="D646" s="251" t="s">
        <v>576</v>
      </c>
      <c r="E646" s="252">
        <v>2</v>
      </c>
      <c r="F646" s="253"/>
      <c r="G646" s="254">
        <f>ROUND(E646*F646,2)</f>
        <v>0</v>
      </c>
      <c r="H646" s="253"/>
      <c r="I646" s="254">
        <f>ROUND(E646*H646,2)</f>
        <v>0</v>
      </c>
      <c r="J646" s="253"/>
      <c r="K646" s="254">
        <f>ROUND(E646*J646,2)</f>
        <v>0</v>
      </c>
      <c r="L646" s="254">
        <v>21</v>
      </c>
      <c r="M646" s="254">
        <f>G646*(1+L646/100)</f>
        <v>0</v>
      </c>
      <c r="N646" s="252">
        <v>6.0000000000000001E-3</v>
      </c>
      <c r="O646" s="252">
        <f>ROUND(E646*N646,2)</f>
        <v>0.01</v>
      </c>
      <c r="P646" s="252">
        <v>0</v>
      </c>
      <c r="Q646" s="252">
        <f>ROUND(E646*P646,2)</f>
        <v>0</v>
      </c>
      <c r="R646" s="254" t="s">
        <v>525</v>
      </c>
      <c r="S646" s="254" t="s">
        <v>352</v>
      </c>
      <c r="T646" s="255" t="s">
        <v>352</v>
      </c>
      <c r="U646" s="223">
        <v>0</v>
      </c>
      <c r="V646" s="223">
        <f>ROUND(E646*U646,2)</f>
        <v>0</v>
      </c>
      <c r="W646" s="223"/>
      <c r="X646" s="223" t="s">
        <v>526</v>
      </c>
      <c r="Y646" s="223" t="s">
        <v>355</v>
      </c>
      <c r="Z646" s="212"/>
      <c r="AA646" s="212"/>
      <c r="AB646" s="212"/>
      <c r="AC646" s="212"/>
      <c r="AD646" s="212"/>
      <c r="AE646" s="212"/>
      <c r="AF646" s="212"/>
      <c r="AG646" s="212" t="s">
        <v>527</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x14ac:dyDescent="0.2">
      <c r="A647" s="229" t="s">
        <v>347</v>
      </c>
      <c r="B647" s="230" t="s">
        <v>226</v>
      </c>
      <c r="C647" s="256" t="s">
        <v>227</v>
      </c>
      <c r="D647" s="231"/>
      <c r="E647" s="232"/>
      <c r="F647" s="233"/>
      <c r="G647" s="233">
        <f>SUMIF(AG648:AG686,"&lt;&gt;NOR",G648:G686)</f>
        <v>0</v>
      </c>
      <c r="H647" s="233"/>
      <c r="I647" s="233">
        <f>SUM(I648:I686)</f>
        <v>0</v>
      </c>
      <c r="J647" s="233"/>
      <c r="K647" s="233">
        <f>SUM(K648:K686)</f>
        <v>0</v>
      </c>
      <c r="L647" s="233"/>
      <c r="M647" s="233">
        <f>SUM(M648:M686)</f>
        <v>0</v>
      </c>
      <c r="N647" s="232"/>
      <c r="O647" s="232">
        <f>SUM(O648:O686)</f>
        <v>0</v>
      </c>
      <c r="P647" s="232"/>
      <c r="Q647" s="232">
        <f>SUM(Q648:Q686)</f>
        <v>0</v>
      </c>
      <c r="R647" s="233"/>
      <c r="S647" s="233"/>
      <c r="T647" s="234"/>
      <c r="U647" s="228"/>
      <c r="V647" s="228">
        <f>SUM(V648:V686)</f>
        <v>160</v>
      </c>
      <c r="W647" s="228"/>
      <c r="X647" s="228"/>
      <c r="Y647" s="228"/>
      <c r="AG647" t="s">
        <v>348</v>
      </c>
    </row>
    <row r="648" spans="1:60" outlineLevel="1" x14ac:dyDescent="0.2">
      <c r="A648" s="239">
        <v>102</v>
      </c>
      <c r="B648" s="240" t="s">
        <v>910</v>
      </c>
      <c r="C648" s="257" t="s">
        <v>911</v>
      </c>
      <c r="D648" s="241" t="s">
        <v>862</v>
      </c>
      <c r="E648" s="242">
        <v>1</v>
      </c>
      <c r="F648" s="243"/>
      <c r="G648" s="244">
        <f>ROUND(E648*F648,2)</f>
        <v>0</v>
      </c>
      <c r="H648" s="243"/>
      <c r="I648" s="244">
        <f>ROUND(E648*H648,2)</f>
        <v>0</v>
      </c>
      <c r="J648" s="243"/>
      <c r="K648" s="244">
        <f>ROUND(E648*J648,2)</f>
        <v>0</v>
      </c>
      <c r="L648" s="244">
        <v>21</v>
      </c>
      <c r="M648" s="244">
        <f>G648*(1+L648/100)</f>
        <v>0</v>
      </c>
      <c r="N648" s="242">
        <v>0</v>
      </c>
      <c r="O648" s="242">
        <f>ROUND(E648*N648,2)</f>
        <v>0</v>
      </c>
      <c r="P648" s="242">
        <v>0</v>
      </c>
      <c r="Q648" s="242">
        <f>ROUND(E648*P648,2)</f>
        <v>0</v>
      </c>
      <c r="R648" s="244"/>
      <c r="S648" s="244" t="s">
        <v>413</v>
      </c>
      <c r="T648" s="245" t="s">
        <v>353</v>
      </c>
      <c r="U648" s="223">
        <v>0</v>
      </c>
      <c r="V648" s="223">
        <f>ROUND(E648*U648,2)</f>
        <v>0</v>
      </c>
      <c r="W648" s="223"/>
      <c r="X648" s="223" t="s">
        <v>686</v>
      </c>
      <c r="Y648" s="223" t="s">
        <v>355</v>
      </c>
      <c r="Z648" s="212"/>
      <c r="AA648" s="212"/>
      <c r="AB648" s="212"/>
      <c r="AC648" s="212"/>
      <c r="AD648" s="212"/>
      <c r="AE648" s="212"/>
      <c r="AF648" s="212"/>
      <c r="AG648" s="212" t="s">
        <v>687</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2" x14ac:dyDescent="0.2">
      <c r="A649" s="219"/>
      <c r="B649" s="220"/>
      <c r="C649" s="258" t="s">
        <v>425</v>
      </c>
      <c r="D649" s="246"/>
      <c r="E649" s="246"/>
      <c r="F649" s="246"/>
      <c r="G649" s="246"/>
      <c r="H649" s="223"/>
      <c r="I649" s="223"/>
      <c r="J649" s="223"/>
      <c r="K649" s="223"/>
      <c r="L649" s="223"/>
      <c r="M649" s="223"/>
      <c r="N649" s="222"/>
      <c r="O649" s="222"/>
      <c r="P649" s="222"/>
      <c r="Q649" s="222"/>
      <c r="R649" s="223"/>
      <c r="S649" s="223"/>
      <c r="T649" s="223"/>
      <c r="U649" s="223"/>
      <c r="V649" s="223"/>
      <c r="W649" s="223"/>
      <c r="X649" s="223"/>
      <c r="Y649" s="223"/>
      <c r="Z649" s="212"/>
      <c r="AA649" s="212"/>
      <c r="AB649" s="212"/>
      <c r="AC649" s="212"/>
      <c r="AD649" s="212"/>
      <c r="AE649" s="212"/>
      <c r="AF649" s="212"/>
      <c r="AG649" s="212" t="s">
        <v>357</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59" t="s">
        <v>912</v>
      </c>
      <c r="D650" s="248"/>
      <c r="E650" s="248"/>
      <c r="F650" s="248"/>
      <c r="G650" s="248"/>
      <c r="H650" s="223"/>
      <c r="I650" s="223"/>
      <c r="J650" s="223"/>
      <c r="K650" s="223"/>
      <c r="L650" s="223"/>
      <c r="M650" s="223"/>
      <c r="N650" s="222"/>
      <c r="O650" s="222"/>
      <c r="P650" s="222"/>
      <c r="Q650" s="222"/>
      <c r="R650" s="223"/>
      <c r="S650" s="223"/>
      <c r="T650" s="223"/>
      <c r="U650" s="223"/>
      <c r="V650" s="223"/>
      <c r="W650" s="223"/>
      <c r="X650" s="223"/>
      <c r="Y650" s="223"/>
      <c r="Z650" s="212"/>
      <c r="AA650" s="212"/>
      <c r="AB650" s="212"/>
      <c r="AC650" s="212"/>
      <c r="AD650" s="212"/>
      <c r="AE650" s="212"/>
      <c r="AF650" s="212"/>
      <c r="AG650" s="212" t="s">
        <v>357</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59" t="s">
        <v>1652</v>
      </c>
      <c r="D651" s="248"/>
      <c r="E651" s="248"/>
      <c r="F651" s="248"/>
      <c r="G651" s="248"/>
      <c r="H651" s="223"/>
      <c r="I651" s="223"/>
      <c r="J651" s="223"/>
      <c r="K651" s="223"/>
      <c r="L651" s="223"/>
      <c r="M651" s="223"/>
      <c r="N651" s="222"/>
      <c r="O651" s="222"/>
      <c r="P651" s="222"/>
      <c r="Q651" s="222"/>
      <c r="R651" s="223"/>
      <c r="S651" s="223"/>
      <c r="T651" s="223"/>
      <c r="U651" s="223"/>
      <c r="V651" s="223"/>
      <c r="W651" s="223"/>
      <c r="X651" s="223"/>
      <c r="Y651" s="223"/>
      <c r="Z651" s="212"/>
      <c r="AA651" s="212"/>
      <c r="AB651" s="212"/>
      <c r="AC651" s="212"/>
      <c r="AD651" s="212"/>
      <c r="AE651" s="212"/>
      <c r="AF651" s="212"/>
      <c r="AG651" s="212" t="s">
        <v>357</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47" t="str">
        <f>C651</f>
        <v>Kompletní provedení dle veškerých informací obsažených v PD (textová i výkresová část, technologické postupy atd.).</v>
      </c>
      <c r="BB651" s="212"/>
      <c r="BC651" s="212"/>
      <c r="BD651" s="212"/>
      <c r="BE651" s="212"/>
      <c r="BF651" s="212"/>
      <c r="BG651" s="212"/>
      <c r="BH651" s="212"/>
    </row>
    <row r="652" spans="1:60" ht="22.5" outlineLevel="3" x14ac:dyDescent="0.2">
      <c r="A652" s="219"/>
      <c r="B652" s="220"/>
      <c r="C652" s="259" t="s">
        <v>1653</v>
      </c>
      <c r="D652" s="248"/>
      <c r="E652" s="248"/>
      <c r="F652" s="248"/>
      <c r="G652" s="248"/>
      <c r="H652" s="223"/>
      <c r="I652" s="223"/>
      <c r="J652" s="223"/>
      <c r="K652" s="223"/>
      <c r="L652" s="223"/>
      <c r="M652" s="223"/>
      <c r="N652" s="222"/>
      <c r="O652" s="222"/>
      <c r="P652" s="222"/>
      <c r="Q652" s="222"/>
      <c r="R652" s="223"/>
      <c r="S652" s="223"/>
      <c r="T652" s="223"/>
      <c r="U652" s="223"/>
      <c r="V652" s="223"/>
      <c r="W652" s="223"/>
      <c r="X652" s="223"/>
      <c r="Y652" s="223"/>
      <c r="Z652" s="212"/>
      <c r="AA652" s="212"/>
      <c r="AB652" s="212"/>
      <c r="AC652" s="212"/>
      <c r="AD652" s="212"/>
      <c r="AE652" s="212"/>
      <c r="AF652" s="212"/>
      <c r="AG652" s="212" t="s">
        <v>357</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47" t="str">
        <f>C652</f>
        <v>Provedení je včetně montáže, demontáže původních konstrukcí, dodávky, přesunu hmot, přesunu a likvidace suti, povrchové úpravy, repasí, dílenských dokumentací,</v>
      </c>
      <c r="BB652" s="212"/>
      <c r="BC652" s="212"/>
      <c r="BD652" s="212"/>
      <c r="BE652" s="212"/>
      <c r="BF652" s="212"/>
      <c r="BG652" s="212"/>
      <c r="BH652" s="212"/>
    </row>
    <row r="653" spans="1:60" outlineLevel="3" x14ac:dyDescent="0.2">
      <c r="A653" s="219"/>
      <c r="B653" s="220"/>
      <c r="C653" s="259" t="s">
        <v>666</v>
      </c>
      <c r="D653" s="248"/>
      <c r="E653" s="248"/>
      <c r="F653" s="248"/>
      <c r="G653" s="248"/>
      <c r="H653" s="223"/>
      <c r="I653" s="223"/>
      <c r="J653" s="223"/>
      <c r="K653" s="223"/>
      <c r="L653" s="223"/>
      <c r="M653" s="223"/>
      <c r="N653" s="222"/>
      <c r="O653" s="222"/>
      <c r="P653" s="222"/>
      <c r="Q653" s="222"/>
      <c r="R653" s="223"/>
      <c r="S653" s="223"/>
      <c r="T653" s="223"/>
      <c r="U653" s="223"/>
      <c r="V653" s="223"/>
      <c r="W653" s="223"/>
      <c r="X653" s="223"/>
      <c r="Y653" s="223"/>
      <c r="Z653" s="212"/>
      <c r="AA653" s="212"/>
      <c r="AB653" s="212"/>
      <c r="AC653" s="212"/>
      <c r="AD653" s="212"/>
      <c r="AE653" s="212"/>
      <c r="AF653" s="212"/>
      <c r="AG653" s="212" t="s">
        <v>357</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39">
        <v>103</v>
      </c>
      <c r="B654" s="240" t="s">
        <v>913</v>
      </c>
      <c r="C654" s="257" t="s">
        <v>914</v>
      </c>
      <c r="D654" s="241" t="s">
        <v>862</v>
      </c>
      <c r="E654" s="242">
        <v>2</v>
      </c>
      <c r="F654" s="243"/>
      <c r="G654" s="244">
        <f>ROUND(E654*F654,2)</f>
        <v>0</v>
      </c>
      <c r="H654" s="243"/>
      <c r="I654" s="244">
        <f>ROUND(E654*H654,2)</f>
        <v>0</v>
      </c>
      <c r="J654" s="243"/>
      <c r="K654" s="244">
        <f>ROUND(E654*J654,2)</f>
        <v>0</v>
      </c>
      <c r="L654" s="244">
        <v>21</v>
      </c>
      <c r="M654" s="244">
        <f>G654*(1+L654/100)</f>
        <v>0</v>
      </c>
      <c r="N654" s="242">
        <v>0</v>
      </c>
      <c r="O654" s="242">
        <f>ROUND(E654*N654,2)</f>
        <v>0</v>
      </c>
      <c r="P654" s="242">
        <v>0</v>
      </c>
      <c r="Q654" s="242">
        <f>ROUND(E654*P654,2)</f>
        <v>0</v>
      </c>
      <c r="R654" s="244"/>
      <c r="S654" s="244" t="s">
        <v>413</v>
      </c>
      <c r="T654" s="245" t="s">
        <v>353</v>
      </c>
      <c r="U654" s="223">
        <v>0</v>
      </c>
      <c r="V654" s="223">
        <f>ROUND(E654*U654,2)</f>
        <v>0</v>
      </c>
      <c r="W654" s="223"/>
      <c r="X654" s="223" t="s">
        <v>686</v>
      </c>
      <c r="Y654" s="223" t="s">
        <v>355</v>
      </c>
      <c r="Z654" s="212"/>
      <c r="AA654" s="212"/>
      <c r="AB654" s="212"/>
      <c r="AC654" s="212"/>
      <c r="AD654" s="212"/>
      <c r="AE654" s="212"/>
      <c r="AF654" s="212"/>
      <c r="AG654" s="212" t="s">
        <v>687</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2" x14ac:dyDescent="0.2">
      <c r="A655" s="219"/>
      <c r="B655" s="220"/>
      <c r="C655" s="258" t="s">
        <v>425</v>
      </c>
      <c r="D655" s="246"/>
      <c r="E655" s="246"/>
      <c r="F655" s="246"/>
      <c r="G655" s="246"/>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357</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59" t="s">
        <v>915</v>
      </c>
      <c r="D656" s="248"/>
      <c r="E656" s="248"/>
      <c r="F656" s="248"/>
      <c r="G656" s="248"/>
      <c r="H656" s="223"/>
      <c r="I656" s="223"/>
      <c r="J656" s="223"/>
      <c r="K656" s="223"/>
      <c r="L656" s="223"/>
      <c r="M656" s="223"/>
      <c r="N656" s="222"/>
      <c r="O656" s="222"/>
      <c r="P656" s="222"/>
      <c r="Q656" s="222"/>
      <c r="R656" s="223"/>
      <c r="S656" s="223"/>
      <c r="T656" s="223"/>
      <c r="U656" s="223"/>
      <c r="V656" s="223"/>
      <c r="W656" s="223"/>
      <c r="X656" s="223"/>
      <c r="Y656" s="223"/>
      <c r="Z656" s="212"/>
      <c r="AA656" s="212"/>
      <c r="AB656" s="212"/>
      <c r="AC656" s="212"/>
      <c r="AD656" s="212"/>
      <c r="AE656" s="212"/>
      <c r="AF656" s="212"/>
      <c r="AG656" s="212" t="s">
        <v>357</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3" x14ac:dyDescent="0.2">
      <c r="A657" s="219"/>
      <c r="B657" s="220"/>
      <c r="C657" s="259" t="s">
        <v>1652</v>
      </c>
      <c r="D657" s="248"/>
      <c r="E657" s="248"/>
      <c r="F657" s="248"/>
      <c r="G657" s="248"/>
      <c r="H657" s="223"/>
      <c r="I657" s="223"/>
      <c r="J657" s="223"/>
      <c r="K657" s="223"/>
      <c r="L657" s="223"/>
      <c r="M657" s="223"/>
      <c r="N657" s="222"/>
      <c r="O657" s="222"/>
      <c r="P657" s="222"/>
      <c r="Q657" s="222"/>
      <c r="R657" s="223"/>
      <c r="S657" s="223"/>
      <c r="T657" s="223"/>
      <c r="U657" s="223"/>
      <c r="V657" s="223"/>
      <c r="W657" s="223"/>
      <c r="X657" s="223"/>
      <c r="Y657" s="223"/>
      <c r="Z657" s="212"/>
      <c r="AA657" s="212"/>
      <c r="AB657" s="212"/>
      <c r="AC657" s="212"/>
      <c r="AD657" s="212"/>
      <c r="AE657" s="212"/>
      <c r="AF657" s="212"/>
      <c r="AG657" s="212" t="s">
        <v>357</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47" t="str">
        <f>C657</f>
        <v>Kompletní provedení dle veškerých informací obsažených v PD (textová i výkresová část, technologické postupy atd.).</v>
      </c>
      <c r="BB657" s="212"/>
      <c r="BC657" s="212"/>
      <c r="BD657" s="212"/>
      <c r="BE657" s="212"/>
      <c r="BF657" s="212"/>
      <c r="BG657" s="212"/>
      <c r="BH657" s="212"/>
    </row>
    <row r="658" spans="1:60" ht="22.5" outlineLevel="3" x14ac:dyDescent="0.2">
      <c r="A658" s="219"/>
      <c r="B658" s="220"/>
      <c r="C658" s="259" t="s">
        <v>1653</v>
      </c>
      <c r="D658" s="248"/>
      <c r="E658" s="248"/>
      <c r="F658" s="248"/>
      <c r="G658" s="248"/>
      <c r="H658" s="223"/>
      <c r="I658" s="223"/>
      <c r="J658" s="223"/>
      <c r="K658" s="223"/>
      <c r="L658" s="223"/>
      <c r="M658" s="223"/>
      <c r="N658" s="222"/>
      <c r="O658" s="222"/>
      <c r="P658" s="222"/>
      <c r="Q658" s="222"/>
      <c r="R658" s="223"/>
      <c r="S658" s="223"/>
      <c r="T658" s="223"/>
      <c r="U658" s="223"/>
      <c r="V658" s="223"/>
      <c r="W658" s="223"/>
      <c r="X658" s="223"/>
      <c r="Y658" s="223"/>
      <c r="Z658" s="212"/>
      <c r="AA658" s="212"/>
      <c r="AB658" s="212"/>
      <c r="AC658" s="212"/>
      <c r="AD658" s="212"/>
      <c r="AE658" s="212"/>
      <c r="AF658" s="212"/>
      <c r="AG658" s="212" t="s">
        <v>357</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47" t="str">
        <f>C658</f>
        <v>Provedení je včetně montáže, demontáže původních konstrukcí, dodávky, přesunu hmot, přesunu a likvidace suti, povrchové úpravy, repasí, dílenských dokumentací,</v>
      </c>
      <c r="BB658" s="212"/>
      <c r="BC658" s="212"/>
      <c r="BD658" s="212"/>
      <c r="BE658" s="212"/>
      <c r="BF658" s="212"/>
      <c r="BG658" s="212"/>
      <c r="BH658" s="212"/>
    </row>
    <row r="659" spans="1:60" outlineLevel="3" x14ac:dyDescent="0.2">
      <c r="A659" s="219"/>
      <c r="B659" s="220"/>
      <c r="C659" s="259" t="s">
        <v>666</v>
      </c>
      <c r="D659" s="248"/>
      <c r="E659" s="248"/>
      <c r="F659" s="248"/>
      <c r="G659" s="248"/>
      <c r="H659" s="223"/>
      <c r="I659" s="223"/>
      <c r="J659" s="223"/>
      <c r="K659" s="223"/>
      <c r="L659" s="223"/>
      <c r="M659" s="223"/>
      <c r="N659" s="222"/>
      <c r="O659" s="222"/>
      <c r="P659" s="222"/>
      <c r="Q659" s="222"/>
      <c r="R659" s="223"/>
      <c r="S659" s="223"/>
      <c r="T659" s="223"/>
      <c r="U659" s="223"/>
      <c r="V659" s="223"/>
      <c r="W659" s="223"/>
      <c r="X659" s="223"/>
      <c r="Y659" s="223"/>
      <c r="Z659" s="212"/>
      <c r="AA659" s="212"/>
      <c r="AB659" s="212"/>
      <c r="AC659" s="212"/>
      <c r="AD659" s="212"/>
      <c r="AE659" s="212"/>
      <c r="AF659" s="212"/>
      <c r="AG659" s="212" t="s">
        <v>357</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ht="22.5" outlineLevel="1" x14ac:dyDescent="0.2">
      <c r="A660" s="239">
        <v>104</v>
      </c>
      <c r="B660" s="240" t="s">
        <v>916</v>
      </c>
      <c r="C660" s="257" t="s">
        <v>917</v>
      </c>
      <c r="D660" s="241" t="s">
        <v>537</v>
      </c>
      <c r="E660" s="242">
        <v>40</v>
      </c>
      <c r="F660" s="243"/>
      <c r="G660" s="244">
        <f>ROUND(E660*F660,2)</f>
        <v>0</v>
      </c>
      <c r="H660" s="243"/>
      <c r="I660" s="244">
        <f>ROUND(E660*H660,2)</f>
        <v>0</v>
      </c>
      <c r="J660" s="243"/>
      <c r="K660" s="244">
        <f>ROUND(E660*J660,2)</f>
        <v>0</v>
      </c>
      <c r="L660" s="244">
        <v>21</v>
      </c>
      <c r="M660" s="244">
        <f>G660*(1+L660/100)</f>
        <v>0</v>
      </c>
      <c r="N660" s="242">
        <v>0</v>
      </c>
      <c r="O660" s="242">
        <f>ROUND(E660*N660,2)</f>
        <v>0</v>
      </c>
      <c r="P660" s="242">
        <v>0</v>
      </c>
      <c r="Q660" s="242">
        <f>ROUND(E660*P660,2)</f>
        <v>0</v>
      </c>
      <c r="R660" s="244"/>
      <c r="S660" s="244" t="s">
        <v>413</v>
      </c>
      <c r="T660" s="245" t="s">
        <v>353</v>
      </c>
      <c r="U660" s="223">
        <v>0</v>
      </c>
      <c r="V660" s="223">
        <f>ROUND(E660*U660,2)</f>
        <v>0</v>
      </c>
      <c r="W660" s="223"/>
      <c r="X660" s="223" t="s">
        <v>686</v>
      </c>
      <c r="Y660" s="223" t="s">
        <v>355</v>
      </c>
      <c r="Z660" s="212"/>
      <c r="AA660" s="212"/>
      <c r="AB660" s="212"/>
      <c r="AC660" s="212"/>
      <c r="AD660" s="212"/>
      <c r="AE660" s="212"/>
      <c r="AF660" s="212"/>
      <c r="AG660" s="212" t="s">
        <v>687</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2" x14ac:dyDescent="0.2">
      <c r="A661" s="219"/>
      <c r="B661" s="220"/>
      <c r="C661" s="258" t="s">
        <v>425</v>
      </c>
      <c r="D661" s="246"/>
      <c r="E661" s="246"/>
      <c r="F661" s="246"/>
      <c r="G661" s="246"/>
      <c r="H661" s="223"/>
      <c r="I661" s="223"/>
      <c r="J661" s="223"/>
      <c r="K661" s="223"/>
      <c r="L661" s="223"/>
      <c r="M661" s="223"/>
      <c r="N661" s="222"/>
      <c r="O661" s="222"/>
      <c r="P661" s="222"/>
      <c r="Q661" s="222"/>
      <c r="R661" s="223"/>
      <c r="S661" s="223"/>
      <c r="T661" s="223"/>
      <c r="U661" s="223"/>
      <c r="V661" s="223"/>
      <c r="W661" s="223"/>
      <c r="X661" s="223"/>
      <c r="Y661" s="223"/>
      <c r="Z661" s="212"/>
      <c r="AA661" s="212"/>
      <c r="AB661" s="212"/>
      <c r="AC661" s="212"/>
      <c r="AD661" s="212"/>
      <c r="AE661" s="212"/>
      <c r="AF661" s="212"/>
      <c r="AG661" s="212" t="s">
        <v>357</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3" x14ac:dyDescent="0.2">
      <c r="A662" s="219"/>
      <c r="B662" s="220"/>
      <c r="C662" s="259" t="s">
        <v>918</v>
      </c>
      <c r="D662" s="248"/>
      <c r="E662" s="248"/>
      <c r="F662" s="248"/>
      <c r="G662" s="248"/>
      <c r="H662" s="223"/>
      <c r="I662" s="223"/>
      <c r="J662" s="223"/>
      <c r="K662" s="223"/>
      <c r="L662" s="223"/>
      <c r="M662" s="223"/>
      <c r="N662" s="222"/>
      <c r="O662" s="222"/>
      <c r="P662" s="222"/>
      <c r="Q662" s="222"/>
      <c r="R662" s="223"/>
      <c r="S662" s="223"/>
      <c r="T662" s="223"/>
      <c r="U662" s="223"/>
      <c r="V662" s="223"/>
      <c r="W662" s="223"/>
      <c r="X662" s="223"/>
      <c r="Y662" s="223"/>
      <c r="Z662" s="212"/>
      <c r="AA662" s="212"/>
      <c r="AB662" s="212"/>
      <c r="AC662" s="212"/>
      <c r="AD662" s="212"/>
      <c r="AE662" s="212"/>
      <c r="AF662" s="212"/>
      <c r="AG662" s="212" t="s">
        <v>357</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59" t="s">
        <v>1652</v>
      </c>
      <c r="D663" s="248"/>
      <c r="E663" s="248"/>
      <c r="F663" s="248"/>
      <c r="G663" s="248"/>
      <c r="H663" s="223"/>
      <c r="I663" s="223"/>
      <c r="J663" s="223"/>
      <c r="K663" s="223"/>
      <c r="L663" s="223"/>
      <c r="M663" s="223"/>
      <c r="N663" s="222"/>
      <c r="O663" s="222"/>
      <c r="P663" s="222"/>
      <c r="Q663" s="222"/>
      <c r="R663" s="223"/>
      <c r="S663" s="223"/>
      <c r="T663" s="223"/>
      <c r="U663" s="223"/>
      <c r="V663" s="223"/>
      <c r="W663" s="223"/>
      <c r="X663" s="223"/>
      <c r="Y663" s="223"/>
      <c r="Z663" s="212"/>
      <c r="AA663" s="212"/>
      <c r="AB663" s="212"/>
      <c r="AC663" s="212"/>
      <c r="AD663" s="212"/>
      <c r="AE663" s="212"/>
      <c r="AF663" s="212"/>
      <c r="AG663" s="212" t="s">
        <v>357</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47" t="str">
        <f>C663</f>
        <v>Kompletní provedení dle veškerých informací obsažených v PD (textová i výkresová část, technologické postupy atd.).</v>
      </c>
      <c r="BB663" s="212"/>
      <c r="BC663" s="212"/>
      <c r="BD663" s="212"/>
      <c r="BE663" s="212"/>
      <c r="BF663" s="212"/>
      <c r="BG663" s="212"/>
      <c r="BH663" s="212"/>
    </row>
    <row r="664" spans="1:60" ht="22.5" outlineLevel="3" x14ac:dyDescent="0.2">
      <c r="A664" s="219"/>
      <c r="B664" s="220"/>
      <c r="C664" s="259" t="s">
        <v>1653</v>
      </c>
      <c r="D664" s="248"/>
      <c r="E664" s="248"/>
      <c r="F664" s="248"/>
      <c r="G664" s="248"/>
      <c r="H664" s="223"/>
      <c r="I664" s="223"/>
      <c r="J664" s="223"/>
      <c r="K664" s="223"/>
      <c r="L664" s="223"/>
      <c r="M664" s="223"/>
      <c r="N664" s="222"/>
      <c r="O664" s="222"/>
      <c r="P664" s="222"/>
      <c r="Q664" s="222"/>
      <c r="R664" s="223"/>
      <c r="S664" s="223"/>
      <c r="T664" s="223"/>
      <c r="U664" s="223"/>
      <c r="V664" s="223"/>
      <c r="W664" s="223"/>
      <c r="X664" s="223"/>
      <c r="Y664" s="223"/>
      <c r="Z664" s="212"/>
      <c r="AA664" s="212"/>
      <c r="AB664" s="212"/>
      <c r="AC664" s="212"/>
      <c r="AD664" s="212"/>
      <c r="AE664" s="212"/>
      <c r="AF664" s="212"/>
      <c r="AG664" s="212" t="s">
        <v>357</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47" t="str">
        <f>C664</f>
        <v>Provedení je včetně montáže, demontáže původních konstrukcí, dodávky, přesunu hmot, přesunu a likvidace suti, povrchové úpravy, repasí, dílenských dokumentací,</v>
      </c>
      <c r="BB664" s="212"/>
      <c r="BC664" s="212"/>
      <c r="BD664" s="212"/>
      <c r="BE664" s="212"/>
      <c r="BF664" s="212"/>
      <c r="BG664" s="212"/>
      <c r="BH664" s="212"/>
    </row>
    <row r="665" spans="1:60" outlineLevel="3" x14ac:dyDescent="0.2">
      <c r="A665" s="219"/>
      <c r="B665" s="220"/>
      <c r="C665" s="259" t="s">
        <v>666</v>
      </c>
      <c r="D665" s="248"/>
      <c r="E665" s="248"/>
      <c r="F665" s="248"/>
      <c r="G665" s="248"/>
      <c r="H665" s="223"/>
      <c r="I665" s="223"/>
      <c r="J665" s="223"/>
      <c r="K665" s="223"/>
      <c r="L665" s="223"/>
      <c r="M665" s="223"/>
      <c r="N665" s="222"/>
      <c r="O665" s="222"/>
      <c r="P665" s="222"/>
      <c r="Q665" s="222"/>
      <c r="R665" s="223"/>
      <c r="S665" s="223"/>
      <c r="T665" s="223"/>
      <c r="U665" s="223"/>
      <c r="V665" s="223"/>
      <c r="W665" s="223"/>
      <c r="X665" s="223"/>
      <c r="Y665" s="223"/>
      <c r="Z665" s="212"/>
      <c r="AA665" s="212"/>
      <c r="AB665" s="212"/>
      <c r="AC665" s="212"/>
      <c r="AD665" s="212"/>
      <c r="AE665" s="212"/>
      <c r="AF665" s="212"/>
      <c r="AG665" s="212" t="s">
        <v>357</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2" x14ac:dyDescent="0.2">
      <c r="A666" s="219"/>
      <c r="B666" s="220"/>
      <c r="C666" s="274" t="s">
        <v>919</v>
      </c>
      <c r="D666" s="264"/>
      <c r="E666" s="265">
        <v>40</v>
      </c>
      <c r="F666" s="223"/>
      <c r="G666" s="223"/>
      <c r="H666" s="223"/>
      <c r="I666" s="223"/>
      <c r="J666" s="223"/>
      <c r="K666" s="223"/>
      <c r="L666" s="223"/>
      <c r="M666" s="223"/>
      <c r="N666" s="222"/>
      <c r="O666" s="222"/>
      <c r="P666" s="222"/>
      <c r="Q666" s="222"/>
      <c r="R666" s="223"/>
      <c r="S666" s="223"/>
      <c r="T666" s="223"/>
      <c r="U666" s="223"/>
      <c r="V666" s="223"/>
      <c r="W666" s="223"/>
      <c r="X666" s="223"/>
      <c r="Y666" s="223"/>
      <c r="Z666" s="212"/>
      <c r="AA666" s="212"/>
      <c r="AB666" s="212"/>
      <c r="AC666" s="212"/>
      <c r="AD666" s="212"/>
      <c r="AE666" s="212"/>
      <c r="AF666" s="212"/>
      <c r="AG666" s="212" t="s">
        <v>442</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ht="22.5" outlineLevel="1" x14ac:dyDescent="0.2">
      <c r="A667" s="239">
        <v>105</v>
      </c>
      <c r="B667" s="240" t="s">
        <v>920</v>
      </c>
      <c r="C667" s="257" t="s">
        <v>921</v>
      </c>
      <c r="D667" s="241" t="s">
        <v>537</v>
      </c>
      <c r="E667" s="242">
        <v>6.7</v>
      </c>
      <c r="F667" s="243"/>
      <c r="G667" s="244">
        <f>ROUND(E667*F667,2)</f>
        <v>0</v>
      </c>
      <c r="H667" s="243"/>
      <c r="I667" s="244">
        <f>ROUND(E667*H667,2)</f>
        <v>0</v>
      </c>
      <c r="J667" s="243"/>
      <c r="K667" s="244">
        <f>ROUND(E667*J667,2)</f>
        <v>0</v>
      </c>
      <c r="L667" s="244">
        <v>21</v>
      </c>
      <c r="M667" s="244">
        <f>G667*(1+L667/100)</f>
        <v>0</v>
      </c>
      <c r="N667" s="242">
        <v>0</v>
      </c>
      <c r="O667" s="242">
        <f>ROUND(E667*N667,2)</f>
        <v>0</v>
      </c>
      <c r="P667" s="242">
        <v>0</v>
      </c>
      <c r="Q667" s="242">
        <f>ROUND(E667*P667,2)</f>
        <v>0</v>
      </c>
      <c r="R667" s="244"/>
      <c r="S667" s="244" t="s">
        <v>413</v>
      </c>
      <c r="T667" s="245" t="s">
        <v>353</v>
      </c>
      <c r="U667" s="223">
        <v>0</v>
      </c>
      <c r="V667" s="223">
        <f>ROUND(E667*U667,2)</f>
        <v>0</v>
      </c>
      <c r="W667" s="223"/>
      <c r="X667" s="223" t="s">
        <v>686</v>
      </c>
      <c r="Y667" s="223" t="s">
        <v>355</v>
      </c>
      <c r="Z667" s="212"/>
      <c r="AA667" s="212"/>
      <c r="AB667" s="212"/>
      <c r="AC667" s="212"/>
      <c r="AD667" s="212"/>
      <c r="AE667" s="212"/>
      <c r="AF667" s="212"/>
      <c r="AG667" s="212" t="s">
        <v>687</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2" x14ac:dyDescent="0.2">
      <c r="A668" s="219"/>
      <c r="B668" s="220"/>
      <c r="C668" s="258" t="s">
        <v>425</v>
      </c>
      <c r="D668" s="246"/>
      <c r="E668" s="246"/>
      <c r="F668" s="246"/>
      <c r="G668" s="246"/>
      <c r="H668" s="223"/>
      <c r="I668" s="223"/>
      <c r="J668" s="223"/>
      <c r="K668" s="223"/>
      <c r="L668" s="223"/>
      <c r="M668" s="223"/>
      <c r="N668" s="222"/>
      <c r="O668" s="222"/>
      <c r="P668" s="222"/>
      <c r="Q668" s="222"/>
      <c r="R668" s="223"/>
      <c r="S668" s="223"/>
      <c r="T668" s="223"/>
      <c r="U668" s="223"/>
      <c r="V668" s="223"/>
      <c r="W668" s="223"/>
      <c r="X668" s="223"/>
      <c r="Y668" s="223"/>
      <c r="Z668" s="212"/>
      <c r="AA668" s="212"/>
      <c r="AB668" s="212"/>
      <c r="AC668" s="212"/>
      <c r="AD668" s="212"/>
      <c r="AE668" s="212"/>
      <c r="AF668" s="212"/>
      <c r="AG668" s="212" t="s">
        <v>357</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ht="22.5" outlineLevel="3" x14ac:dyDescent="0.2">
      <c r="A669" s="219"/>
      <c r="B669" s="220"/>
      <c r="C669" s="259" t="s">
        <v>922</v>
      </c>
      <c r="D669" s="248"/>
      <c r="E669" s="248"/>
      <c r="F669" s="248"/>
      <c r="G669" s="248"/>
      <c r="H669" s="223"/>
      <c r="I669" s="223"/>
      <c r="J669" s="223"/>
      <c r="K669" s="223"/>
      <c r="L669" s="223"/>
      <c r="M669" s="223"/>
      <c r="N669" s="222"/>
      <c r="O669" s="222"/>
      <c r="P669" s="222"/>
      <c r="Q669" s="222"/>
      <c r="R669" s="223"/>
      <c r="S669" s="223"/>
      <c r="T669" s="223"/>
      <c r="U669" s="223"/>
      <c r="V669" s="223"/>
      <c r="W669" s="223"/>
      <c r="X669" s="223"/>
      <c r="Y669" s="223"/>
      <c r="Z669" s="212"/>
      <c r="AA669" s="212"/>
      <c r="AB669" s="212"/>
      <c r="AC669" s="212"/>
      <c r="AD669" s="212"/>
      <c r="AE669" s="212"/>
      <c r="AF669" s="212"/>
      <c r="AG669" s="212" t="s">
        <v>357</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47" t="str">
        <f>C669</f>
        <v>ROHOVÁ LIŠTA POPLASTOVANÝ PLECH 40x60 DIALTACE VESTAVKU VČETNĚ OBOUSTRANNÉ LEPÍCÍ PÁSKY SE ZVÝŠENOU PEVNOSTÍ KONSTRUKČNÍ</v>
      </c>
      <c r="BB669" s="212"/>
      <c r="BC669" s="212"/>
      <c r="BD669" s="212"/>
      <c r="BE669" s="212"/>
      <c r="BF669" s="212"/>
      <c r="BG669" s="212"/>
      <c r="BH669" s="212"/>
    </row>
    <row r="670" spans="1:60" outlineLevel="3" x14ac:dyDescent="0.2">
      <c r="A670" s="219"/>
      <c r="B670" s="220"/>
      <c r="C670" s="259" t="s">
        <v>1652</v>
      </c>
      <c r="D670" s="248"/>
      <c r="E670" s="248"/>
      <c r="F670" s="248"/>
      <c r="G670" s="248"/>
      <c r="H670" s="223"/>
      <c r="I670" s="223"/>
      <c r="J670" s="223"/>
      <c r="K670" s="223"/>
      <c r="L670" s="223"/>
      <c r="M670" s="223"/>
      <c r="N670" s="222"/>
      <c r="O670" s="222"/>
      <c r="P670" s="222"/>
      <c r="Q670" s="222"/>
      <c r="R670" s="223"/>
      <c r="S670" s="223"/>
      <c r="T670" s="223"/>
      <c r="U670" s="223"/>
      <c r="V670" s="223"/>
      <c r="W670" s="223"/>
      <c r="X670" s="223"/>
      <c r="Y670" s="223"/>
      <c r="Z670" s="212"/>
      <c r="AA670" s="212"/>
      <c r="AB670" s="212"/>
      <c r="AC670" s="212"/>
      <c r="AD670" s="212"/>
      <c r="AE670" s="212"/>
      <c r="AF670" s="212"/>
      <c r="AG670" s="212" t="s">
        <v>357</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47" t="str">
        <f>C670</f>
        <v>Kompletní provedení dle veškerých informací obsažených v PD (textová i výkresová část, technologické postupy atd.).</v>
      </c>
      <c r="BB670" s="212"/>
      <c r="BC670" s="212"/>
      <c r="BD670" s="212"/>
      <c r="BE670" s="212"/>
      <c r="BF670" s="212"/>
      <c r="BG670" s="212"/>
      <c r="BH670" s="212"/>
    </row>
    <row r="671" spans="1:60" ht="22.5" outlineLevel="3" x14ac:dyDescent="0.2">
      <c r="A671" s="219"/>
      <c r="B671" s="220"/>
      <c r="C671" s="259" t="s">
        <v>1653</v>
      </c>
      <c r="D671" s="248"/>
      <c r="E671" s="248"/>
      <c r="F671" s="248"/>
      <c r="G671" s="248"/>
      <c r="H671" s="223"/>
      <c r="I671" s="223"/>
      <c r="J671" s="223"/>
      <c r="K671" s="223"/>
      <c r="L671" s="223"/>
      <c r="M671" s="223"/>
      <c r="N671" s="222"/>
      <c r="O671" s="222"/>
      <c r="P671" s="222"/>
      <c r="Q671" s="222"/>
      <c r="R671" s="223"/>
      <c r="S671" s="223"/>
      <c r="T671" s="223"/>
      <c r="U671" s="223"/>
      <c r="V671" s="223"/>
      <c r="W671" s="223"/>
      <c r="X671" s="223"/>
      <c r="Y671" s="223"/>
      <c r="Z671" s="212"/>
      <c r="AA671" s="212"/>
      <c r="AB671" s="212"/>
      <c r="AC671" s="212"/>
      <c r="AD671" s="212"/>
      <c r="AE671" s="212"/>
      <c r="AF671" s="212"/>
      <c r="AG671" s="212" t="s">
        <v>357</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47" t="str">
        <f>C671</f>
        <v>Provedení je včetně montáže, demontáže původních konstrukcí, dodávky, přesunu hmot, přesunu a likvidace suti, povrchové úpravy, repasí, dílenských dokumentací,</v>
      </c>
      <c r="BB671" s="212"/>
      <c r="BC671" s="212"/>
      <c r="BD671" s="212"/>
      <c r="BE671" s="212"/>
      <c r="BF671" s="212"/>
      <c r="BG671" s="212"/>
      <c r="BH671" s="212"/>
    </row>
    <row r="672" spans="1:60" outlineLevel="3" x14ac:dyDescent="0.2">
      <c r="A672" s="219"/>
      <c r="B672" s="220"/>
      <c r="C672" s="259" t="s">
        <v>666</v>
      </c>
      <c r="D672" s="248"/>
      <c r="E672" s="248"/>
      <c r="F672" s="248"/>
      <c r="G672" s="248"/>
      <c r="H672" s="223"/>
      <c r="I672" s="223"/>
      <c r="J672" s="223"/>
      <c r="K672" s="223"/>
      <c r="L672" s="223"/>
      <c r="M672" s="223"/>
      <c r="N672" s="222"/>
      <c r="O672" s="222"/>
      <c r="P672" s="222"/>
      <c r="Q672" s="222"/>
      <c r="R672" s="223"/>
      <c r="S672" s="223"/>
      <c r="T672" s="223"/>
      <c r="U672" s="223"/>
      <c r="V672" s="223"/>
      <c r="W672" s="223"/>
      <c r="X672" s="223"/>
      <c r="Y672" s="223"/>
      <c r="Z672" s="212"/>
      <c r="AA672" s="212"/>
      <c r="AB672" s="212"/>
      <c r="AC672" s="212"/>
      <c r="AD672" s="212"/>
      <c r="AE672" s="212"/>
      <c r="AF672" s="212"/>
      <c r="AG672" s="212" t="s">
        <v>357</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ht="22.5" outlineLevel="1" x14ac:dyDescent="0.2">
      <c r="A673" s="239">
        <v>106</v>
      </c>
      <c r="B673" s="240" t="s">
        <v>923</v>
      </c>
      <c r="C673" s="257" t="s">
        <v>924</v>
      </c>
      <c r="D673" s="241" t="s">
        <v>537</v>
      </c>
      <c r="E673" s="242">
        <v>10</v>
      </c>
      <c r="F673" s="243"/>
      <c r="G673" s="244">
        <f>ROUND(E673*F673,2)</f>
        <v>0</v>
      </c>
      <c r="H673" s="243"/>
      <c r="I673" s="244">
        <f>ROUND(E673*H673,2)</f>
        <v>0</v>
      </c>
      <c r="J673" s="243"/>
      <c r="K673" s="244">
        <f>ROUND(E673*J673,2)</f>
        <v>0</v>
      </c>
      <c r="L673" s="244">
        <v>21</v>
      </c>
      <c r="M673" s="244">
        <f>G673*(1+L673/100)</f>
        <v>0</v>
      </c>
      <c r="N673" s="242">
        <v>0</v>
      </c>
      <c r="O673" s="242">
        <f>ROUND(E673*N673,2)</f>
        <v>0</v>
      </c>
      <c r="P673" s="242">
        <v>0</v>
      </c>
      <c r="Q673" s="242">
        <f>ROUND(E673*P673,2)</f>
        <v>0</v>
      </c>
      <c r="R673" s="244"/>
      <c r="S673" s="244" t="s">
        <v>413</v>
      </c>
      <c r="T673" s="245" t="s">
        <v>353</v>
      </c>
      <c r="U673" s="223">
        <v>0</v>
      </c>
      <c r="V673" s="223">
        <f>ROUND(E673*U673,2)</f>
        <v>0</v>
      </c>
      <c r="W673" s="223"/>
      <c r="X673" s="223" t="s">
        <v>686</v>
      </c>
      <c r="Y673" s="223" t="s">
        <v>355</v>
      </c>
      <c r="Z673" s="212"/>
      <c r="AA673" s="212"/>
      <c r="AB673" s="212"/>
      <c r="AC673" s="212"/>
      <c r="AD673" s="212"/>
      <c r="AE673" s="212"/>
      <c r="AF673" s="212"/>
      <c r="AG673" s="212" t="s">
        <v>687</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2" x14ac:dyDescent="0.2">
      <c r="A674" s="219"/>
      <c r="B674" s="220"/>
      <c r="C674" s="258" t="s">
        <v>425</v>
      </c>
      <c r="D674" s="246"/>
      <c r="E674" s="246"/>
      <c r="F674" s="246"/>
      <c r="G674" s="246"/>
      <c r="H674" s="223"/>
      <c r="I674" s="223"/>
      <c r="J674" s="223"/>
      <c r="K674" s="223"/>
      <c r="L674" s="223"/>
      <c r="M674" s="223"/>
      <c r="N674" s="222"/>
      <c r="O674" s="222"/>
      <c r="P674" s="222"/>
      <c r="Q674" s="222"/>
      <c r="R674" s="223"/>
      <c r="S674" s="223"/>
      <c r="T674" s="223"/>
      <c r="U674" s="223"/>
      <c r="V674" s="223"/>
      <c r="W674" s="223"/>
      <c r="X674" s="223"/>
      <c r="Y674" s="223"/>
      <c r="Z674" s="212"/>
      <c r="AA674" s="212"/>
      <c r="AB674" s="212"/>
      <c r="AC674" s="212"/>
      <c r="AD674" s="212"/>
      <c r="AE674" s="212"/>
      <c r="AF674" s="212"/>
      <c r="AG674" s="212" t="s">
        <v>357</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59" t="s">
        <v>925</v>
      </c>
      <c r="D675" s="248"/>
      <c r="E675" s="248"/>
      <c r="F675" s="248"/>
      <c r="G675" s="248"/>
      <c r="H675" s="223"/>
      <c r="I675" s="223"/>
      <c r="J675" s="223"/>
      <c r="K675" s="223"/>
      <c r="L675" s="223"/>
      <c r="M675" s="223"/>
      <c r="N675" s="222"/>
      <c r="O675" s="222"/>
      <c r="P675" s="222"/>
      <c r="Q675" s="222"/>
      <c r="R675" s="223"/>
      <c r="S675" s="223"/>
      <c r="T675" s="223"/>
      <c r="U675" s="223"/>
      <c r="V675" s="223"/>
      <c r="W675" s="223"/>
      <c r="X675" s="223"/>
      <c r="Y675" s="223"/>
      <c r="Z675" s="212"/>
      <c r="AA675" s="212"/>
      <c r="AB675" s="212"/>
      <c r="AC675" s="212"/>
      <c r="AD675" s="212"/>
      <c r="AE675" s="212"/>
      <c r="AF675" s="212"/>
      <c r="AG675" s="212" t="s">
        <v>357</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9" t="s">
        <v>1652</v>
      </c>
      <c r="D676" s="248"/>
      <c r="E676" s="248"/>
      <c r="F676" s="248"/>
      <c r="G676" s="248"/>
      <c r="H676" s="223"/>
      <c r="I676" s="223"/>
      <c r="J676" s="223"/>
      <c r="K676" s="223"/>
      <c r="L676" s="223"/>
      <c r="M676" s="223"/>
      <c r="N676" s="222"/>
      <c r="O676" s="222"/>
      <c r="P676" s="222"/>
      <c r="Q676" s="222"/>
      <c r="R676" s="223"/>
      <c r="S676" s="223"/>
      <c r="T676" s="223"/>
      <c r="U676" s="223"/>
      <c r="V676" s="223"/>
      <c r="W676" s="223"/>
      <c r="X676" s="223"/>
      <c r="Y676" s="223"/>
      <c r="Z676" s="212"/>
      <c r="AA676" s="212"/>
      <c r="AB676" s="212"/>
      <c r="AC676" s="212"/>
      <c r="AD676" s="212"/>
      <c r="AE676" s="212"/>
      <c r="AF676" s="212"/>
      <c r="AG676" s="212" t="s">
        <v>357</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47" t="str">
        <f>C676</f>
        <v>Kompletní provedení dle veškerých informací obsažených v PD (textová i výkresová část, technologické postupy atd.).</v>
      </c>
      <c r="BB676" s="212"/>
      <c r="BC676" s="212"/>
      <c r="BD676" s="212"/>
      <c r="BE676" s="212"/>
      <c r="BF676" s="212"/>
      <c r="BG676" s="212"/>
      <c r="BH676" s="212"/>
    </row>
    <row r="677" spans="1:60" ht="22.5" outlineLevel="3" x14ac:dyDescent="0.2">
      <c r="A677" s="219"/>
      <c r="B677" s="220"/>
      <c r="C677" s="259" t="s">
        <v>1653</v>
      </c>
      <c r="D677" s="248"/>
      <c r="E677" s="248"/>
      <c r="F677" s="248"/>
      <c r="G677" s="248"/>
      <c r="H677" s="223"/>
      <c r="I677" s="223"/>
      <c r="J677" s="223"/>
      <c r="K677" s="223"/>
      <c r="L677" s="223"/>
      <c r="M677" s="223"/>
      <c r="N677" s="222"/>
      <c r="O677" s="222"/>
      <c r="P677" s="222"/>
      <c r="Q677" s="222"/>
      <c r="R677" s="223"/>
      <c r="S677" s="223"/>
      <c r="T677" s="223"/>
      <c r="U677" s="223"/>
      <c r="V677" s="223"/>
      <c r="W677" s="223"/>
      <c r="X677" s="223"/>
      <c r="Y677" s="223"/>
      <c r="Z677" s="212"/>
      <c r="AA677" s="212"/>
      <c r="AB677" s="212"/>
      <c r="AC677" s="212"/>
      <c r="AD677" s="212"/>
      <c r="AE677" s="212"/>
      <c r="AF677" s="212"/>
      <c r="AG677" s="212" t="s">
        <v>357</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47" t="str">
        <f>C677</f>
        <v>Provedení je včetně montáže, demontáže původních konstrukcí, dodávky, přesunu hmot, přesunu a likvidace suti, povrchové úpravy, repasí, dílenských dokumentací,</v>
      </c>
      <c r="BB677" s="212"/>
      <c r="BC677" s="212"/>
      <c r="BD677" s="212"/>
      <c r="BE677" s="212"/>
      <c r="BF677" s="212"/>
      <c r="BG677" s="212"/>
      <c r="BH677" s="212"/>
    </row>
    <row r="678" spans="1:60" outlineLevel="3" x14ac:dyDescent="0.2">
      <c r="A678" s="219"/>
      <c r="B678" s="220"/>
      <c r="C678" s="259" t="s">
        <v>666</v>
      </c>
      <c r="D678" s="248"/>
      <c r="E678" s="248"/>
      <c r="F678" s="248"/>
      <c r="G678" s="248"/>
      <c r="H678" s="223"/>
      <c r="I678" s="223"/>
      <c r="J678" s="223"/>
      <c r="K678" s="223"/>
      <c r="L678" s="223"/>
      <c r="M678" s="223"/>
      <c r="N678" s="222"/>
      <c r="O678" s="222"/>
      <c r="P678" s="222"/>
      <c r="Q678" s="222"/>
      <c r="R678" s="223"/>
      <c r="S678" s="223"/>
      <c r="T678" s="223"/>
      <c r="U678" s="223"/>
      <c r="V678" s="223"/>
      <c r="W678" s="223"/>
      <c r="X678" s="223"/>
      <c r="Y678" s="223"/>
      <c r="Z678" s="212"/>
      <c r="AA678" s="212"/>
      <c r="AB678" s="212"/>
      <c r="AC678" s="212"/>
      <c r="AD678" s="212"/>
      <c r="AE678" s="212"/>
      <c r="AF678" s="212"/>
      <c r="AG678" s="212" t="s">
        <v>357</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ht="22.5" outlineLevel="1" x14ac:dyDescent="0.2">
      <c r="A679" s="239">
        <v>107</v>
      </c>
      <c r="B679" s="240" t="s">
        <v>926</v>
      </c>
      <c r="C679" s="257" t="s">
        <v>927</v>
      </c>
      <c r="D679" s="241" t="s">
        <v>537</v>
      </c>
      <c r="E679" s="242">
        <v>43</v>
      </c>
      <c r="F679" s="243"/>
      <c r="G679" s="244">
        <f>ROUND(E679*F679,2)</f>
        <v>0</v>
      </c>
      <c r="H679" s="243"/>
      <c r="I679" s="244">
        <f>ROUND(E679*H679,2)</f>
        <v>0</v>
      </c>
      <c r="J679" s="243"/>
      <c r="K679" s="244">
        <f>ROUND(E679*J679,2)</f>
        <v>0</v>
      </c>
      <c r="L679" s="244">
        <v>21</v>
      </c>
      <c r="M679" s="244">
        <f>G679*(1+L679/100)</f>
        <v>0</v>
      </c>
      <c r="N679" s="242">
        <v>0</v>
      </c>
      <c r="O679" s="242">
        <f>ROUND(E679*N679,2)</f>
        <v>0</v>
      </c>
      <c r="P679" s="242">
        <v>0</v>
      </c>
      <c r="Q679" s="242">
        <f>ROUND(E679*P679,2)</f>
        <v>0</v>
      </c>
      <c r="R679" s="244"/>
      <c r="S679" s="244" t="s">
        <v>413</v>
      </c>
      <c r="T679" s="245" t="s">
        <v>353</v>
      </c>
      <c r="U679" s="223">
        <v>0</v>
      </c>
      <c r="V679" s="223">
        <f>ROUND(E679*U679,2)</f>
        <v>0</v>
      </c>
      <c r="W679" s="223"/>
      <c r="X679" s="223" t="s">
        <v>686</v>
      </c>
      <c r="Y679" s="223" t="s">
        <v>355</v>
      </c>
      <c r="Z679" s="212"/>
      <c r="AA679" s="212"/>
      <c r="AB679" s="212"/>
      <c r="AC679" s="212"/>
      <c r="AD679" s="212"/>
      <c r="AE679" s="212"/>
      <c r="AF679" s="212"/>
      <c r="AG679" s="212" t="s">
        <v>687</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2" x14ac:dyDescent="0.2">
      <c r="A680" s="219"/>
      <c r="B680" s="220"/>
      <c r="C680" s="258" t="s">
        <v>425</v>
      </c>
      <c r="D680" s="246"/>
      <c r="E680" s="246"/>
      <c r="F680" s="246"/>
      <c r="G680" s="246"/>
      <c r="H680" s="223"/>
      <c r="I680" s="223"/>
      <c r="J680" s="223"/>
      <c r="K680" s="223"/>
      <c r="L680" s="223"/>
      <c r="M680" s="223"/>
      <c r="N680" s="222"/>
      <c r="O680" s="222"/>
      <c r="P680" s="222"/>
      <c r="Q680" s="222"/>
      <c r="R680" s="223"/>
      <c r="S680" s="223"/>
      <c r="T680" s="223"/>
      <c r="U680" s="223"/>
      <c r="V680" s="223"/>
      <c r="W680" s="223"/>
      <c r="X680" s="223"/>
      <c r="Y680" s="223"/>
      <c r="Z680" s="212"/>
      <c r="AA680" s="212"/>
      <c r="AB680" s="212"/>
      <c r="AC680" s="212"/>
      <c r="AD680" s="212"/>
      <c r="AE680" s="212"/>
      <c r="AF680" s="212"/>
      <c r="AG680" s="212" t="s">
        <v>357</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59" t="s">
        <v>928</v>
      </c>
      <c r="D681" s="248"/>
      <c r="E681" s="248"/>
      <c r="F681" s="248"/>
      <c r="G681" s="248"/>
      <c r="H681" s="223"/>
      <c r="I681" s="223"/>
      <c r="J681" s="223"/>
      <c r="K681" s="223"/>
      <c r="L681" s="223"/>
      <c r="M681" s="223"/>
      <c r="N681" s="222"/>
      <c r="O681" s="222"/>
      <c r="P681" s="222"/>
      <c r="Q681" s="222"/>
      <c r="R681" s="223"/>
      <c r="S681" s="223"/>
      <c r="T681" s="223"/>
      <c r="U681" s="223"/>
      <c r="V681" s="223"/>
      <c r="W681" s="223"/>
      <c r="X681" s="223"/>
      <c r="Y681" s="223"/>
      <c r="Z681" s="212"/>
      <c r="AA681" s="212"/>
      <c r="AB681" s="212"/>
      <c r="AC681" s="212"/>
      <c r="AD681" s="212"/>
      <c r="AE681" s="212"/>
      <c r="AF681" s="212"/>
      <c r="AG681" s="212" t="s">
        <v>357</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59" t="s">
        <v>1652</v>
      </c>
      <c r="D682" s="248"/>
      <c r="E682" s="248"/>
      <c r="F682" s="248"/>
      <c r="G682" s="248"/>
      <c r="H682" s="223"/>
      <c r="I682" s="223"/>
      <c r="J682" s="223"/>
      <c r="K682" s="223"/>
      <c r="L682" s="223"/>
      <c r="M682" s="223"/>
      <c r="N682" s="222"/>
      <c r="O682" s="222"/>
      <c r="P682" s="222"/>
      <c r="Q682" s="222"/>
      <c r="R682" s="223"/>
      <c r="S682" s="223"/>
      <c r="T682" s="223"/>
      <c r="U682" s="223"/>
      <c r="V682" s="223"/>
      <c r="W682" s="223"/>
      <c r="X682" s="223"/>
      <c r="Y682" s="223"/>
      <c r="Z682" s="212"/>
      <c r="AA682" s="212"/>
      <c r="AB682" s="212"/>
      <c r="AC682" s="212"/>
      <c r="AD682" s="212"/>
      <c r="AE682" s="212"/>
      <c r="AF682" s="212"/>
      <c r="AG682" s="212" t="s">
        <v>357</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47" t="str">
        <f>C682</f>
        <v>Kompletní provedení dle veškerých informací obsažených v PD (textová i výkresová část, technologické postupy atd.).</v>
      </c>
      <c r="BB682" s="212"/>
      <c r="BC682" s="212"/>
      <c r="BD682" s="212"/>
      <c r="BE682" s="212"/>
      <c r="BF682" s="212"/>
      <c r="BG682" s="212"/>
      <c r="BH682" s="212"/>
    </row>
    <row r="683" spans="1:60" ht="22.5" outlineLevel="3" x14ac:dyDescent="0.2">
      <c r="A683" s="219"/>
      <c r="B683" s="220"/>
      <c r="C683" s="259" t="s">
        <v>1653</v>
      </c>
      <c r="D683" s="248"/>
      <c r="E683" s="248"/>
      <c r="F683" s="248"/>
      <c r="G683" s="248"/>
      <c r="H683" s="223"/>
      <c r="I683" s="223"/>
      <c r="J683" s="223"/>
      <c r="K683" s="223"/>
      <c r="L683" s="223"/>
      <c r="M683" s="223"/>
      <c r="N683" s="222"/>
      <c r="O683" s="222"/>
      <c r="P683" s="222"/>
      <c r="Q683" s="222"/>
      <c r="R683" s="223"/>
      <c r="S683" s="223"/>
      <c r="T683" s="223"/>
      <c r="U683" s="223"/>
      <c r="V683" s="223"/>
      <c r="W683" s="223"/>
      <c r="X683" s="223"/>
      <c r="Y683" s="223"/>
      <c r="Z683" s="212"/>
      <c r="AA683" s="212"/>
      <c r="AB683" s="212"/>
      <c r="AC683" s="212"/>
      <c r="AD683" s="212"/>
      <c r="AE683" s="212"/>
      <c r="AF683" s="212"/>
      <c r="AG683" s="212" t="s">
        <v>357</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47" t="str">
        <f>C683</f>
        <v>Provedení je včetně montáže, demontáže původních konstrukcí, dodávky, přesunu hmot, přesunu a likvidace suti, povrchové úpravy, repasí, dílenských dokumentací,</v>
      </c>
      <c r="BB683" s="212"/>
      <c r="BC683" s="212"/>
      <c r="BD683" s="212"/>
      <c r="BE683" s="212"/>
      <c r="BF683" s="212"/>
      <c r="BG683" s="212"/>
      <c r="BH683" s="212"/>
    </row>
    <row r="684" spans="1:60" outlineLevel="3" x14ac:dyDescent="0.2">
      <c r="A684" s="219"/>
      <c r="B684" s="220"/>
      <c r="C684" s="259" t="s">
        <v>666</v>
      </c>
      <c r="D684" s="248"/>
      <c r="E684" s="248"/>
      <c r="F684" s="248"/>
      <c r="G684" s="248"/>
      <c r="H684" s="223"/>
      <c r="I684" s="223"/>
      <c r="J684" s="223"/>
      <c r="K684" s="223"/>
      <c r="L684" s="223"/>
      <c r="M684" s="223"/>
      <c r="N684" s="222"/>
      <c r="O684" s="222"/>
      <c r="P684" s="222"/>
      <c r="Q684" s="222"/>
      <c r="R684" s="223"/>
      <c r="S684" s="223"/>
      <c r="T684" s="223"/>
      <c r="U684" s="223"/>
      <c r="V684" s="223"/>
      <c r="W684" s="223"/>
      <c r="X684" s="223"/>
      <c r="Y684" s="223"/>
      <c r="Z684" s="212"/>
      <c r="AA684" s="212"/>
      <c r="AB684" s="212"/>
      <c r="AC684" s="212"/>
      <c r="AD684" s="212"/>
      <c r="AE684" s="212"/>
      <c r="AF684" s="212"/>
      <c r="AG684" s="212" t="s">
        <v>357</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
      <c r="A685" s="239">
        <v>108</v>
      </c>
      <c r="B685" s="240" t="s">
        <v>929</v>
      </c>
      <c r="C685" s="257" t="s">
        <v>930</v>
      </c>
      <c r="D685" s="241" t="s">
        <v>435</v>
      </c>
      <c r="E685" s="242">
        <v>160</v>
      </c>
      <c r="F685" s="243"/>
      <c r="G685" s="244">
        <f>ROUND(E685*F685,2)</f>
        <v>0</v>
      </c>
      <c r="H685" s="243"/>
      <c r="I685" s="244">
        <f>ROUND(E685*H685,2)</f>
        <v>0</v>
      </c>
      <c r="J685" s="243"/>
      <c r="K685" s="244">
        <f>ROUND(E685*J685,2)</f>
        <v>0</v>
      </c>
      <c r="L685" s="244">
        <v>21</v>
      </c>
      <c r="M685" s="244">
        <f>G685*(1+L685/100)</f>
        <v>0</v>
      </c>
      <c r="N685" s="242">
        <v>0</v>
      </c>
      <c r="O685" s="242">
        <f>ROUND(E685*N685,2)</f>
        <v>0</v>
      </c>
      <c r="P685" s="242">
        <v>0</v>
      </c>
      <c r="Q685" s="242">
        <f>ROUND(E685*P685,2)</f>
        <v>0</v>
      </c>
      <c r="R685" s="244" t="s">
        <v>931</v>
      </c>
      <c r="S685" s="244" t="s">
        <v>352</v>
      </c>
      <c r="T685" s="245" t="s">
        <v>352</v>
      </c>
      <c r="U685" s="223">
        <v>1</v>
      </c>
      <c r="V685" s="223">
        <f>ROUND(E685*U685,2)</f>
        <v>160</v>
      </c>
      <c r="W685" s="223"/>
      <c r="X685" s="223" t="s">
        <v>932</v>
      </c>
      <c r="Y685" s="223" t="s">
        <v>355</v>
      </c>
      <c r="Z685" s="212"/>
      <c r="AA685" s="212"/>
      <c r="AB685" s="212"/>
      <c r="AC685" s="212"/>
      <c r="AD685" s="212"/>
      <c r="AE685" s="212"/>
      <c r="AF685" s="212"/>
      <c r="AG685" s="212" t="s">
        <v>933</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2" x14ac:dyDescent="0.2">
      <c r="A686" s="219"/>
      <c r="B686" s="220"/>
      <c r="C686" s="274" t="s">
        <v>934</v>
      </c>
      <c r="D686" s="264"/>
      <c r="E686" s="265">
        <v>160</v>
      </c>
      <c r="F686" s="223"/>
      <c r="G686" s="223"/>
      <c r="H686" s="223"/>
      <c r="I686" s="223"/>
      <c r="J686" s="223"/>
      <c r="K686" s="223"/>
      <c r="L686" s="223"/>
      <c r="M686" s="223"/>
      <c r="N686" s="222"/>
      <c r="O686" s="222"/>
      <c r="P686" s="222"/>
      <c r="Q686" s="222"/>
      <c r="R686" s="223"/>
      <c r="S686" s="223"/>
      <c r="T686" s="223"/>
      <c r="U686" s="223"/>
      <c r="V686" s="223"/>
      <c r="W686" s="223"/>
      <c r="X686" s="223"/>
      <c r="Y686" s="223"/>
      <c r="Z686" s="212"/>
      <c r="AA686" s="212"/>
      <c r="AB686" s="212"/>
      <c r="AC686" s="212"/>
      <c r="AD686" s="212"/>
      <c r="AE686" s="212"/>
      <c r="AF686" s="212"/>
      <c r="AG686" s="212" t="s">
        <v>442</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x14ac:dyDescent="0.2">
      <c r="A687" s="229" t="s">
        <v>347</v>
      </c>
      <c r="B687" s="230" t="s">
        <v>228</v>
      </c>
      <c r="C687" s="256" t="s">
        <v>229</v>
      </c>
      <c r="D687" s="231"/>
      <c r="E687" s="232"/>
      <c r="F687" s="233"/>
      <c r="G687" s="233">
        <f>SUMIF(AG688:AG693,"&lt;&gt;NOR",G688:G693)</f>
        <v>0</v>
      </c>
      <c r="H687" s="233"/>
      <c r="I687" s="233">
        <f>SUM(I688:I693)</f>
        <v>0</v>
      </c>
      <c r="J687" s="233"/>
      <c r="K687" s="233">
        <f>SUM(K688:K693)</f>
        <v>0</v>
      </c>
      <c r="L687" s="233"/>
      <c r="M687" s="233">
        <f>SUM(M688:M693)</f>
        <v>0</v>
      </c>
      <c r="N687" s="232"/>
      <c r="O687" s="232">
        <f>SUM(O688:O693)</f>
        <v>1.54</v>
      </c>
      <c r="P687" s="232"/>
      <c r="Q687" s="232">
        <f>SUM(Q688:Q693)</f>
        <v>0</v>
      </c>
      <c r="R687" s="233"/>
      <c r="S687" s="233"/>
      <c r="T687" s="234"/>
      <c r="U687" s="228"/>
      <c r="V687" s="228">
        <f>SUM(V688:V693)</f>
        <v>1.73</v>
      </c>
      <c r="W687" s="228"/>
      <c r="X687" s="228"/>
      <c r="Y687" s="228"/>
      <c r="AG687" t="s">
        <v>348</v>
      </c>
    </row>
    <row r="688" spans="1:60" ht="22.5" outlineLevel="1" x14ac:dyDescent="0.2">
      <c r="A688" s="239">
        <v>109</v>
      </c>
      <c r="B688" s="240" t="s">
        <v>935</v>
      </c>
      <c r="C688" s="257" t="s">
        <v>936</v>
      </c>
      <c r="D688" s="241" t="s">
        <v>537</v>
      </c>
      <c r="E688" s="242">
        <v>5.62</v>
      </c>
      <c r="F688" s="243"/>
      <c r="G688" s="244">
        <f>ROUND(E688*F688,2)</f>
        <v>0</v>
      </c>
      <c r="H688" s="243"/>
      <c r="I688" s="244">
        <f>ROUND(E688*H688,2)</f>
        <v>0</v>
      </c>
      <c r="J688" s="243"/>
      <c r="K688" s="244">
        <f>ROUND(E688*J688,2)</f>
        <v>0</v>
      </c>
      <c r="L688" s="244">
        <v>21</v>
      </c>
      <c r="M688" s="244">
        <f>G688*(1+L688/100)</f>
        <v>0</v>
      </c>
      <c r="N688" s="242">
        <v>0.15223999999999999</v>
      </c>
      <c r="O688" s="242">
        <f>ROUND(E688*N688,2)</f>
        <v>0.86</v>
      </c>
      <c r="P688" s="242">
        <v>0</v>
      </c>
      <c r="Q688" s="242">
        <f>ROUND(E688*P688,2)</f>
        <v>0</v>
      </c>
      <c r="R688" s="244" t="s">
        <v>937</v>
      </c>
      <c r="S688" s="244" t="s">
        <v>352</v>
      </c>
      <c r="T688" s="245" t="s">
        <v>352</v>
      </c>
      <c r="U688" s="223">
        <v>0.14000000000000001</v>
      </c>
      <c r="V688" s="223">
        <f>ROUND(E688*U688,2)</f>
        <v>0.79</v>
      </c>
      <c r="W688" s="223"/>
      <c r="X688" s="223" t="s">
        <v>437</v>
      </c>
      <c r="Y688" s="223" t="s">
        <v>355</v>
      </c>
      <c r="Z688" s="212"/>
      <c r="AA688" s="212"/>
      <c r="AB688" s="212"/>
      <c r="AC688" s="212"/>
      <c r="AD688" s="212"/>
      <c r="AE688" s="212"/>
      <c r="AF688" s="212"/>
      <c r="AG688" s="212" t="s">
        <v>438</v>
      </c>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2" x14ac:dyDescent="0.2">
      <c r="A689" s="219"/>
      <c r="B689" s="220"/>
      <c r="C689" s="273" t="s">
        <v>938</v>
      </c>
      <c r="D689" s="270"/>
      <c r="E689" s="270"/>
      <c r="F689" s="270"/>
      <c r="G689" s="270"/>
      <c r="H689" s="223"/>
      <c r="I689" s="223"/>
      <c r="J689" s="223"/>
      <c r="K689" s="223"/>
      <c r="L689" s="223"/>
      <c r="M689" s="223"/>
      <c r="N689" s="222"/>
      <c r="O689" s="222"/>
      <c r="P689" s="222"/>
      <c r="Q689" s="222"/>
      <c r="R689" s="223"/>
      <c r="S689" s="223"/>
      <c r="T689" s="223"/>
      <c r="U689" s="223"/>
      <c r="V689" s="223"/>
      <c r="W689" s="223"/>
      <c r="X689" s="223"/>
      <c r="Y689" s="223"/>
      <c r="Z689" s="212"/>
      <c r="AA689" s="212"/>
      <c r="AB689" s="212"/>
      <c r="AC689" s="212"/>
      <c r="AD689" s="212"/>
      <c r="AE689" s="212"/>
      <c r="AF689" s="212"/>
      <c r="AG689" s="212" t="s">
        <v>440</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2" x14ac:dyDescent="0.2">
      <c r="A690" s="219"/>
      <c r="B690" s="220"/>
      <c r="C690" s="274" t="s">
        <v>939</v>
      </c>
      <c r="D690" s="264"/>
      <c r="E690" s="265">
        <v>5.62</v>
      </c>
      <c r="F690" s="223"/>
      <c r="G690" s="223"/>
      <c r="H690" s="223"/>
      <c r="I690" s="223"/>
      <c r="J690" s="223"/>
      <c r="K690" s="223"/>
      <c r="L690" s="223"/>
      <c r="M690" s="223"/>
      <c r="N690" s="222"/>
      <c r="O690" s="222"/>
      <c r="P690" s="222"/>
      <c r="Q690" s="222"/>
      <c r="R690" s="223"/>
      <c r="S690" s="223"/>
      <c r="T690" s="223"/>
      <c r="U690" s="223"/>
      <c r="V690" s="223"/>
      <c r="W690" s="223"/>
      <c r="X690" s="223"/>
      <c r="Y690" s="223"/>
      <c r="Z690" s="212"/>
      <c r="AA690" s="212"/>
      <c r="AB690" s="212"/>
      <c r="AC690" s="212"/>
      <c r="AD690" s="212"/>
      <c r="AE690" s="212"/>
      <c r="AF690" s="212"/>
      <c r="AG690" s="212" t="s">
        <v>442</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ht="33.75" outlineLevel="1" x14ac:dyDescent="0.2">
      <c r="A691" s="239">
        <v>110</v>
      </c>
      <c r="B691" s="240" t="s">
        <v>940</v>
      </c>
      <c r="C691" s="257" t="s">
        <v>941</v>
      </c>
      <c r="D691" s="241" t="s">
        <v>537</v>
      </c>
      <c r="E691" s="242">
        <v>2.8</v>
      </c>
      <c r="F691" s="243"/>
      <c r="G691" s="244">
        <f>ROUND(E691*F691,2)</f>
        <v>0</v>
      </c>
      <c r="H691" s="243"/>
      <c r="I691" s="244">
        <f>ROUND(E691*H691,2)</f>
        <v>0</v>
      </c>
      <c r="J691" s="243"/>
      <c r="K691" s="244">
        <f>ROUND(E691*J691,2)</f>
        <v>0</v>
      </c>
      <c r="L691" s="244">
        <v>21</v>
      </c>
      <c r="M691" s="244">
        <f>G691*(1+L691/100)</f>
        <v>0</v>
      </c>
      <c r="N691" s="242">
        <v>0.24357999999999999</v>
      </c>
      <c r="O691" s="242">
        <f>ROUND(E691*N691,2)</f>
        <v>0.68</v>
      </c>
      <c r="P691" s="242">
        <v>0</v>
      </c>
      <c r="Q691" s="242">
        <f>ROUND(E691*P691,2)</f>
        <v>0</v>
      </c>
      <c r="R691" s="244" t="s">
        <v>937</v>
      </c>
      <c r="S691" s="244" t="s">
        <v>352</v>
      </c>
      <c r="T691" s="245" t="s">
        <v>352</v>
      </c>
      <c r="U691" s="223">
        <v>0.33704000000000001</v>
      </c>
      <c r="V691" s="223">
        <f>ROUND(E691*U691,2)</f>
        <v>0.94</v>
      </c>
      <c r="W691" s="223"/>
      <c r="X691" s="223" t="s">
        <v>437</v>
      </c>
      <c r="Y691" s="223" t="s">
        <v>355</v>
      </c>
      <c r="Z691" s="212"/>
      <c r="AA691" s="212"/>
      <c r="AB691" s="212"/>
      <c r="AC691" s="212"/>
      <c r="AD691" s="212"/>
      <c r="AE691" s="212"/>
      <c r="AF691" s="212"/>
      <c r="AG691" s="212" t="s">
        <v>438</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2" x14ac:dyDescent="0.2">
      <c r="A692" s="219"/>
      <c r="B692" s="220"/>
      <c r="C692" s="273" t="s">
        <v>942</v>
      </c>
      <c r="D692" s="270"/>
      <c r="E692" s="270"/>
      <c r="F692" s="270"/>
      <c r="G692" s="270"/>
      <c r="H692" s="223"/>
      <c r="I692" s="223"/>
      <c r="J692" s="223"/>
      <c r="K692" s="223"/>
      <c r="L692" s="223"/>
      <c r="M692" s="223"/>
      <c r="N692" s="222"/>
      <c r="O692" s="222"/>
      <c r="P692" s="222"/>
      <c r="Q692" s="222"/>
      <c r="R692" s="223"/>
      <c r="S692" s="223"/>
      <c r="T692" s="223"/>
      <c r="U692" s="223"/>
      <c r="V692" s="223"/>
      <c r="W692" s="223"/>
      <c r="X692" s="223"/>
      <c r="Y692" s="223"/>
      <c r="Z692" s="212"/>
      <c r="AA692" s="212"/>
      <c r="AB692" s="212"/>
      <c r="AC692" s="212"/>
      <c r="AD692" s="212"/>
      <c r="AE692" s="212"/>
      <c r="AF692" s="212"/>
      <c r="AG692" s="212" t="s">
        <v>440</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2" x14ac:dyDescent="0.2">
      <c r="A693" s="219"/>
      <c r="B693" s="220"/>
      <c r="C693" s="274" t="s">
        <v>943</v>
      </c>
      <c r="D693" s="264"/>
      <c r="E693" s="265">
        <v>2.8</v>
      </c>
      <c r="F693" s="223"/>
      <c r="G693" s="223"/>
      <c r="H693" s="223"/>
      <c r="I693" s="223"/>
      <c r="J693" s="223"/>
      <c r="K693" s="223"/>
      <c r="L693" s="223"/>
      <c r="M693" s="223"/>
      <c r="N693" s="222"/>
      <c r="O693" s="222"/>
      <c r="P693" s="222"/>
      <c r="Q693" s="222"/>
      <c r="R693" s="223"/>
      <c r="S693" s="223"/>
      <c r="T693" s="223"/>
      <c r="U693" s="223"/>
      <c r="V693" s="223"/>
      <c r="W693" s="223"/>
      <c r="X693" s="223"/>
      <c r="Y693" s="223"/>
      <c r="Z693" s="212"/>
      <c r="AA693" s="212"/>
      <c r="AB693" s="212"/>
      <c r="AC693" s="212"/>
      <c r="AD693" s="212"/>
      <c r="AE693" s="212"/>
      <c r="AF693" s="212"/>
      <c r="AG693" s="212" t="s">
        <v>442</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x14ac:dyDescent="0.2">
      <c r="A694" s="229" t="s">
        <v>347</v>
      </c>
      <c r="B694" s="230" t="s">
        <v>230</v>
      </c>
      <c r="C694" s="256" t="s">
        <v>231</v>
      </c>
      <c r="D694" s="231"/>
      <c r="E694" s="232"/>
      <c r="F694" s="233"/>
      <c r="G694" s="233">
        <f>SUMIF(AG695:AG704,"&lt;&gt;NOR",G695:G704)</f>
        <v>0</v>
      </c>
      <c r="H694" s="233"/>
      <c r="I694" s="233">
        <f>SUM(I695:I704)</f>
        <v>0</v>
      </c>
      <c r="J694" s="233"/>
      <c r="K694" s="233">
        <f>SUM(K695:K704)</f>
        <v>0</v>
      </c>
      <c r="L694" s="233"/>
      <c r="M694" s="233">
        <f>SUM(M695:M704)</f>
        <v>0</v>
      </c>
      <c r="N694" s="232"/>
      <c r="O694" s="232">
        <f>SUM(O695:O704)</f>
        <v>16.66</v>
      </c>
      <c r="P694" s="232"/>
      <c r="Q694" s="232">
        <f>SUM(Q695:Q704)</f>
        <v>0</v>
      </c>
      <c r="R694" s="233"/>
      <c r="S694" s="233"/>
      <c r="T694" s="234"/>
      <c r="U694" s="228"/>
      <c r="V694" s="228">
        <f>SUM(V695:V704)</f>
        <v>16.600000000000001</v>
      </c>
      <c r="W694" s="228"/>
      <c r="X694" s="228"/>
      <c r="Y694" s="228"/>
      <c r="AG694" t="s">
        <v>348</v>
      </c>
    </row>
    <row r="695" spans="1:60" outlineLevel="1" x14ac:dyDescent="0.2">
      <c r="A695" s="239">
        <v>111</v>
      </c>
      <c r="B695" s="240" t="s">
        <v>944</v>
      </c>
      <c r="C695" s="257" t="s">
        <v>945</v>
      </c>
      <c r="D695" s="241" t="s">
        <v>486</v>
      </c>
      <c r="E695" s="242">
        <v>8.58</v>
      </c>
      <c r="F695" s="243"/>
      <c r="G695" s="244">
        <f>ROUND(E695*F695,2)</f>
        <v>0</v>
      </c>
      <c r="H695" s="243"/>
      <c r="I695" s="244">
        <f>ROUND(E695*H695,2)</f>
        <v>0</v>
      </c>
      <c r="J695" s="243"/>
      <c r="K695" s="244">
        <f>ROUND(E695*J695,2)</f>
        <v>0</v>
      </c>
      <c r="L695" s="244">
        <v>21</v>
      </c>
      <c r="M695" s="244">
        <f>G695*(1+L695/100)</f>
        <v>0</v>
      </c>
      <c r="N695" s="242">
        <v>6.9999999999999999E-4</v>
      </c>
      <c r="O695" s="242">
        <f>ROUND(E695*N695,2)</f>
        <v>0.01</v>
      </c>
      <c r="P695" s="242">
        <v>0</v>
      </c>
      <c r="Q695" s="242">
        <f>ROUND(E695*P695,2)</f>
        <v>0</v>
      </c>
      <c r="R695" s="244" t="s">
        <v>550</v>
      </c>
      <c r="S695" s="244" t="s">
        <v>352</v>
      </c>
      <c r="T695" s="245" t="s">
        <v>352</v>
      </c>
      <c r="U695" s="223">
        <v>0.2</v>
      </c>
      <c r="V695" s="223">
        <f>ROUND(E695*U695,2)</f>
        <v>1.72</v>
      </c>
      <c r="W695" s="223"/>
      <c r="X695" s="223" t="s">
        <v>437</v>
      </c>
      <c r="Y695" s="223" t="s">
        <v>355</v>
      </c>
      <c r="Z695" s="212"/>
      <c r="AA695" s="212"/>
      <c r="AB695" s="212"/>
      <c r="AC695" s="212"/>
      <c r="AD695" s="212"/>
      <c r="AE695" s="212"/>
      <c r="AF695" s="212"/>
      <c r="AG695" s="212" t="s">
        <v>438</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ht="22.5" outlineLevel="2" x14ac:dyDescent="0.2">
      <c r="A696" s="219"/>
      <c r="B696" s="220"/>
      <c r="C696" s="273" t="s">
        <v>946</v>
      </c>
      <c r="D696" s="270"/>
      <c r="E696" s="270"/>
      <c r="F696" s="270"/>
      <c r="G696" s="270"/>
      <c r="H696" s="223"/>
      <c r="I696" s="223"/>
      <c r="J696" s="223"/>
      <c r="K696" s="223"/>
      <c r="L696" s="223"/>
      <c r="M696" s="223"/>
      <c r="N696" s="222"/>
      <c r="O696" s="222"/>
      <c r="P696" s="222"/>
      <c r="Q696" s="222"/>
      <c r="R696" s="223"/>
      <c r="S696" s="223"/>
      <c r="T696" s="223"/>
      <c r="U696" s="223"/>
      <c r="V696" s="223"/>
      <c r="W696" s="223"/>
      <c r="X696" s="223"/>
      <c r="Y696" s="223"/>
      <c r="Z696" s="212"/>
      <c r="AA696" s="212"/>
      <c r="AB696" s="212"/>
      <c r="AC696" s="212"/>
      <c r="AD696" s="212"/>
      <c r="AE696" s="212"/>
      <c r="AF696" s="212"/>
      <c r="AG696" s="212" t="s">
        <v>440</v>
      </c>
      <c r="AH696" s="212"/>
      <c r="AI696" s="212"/>
      <c r="AJ696" s="212"/>
      <c r="AK696" s="212"/>
      <c r="AL696" s="212"/>
      <c r="AM696" s="212"/>
      <c r="AN696" s="212"/>
      <c r="AO696" s="212"/>
      <c r="AP696" s="212"/>
      <c r="AQ696" s="212"/>
      <c r="AR696" s="212"/>
      <c r="AS696" s="212"/>
      <c r="AT696" s="212"/>
      <c r="AU696" s="212"/>
      <c r="AV696" s="212"/>
      <c r="AW696" s="212"/>
      <c r="AX696" s="212"/>
      <c r="AY696" s="212"/>
      <c r="AZ696" s="212"/>
      <c r="BA696" s="247" t="str">
        <f>C696</f>
        <v>včetně dodání a osazení v jakémkoliv zdivu, včetně jednostranného zajištění polohy vložek proti sesmeknutí (např. přibitím, maltovými terči).</v>
      </c>
      <c r="BB696" s="212"/>
      <c r="BC696" s="212"/>
      <c r="BD696" s="212"/>
      <c r="BE696" s="212"/>
      <c r="BF696" s="212"/>
      <c r="BG696" s="212"/>
      <c r="BH696" s="212"/>
    </row>
    <row r="697" spans="1:60" outlineLevel="2" x14ac:dyDescent="0.2">
      <c r="A697" s="219"/>
      <c r="B697" s="220"/>
      <c r="C697" s="274" t="s">
        <v>947</v>
      </c>
      <c r="D697" s="264"/>
      <c r="E697" s="265">
        <v>8.58</v>
      </c>
      <c r="F697" s="223"/>
      <c r="G697" s="223"/>
      <c r="H697" s="223"/>
      <c r="I697" s="223"/>
      <c r="J697" s="223"/>
      <c r="K697" s="223"/>
      <c r="L697" s="223"/>
      <c r="M697" s="223"/>
      <c r="N697" s="222"/>
      <c r="O697" s="222"/>
      <c r="P697" s="222"/>
      <c r="Q697" s="222"/>
      <c r="R697" s="223"/>
      <c r="S697" s="223"/>
      <c r="T697" s="223"/>
      <c r="U697" s="223"/>
      <c r="V697" s="223"/>
      <c r="W697" s="223"/>
      <c r="X697" s="223"/>
      <c r="Y697" s="223"/>
      <c r="Z697" s="212"/>
      <c r="AA697" s="212"/>
      <c r="AB697" s="212"/>
      <c r="AC697" s="212"/>
      <c r="AD697" s="212"/>
      <c r="AE697" s="212"/>
      <c r="AF697" s="212"/>
      <c r="AG697" s="212" t="s">
        <v>442</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75" t="s">
        <v>459</v>
      </c>
      <c r="D698" s="266"/>
      <c r="E698" s="267">
        <v>8.58</v>
      </c>
      <c r="F698" s="223"/>
      <c r="G698" s="223"/>
      <c r="H698" s="223"/>
      <c r="I698" s="223"/>
      <c r="J698" s="223"/>
      <c r="K698" s="223"/>
      <c r="L698" s="223"/>
      <c r="M698" s="223"/>
      <c r="N698" s="222"/>
      <c r="O698" s="222"/>
      <c r="P698" s="222"/>
      <c r="Q698" s="222"/>
      <c r="R698" s="223"/>
      <c r="S698" s="223"/>
      <c r="T698" s="223"/>
      <c r="U698" s="223"/>
      <c r="V698" s="223"/>
      <c r="W698" s="223"/>
      <c r="X698" s="223"/>
      <c r="Y698" s="223"/>
      <c r="Z698" s="212"/>
      <c r="AA698" s="212"/>
      <c r="AB698" s="212"/>
      <c r="AC698" s="212"/>
      <c r="AD698" s="212"/>
      <c r="AE698" s="212"/>
      <c r="AF698" s="212"/>
      <c r="AG698" s="212" t="s">
        <v>442</v>
      </c>
      <c r="AH698" s="212">
        <v>1</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ht="22.5" outlineLevel="1" x14ac:dyDescent="0.2">
      <c r="A699" s="239">
        <v>112</v>
      </c>
      <c r="B699" s="240" t="s">
        <v>948</v>
      </c>
      <c r="C699" s="257" t="s">
        <v>949</v>
      </c>
      <c r="D699" s="241" t="s">
        <v>537</v>
      </c>
      <c r="E699" s="242">
        <v>80</v>
      </c>
      <c r="F699" s="243"/>
      <c r="G699" s="244">
        <f>ROUND(E699*F699,2)</f>
        <v>0</v>
      </c>
      <c r="H699" s="243"/>
      <c r="I699" s="244">
        <f>ROUND(E699*H699,2)</f>
        <v>0</v>
      </c>
      <c r="J699" s="243"/>
      <c r="K699" s="244">
        <f>ROUND(E699*J699,2)</f>
        <v>0</v>
      </c>
      <c r="L699" s="244">
        <v>21</v>
      </c>
      <c r="M699" s="244">
        <f>G699*(1+L699/100)</f>
        <v>0</v>
      </c>
      <c r="N699" s="242">
        <v>0.14565</v>
      </c>
      <c r="O699" s="242">
        <f>ROUND(E699*N699,2)</f>
        <v>11.65</v>
      </c>
      <c r="P699" s="242">
        <v>0</v>
      </c>
      <c r="Q699" s="242">
        <f>ROUND(E699*P699,2)</f>
        <v>0</v>
      </c>
      <c r="R699" s="244" t="s">
        <v>937</v>
      </c>
      <c r="S699" s="244" t="s">
        <v>352</v>
      </c>
      <c r="T699" s="245" t="s">
        <v>352</v>
      </c>
      <c r="U699" s="223">
        <v>0.186</v>
      </c>
      <c r="V699" s="223">
        <f>ROUND(E699*U699,2)</f>
        <v>14.88</v>
      </c>
      <c r="W699" s="223"/>
      <c r="X699" s="223" t="s">
        <v>437</v>
      </c>
      <c r="Y699" s="223" t="s">
        <v>355</v>
      </c>
      <c r="Z699" s="212"/>
      <c r="AA699" s="212"/>
      <c r="AB699" s="212"/>
      <c r="AC699" s="212"/>
      <c r="AD699" s="212"/>
      <c r="AE699" s="212"/>
      <c r="AF699" s="212"/>
      <c r="AG699" s="212" t="s">
        <v>438</v>
      </c>
      <c r="AH699" s="212"/>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2" x14ac:dyDescent="0.2">
      <c r="A700" s="219"/>
      <c r="B700" s="220"/>
      <c r="C700" s="273" t="s">
        <v>950</v>
      </c>
      <c r="D700" s="270"/>
      <c r="E700" s="270"/>
      <c r="F700" s="270"/>
      <c r="G700" s="270"/>
      <c r="H700" s="223"/>
      <c r="I700" s="223"/>
      <c r="J700" s="223"/>
      <c r="K700" s="223"/>
      <c r="L700" s="223"/>
      <c r="M700" s="223"/>
      <c r="N700" s="222"/>
      <c r="O700" s="222"/>
      <c r="P700" s="222"/>
      <c r="Q700" s="222"/>
      <c r="R700" s="223"/>
      <c r="S700" s="223"/>
      <c r="T700" s="223"/>
      <c r="U700" s="223"/>
      <c r="V700" s="223"/>
      <c r="W700" s="223"/>
      <c r="X700" s="223"/>
      <c r="Y700" s="223"/>
      <c r="Z700" s="212"/>
      <c r="AA700" s="212"/>
      <c r="AB700" s="212"/>
      <c r="AC700" s="212"/>
      <c r="AD700" s="212"/>
      <c r="AE700" s="212"/>
      <c r="AF700" s="212"/>
      <c r="AG700" s="212" t="s">
        <v>440</v>
      </c>
      <c r="AH700" s="212"/>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2" x14ac:dyDescent="0.2">
      <c r="A701" s="219"/>
      <c r="B701" s="220"/>
      <c r="C701" s="259" t="s">
        <v>951</v>
      </c>
      <c r="D701" s="248"/>
      <c r="E701" s="248"/>
      <c r="F701" s="248"/>
      <c r="G701" s="248"/>
      <c r="H701" s="223"/>
      <c r="I701" s="223"/>
      <c r="J701" s="223"/>
      <c r="K701" s="223"/>
      <c r="L701" s="223"/>
      <c r="M701" s="223"/>
      <c r="N701" s="222"/>
      <c r="O701" s="222"/>
      <c r="P701" s="222"/>
      <c r="Q701" s="222"/>
      <c r="R701" s="223"/>
      <c r="S701" s="223"/>
      <c r="T701" s="223"/>
      <c r="U701" s="223"/>
      <c r="V701" s="223"/>
      <c r="W701" s="223"/>
      <c r="X701" s="223"/>
      <c r="Y701" s="223"/>
      <c r="Z701" s="212"/>
      <c r="AA701" s="212"/>
      <c r="AB701" s="212"/>
      <c r="AC701" s="212"/>
      <c r="AD701" s="212"/>
      <c r="AE701" s="212"/>
      <c r="AF701" s="212"/>
      <c r="AG701" s="212" t="s">
        <v>357</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2" x14ac:dyDescent="0.2">
      <c r="A702" s="219"/>
      <c r="B702" s="220"/>
      <c r="C702" s="274" t="s">
        <v>952</v>
      </c>
      <c r="D702" s="264"/>
      <c r="E702" s="265">
        <v>80</v>
      </c>
      <c r="F702" s="223"/>
      <c r="G702" s="223"/>
      <c r="H702" s="223"/>
      <c r="I702" s="223"/>
      <c r="J702" s="223"/>
      <c r="K702" s="223"/>
      <c r="L702" s="223"/>
      <c r="M702" s="223"/>
      <c r="N702" s="222"/>
      <c r="O702" s="222"/>
      <c r="P702" s="222"/>
      <c r="Q702" s="222"/>
      <c r="R702" s="223"/>
      <c r="S702" s="223"/>
      <c r="T702" s="223"/>
      <c r="U702" s="223"/>
      <c r="V702" s="223"/>
      <c r="W702" s="223"/>
      <c r="X702" s="223"/>
      <c r="Y702" s="223"/>
      <c r="Z702" s="212"/>
      <c r="AA702" s="212"/>
      <c r="AB702" s="212"/>
      <c r="AC702" s="212"/>
      <c r="AD702" s="212"/>
      <c r="AE702" s="212"/>
      <c r="AF702" s="212"/>
      <c r="AG702" s="212" t="s">
        <v>442</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1" x14ac:dyDescent="0.2">
      <c r="A703" s="239">
        <v>113</v>
      </c>
      <c r="B703" s="240" t="s">
        <v>953</v>
      </c>
      <c r="C703" s="257" t="s">
        <v>954</v>
      </c>
      <c r="D703" s="241" t="s">
        <v>576</v>
      </c>
      <c r="E703" s="242">
        <v>84</v>
      </c>
      <c r="F703" s="243"/>
      <c r="G703" s="244">
        <f>ROUND(E703*F703,2)</f>
        <v>0</v>
      </c>
      <c r="H703" s="243"/>
      <c r="I703" s="244">
        <f>ROUND(E703*H703,2)</f>
        <v>0</v>
      </c>
      <c r="J703" s="243"/>
      <c r="K703" s="244">
        <f>ROUND(E703*J703,2)</f>
        <v>0</v>
      </c>
      <c r="L703" s="244">
        <v>21</v>
      </c>
      <c r="M703" s="244">
        <f>G703*(1+L703/100)</f>
        <v>0</v>
      </c>
      <c r="N703" s="242">
        <v>5.9499999999999997E-2</v>
      </c>
      <c r="O703" s="242">
        <f>ROUND(E703*N703,2)</f>
        <v>5</v>
      </c>
      <c r="P703" s="242">
        <v>0</v>
      </c>
      <c r="Q703" s="242">
        <f>ROUND(E703*P703,2)</f>
        <v>0</v>
      </c>
      <c r="R703" s="244" t="s">
        <v>525</v>
      </c>
      <c r="S703" s="244" t="s">
        <v>352</v>
      </c>
      <c r="T703" s="245" t="s">
        <v>352</v>
      </c>
      <c r="U703" s="223">
        <v>0</v>
      </c>
      <c r="V703" s="223">
        <f>ROUND(E703*U703,2)</f>
        <v>0</v>
      </c>
      <c r="W703" s="223"/>
      <c r="X703" s="223" t="s">
        <v>526</v>
      </c>
      <c r="Y703" s="223" t="s">
        <v>355</v>
      </c>
      <c r="Z703" s="212"/>
      <c r="AA703" s="212"/>
      <c r="AB703" s="212"/>
      <c r="AC703" s="212"/>
      <c r="AD703" s="212"/>
      <c r="AE703" s="212"/>
      <c r="AF703" s="212"/>
      <c r="AG703" s="212" t="s">
        <v>527</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2" x14ac:dyDescent="0.2">
      <c r="A704" s="219"/>
      <c r="B704" s="220"/>
      <c r="C704" s="274" t="s">
        <v>955</v>
      </c>
      <c r="D704" s="264"/>
      <c r="E704" s="265">
        <v>84</v>
      </c>
      <c r="F704" s="223"/>
      <c r="G704" s="223"/>
      <c r="H704" s="223"/>
      <c r="I704" s="223"/>
      <c r="J704" s="223"/>
      <c r="K704" s="223"/>
      <c r="L704" s="223"/>
      <c r="M704" s="223"/>
      <c r="N704" s="222"/>
      <c r="O704" s="222"/>
      <c r="P704" s="222"/>
      <c r="Q704" s="222"/>
      <c r="R704" s="223"/>
      <c r="S704" s="223"/>
      <c r="T704" s="223"/>
      <c r="U704" s="223"/>
      <c r="V704" s="223"/>
      <c r="W704" s="223"/>
      <c r="X704" s="223"/>
      <c r="Y704" s="223"/>
      <c r="Z704" s="212"/>
      <c r="AA704" s="212"/>
      <c r="AB704" s="212"/>
      <c r="AC704" s="212"/>
      <c r="AD704" s="212"/>
      <c r="AE704" s="212"/>
      <c r="AF704" s="212"/>
      <c r="AG704" s="212" t="s">
        <v>442</v>
      </c>
      <c r="AH704" s="212">
        <v>5</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x14ac:dyDescent="0.2">
      <c r="A705" s="229" t="s">
        <v>347</v>
      </c>
      <c r="B705" s="230" t="s">
        <v>232</v>
      </c>
      <c r="C705" s="256" t="s">
        <v>233</v>
      </c>
      <c r="D705" s="231"/>
      <c r="E705" s="232"/>
      <c r="F705" s="233"/>
      <c r="G705" s="233">
        <f>SUMIF(AG706:AG717,"&lt;&gt;NOR",G706:G717)</f>
        <v>0</v>
      </c>
      <c r="H705" s="233"/>
      <c r="I705" s="233">
        <f>SUM(I706:I717)</f>
        <v>0</v>
      </c>
      <c r="J705" s="233"/>
      <c r="K705" s="233">
        <f>SUM(K706:K717)</f>
        <v>0</v>
      </c>
      <c r="L705" s="233"/>
      <c r="M705" s="233">
        <f>SUM(M706:M717)</f>
        <v>0</v>
      </c>
      <c r="N705" s="232"/>
      <c r="O705" s="232">
        <f>SUM(O706:O717)</f>
        <v>0.03</v>
      </c>
      <c r="P705" s="232"/>
      <c r="Q705" s="232">
        <f>SUM(Q706:Q717)</f>
        <v>0</v>
      </c>
      <c r="R705" s="233"/>
      <c r="S705" s="233"/>
      <c r="T705" s="234"/>
      <c r="U705" s="228"/>
      <c r="V705" s="228">
        <f>SUM(V706:V717)</f>
        <v>14.469999999999999</v>
      </c>
      <c r="W705" s="228"/>
      <c r="X705" s="228"/>
      <c r="Y705" s="228"/>
      <c r="AG705" t="s">
        <v>348</v>
      </c>
    </row>
    <row r="706" spans="1:60" outlineLevel="1" x14ac:dyDescent="0.2">
      <c r="A706" s="239">
        <v>114</v>
      </c>
      <c r="B706" s="240" t="s">
        <v>956</v>
      </c>
      <c r="C706" s="257" t="s">
        <v>957</v>
      </c>
      <c r="D706" s="241" t="s">
        <v>486</v>
      </c>
      <c r="E706" s="242">
        <v>17.27</v>
      </c>
      <c r="F706" s="243"/>
      <c r="G706" s="244">
        <f>ROUND(E706*F706,2)</f>
        <v>0</v>
      </c>
      <c r="H706" s="243"/>
      <c r="I706" s="244">
        <f>ROUND(E706*H706,2)</f>
        <v>0</v>
      </c>
      <c r="J706" s="243"/>
      <c r="K706" s="244">
        <f>ROUND(E706*J706,2)</f>
        <v>0</v>
      </c>
      <c r="L706" s="244">
        <v>21</v>
      </c>
      <c r="M706" s="244">
        <f>G706*(1+L706/100)</f>
        <v>0</v>
      </c>
      <c r="N706" s="242">
        <v>1.58E-3</v>
      </c>
      <c r="O706" s="242">
        <f>ROUND(E706*N706,2)</f>
        <v>0.03</v>
      </c>
      <c r="P706" s="242">
        <v>0</v>
      </c>
      <c r="Q706" s="242">
        <f>ROUND(E706*P706,2)</f>
        <v>0</v>
      </c>
      <c r="R706" s="244" t="s">
        <v>958</v>
      </c>
      <c r="S706" s="244" t="s">
        <v>352</v>
      </c>
      <c r="T706" s="245" t="s">
        <v>352</v>
      </c>
      <c r="U706" s="223">
        <v>0.214</v>
      </c>
      <c r="V706" s="223">
        <f>ROUND(E706*U706,2)</f>
        <v>3.7</v>
      </c>
      <c r="W706" s="223"/>
      <c r="X706" s="223" t="s">
        <v>437</v>
      </c>
      <c r="Y706" s="223" t="s">
        <v>355</v>
      </c>
      <c r="Z706" s="212"/>
      <c r="AA706" s="212"/>
      <c r="AB706" s="212"/>
      <c r="AC706" s="212"/>
      <c r="AD706" s="212"/>
      <c r="AE706" s="212"/>
      <c r="AF706" s="212"/>
      <c r="AG706" s="212" t="s">
        <v>438</v>
      </c>
      <c r="AH706" s="212"/>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2" x14ac:dyDescent="0.2">
      <c r="A707" s="219"/>
      <c r="B707" s="220"/>
      <c r="C707" s="274" t="s">
        <v>959</v>
      </c>
      <c r="D707" s="264"/>
      <c r="E707" s="265">
        <v>12.35</v>
      </c>
      <c r="F707" s="223"/>
      <c r="G707" s="223"/>
      <c r="H707" s="223"/>
      <c r="I707" s="223"/>
      <c r="J707" s="223"/>
      <c r="K707" s="223"/>
      <c r="L707" s="223"/>
      <c r="M707" s="223"/>
      <c r="N707" s="222"/>
      <c r="O707" s="222"/>
      <c r="P707" s="222"/>
      <c r="Q707" s="222"/>
      <c r="R707" s="223"/>
      <c r="S707" s="223"/>
      <c r="T707" s="223"/>
      <c r="U707" s="223"/>
      <c r="V707" s="223"/>
      <c r="W707" s="223"/>
      <c r="X707" s="223"/>
      <c r="Y707" s="223"/>
      <c r="Z707" s="212"/>
      <c r="AA707" s="212"/>
      <c r="AB707" s="212"/>
      <c r="AC707" s="212"/>
      <c r="AD707" s="212"/>
      <c r="AE707" s="212"/>
      <c r="AF707" s="212"/>
      <c r="AG707" s="212" t="s">
        <v>442</v>
      </c>
      <c r="AH707" s="212">
        <v>5</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74" t="s">
        <v>960</v>
      </c>
      <c r="D708" s="264"/>
      <c r="E708" s="265">
        <v>4.92</v>
      </c>
      <c r="F708" s="223"/>
      <c r="G708" s="223"/>
      <c r="H708" s="223"/>
      <c r="I708" s="223"/>
      <c r="J708" s="223"/>
      <c r="K708" s="223"/>
      <c r="L708" s="223"/>
      <c r="M708" s="223"/>
      <c r="N708" s="222"/>
      <c r="O708" s="222"/>
      <c r="P708" s="222"/>
      <c r="Q708" s="222"/>
      <c r="R708" s="223"/>
      <c r="S708" s="223"/>
      <c r="T708" s="223"/>
      <c r="U708" s="223"/>
      <c r="V708" s="223"/>
      <c r="W708" s="223"/>
      <c r="X708" s="223"/>
      <c r="Y708" s="223"/>
      <c r="Z708" s="212"/>
      <c r="AA708" s="212"/>
      <c r="AB708" s="212"/>
      <c r="AC708" s="212"/>
      <c r="AD708" s="212"/>
      <c r="AE708" s="212"/>
      <c r="AF708" s="212"/>
      <c r="AG708" s="212" t="s">
        <v>442</v>
      </c>
      <c r="AH708" s="212">
        <v>5</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75" t="s">
        <v>459</v>
      </c>
      <c r="D709" s="266"/>
      <c r="E709" s="267">
        <v>17.27</v>
      </c>
      <c r="F709" s="223"/>
      <c r="G709" s="223"/>
      <c r="H709" s="223"/>
      <c r="I709" s="223"/>
      <c r="J709" s="223"/>
      <c r="K709" s="223"/>
      <c r="L709" s="223"/>
      <c r="M709" s="223"/>
      <c r="N709" s="222"/>
      <c r="O709" s="222"/>
      <c r="P709" s="222"/>
      <c r="Q709" s="222"/>
      <c r="R709" s="223"/>
      <c r="S709" s="223"/>
      <c r="T709" s="223"/>
      <c r="U709" s="223"/>
      <c r="V709" s="223"/>
      <c r="W709" s="223"/>
      <c r="X709" s="223"/>
      <c r="Y709" s="223"/>
      <c r="Z709" s="212"/>
      <c r="AA709" s="212"/>
      <c r="AB709" s="212"/>
      <c r="AC709" s="212"/>
      <c r="AD709" s="212"/>
      <c r="AE709" s="212"/>
      <c r="AF709" s="212"/>
      <c r="AG709" s="212" t="s">
        <v>442</v>
      </c>
      <c r="AH709" s="212">
        <v>1</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ht="22.5" outlineLevel="1" x14ac:dyDescent="0.2">
      <c r="A710" s="249">
        <v>115</v>
      </c>
      <c r="B710" s="250" t="s">
        <v>961</v>
      </c>
      <c r="C710" s="260" t="s">
        <v>962</v>
      </c>
      <c r="D710" s="251" t="s">
        <v>963</v>
      </c>
      <c r="E710" s="252">
        <v>3</v>
      </c>
      <c r="F710" s="253"/>
      <c r="G710" s="254">
        <f>ROUND(E710*F710,2)</f>
        <v>0</v>
      </c>
      <c r="H710" s="253"/>
      <c r="I710" s="254">
        <f>ROUND(E710*H710,2)</f>
        <v>0</v>
      </c>
      <c r="J710" s="253"/>
      <c r="K710" s="254">
        <f>ROUND(E710*J710,2)</f>
        <v>0</v>
      </c>
      <c r="L710" s="254">
        <v>21</v>
      </c>
      <c r="M710" s="254">
        <f>G710*(1+L710/100)</f>
        <v>0</v>
      </c>
      <c r="N710" s="252">
        <v>0</v>
      </c>
      <c r="O710" s="252">
        <f>ROUND(E710*N710,2)</f>
        <v>0</v>
      </c>
      <c r="P710" s="252">
        <v>0</v>
      </c>
      <c r="Q710" s="252">
        <f>ROUND(E710*P710,2)</f>
        <v>0</v>
      </c>
      <c r="R710" s="254" t="s">
        <v>958</v>
      </c>
      <c r="S710" s="254" t="s">
        <v>352</v>
      </c>
      <c r="T710" s="255" t="s">
        <v>352</v>
      </c>
      <c r="U710" s="223">
        <v>2.02</v>
      </c>
      <c r="V710" s="223">
        <f>ROUND(E710*U710,2)</f>
        <v>6.06</v>
      </c>
      <c r="W710" s="223"/>
      <c r="X710" s="223" t="s">
        <v>437</v>
      </c>
      <c r="Y710" s="223" t="s">
        <v>355</v>
      </c>
      <c r="Z710" s="212"/>
      <c r="AA710" s="212"/>
      <c r="AB710" s="212"/>
      <c r="AC710" s="212"/>
      <c r="AD710" s="212"/>
      <c r="AE710" s="212"/>
      <c r="AF710" s="212"/>
      <c r="AG710" s="212" t="s">
        <v>438</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39">
        <v>116</v>
      </c>
      <c r="B711" s="240" t="s">
        <v>964</v>
      </c>
      <c r="C711" s="257" t="s">
        <v>965</v>
      </c>
      <c r="D711" s="241" t="s">
        <v>445</v>
      </c>
      <c r="E711" s="242">
        <v>360</v>
      </c>
      <c r="F711" s="243"/>
      <c r="G711" s="244">
        <f>ROUND(E711*F711,2)</f>
        <v>0</v>
      </c>
      <c r="H711" s="243"/>
      <c r="I711" s="244">
        <f>ROUND(E711*H711,2)</f>
        <v>0</v>
      </c>
      <c r="J711" s="243"/>
      <c r="K711" s="244">
        <f>ROUND(E711*J711,2)</f>
        <v>0</v>
      </c>
      <c r="L711" s="244">
        <v>21</v>
      </c>
      <c r="M711" s="244">
        <f>G711*(1+L711/100)</f>
        <v>0</v>
      </c>
      <c r="N711" s="242">
        <v>0</v>
      </c>
      <c r="O711" s="242">
        <f>ROUND(E711*N711,2)</f>
        <v>0</v>
      </c>
      <c r="P711" s="242">
        <v>0</v>
      </c>
      <c r="Q711" s="242">
        <f>ROUND(E711*P711,2)</f>
        <v>0</v>
      </c>
      <c r="R711" s="244" t="s">
        <v>958</v>
      </c>
      <c r="S711" s="244" t="s">
        <v>352</v>
      </c>
      <c r="T711" s="245" t="s">
        <v>352</v>
      </c>
      <c r="U711" s="223">
        <v>0</v>
      </c>
      <c r="V711" s="223">
        <f>ROUND(E711*U711,2)</f>
        <v>0</v>
      </c>
      <c r="W711" s="223"/>
      <c r="X711" s="223" t="s">
        <v>437</v>
      </c>
      <c r="Y711" s="223" t="s">
        <v>355</v>
      </c>
      <c r="Z711" s="212"/>
      <c r="AA711" s="212"/>
      <c r="AB711" s="212"/>
      <c r="AC711" s="212"/>
      <c r="AD711" s="212"/>
      <c r="AE711" s="212"/>
      <c r="AF711" s="212"/>
      <c r="AG711" s="212" t="s">
        <v>438</v>
      </c>
      <c r="AH711" s="212"/>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2" x14ac:dyDescent="0.2">
      <c r="A712" s="219"/>
      <c r="B712" s="220"/>
      <c r="C712" s="274" t="s">
        <v>966</v>
      </c>
      <c r="D712" s="264"/>
      <c r="E712" s="265">
        <v>360</v>
      </c>
      <c r="F712" s="223"/>
      <c r="G712" s="223"/>
      <c r="H712" s="223"/>
      <c r="I712" s="223"/>
      <c r="J712" s="223"/>
      <c r="K712" s="223"/>
      <c r="L712" s="223"/>
      <c r="M712" s="223"/>
      <c r="N712" s="222"/>
      <c r="O712" s="222"/>
      <c r="P712" s="222"/>
      <c r="Q712" s="222"/>
      <c r="R712" s="223"/>
      <c r="S712" s="223"/>
      <c r="T712" s="223"/>
      <c r="U712" s="223"/>
      <c r="V712" s="223"/>
      <c r="W712" s="223"/>
      <c r="X712" s="223"/>
      <c r="Y712" s="223"/>
      <c r="Z712" s="212"/>
      <c r="AA712" s="212"/>
      <c r="AB712" s="212"/>
      <c r="AC712" s="212"/>
      <c r="AD712" s="212"/>
      <c r="AE712" s="212"/>
      <c r="AF712" s="212"/>
      <c r="AG712" s="212" t="s">
        <v>442</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39">
        <v>117</v>
      </c>
      <c r="B713" s="240" t="s">
        <v>967</v>
      </c>
      <c r="C713" s="257" t="s">
        <v>968</v>
      </c>
      <c r="D713" s="241" t="s">
        <v>969</v>
      </c>
      <c r="E713" s="242">
        <v>3</v>
      </c>
      <c r="F713" s="243"/>
      <c r="G713" s="244">
        <f>ROUND(E713*F713,2)</f>
        <v>0</v>
      </c>
      <c r="H713" s="243"/>
      <c r="I713" s="244">
        <f>ROUND(E713*H713,2)</f>
        <v>0</v>
      </c>
      <c r="J713" s="243"/>
      <c r="K713" s="244">
        <f>ROUND(E713*J713,2)</f>
        <v>0</v>
      </c>
      <c r="L713" s="244">
        <v>21</v>
      </c>
      <c r="M713" s="244">
        <f>G713*(1+L713/100)</f>
        <v>0</v>
      </c>
      <c r="N713" s="242">
        <v>0</v>
      </c>
      <c r="O713" s="242">
        <f>ROUND(E713*N713,2)</f>
        <v>0</v>
      </c>
      <c r="P713" s="242">
        <v>0</v>
      </c>
      <c r="Q713" s="242">
        <f>ROUND(E713*P713,2)</f>
        <v>0</v>
      </c>
      <c r="R713" s="244" t="s">
        <v>958</v>
      </c>
      <c r="S713" s="244" t="s">
        <v>352</v>
      </c>
      <c r="T713" s="245" t="s">
        <v>352</v>
      </c>
      <c r="U713" s="223">
        <v>0</v>
      </c>
      <c r="V713" s="223">
        <f>ROUND(E713*U713,2)</f>
        <v>0</v>
      </c>
      <c r="W713" s="223"/>
      <c r="X713" s="223" t="s">
        <v>437</v>
      </c>
      <c r="Y713" s="223" t="s">
        <v>355</v>
      </c>
      <c r="Z713" s="212"/>
      <c r="AA713" s="212"/>
      <c r="AB713" s="212"/>
      <c r="AC713" s="212"/>
      <c r="AD713" s="212"/>
      <c r="AE713" s="212"/>
      <c r="AF713" s="212"/>
      <c r="AG713" s="212" t="s">
        <v>438</v>
      </c>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2" x14ac:dyDescent="0.2">
      <c r="A714" s="219"/>
      <c r="B714" s="220"/>
      <c r="C714" s="273" t="s">
        <v>970</v>
      </c>
      <c r="D714" s="270"/>
      <c r="E714" s="270"/>
      <c r="F714" s="270"/>
      <c r="G714" s="270"/>
      <c r="H714" s="223"/>
      <c r="I714" s="223"/>
      <c r="J714" s="223"/>
      <c r="K714" s="223"/>
      <c r="L714" s="223"/>
      <c r="M714" s="223"/>
      <c r="N714" s="222"/>
      <c r="O714" s="222"/>
      <c r="P714" s="222"/>
      <c r="Q714" s="222"/>
      <c r="R714" s="223"/>
      <c r="S714" s="223"/>
      <c r="T714" s="223"/>
      <c r="U714" s="223"/>
      <c r="V714" s="223"/>
      <c r="W714" s="223"/>
      <c r="X714" s="223"/>
      <c r="Y714" s="223"/>
      <c r="Z714" s="212"/>
      <c r="AA714" s="212"/>
      <c r="AB714" s="212"/>
      <c r="AC714" s="212"/>
      <c r="AD714" s="212"/>
      <c r="AE714" s="212"/>
      <c r="AF714" s="212"/>
      <c r="AG714" s="212" t="s">
        <v>440</v>
      </c>
      <c r="AH714" s="212"/>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2" x14ac:dyDescent="0.2">
      <c r="A715" s="219"/>
      <c r="B715" s="220"/>
      <c r="C715" s="274" t="s">
        <v>971</v>
      </c>
      <c r="D715" s="264"/>
      <c r="E715" s="265">
        <v>3</v>
      </c>
      <c r="F715" s="223"/>
      <c r="G715" s="223"/>
      <c r="H715" s="223"/>
      <c r="I715" s="223"/>
      <c r="J715" s="223"/>
      <c r="K715" s="223"/>
      <c r="L715" s="223"/>
      <c r="M715" s="223"/>
      <c r="N715" s="222"/>
      <c r="O715" s="222"/>
      <c r="P715" s="222"/>
      <c r="Q715" s="222"/>
      <c r="R715" s="223"/>
      <c r="S715" s="223"/>
      <c r="T715" s="223"/>
      <c r="U715" s="223"/>
      <c r="V715" s="223"/>
      <c r="W715" s="223"/>
      <c r="X715" s="223"/>
      <c r="Y715" s="223"/>
      <c r="Z715" s="212"/>
      <c r="AA715" s="212"/>
      <c r="AB715" s="212"/>
      <c r="AC715" s="212"/>
      <c r="AD715" s="212"/>
      <c r="AE715" s="212"/>
      <c r="AF715" s="212"/>
      <c r="AG715" s="212" t="s">
        <v>442</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ht="22.5" outlineLevel="1" x14ac:dyDescent="0.2">
      <c r="A716" s="239">
        <v>118</v>
      </c>
      <c r="B716" s="240" t="s">
        <v>972</v>
      </c>
      <c r="C716" s="257" t="s">
        <v>973</v>
      </c>
      <c r="D716" s="241" t="s">
        <v>963</v>
      </c>
      <c r="E716" s="242">
        <v>3</v>
      </c>
      <c r="F716" s="243"/>
      <c r="G716" s="244">
        <f>ROUND(E716*F716,2)</f>
        <v>0</v>
      </c>
      <c r="H716" s="243"/>
      <c r="I716" s="244">
        <f>ROUND(E716*H716,2)</f>
        <v>0</v>
      </c>
      <c r="J716" s="243"/>
      <c r="K716" s="244">
        <f>ROUND(E716*J716,2)</f>
        <v>0</v>
      </c>
      <c r="L716" s="244">
        <v>21</v>
      </c>
      <c r="M716" s="244">
        <f>G716*(1+L716/100)</f>
        <v>0</v>
      </c>
      <c r="N716" s="242">
        <v>0</v>
      </c>
      <c r="O716" s="242">
        <f>ROUND(E716*N716,2)</f>
        <v>0</v>
      </c>
      <c r="P716" s="242">
        <v>0</v>
      </c>
      <c r="Q716" s="242">
        <f>ROUND(E716*P716,2)</f>
        <v>0</v>
      </c>
      <c r="R716" s="244" t="s">
        <v>958</v>
      </c>
      <c r="S716" s="244" t="s">
        <v>352</v>
      </c>
      <c r="T716" s="245" t="s">
        <v>352</v>
      </c>
      <c r="U716" s="223">
        <v>1.57</v>
      </c>
      <c r="V716" s="223">
        <f>ROUND(E716*U716,2)</f>
        <v>4.71</v>
      </c>
      <c r="W716" s="223"/>
      <c r="X716" s="223" t="s">
        <v>437</v>
      </c>
      <c r="Y716" s="223" t="s">
        <v>355</v>
      </c>
      <c r="Z716" s="212"/>
      <c r="AA716" s="212"/>
      <c r="AB716" s="212"/>
      <c r="AC716" s="212"/>
      <c r="AD716" s="212"/>
      <c r="AE716" s="212"/>
      <c r="AF716" s="212"/>
      <c r="AG716" s="212" t="s">
        <v>438</v>
      </c>
      <c r="AH716" s="212"/>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2" x14ac:dyDescent="0.2">
      <c r="A717" s="219"/>
      <c r="B717" s="220"/>
      <c r="C717" s="274" t="s">
        <v>974</v>
      </c>
      <c r="D717" s="264"/>
      <c r="E717" s="265">
        <v>3</v>
      </c>
      <c r="F717" s="223"/>
      <c r="G717" s="223"/>
      <c r="H717" s="223"/>
      <c r="I717" s="223"/>
      <c r="J717" s="223"/>
      <c r="K717" s="223"/>
      <c r="L717" s="223"/>
      <c r="M717" s="223"/>
      <c r="N717" s="222"/>
      <c r="O717" s="222"/>
      <c r="P717" s="222"/>
      <c r="Q717" s="222"/>
      <c r="R717" s="223"/>
      <c r="S717" s="223"/>
      <c r="T717" s="223"/>
      <c r="U717" s="223"/>
      <c r="V717" s="223"/>
      <c r="W717" s="223"/>
      <c r="X717" s="223"/>
      <c r="Y717" s="223"/>
      <c r="Z717" s="212"/>
      <c r="AA717" s="212"/>
      <c r="AB717" s="212"/>
      <c r="AC717" s="212"/>
      <c r="AD717" s="212"/>
      <c r="AE717" s="212"/>
      <c r="AF717" s="212"/>
      <c r="AG717" s="212" t="s">
        <v>442</v>
      </c>
      <c r="AH717" s="212">
        <v>5</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x14ac:dyDescent="0.2">
      <c r="A718" s="229" t="s">
        <v>347</v>
      </c>
      <c r="B718" s="230" t="s">
        <v>234</v>
      </c>
      <c r="C718" s="256" t="s">
        <v>235</v>
      </c>
      <c r="D718" s="231"/>
      <c r="E718" s="232"/>
      <c r="F718" s="233"/>
      <c r="G718" s="233">
        <f>SUMIF(AG719:AG758,"&lt;&gt;NOR",G719:G758)</f>
        <v>0</v>
      </c>
      <c r="H718" s="233"/>
      <c r="I718" s="233">
        <f>SUM(I719:I758)</f>
        <v>0</v>
      </c>
      <c r="J718" s="233"/>
      <c r="K718" s="233">
        <f>SUM(K719:K758)</f>
        <v>0</v>
      </c>
      <c r="L718" s="233"/>
      <c r="M718" s="233">
        <f>SUM(M719:M758)</f>
        <v>0</v>
      </c>
      <c r="N718" s="232"/>
      <c r="O718" s="232">
        <f>SUM(O719:O758)</f>
        <v>0.03</v>
      </c>
      <c r="P718" s="232"/>
      <c r="Q718" s="232">
        <f>SUM(Q719:Q758)</f>
        <v>0</v>
      </c>
      <c r="R718" s="233"/>
      <c r="S718" s="233"/>
      <c r="T718" s="234"/>
      <c r="U718" s="228"/>
      <c r="V718" s="228">
        <f>SUM(V719:V758)</f>
        <v>96.779999999999987</v>
      </c>
      <c r="W718" s="228"/>
      <c r="X718" s="228"/>
      <c r="Y718" s="228"/>
      <c r="AG718" t="s">
        <v>348</v>
      </c>
    </row>
    <row r="719" spans="1:60" ht="56.25" outlineLevel="1" x14ac:dyDescent="0.2">
      <c r="A719" s="239">
        <v>119</v>
      </c>
      <c r="B719" s="240" t="s">
        <v>975</v>
      </c>
      <c r="C719" s="257" t="s">
        <v>976</v>
      </c>
      <c r="D719" s="241" t="s">
        <v>486</v>
      </c>
      <c r="E719" s="242">
        <v>16.649999999999999</v>
      </c>
      <c r="F719" s="243"/>
      <c r="G719" s="244">
        <f>ROUND(E719*F719,2)</f>
        <v>0</v>
      </c>
      <c r="H719" s="243"/>
      <c r="I719" s="244">
        <f>ROUND(E719*H719,2)</f>
        <v>0</v>
      </c>
      <c r="J719" s="243"/>
      <c r="K719" s="244">
        <f>ROUND(E719*J719,2)</f>
        <v>0</v>
      </c>
      <c r="L719" s="244">
        <v>21</v>
      </c>
      <c r="M719" s="244">
        <f>G719*(1+L719/100)</f>
        <v>0</v>
      </c>
      <c r="N719" s="242">
        <v>4.0000000000000003E-5</v>
      </c>
      <c r="O719" s="242">
        <f>ROUND(E719*N719,2)</f>
        <v>0</v>
      </c>
      <c r="P719" s="242">
        <v>0</v>
      </c>
      <c r="Q719" s="242">
        <f>ROUND(E719*P719,2)</f>
        <v>0</v>
      </c>
      <c r="R719" s="244" t="s">
        <v>550</v>
      </c>
      <c r="S719" s="244" t="s">
        <v>352</v>
      </c>
      <c r="T719" s="245" t="s">
        <v>352</v>
      </c>
      <c r="U719" s="223">
        <v>0.31</v>
      </c>
      <c r="V719" s="223">
        <f>ROUND(E719*U719,2)</f>
        <v>5.16</v>
      </c>
      <c r="W719" s="223"/>
      <c r="X719" s="223" t="s">
        <v>437</v>
      </c>
      <c r="Y719" s="223" t="s">
        <v>355</v>
      </c>
      <c r="Z719" s="212"/>
      <c r="AA719" s="212"/>
      <c r="AB719" s="212"/>
      <c r="AC719" s="212"/>
      <c r="AD719" s="212"/>
      <c r="AE719" s="212"/>
      <c r="AF719" s="212"/>
      <c r="AG719" s="212" t="s">
        <v>438</v>
      </c>
      <c r="AH719" s="212"/>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2" x14ac:dyDescent="0.2">
      <c r="A720" s="219"/>
      <c r="B720" s="220"/>
      <c r="C720" s="274" t="s">
        <v>729</v>
      </c>
      <c r="D720" s="264"/>
      <c r="E720" s="265"/>
      <c r="F720" s="223"/>
      <c r="G720" s="223"/>
      <c r="H720" s="223"/>
      <c r="I720" s="223"/>
      <c r="J720" s="223"/>
      <c r="K720" s="223"/>
      <c r="L720" s="223"/>
      <c r="M720" s="223"/>
      <c r="N720" s="222"/>
      <c r="O720" s="222"/>
      <c r="P720" s="222"/>
      <c r="Q720" s="222"/>
      <c r="R720" s="223"/>
      <c r="S720" s="223"/>
      <c r="T720" s="223"/>
      <c r="U720" s="223"/>
      <c r="V720" s="223"/>
      <c r="W720" s="223"/>
      <c r="X720" s="223"/>
      <c r="Y720" s="223"/>
      <c r="Z720" s="212"/>
      <c r="AA720" s="212"/>
      <c r="AB720" s="212"/>
      <c r="AC720" s="212"/>
      <c r="AD720" s="212"/>
      <c r="AE720" s="212"/>
      <c r="AF720" s="212"/>
      <c r="AG720" s="212" t="s">
        <v>442</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74" t="s">
        <v>977</v>
      </c>
      <c r="D721" s="264"/>
      <c r="E721" s="265">
        <v>6.81</v>
      </c>
      <c r="F721" s="223"/>
      <c r="G721" s="223"/>
      <c r="H721" s="223"/>
      <c r="I721" s="223"/>
      <c r="J721" s="223"/>
      <c r="K721" s="223"/>
      <c r="L721" s="223"/>
      <c r="M721" s="223"/>
      <c r="N721" s="222"/>
      <c r="O721" s="222"/>
      <c r="P721" s="222"/>
      <c r="Q721" s="222"/>
      <c r="R721" s="223"/>
      <c r="S721" s="223"/>
      <c r="T721" s="223"/>
      <c r="U721" s="223"/>
      <c r="V721" s="223"/>
      <c r="W721" s="223"/>
      <c r="X721" s="223"/>
      <c r="Y721" s="223"/>
      <c r="Z721" s="212"/>
      <c r="AA721" s="212"/>
      <c r="AB721" s="212"/>
      <c r="AC721" s="212"/>
      <c r="AD721" s="212"/>
      <c r="AE721" s="212"/>
      <c r="AF721" s="212"/>
      <c r="AG721" s="212" t="s">
        <v>442</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74" t="s">
        <v>978</v>
      </c>
      <c r="D722" s="264"/>
      <c r="E722" s="265">
        <v>3.21</v>
      </c>
      <c r="F722" s="223"/>
      <c r="G722" s="223"/>
      <c r="H722" s="223"/>
      <c r="I722" s="223"/>
      <c r="J722" s="223"/>
      <c r="K722" s="223"/>
      <c r="L722" s="223"/>
      <c r="M722" s="223"/>
      <c r="N722" s="222"/>
      <c r="O722" s="222"/>
      <c r="P722" s="222"/>
      <c r="Q722" s="222"/>
      <c r="R722" s="223"/>
      <c r="S722" s="223"/>
      <c r="T722" s="223"/>
      <c r="U722" s="223"/>
      <c r="V722" s="223"/>
      <c r="W722" s="223"/>
      <c r="X722" s="223"/>
      <c r="Y722" s="223"/>
      <c r="Z722" s="212"/>
      <c r="AA722" s="212"/>
      <c r="AB722" s="212"/>
      <c r="AC722" s="212"/>
      <c r="AD722" s="212"/>
      <c r="AE722" s="212"/>
      <c r="AF722" s="212"/>
      <c r="AG722" s="212" t="s">
        <v>442</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74" t="s">
        <v>979</v>
      </c>
      <c r="D723" s="264"/>
      <c r="E723" s="265">
        <v>2.9</v>
      </c>
      <c r="F723" s="223"/>
      <c r="G723" s="223"/>
      <c r="H723" s="223"/>
      <c r="I723" s="223"/>
      <c r="J723" s="223"/>
      <c r="K723" s="223"/>
      <c r="L723" s="223"/>
      <c r="M723" s="223"/>
      <c r="N723" s="222"/>
      <c r="O723" s="222"/>
      <c r="P723" s="222"/>
      <c r="Q723" s="222"/>
      <c r="R723" s="223"/>
      <c r="S723" s="223"/>
      <c r="T723" s="223"/>
      <c r="U723" s="223"/>
      <c r="V723" s="223"/>
      <c r="W723" s="223"/>
      <c r="X723" s="223"/>
      <c r="Y723" s="223"/>
      <c r="Z723" s="212"/>
      <c r="AA723" s="212"/>
      <c r="AB723" s="212"/>
      <c r="AC723" s="212"/>
      <c r="AD723" s="212"/>
      <c r="AE723" s="212"/>
      <c r="AF723" s="212"/>
      <c r="AG723" s="212" t="s">
        <v>442</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74" t="s">
        <v>980</v>
      </c>
      <c r="D724" s="264"/>
      <c r="E724" s="265">
        <v>2.02</v>
      </c>
      <c r="F724" s="223"/>
      <c r="G724" s="223"/>
      <c r="H724" s="223"/>
      <c r="I724" s="223"/>
      <c r="J724" s="223"/>
      <c r="K724" s="223"/>
      <c r="L724" s="223"/>
      <c r="M724" s="223"/>
      <c r="N724" s="222"/>
      <c r="O724" s="222"/>
      <c r="P724" s="222"/>
      <c r="Q724" s="222"/>
      <c r="R724" s="223"/>
      <c r="S724" s="223"/>
      <c r="T724" s="223"/>
      <c r="U724" s="223"/>
      <c r="V724" s="223"/>
      <c r="W724" s="223"/>
      <c r="X724" s="223"/>
      <c r="Y724" s="223"/>
      <c r="Z724" s="212"/>
      <c r="AA724" s="212"/>
      <c r="AB724" s="212"/>
      <c r="AC724" s="212"/>
      <c r="AD724" s="212"/>
      <c r="AE724" s="212"/>
      <c r="AF724" s="212"/>
      <c r="AG724" s="212" t="s">
        <v>442</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74" t="s">
        <v>981</v>
      </c>
      <c r="D725" s="264"/>
      <c r="E725" s="265">
        <v>1.71</v>
      </c>
      <c r="F725" s="223"/>
      <c r="G725" s="223"/>
      <c r="H725" s="223"/>
      <c r="I725" s="223"/>
      <c r="J725" s="223"/>
      <c r="K725" s="223"/>
      <c r="L725" s="223"/>
      <c r="M725" s="223"/>
      <c r="N725" s="222"/>
      <c r="O725" s="222"/>
      <c r="P725" s="222"/>
      <c r="Q725" s="222"/>
      <c r="R725" s="223"/>
      <c r="S725" s="223"/>
      <c r="T725" s="223"/>
      <c r="U725" s="223"/>
      <c r="V725" s="223"/>
      <c r="W725" s="223"/>
      <c r="X725" s="223"/>
      <c r="Y725" s="223"/>
      <c r="Z725" s="212"/>
      <c r="AA725" s="212"/>
      <c r="AB725" s="212"/>
      <c r="AC725" s="212"/>
      <c r="AD725" s="212"/>
      <c r="AE725" s="212"/>
      <c r="AF725" s="212"/>
      <c r="AG725" s="212" t="s">
        <v>442</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75" t="s">
        <v>459</v>
      </c>
      <c r="D726" s="266"/>
      <c r="E726" s="267">
        <v>16.649999999999999</v>
      </c>
      <c r="F726" s="223"/>
      <c r="G726" s="223"/>
      <c r="H726" s="223"/>
      <c r="I726" s="223"/>
      <c r="J726" s="223"/>
      <c r="K726" s="223"/>
      <c r="L726" s="223"/>
      <c r="M726" s="223"/>
      <c r="N726" s="222"/>
      <c r="O726" s="222"/>
      <c r="P726" s="222"/>
      <c r="Q726" s="222"/>
      <c r="R726" s="223"/>
      <c r="S726" s="223"/>
      <c r="T726" s="223"/>
      <c r="U726" s="223"/>
      <c r="V726" s="223"/>
      <c r="W726" s="223"/>
      <c r="X726" s="223"/>
      <c r="Y726" s="223"/>
      <c r="Z726" s="212"/>
      <c r="AA726" s="212"/>
      <c r="AB726" s="212"/>
      <c r="AC726" s="212"/>
      <c r="AD726" s="212"/>
      <c r="AE726" s="212"/>
      <c r="AF726" s="212"/>
      <c r="AG726" s="212" t="s">
        <v>442</v>
      </c>
      <c r="AH726" s="212">
        <v>1</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ht="56.25" outlineLevel="1" x14ac:dyDescent="0.2">
      <c r="A727" s="239">
        <v>120</v>
      </c>
      <c r="B727" s="240" t="s">
        <v>982</v>
      </c>
      <c r="C727" s="257" t="s">
        <v>983</v>
      </c>
      <c r="D727" s="241" t="s">
        <v>486</v>
      </c>
      <c r="E727" s="242">
        <v>248.54</v>
      </c>
      <c r="F727" s="243"/>
      <c r="G727" s="244">
        <f>ROUND(E727*F727,2)</f>
        <v>0</v>
      </c>
      <c r="H727" s="243"/>
      <c r="I727" s="244">
        <f>ROUND(E727*H727,2)</f>
        <v>0</v>
      </c>
      <c r="J727" s="243"/>
      <c r="K727" s="244">
        <f>ROUND(E727*J727,2)</f>
        <v>0</v>
      </c>
      <c r="L727" s="244">
        <v>21</v>
      </c>
      <c r="M727" s="244">
        <f>G727*(1+L727/100)</f>
        <v>0</v>
      </c>
      <c r="N727" s="242">
        <v>4.0000000000000003E-5</v>
      </c>
      <c r="O727" s="242">
        <f>ROUND(E727*N727,2)</f>
        <v>0.01</v>
      </c>
      <c r="P727" s="242">
        <v>0</v>
      </c>
      <c r="Q727" s="242">
        <f>ROUND(E727*P727,2)</f>
        <v>0</v>
      </c>
      <c r="R727" s="244" t="s">
        <v>550</v>
      </c>
      <c r="S727" s="244" t="s">
        <v>352</v>
      </c>
      <c r="T727" s="245" t="s">
        <v>352</v>
      </c>
      <c r="U727" s="223">
        <v>0.35399999999999998</v>
      </c>
      <c r="V727" s="223">
        <f>ROUND(E727*U727,2)</f>
        <v>87.98</v>
      </c>
      <c r="W727" s="223"/>
      <c r="X727" s="223" t="s">
        <v>437</v>
      </c>
      <c r="Y727" s="223" t="s">
        <v>355</v>
      </c>
      <c r="Z727" s="212"/>
      <c r="AA727" s="212"/>
      <c r="AB727" s="212"/>
      <c r="AC727" s="212"/>
      <c r="AD727" s="212"/>
      <c r="AE727" s="212"/>
      <c r="AF727" s="212"/>
      <c r="AG727" s="212" t="s">
        <v>438</v>
      </c>
      <c r="AH727" s="212"/>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2" x14ac:dyDescent="0.2">
      <c r="A728" s="219"/>
      <c r="B728" s="220"/>
      <c r="C728" s="274" t="s">
        <v>729</v>
      </c>
      <c r="D728" s="264"/>
      <c r="E728" s="265"/>
      <c r="F728" s="223"/>
      <c r="G728" s="223"/>
      <c r="H728" s="223"/>
      <c r="I728" s="223"/>
      <c r="J728" s="223"/>
      <c r="K728" s="223"/>
      <c r="L728" s="223"/>
      <c r="M728" s="223"/>
      <c r="N728" s="222"/>
      <c r="O728" s="222"/>
      <c r="P728" s="222"/>
      <c r="Q728" s="222"/>
      <c r="R728" s="223"/>
      <c r="S728" s="223"/>
      <c r="T728" s="223"/>
      <c r="U728" s="223"/>
      <c r="V728" s="223"/>
      <c r="W728" s="223"/>
      <c r="X728" s="223"/>
      <c r="Y728" s="223"/>
      <c r="Z728" s="212"/>
      <c r="AA728" s="212"/>
      <c r="AB728" s="212"/>
      <c r="AC728" s="212"/>
      <c r="AD728" s="212"/>
      <c r="AE728" s="212"/>
      <c r="AF728" s="212"/>
      <c r="AG728" s="212" t="s">
        <v>442</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74" t="s">
        <v>984</v>
      </c>
      <c r="D729" s="264"/>
      <c r="E729" s="265">
        <v>145.72</v>
      </c>
      <c r="F729" s="223"/>
      <c r="G729" s="223"/>
      <c r="H729" s="223"/>
      <c r="I729" s="223"/>
      <c r="J729" s="223"/>
      <c r="K729" s="223"/>
      <c r="L729" s="223"/>
      <c r="M729" s="223"/>
      <c r="N729" s="222"/>
      <c r="O729" s="222"/>
      <c r="P729" s="222"/>
      <c r="Q729" s="222"/>
      <c r="R729" s="223"/>
      <c r="S729" s="223"/>
      <c r="T729" s="223"/>
      <c r="U729" s="223"/>
      <c r="V729" s="223"/>
      <c r="W729" s="223"/>
      <c r="X729" s="223"/>
      <c r="Y729" s="223"/>
      <c r="Z729" s="212"/>
      <c r="AA729" s="212"/>
      <c r="AB729" s="212"/>
      <c r="AC729" s="212"/>
      <c r="AD729" s="212"/>
      <c r="AE729" s="212"/>
      <c r="AF729" s="212"/>
      <c r="AG729" s="212" t="s">
        <v>442</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74" t="s">
        <v>985</v>
      </c>
      <c r="D730" s="264"/>
      <c r="E730" s="265">
        <v>102.82</v>
      </c>
      <c r="F730" s="223"/>
      <c r="G730" s="223"/>
      <c r="H730" s="223"/>
      <c r="I730" s="223"/>
      <c r="J730" s="223"/>
      <c r="K730" s="223"/>
      <c r="L730" s="223"/>
      <c r="M730" s="223"/>
      <c r="N730" s="222"/>
      <c r="O730" s="222"/>
      <c r="P730" s="222"/>
      <c r="Q730" s="222"/>
      <c r="R730" s="223"/>
      <c r="S730" s="223"/>
      <c r="T730" s="223"/>
      <c r="U730" s="223"/>
      <c r="V730" s="223"/>
      <c r="W730" s="223"/>
      <c r="X730" s="223"/>
      <c r="Y730" s="223"/>
      <c r="Z730" s="212"/>
      <c r="AA730" s="212"/>
      <c r="AB730" s="212"/>
      <c r="AC730" s="212"/>
      <c r="AD730" s="212"/>
      <c r="AE730" s="212"/>
      <c r="AF730" s="212"/>
      <c r="AG730" s="212" t="s">
        <v>442</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75" t="s">
        <v>459</v>
      </c>
      <c r="D731" s="266"/>
      <c r="E731" s="267">
        <v>248.54</v>
      </c>
      <c r="F731" s="223"/>
      <c r="G731" s="223"/>
      <c r="H731" s="223"/>
      <c r="I731" s="223"/>
      <c r="J731" s="223"/>
      <c r="K731" s="223"/>
      <c r="L731" s="223"/>
      <c r="M731" s="223"/>
      <c r="N731" s="222"/>
      <c r="O731" s="222"/>
      <c r="P731" s="222"/>
      <c r="Q731" s="222"/>
      <c r="R731" s="223"/>
      <c r="S731" s="223"/>
      <c r="T731" s="223"/>
      <c r="U731" s="223"/>
      <c r="V731" s="223"/>
      <c r="W731" s="223"/>
      <c r="X731" s="223"/>
      <c r="Y731" s="223"/>
      <c r="Z731" s="212"/>
      <c r="AA731" s="212"/>
      <c r="AB731" s="212"/>
      <c r="AC731" s="212"/>
      <c r="AD731" s="212"/>
      <c r="AE731" s="212"/>
      <c r="AF731" s="212"/>
      <c r="AG731" s="212" t="s">
        <v>442</v>
      </c>
      <c r="AH731" s="212">
        <v>1</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1" x14ac:dyDescent="0.2">
      <c r="A732" s="239">
        <v>121</v>
      </c>
      <c r="B732" s="240" t="s">
        <v>986</v>
      </c>
      <c r="C732" s="257" t="s">
        <v>987</v>
      </c>
      <c r="D732" s="241" t="s">
        <v>576</v>
      </c>
      <c r="E732" s="242">
        <v>5</v>
      </c>
      <c r="F732" s="243"/>
      <c r="G732" s="244">
        <f>ROUND(E732*F732,2)</f>
        <v>0</v>
      </c>
      <c r="H732" s="243"/>
      <c r="I732" s="244">
        <f>ROUND(E732*H732,2)</f>
        <v>0</v>
      </c>
      <c r="J732" s="243"/>
      <c r="K732" s="244">
        <f>ROUND(E732*J732,2)</f>
        <v>0</v>
      </c>
      <c r="L732" s="244">
        <v>21</v>
      </c>
      <c r="M732" s="244">
        <f>G732*(1+L732/100)</f>
        <v>0</v>
      </c>
      <c r="N732" s="242">
        <v>1.0000000000000001E-5</v>
      </c>
      <c r="O732" s="242">
        <f>ROUND(E732*N732,2)</f>
        <v>0</v>
      </c>
      <c r="P732" s="242">
        <v>0</v>
      </c>
      <c r="Q732" s="242">
        <f>ROUND(E732*P732,2)</f>
        <v>0</v>
      </c>
      <c r="R732" s="244" t="s">
        <v>550</v>
      </c>
      <c r="S732" s="244" t="s">
        <v>352</v>
      </c>
      <c r="T732" s="245" t="s">
        <v>352</v>
      </c>
      <c r="U732" s="223">
        <v>0.17</v>
      </c>
      <c r="V732" s="223">
        <f>ROUND(E732*U732,2)</f>
        <v>0.85</v>
      </c>
      <c r="W732" s="223"/>
      <c r="X732" s="223" t="s">
        <v>437</v>
      </c>
      <c r="Y732" s="223" t="s">
        <v>355</v>
      </c>
      <c r="Z732" s="212"/>
      <c r="AA732" s="212"/>
      <c r="AB732" s="212"/>
      <c r="AC732" s="212"/>
      <c r="AD732" s="212"/>
      <c r="AE732" s="212"/>
      <c r="AF732" s="212"/>
      <c r="AG732" s="212" t="s">
        <v>438</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2" x14ac:dyDescent="0.2">
      <c r="A733" s="219"/>
      <c r="B733" s="220"/>
      <c r="C733" s="274" t="s">
        <v>988</v>
      </c>
      <c r="D733" s="264"/>
      <c r="E733" s="265"/>
      <c r="F733" s="223"/>
      <c r="G733" s="223"/>
      <c r="H733" s="223"/>
      <c r="I733" s="223"/>
      <c r="J733" s="223"/>
      <c r="K733" s="223"/>
      <c r="L733" s="223"/>
      <c r="M733" s="223"/>
      <c r="N733" s="222"/>
      <c r="O733" s="222"/>
      <c r="P733" s="222"/>
      <c r="Q733" s="222"/>
      <c r="R733" s="223"/>
      <c r="S733" s="223"/>
      <c r="T733" s="223"/>
      <c r="U733" s="223"/>
      <c r="V733" s="223"/>
      <c r="W733" s="223"/>
      <c r="X733" s="223"/>
      <c r="Y733" s="223"/>
      <c r="Z733" s="212"/>
      <c r="AA733" s="212"/>
      <c r="AB733" s="212"/>
      <c r="AC733" s="212"/>
      <c r="AD733" s="212"/>
      <c r="AE733" s="212"/>
      <c r="AF733" s="212"/>
      <c r="AG733" s="212" t="s">
        <v>442</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74" t="s">
        <v>989</v>
      </c>
      <c r="D734" s="264"/>
      <c r="E734" s="265">
        <v>4</v>
      </c>
      <c r="F734" s="223"/>
      <c r="G734" s="223"/>
      <c r="H734" s="223"/>
      <c r="I734" s="223"/>
      <c r="J734" s="223"/>
      <c r="K734" s="223"/>
      <c r="L734" s="223"/>
      <c r="M734" s="223"/>
      <c r="N734" s="222"/>
      <c r="O734" s="222"/>
      <c r="P734" s="222"/>
      <c r="Q734" s="222"/>
      <c r="R734" s="223"/>
      <c r="S734" s="223"/>
      <c r="T734" s="223"/>
      <c r="U734" s="223"/>
      <c r="V734" s="223"/>
      <c r="W734" s="223"/>
      <c r="X734" s="223"/>
      <c r="Y734" s="223"/>
      <c r="Z734" s="212"/>
      <c r="AA734" s="212"/>
      <c r="AB734" s="212"/>
      <c r="AC734" s="212"/>
      <c r="AD734" s="212"/>
      <c r="AE734" s="212"/>
      <c r="AF734" s="212"/>
      <c r="AG734" s="212" t="s">
        <v>442</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74" t="s">
        <v>990</v>
      </c>
      <c r="D735" s="264"/>
      <c r="E735" s="265">
        <v>1</v>
      </c>
      <c r="F735" s="223"/>
      <c r="G735" s="223"/>
      <c r="H735" s="223"/>
      <c r="I735" s="223"/>
      <c r="J735" s="223"/>
      <c r="K735" s="223"/>
      <c r="L735" s="223"/>
      <c r="M735" s="223"/>
      <c r="N735" s="222"/>
      <c r="O735" s="222"/>
      <c r="P735" s="222"/>
      <c r="Q735" s="222"/>
      <c r="R735" s="223"/>
      <c r="S735" s="223"/>
      <c r="T735" s="223"/>
      <c r="U735" s="223"/>
      <c r="V735" s="223"/>
      <c r="W735" s="223"/>
      <c r="X735" s="223"/>
      <c r="Y735" s="223"/>
      <c r="Z735" s="212"/>
      <c r="AA735" s="212"/>
      <c r="AB735" s="212"/>
      <c r="AC735" s="212"/>
      <c r="AD735" s="212"/>
      <c r="AE735" s="212"/>
      <c r="AF735" s="212"/>
      <c r="AG735" s="212" t="s">
        <v>442</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75" t="s">
        <v>459</v>
      </c>
      <c r="D736" s="266"/>
      <c r="E736" s="267">
        <v>5</v>
      </c>
      <c r="F736" s="223"/>
      <c r="G736" s="223"/>
      <c r="H736" s="223"/>
      <c r="I736" s="223"/>
      <c r="J736" s="223"/>
      <c r="K736" s="223"/>
      <c r="L736" s="223"/>
      <c r="M736" s="223"/>
      <c r="N736" s="222"/>
      <c r="O736" s="222"/>
      <c r="P736" s="222"/>
      <c r="Q736" s="222"/>
      <c r="R736" s="223"/>
      <c r="S736" s="223"/>
      <c r="T736" s="223"/>
      <c r="U736" s="223"/>
      <c r="V736" s="223"/>
      <c r="W736" s="223"/>
      <c r="X736" s="223"/>
      <c r="Y736" s="223"/>
      <c r="Z736" s="212"/>
      <c r="AA736" s="212"/>
      <c r="AB736" s="212"/>
      <c r="AC736" s="212"/>
      <c r="AD736" s="212"/>
      <c r="AE736" s="212"/>
      <c r="AF736" s="212"/>
      <c r="AG736" s="212" t="s">
        <v>442</v>
      </c>
      <c r="AH736" s="212">
        <v>1</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1" x14ac:dyDescent="0.2">
      <c r="A737" s="249">
        <v>122</v>
      </c>
      <c r="B737" s="250" t="s">
        <v>991</v>
      </c>
      <c r="C737" s="260" t="s">
        <v>992</v>
      </c>
      <c r="D737" s="251" t="s">
        <v>576</v>
      </c>
      <c r="E737" s="252">
        <v>5</v>
      </c>
      <c r="F737" s="253"/>
      <c r="G737" s="254">
        <f>ROUND(E737*F737,2)</f>
        <v>0</v>
      </c>
      <c r="H737" s="253"/>
      <c r="I737" s="254">
        <f>ROUND(E737*H737,2)</f>
        <v>0</v>
      </c>
      <c r="J737" s="253"/>
      <c r="K737" s="254">
        <f>ROUND(E737*J737,2)</f>
        <v>0</v>
      </c>
      <c r="L737" s="254">
        <v>21</v>
      </c>
      <c r="M737" s="254">
        <f>G737*(1+L737/100)</f>
        <v>0</v>
      </c>
      <c r="N737" s="252">
        <v>0</v>
      </c>
      <c r="O737" s="252">
        <f>ROUND(E737*N737,2)</f>
        <v>0</v>
      </c>
      <c r="P737" s="252">
        <v>0</v>
      </c>
      <c r="Q737" s="252">
        <f>ROUND(E737*P737,2)</f>
        <v>0</v>
      </c>
      <c r="R737" s="254" t="s">
        <v>550</v>
      </c>
      <c r="S737" s="254" t="s">
        <v>352</v>
      </c>
      <c r="T737" s="255" t="s">
        <v>352</v>
      </c>
      <c r="U737" s="223">
        <v>0.11890000000000001</v>
      </c>
      <c r="V737" s="223">
        <f>ROUND(E737*U737,2)</f>
        <v>0.59</v>
      </c>
      <c r="W737" s="223"/>
      <c r="X737" s="223" t="s">
        <v>437</v>
      </c>
      <c r="Y737" s="223" t="s">
        <v>355</v>
      </c>
      <c r="Z737" s="212"/>
      <c r="AA737" s="212"/>
      <c r="AB737" s="212"/>
      <c r="AC737" s="212"/>
      <c r="AD737" s="212"/>
      <c r="AE737" s="212"/>
      <c r="AF737" s="212"/>
      <c r="AG737" s="212" t="s">
        <v>438</v>
      </c>
      <c r="AH737" s="212"/>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1" x14ac:dyDescent="0.2">
      <c r="A738" s="249">
        <v>123</v>
      </c>
      <c r="B738" s="250" t="s">
        <v>993</v>
      </c>
      <c r="C738" s="260" t="s">
        <v>994</v>
      </c>
      <c r="D738" s="251" t="s">
        <v>576</v>
      </c>
      <c r="E738" s="252">
        <v>5</v>
      </c>
      <c r="F738" s="253"/>
      <c r="G738" s="254">
        <f>ROUND(E738*F738,2)</f>
        <v>0</v>
      </c>
      <c r="H738" s="253"/>
      <c r="I738" s="254">
        <f>ROUND(E738*H738,2)</f>
        <v>0</v>
      </c>
      <c r="J738" s="253"/>
      <c r="K738" s="254">
        <f>ROUND(E738*J738,2)</f>
        <v>0</v>
      </c>
      <c r="L738" s="254">
        <v>21</v>
      </c>
      <c r="M738" s="254">
        <f>G738*(1+L738/100)</f>
        <v>0</v>
      </c>
      <c r="N738" s="252">
        <v>0</v>
      </c>
      <c r="O738" s="252">
        <f>ROUND(E738*N738,2)</f>
        <v>0</v>
      </c>
      <c r="P738" s="252">
        <v>0</v>
      </c>
      <c r="Q738" s="252">
        <f>ROUND(E738*P738,2)</f>
        <v>0</v>
      </c>
      <c r="R738" s="254" t="s">
        <v>550</v>
      </c>
      <c r="S738" s="254" t="s">
        <v>352</v>
      </c>
      <c r="T738" s="255" t="s">
        <v>352</v>
      </c>
      <c r="U738" s="223">
        <v>0.26419999999999999</v>
      </c>
      <c r="V738" s="223">
        <f>ROUND(E738*U738,2)</f>
        <v>1.32</v>
      </c>
      <c r="W738" s="223"/>
      <c r="X738" s="223" t="s">
        <v>437</v>
      </c>
      <c r="Y738" s="223" t="s">
        <v>355</v>
      </c>
      <c r="Z738" s="212"/>
      <c r="AA738" s="212"/>
      <c r="AB738" s="212"/>
      <c r="AC738" s="212"/>
      <c r="AD738" s="212"/>
      <c r="AE738" s="212"/>
      <c r="AF738" s="212"/>
      <c r="AG738" s="212" t="s">
        <v>438</v>
      </c>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1" x14ac:dyDescent="0.2">
      <c r="A739" s="239">
        <v>124</v>
      </c>
      <c r="B739" s="240" t="s">
        <v>995</v>
      </c>
      <c r="C739" s="257" t="s">
        <v>996</v>
      </c>
      <c r="D739" s="241" t="s">
        <v>416</v>
      </c>
      <c r="E739" s="242">
        <v>8</v>
      </c>
      <c r="F739" s="243"/>
      <c r="G739" s="244">
        <f>ROUND(E739*F739,2)</f>
        <v>0</v>
      </c>
      <c r="H739" s="243"/>
      <c r="I739" s="244">
        <f>ROUND(E739*H739,2)</f>
        <v>0</v>
      </c>
      <c r="J739" s="243"/>
      <c r="K739" s="244">
        <f>ROUND(E739*J739,2)</f>
        <v>0</v>
      </c>
      <c r="L739" s="244">
        <v>21</v>
      </c>
      <c r="M739" s="244">
        <f>G739*(1+L739/100)</f>
        <v>0</v>
      </c>
      <c r="N739" s="242">
        <v>1.15E-3</v>
      </c>
      <c r="O739" s="242">
        <f>ROUND(E739*N739,2)</f>
        <v>0.01</v>
      </c>
      <c r="P739" s="242">
        <v>0</v>
      </c>
      <c r="Q739" s="242">
        <f>ROUND(E739*P739,2)</f>
        <v>0</v>
      </c>
      <c r="R739" s="244" t="s">
        <v>997</v>
      </c>
      <c r="S739" s="244" t="s">
        <v>352</v>
      </c>
      <c r="T739" s="245" t="s">
        <v>352</v>
      </c>
      <c r="U739" s="223">
        <v>0.11</v>
      </c>
      <c r="V739" s="223">
        <f>ROUND(E739*U739,2)</f>
        <v>0.88</v>
      </c>
      <c r="W739" s="223"/>
      <c r="X739" s="223" t="s">
        <v>437</v>
      </c>
      <c r="Y739" s="223" t="s">
        <v>355</v>
      </c>
      <c r="Z739" s="212"/>
      <c r="AA739" s="212"/>
      <c r="AB739" s="212"/>
      <c r="AC739" s="212"/>
      <c r="AD739" s="212"/>
      <c r="AE739" s="212"/>
      <c r="AF739" s="212"/>
      <c r="AG739" s="212" t="s">
        <v>438</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2" x14ac:dyDescent="0.2">
      <c r="A740" s="219"/>
      <c r="B740" s="220"/>
      <c r="C740" s="258" t="s">
        <v>425</v>
      </c>
      <c r="D740" s="246"/>
      <c r="E740" s="246"/>
      <c r="F740" s="246"/>
      <c r="G740" s="246"/>
      <c r="H740" s="223"/>
      <c r="I740" s="223"/>
      <c r="J740" s="223"/>
      <c r="K740" s="223"/>
      <c r="L740" s="223"/>
      <c r="M740" s="223"/>
      <c r="N740" s="222"/>
      <c r="O740" s="222"/>
      <c r="P740" s="222"/>
      <c r="Q740" s="222"/>
      <c r="R740" s="223"/>
      <c r="S740" s="223"/>
      <c r="T740" s="223"/>
      <c r="U740" s="223"/>
      <c r="V740" s="223"/>
      <c r="W740" s="223"/>
      <c r="X740" s="223"/>
      <c r="Y740" s="223"/>
      <c r="Z740" s="212"/>
      <c r="AA740" s="212"/>
      <c r="AB740" s="212"/>
      <c r="AC740" s="212"/>
      <c r="AD740" s="212"/>
      <c r="AE740" s="212"/>
      <c r="AF740" s="212"/>
      <c r="AG740" s="212" t="s">
        <v>357</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59" t="s">
        <v>998</v>
      </c>
      <c r="D741" s="248"/>
      <c r="E741" s="248"/>
      <c r="F741" s="248"/>
      <c r="G741" s="248"/>
      <c r="H741" s="223"/>
      <c r="I741" s="223"/>
      <c r="J741" s="223"/>
      <c r="K741" s="223"/>
      <c r="L741" s="223"/>
      <c r="M741" s="223"/>
      <c r="N741" s="222"/>
      <c r="O741" s="222"/>
      <c r="P741" s="222"/>
      <c r="Q741" s="222"/>
      <c r="R741" s="223"/>
      <c r="S741" s="223"/>
      <c r="T741" s="223"/>
      <c r="U741" s="223"/>
      <c r="V741" s="223"/>
      <c r="W741" s="223"/>
      <c r="X741" s="223"/>
      <c r="Y741" s="223"/>
      <c r="Z741" s="212"/>
      <c r="AA741" s="212"/>
      <c r="AB741" s="212"/>
      <c r="AC741" s="212"/>
      <c r="AD741" s="212"/>
      <c r="AE741" s="212"/>
      <c r="AF741" s="212"/>
      <c r="AG741" s="212" t="s">
        <v>357</v>
      </c>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59" t="s">
        <v>999</v>
      </c>
      <c r="D742" s="248"/>
      <c r="E742" s="248"/>
      <c r="F742" s="248"/>
      <c r="G742" s="248"/>
      <c r="H742" s="223"/>
      <c r="I742" s="223"/>
      <c r="J742" s="223"/>
      <c r="K742" s="223"/>
      <c r="L742" s="223"/>
      <c r="M742" s="223"/>
      <c r="N742" s="222"/>
      <c r="O742" s="222"/>
      <c r="P742" s="222"/>
      <c r="Q742" s="222"/>
      <c r="R742" s="223"/>
      <c r="S742" s="223"/>
      <c r="T742" s="223"/>
      <c r="U742" s="223"/>
      <c r="V742" s="223"/>
      <c r="W742" s="223"/>
      <c r="X742" s="223"/>
      <c r="Y742" s="223"/>
      <c r="Z742" s="212"/>
      <c r="AA742" s="212"/>
      <c r="AB742" s="212"/>
      <c r="AC742" s="212"/>
      <c r="AD742" s="212"/>
      <c r="AE742" s="212"/>
      <c r="AF742" s="212"/>
      <c r="AG742" s="212" t="s">
        <v>357</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59" t="s">
        <v>1000</v>
      </c>
      <c r="D743" s="248"/>
      <c r="E743" s="248"/>
      <c r="F743" s="248"/>
      <c r="G743" s="248"/>
      <c r="H743" s="223"/>
      <c r="I743" s="223"/>
      <c r="J743" s="223"/>
      <c r="K743" s="223"/>
      <c r="L743" s="223"/>
      <c r="M743" s="223"/>
      <c r="N743" s="222"/>
      <c r="O743" s="222"/>
      <c r="P743" s="222"/>
      <c r="Q743" s="222"/>
      <c r="R743" s="223"/>
      <c r="S743" s="223"/>
      <c r="T743" s="223"/>
      <c r="U743" s="223"/>
      <c r="V743" s="223"/>
      <c r="W743" s="223"/>
      <c r="X743" s="223"/>
      <c r="Y743" s="223"/>
      <c r="Z743" s="212"/>
      <c r="AA743" s="212"/>
      <c r="AB743" s="212"/>
      <c r="AC743" s="212"/>
      <c r="AD743" s="212"/>
      <c r="AE743" s="212"/>
      <c r="AF743" s="212"/>
      <c r="AG743" s="212" t="s">
        <v>357</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59" t="s">
        <v>1001</v>
      </c>
      <c r="D744" s="248"/>
      <c r="E744" s="248"/>
      <c r="F744" s="248"/>
      <c r="G744" s="248"/>
      <c r="H744" s="223"/>
      <c r="I744" s="223"/>
      <c r="J744" s="223"/>
      <c r="K744" s="223"/>
      <c r="L744" s="223"/>
      <c r="M744" s="223"/>
      <c r="N744" s="222"/>
      <c r="O744" s="222"/>
      <c r="P744" s="222"/>
      <c r="Q744" s="222"/>
      <c r="R744" s="223"/>
      <c r="S744" s="223"/>
      <c r="T744" s="223"/>
      <c r="U744" s="223"/>
      <c r="V744" s="223"/>
      <c r="W744" s="223"/>
      <c r="X744" s="223"/>
      <c r="Y744" s="223"/>
      <c r="Z744" s="212"/>
      <c r="AA744" s="212"/>
      <c r="AB744" s="212"/>
      <c r="AC744" s="212"/>
      <c r="AD744" s="212"/>
      <c r="AE744" s="212"/>
      <c r="AF744" s="212"/>
      <c r="AG744" s="212" t="s">
        <v>357</v>
      </c>
      <c r="AH744" s="212"/>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59" t="s">
        <v>1002</v>
      </c>
      <c r="D745" s="248"/>
      <c r="E745" s="248"/>
      <c r="F745" s="248"/>
      <c r="G745" s="248"/>
      <c r="H745" s="223"/>
      <c r="I745" s="223"/>
      <c r="J745" s="223"/>
      <c r="K745" s="223"/>
      <c r="L745" s="223"/>
      <c r="M745" s="223"/>
      <c r="N745" s="222"/>
      <c r="O745" s="222"/>
      <c r="P745" s="222"/>
      <c r="Q745" s="222"/>
      <c r="R745" s="223"/>
      <c r="S745" s="223"/>
      <c r="T745" s="223"/>
      <c r="U745" s="223"/>
      <c r="V745" s="223"/>
      <c r="W745" s="223"/>
      <c r="X745" s="223"/>
      <c r="Y745" s="223"/>
      <c r="Z745" s="212"/>
      <c r="AA745" s="212"/>
      <c r="AB745" s="212"/>
      <c r="AC745" s="212"/>
      <c r="AD745" s="212"/>
      <c r="AE745" s="212"/>
      <c r="AF745" s="212"/>
      <c r="AG745" s="212" t="s">
        <v>357</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59" t="s">
        <v>1003</v>
      </c>
      <c r="D746" s="248"/>
      <c r="E746" s="248"/>
      <c r="F746" s="248"/>
      <c r="G746" s="248"/>
      <c r="H746" s="223"/>
      <c r="I746" s="223"/>
      <c r="J746" s="223"/>
      <c r="K746" s="223"/>
      <c r="L746" s="223"/>
      <c r="M746" s="223"/>
      <c r="N746" s="222"/>
      <c r="O746" s="222"/>
      <c r="P746" s="222"/>
      <c r="Q746" s="222"/>
      <c r="R746" s="223"/>
      <c r="S746" s="223"/>
      <c r="T746" s="223"/>
      <c r="U746" s="223"/>
      <c r="V746" s="223"/>
      <c r="W746" s="223"/>
      <c r="X746" s="223"/>
      <c r="Y746" s="223"/>
      <c r="Z746" s="212"/>
      <c r="AA746" s="212"/>
      <c r="AB746" s="212"/>
      <c r="AC746" s="212"/>
      <c r="AD746" s="212"/>
      <c r="AE746" s="212"/>
      <c r="AF746" s="212"/>
      <c r="AG746" s="212" t="s">
        <v>357</v>
      </c>
      <c r="AH746" s="212"/>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59" t="s">
        <v>1004</v>
      </c>
      <c r="D747" s="248"/>
      <c r="E747" s="248"/>
      <c r="F747" s="248"/>
      <c r="G747" s="248"/>
      <c r="H747" s="223"/>
      <c r="I747" s="223"/>
      <c r="J747" s="223"/>
      <c r="K747" s="223"/>
      <c r="L747" s="223"/>
      <c r="M747" s="223"/>
      <c r="N747" s="222"/>
      <c r="O747" s="222"/>
      <c r="P747" s="222"/>
      <c r="Q747" s="222"/>
      <c r="R747" s="223"/>
      <c r="S747" s="223"/>
      <c r="T747" s="223"/>
      <c r="U747" s="223"/>
      <c r="V747" s="223"/>
      <c r="W747" s="223"/>
      <c r="X747" s="223"/>
      <c r="Y747" s="223"/>
      <c r="Z747" s="212"/>
      <c r="AA747" s="212"/>
      <c r="AB747" s="212"/>
      <c r="AC747" s="212"/>
      <c r="AD747" s="212"/>
      <c r="AE747" s="212"/>
      <c r="AF747" s="212"/>
      <c r="AG747" s="212" t="s">
        <v>357</v>
      </c>
      <c r="AH747" s="212"/>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ht="22.5" outlineLevel="2" x14ac:dyDescent="0.2">
      <c r="A748" s="219"/>
      <c r="B748" s="220"/>
      <c r="C748" s="274" t="s">
        <v>1005</v>
      </c>
      <c r="D748" s="264"/>
      <c r="E748" s="265">
        <v>5</v>
      </c>
      <c r="F748" s="223"/>
      <c r="G748" s="223"/>
      <c r="H748" s="223"/>
      <c r="I748" s="223"/>
      <c r="J748" s="223"/>
      <c r="K748" s="223"/>
      <c r="L748" s="223"/>
      <c r="M748" s="223"/>
      <c r="N748" s="222"/>
      <c r="O748" s="222"/>
      <c r="P748" s="222"/>
      <c r="Q748" s="222"/>
      <c r="R748" s="223"/>
      <c r="S748" s="223"/>
      <c r="T748" s="223"/>
      <c r="U748" s="223"/>
      <c r="V748" s="223"/>
      <c r="W748" s="223"/>
      <c r="X748" s="223"/>
      <c r="Y748" s="223"/>
      <c r="Z748" s="212"/>
      <c r="AA748" s="212"/>
      <c r="AB748" s="212"/>
      <c r="AC748" s="212"/>
      <c r="AD748" s="212"/>
      <c r="AE748" s="212"/>
      <c r="AF748" s="212"/>
      <c r="AG748" s="212" t="s">
        <v>442</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74" t="s">
        <v>1006</v>
      </c>
      <c r="D749" s="264"/>
      <c r="E749" s="265">
        <v>1</v>
      </c>
      <c r="F749" s="223"/>
      <c r="G749" s="223"/>
      <c r="H749" s="223"/>
      <c r="I749" s="223"/>
      <c r="J749" s="223"/>
      <c r="K749" s="223"/>
      <c r="L749" s="223"/>
      <c r="M749" s="223"/>
      <c r="N749" s="222"/>
      <c r="O749" s="222"/>
      <c r="P749" s="222"/>
      <c r="Q749" s="222"/>
      <c r="R749" s="223"/>
      <c r="S749" s="223"/>
      <c r="T749" s="223"/>
      <c r="U749" s="223"/>
      <c r="V749" s="223"/>
      <c r="W749" s="223"/>
      <c r="X749" s="223"/>
      <c r="Y749" s="223"/>
      <c r="Z749" s="212"/>
      <c r="AA749" s="212"/>
      <c r="AB749" s="212"/>
      <c r="AC749" s="212"/>
      <c r="AD749" s="212"/>
      <c r="AE749" s="212"/>
      <c r="AF749" s="212"/>
      <c r="AG749" s="212" t="s">
        <v>442</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74" t="s">
        <v>1007</v>
      </c>
      <c r="D750" s="264"/>
      <c r="E750" s="265">
        <v>1</v>
      </c>
      <c r="F750" s="223"/>
      <c r="G750" s="223"/>
      <c r="H750" s="223"/>
      <c r="I750" s="223"/>
      <c r="J750" s="223"/>
      <c r="K750" s="223"/>
      <c r="L750" s="223"/>
      <c r="M750" s="223"/>
      <c r="N750" s="222"/>
      <c r="O750" s="222"/>
      <c r="P750" s="222"/>
      <c r="Q750" s="222"/>
      <c r="R750" s="223"/>
      <c r="S750" s="223"/>
      <c r="T750" s="223"/>
      <c r="U750" s="223"/>
      <c r="V750" s="223"/>
      <c r="W750" s="223"/>
      <c r="X750" s="223"/>
      <c r="Y750" s="223"/>
      <c r="Z750" s="212"/>
      <c r="AA750" s="212"/>
      <c r="AB750" s="212"/>
      <c r="AC750" s="212"/>
      <c r="AD750" s="212"/>
      <c r="AE750" s="212"/>
      <c r="AF750" s="212"/>
      <c r="AG750" s="212" t="s">
        <v>442</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74" t="s">
        <v>1008</v>
      </c>
      <c r="D751" s="264"/>
      <c r="E751" s="265">
        <v>1</v>
      </c>
      <c r="F751" s="223"/>
      <c r="G751" s="223"/>
      <c r="H751" s="223"/>
      <c r="I751" s="223"/>
      <c r="J751" s="223"/>
      <c r="K751" s="223"/>
      <c r="L751" s="223"/>
      <c r="M751" s="223"/>
      <c r="N751" s="222"/>
      <c r="O751" s="222"/>
      <c r="P751" s="222"/>
      <c r="Q751" s="222"/>
      <c r="R751" s="223"/>
      <c r="S751" s="223"/>
      <c r="T751" s="223"/>
      <c r="U751" s="223"/>
      <c r="V751" s="223"/>
      <c r="W751" s="223"/>
      <c r="X751" s="223"/>
      <c r="Y751" s="223"/>
      <c r="Z751" s="212"/>
      <c r="AA751" s="212"/>
      <c r="AB751" s="212"/>
      <c r="AC751" s="212"/>
      <c r="AD751" s="212"/>
      <c r="AE751" s="212"/>
      <c r="AF751" s="212"/>
      <c r="AG751" s="212" t="s">
        <v>442</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75" t="s">
        <v>459</v>
      </c>
      <c r="D752" s="266"/>
      <c r="E752" s="267">
        <v>8</v>
      </c>
      <c r="F752" s="223"/>
      <c r="G752" s="223"/>
      <c r="H752" s="223"/>
      <c r="I752" s="223"/>
      <c r="J752" s="223"/>
      <c r="K752" s="223"/>
      <c r="L752" s="223"/>
      <c r="M752" s="223"/>
      <c r="N752" s="222"/>
      <c r="O752" s="222"/>
      <c r="P752" s="222"/>
      <c r="Q752" s="222"/>
      <c r="R752" s="223"/>
      <c r="S752" s="223"/>
      <c r="T752" s="223"/>
      <c r="U752" s="223"/>
      <c r="V752" s="223"/>
      <c r="W752" s="223"/>
      <c r="X752" s="223"/>
      <c r="Y752" s="223"/>
      <c r="Z752" s="212"/>
      <c r="AA752" s="212"/>
      <c r="AB752" s="212"/>
      <c r="AC752" s="212"/>
      <c r="AD752" s="212"/>
      <c r="AE752" s="212"/>
      <c r="AF752" s="212"/>
      <c r="AG752" s="212" t="s">
        <v>442</v>
      </c>
      <c r="AH752" s="212">
        <v>1</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ht="22.5" outlineLevel="1" x14ac:dyDescent="0.2">
      <c r="A753" s="239">
        <v>125</v>
      </c>
      <c r="B753" s="240" t="s">
        <v>1009</v>
      </c>
      <c r="C753" s="257" t="s">
        <v>1010</v>
      </c>
      <c r="D753" s="241" t="s">
        <v>576</v>
      </c>
      <c r="E753" s="242">
        <v>4</v>
      </c>
      <c r="F753" s="243"/>
      <c r="G753" s="244">
        <f>ROUND(E753*F753,2)</f>
        <v>0</v>
      </c>
      <c r="H753" s="243"/>
      <c r="I753" s="244">
        <f>ROUND(E753*H753,2)</f>
        <v>0</v>
      </c>
      <c r="J753" s="243"/>
      <c r="K753" s="244">
        <f>ROUND(E753*J753,2)</f>
        <v>0</v>
      </c>
      <c r="L753" s="244">
        <v>21</v>
      </c>
      <c r="M753" s="244">
        <f>G753*(1+L753/100)</f>
        <v>0</v>
      </c>
      <c r="N753" s="242">
        <v>2.2000000000000001E-3</v>
      </c>
      <c r="O753" s="242">
        <f>ROUND(E753*N753,2)</f>
        <v>0.01</v>
      </c>
      <c r="P753" s="242">
        <v>0</v>
      </c>
      <c r="Q753" s="242">
        <f>ROUND(E753*P753,2)</f>
        <v>0</v>
      </c>
      <c r="R753" s="244" t="s">
        <v>525</v>
      </c>
      <c r="S753" s="244" t="s">
        <v>352</v>
      </c>
      <c r="T753" s="245" t="s">
        <v>352</v>
      </c>
      <c r="U753" s="223">
        <v>0</v>
      </c>
      <c r="V753" s="223">
        <f>ROUND(E753*U753,2)</f>
        <v>0</v>
      </c>
      <c r="W753" s="223"/>
      <c r="X753" s="223" t="s">
        <v>526</v>
      </c>
      <c r="Y753" s="223" t="s">
        <v>355</v>
      </c>
      <c r="Z753" s="212"/>
      <c r="AA753" s="212"/>
      <c r="AB753" s="212"/>
      <c r="AC753" s="212"/>
      <c r="AD753" s="212"/>
      <c r="AE753" s="212"/>
      <c r="AF753" s="212"/>
      <c r="AG753" s="212" t="s">
        <v>527</v>
      </c>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2" x14ac:dyDescent="0.2">
      <c r="A754" s="219"/>
      <c r="B754" s="220"/>
      <c r="C754" s="258" t="s">
        <v>425</v>
      </c>
      <c r="D754" s="246"/>
      <c r="E754" s="246"/>
      <c r="F754" s="246"/>
      <c r="G754" s="246"/>
      <c r="H754" s="223"/>
      <c r="I754" s="223"/>
      <c r="J754" s="223"/>
      <c r="K754" s="223"/>
      <c r="L754" s="223"/>
      <c r="M754" s="223"/>
      <c r="N754" s="222"/>
      <c r="O754" s="222"/>
      <c r="P754" s="222"/>
      <c r="Q754" s="222"/>
      <c r="R754" s="223"/>
      <c r="S754" s="223"/>
      <c r="T754" s="223"/>
      <c r="U754" s="223"/>
      <c r="V754" s="223"/>
      <c r="W754" s="223"/>
      <c r="X754" s="223"/>
      <c r="Y754" s="223"/>
      <c r="Z754" s="212"/>
      <c r="AA754" s="212"/>
      <c r="AB754" s="212"/>
      <c r="AC754" s="212"/>
      <c r="AD754" s="212"/>
      <c r="AE754" s="212"/>
      <c r="AF754" s="212"/>
      <c r="AG754" s="212" t="s">
        <v>357</v>
      </c>
      <c r="AH754" s="212"/>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59" t="s">
        <v>1011</v>
      </c>
      <c r="D755" s="248"/>
      <c r="E755" s="248"/>
      <c r="F755" s="248"/>
      <c r="G755" s="248"/>
      <c r="H755" s="223"/>
      <c r="I755" s="223"/>
      <c r="J755" s="223"/>
      <c r="K755" s="223"/>
      <c r="L755" s="223"/>
      <c r="M755" s="223"/>
      <c r="N755" s="222"/>
      <c r="O755" s="222"/>
      <c r="P755" s="222"/>
      <c r="Q755" s="222"/>
      <c r="R755" s="223"/>
      <c r="S755" s="223"/>
      <c r="T755" s="223"/>
      <c r="U755" s="223"/>
      <c r="V755" s="223"/>
      <c r="W755" s="223"/>
      <c r="X755" s="223"/>
      <c r="Y755" s="223"/>
      <c r="Z755" s="212"/>
      <c r="AA755" s="212"/>
      <c r="AB755" s="212"/>
      <c r="AC755" s="212"/>
      <c r="AD755" s="212"/>
      <c r="AE755" s="212"/>
      <c r="AF755" s="212"/>
      <c r="AG755" s="212" t="s">
        <v>357</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ht="22.5" outlineLevel="1" x14ac:dyDescent="0.2">
      <c r="A756" s="239">
        <v>126</v>
      </c>
      <c r="B756" s="240" t="s">
        <v>1012</v>
      </c>
      <c r="C756" s="257" t="s">
        <v>1013</v>
      </c>
      <c r="D756" s="241" t="s">
        <v>576</v>
      </c>
      <c r="E756" s="242">
        <v>1</v>
      </c>
      <c r="F756" s="243"/>
      <c r="G756" s="244">
        <f>ROUND(E756*F756,2)</f>
        <v>0</v>
      </c>
      <c r="H756" s="243"/>
      <c r="I756" s="244">
        <f>ROUND(E756*H756,2)</f>
        <v>0</v>
      </c>
      <c r="J756" s="243"/>
      <c r="K756" s="244">
        <f>ROUND(E756*J756,2)</f>
        <v>0</v>
      </c>
      <c r="L756" s="244">
        <v>21</v>
      </c>
      <c r="M756" s="244">
        <f>G756*(1+L756/100)</f>
        <v>0</v>
      </c>
      <c r="N756" s="242">
        <v>3.8999999999999998E-3</v>
      </c>
      <c r="O756" s="242">
        <f>ROUND(E756*N756,2)</f>
        <v>0</v>
      </c>
      <c r="P756" s="242">
        <v>0</v>
      </c>
      <c r="Q756" s="242">
        <f>ROUND(E756*P756,2)</f>
        <v>0</v>
      </c>
      <c r="R756" s="244" t="s">
        <v>525</v>
      </c>
      <c r="S756" s="244" t="s">
        <v>352</v>
      </c>
      <c r="T756" s="245" t="s">
        <v>352</v>
      </c>
      <c r="U756" s="223">
        <v>0</v>
      </c>
      <c r="V756" s="223">
        <f>ROUND(E756*U756,2)</f>
        <v>0</v>
      </c>
      <c r="W756" s="223"/>
      <c r="X756" s="223" t="s">
        <v>526</v>
      </c>
      <c r="Y756" s="223" t="s">
        <v>355</v>
      </c>
      <c r="Z756" s="212"/>
      <c r="AA756" s="212"/>
      <c r="AB756" s="212"/>
      <c r="AC756" s="212"/>
      <c r="AD756" s="212"/>
      <c r="AE756" s="212"/>
      <c r="AF756" s="212"/>
      <c r="AG756" s="212" t="s">
        <v>527</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2" x14ac:dyDescent="0.2">
      <c r="A757" s="219"/>
      <c r="B757" s="220"/>
      <c r="C757" s="258" t="s">
        <v>425</v>
      </c>
      <c r="D757" s="246"/>
      <c r="E757" s="246"/>
      <c r="F757" s="246"/>
      <c r="G757" s="246"/>
      <c r="H757" s="223"/>
      <c r="I757" s="223"/>
      <c r="J757" s="223"/>
      <c r="K757" s="223"/>
      <c r="L757" s="223"/>
      <c r="M757" s="223"/>
      <c r="N757" s="222"/>
      <c r="O757" s="222"/>
      <c r="P757" s="222"/>
      <c r="Q757" s="222"/>
      <c r="R757" s="223"/>
      <c r="S757" s="223"/>
      <c r="T757" s="223"/>
      <c r="U757" s="223"/>
      <c r="V757" s="223"/>
      <c r="W757" s="223"/>
      <c r="X757" s="223"/>
      <c r="Y757" s="223"/>
      <c r="Z757" s="212"/>
      <c r="AA757" s="212"/>
      <c r="AB757" s="212"/>
      <c r="AC757" s="212"/>
      <c r="AD757" s="212"/>
      <c r="AE757" s="212"/>
      <c r="AF757" s="212"/>
      <c r="AG757" s="212" t="s">
        <v>357</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59" t="s">
        <v>1014</v>
      </c>
      <c r="D758" s="248"/>
      <c r="E758" s="248"/>
      <c r="F758" s="248"/>
      <c r="G758" s="248"/>
      <c r="H758" s="223"/>
      <c r="I758" s="223"/>
      <c r="J758" s="223"/>
      <c r="K758" s="223"/>
      <c r="L758" s="223"/>
      <c r="M758" s="223"/>
      <c r="N758" s="222"/>
      <c r="O758" s="222"/>
      <c r="P758" s="222"/>
      <c r="Q758" s="222"/>
      <c r="R758" s="223"/>
      <c r="S758" s="223"/>
      <c r="T758" s="223"/>
      <c r="U758" s="223"/>
      <c r="V758" s="223"/>
      <c r="W758" s="223"/>
      <c r="X758" s="223"/>
      <c r="Y758" s="223"/>
      <c r="Z758" s="212"/>
      <c r="AA758" s="212"/>
      <c r="AB758" s="212"/>
      <c r="AC758" s="212"/>
      <c r="AD758" s="212"/>
      <c r="AE758" s="212"/>
      <c r="AF758" s="212"/>
      <c r="AG758" s="212" t="s">
        <v>357</v>
      </c>
      <c r="AH758" s="212"/>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x14ac:dyDescent="0.2">
      <c r="A759" s="229" t="s">
        <v>347</v>
      </c>
      <c r="B759" s="230" t="s">
        <v>236</v>
      </c>
      <c r="C759" s="256" t="s">
        <v>237</v>
      </c>
      <c r="D759" s="231"/>
      <c r="E759" s="232"/>
      <c r="F759" s="233"/>
      <c r="G759" s="233">
        <f>SUMIF(AG760:AG767,"&lt;&gt;NOR",G760:G767)</f>
        <v>0</v>
      </c>
      <c r="H759" s="233"/>
      <c r="I759" s="233">
        <f>SUM(I760:I767)</f>
        <v>0</v>
      </c>
      <c r="J759" s="233"/>
      <c r="K759" s="233">
        <f>SUM(K760:K767)</f>
        <v>0</v>
      </c>
      <c r="L759" s="233"/>
      <c r="M759" s="233">
        <f>SUM(M760:M767)</f>
        <v>0</v>
      </c>
      <c r="N759" s="232"/>
      <c r="O759" s="232">
        <f>SUM(O760:O767)</f>
        <v>0</v>
      </c>
      <c r="P759" s="232"/>
      <c r="Q759" s="232">
        <f>SUM(Q760:Q767)</f>
        <v>102.6</v>
      </c>
      <c r="R759" s="233"/>
      <c r="S759" s="233"/>
      <c r="T759" s="234"/>
      <c r="U759" s="228"/>
      <c r="V759" s="228">
        <f>SUM(V760:V767)</f>
        <v>359.96000000000004</v>
      </c>
      <c r="W759" s="228"/>
      <c r="X759" s="228"/>
      <c r="Y759" s="228"/>
      <c r="AG759" t="s">
        <v>348</v>
      </c>
    </row>
    <row r="760" spans="1:60" ht="22.5" outlineLevel="1" x14ac:dyDescent="0.2">
      <c r="A760" s="239">
        <v>127</v>
      </c>
      <c r="B760" s="240" t="s">
        <v>1015</v>
      </c>
      <c r="C760" s="257" t="s">
        <v>1016</v>
      </c>
      <c r="D760" s="241" t="s">
        <v>450</v>
      </c>
      <c r="E760" s="242">
        <v>28.5</v>
      </c>
      <c r="F760" s="243"/>
      <c r="G760" s="244">
        <f>ROUND(E760*F760,2)</f>
        <v>0</v>
      </c>
      <c r="H760" s="243"/>
      <c r="I760" s="244">
        <f>ROUND(E760*H760,2)</f>
        <v>0</v>
      </c>
      <c r="J760" s="243"/>
      <c r="K760" s="244">
        <f>ROUND(E760*J760,2)</f>
        <v>0</v>
      </c>
      <c r="L760" s="244">
        <v>21</v>
      </c>
      <c r="M760" s="244">
        <f>G760*(1+L760/100)</f>
        <v>0</v>
      </c>
      <c r="N760" s="242">
        <v>0</v>
      </c>
      <c r="O760" s="242">
        <f>ROUND(E760*N760,2)</f>
        <v>0</v>
      </c>
      <c r="P760" s="242">
        <v>2.2000000000000002</v>
      </c>
      <c r="Q760" s="242">
        <f>ROUND(E760*P760,2)</f>
        <v>62.7</v>
      </c>
      <c r="R760" s="244" t="s">
        <v>1017</v>
      </c>
      <c r="S760" s="244" t="s">
        <v>352</v>
      </c>
      <c r="T760" s="245" t="s">
        <v>352</v>
      </c>
      <c r="U760" s="223">
        <v>5.87</v>
      </c>
      <c r="V760" s="223">
        <f>ROUND(E760*U760,2)</f>
        <v>167.3</v>
      </c>
      <c r="W760" s="223"/>
      <c r="X760" s="223" t="s">
        <v>437</v>
      </c>
      <c r="Y760" s="223" t="s">
        <v>355</v>
      </c>
      <c r="Z760" s="212"/>
      <c r="AA760" s="212"/>
      <c r="AB760" s="212"/>
      <c r="AC760" s="212"/>
      <c r="AD760" s="212"/>
      <c r="AE760" s="212"/>
      <c r="AF760" s="212"/>
      <c r="AG760" s="212" t="s">
        <v>438</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2" x14ac:dyDescent="0.2">
      <c r="A761" s="219"/>
      <c r="B761" s="220"/>
      <c r="C761" s="274" t="s">
        <v>1018</v>
      </c>
      <c r="D761" s="264"/>
      <c r="E761" s="265">
        <v>28.5</v>
      </c>
      <c r="F761" s="223"/>
      <c r="G761" s="223"/>
      <c r="H761" s="223"/>
      <c r="I761" s="223"/>
      <c r="J761" s="223"/>
      <c r="K761" s="223"/>
      <c r="L761" s="223"/>
      <c r="M761" s="223"/>
      <c r="N761" s="222"/>
      <c r="O761" s="222"/>
      <c r="P761" s="222"/>
      <c r="Q761" s="222"/>
      <c r="R761" s="223"/>
      <c r="S761" s="223"/>
      <c r="T761" s="223"/>
      <c r="U761" s="223"/>
      <c r="V761" s="223"/>
      <c r="W761" s="223"/>
      <c r="X761" s="223"/>
      <c r="Y761" s="223"/>
      <c r="Z761" s="212"/>
      <c r="AA761" s="212"/>
      <c r="AB761" s="212"/>
      <c r="AC761" s="212"/>
      <c r="AD761" s="212"/>
      <c r="AE761" s="212"/>
      <c r="AF761" s="212"/>
      <c r="AG761" s="212" t="s">
        <v>442</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75" t="s">
        <v>459</v>
      </c>
      <c r="D762" s="266"/>
      <c r="E762" s="267">
        <v>28.5</v>
      </c>
      <c r="F762" s="223"/>
      <c r="G762" s="223"/>
      <c r="H762" s="223"/>
      <c r="I762" s="223"/>
      <c r="J762" s="223"/>
      <c r="K762" s="223"/>
      <c r="L762" s="223"/>
      <c r="M762" s="223"/>
      <c r="N762" s="222"/>
      <c r="O762" s="222"/>
      <c r="P762" s="222"/>
      <c r="Q762" s="222"/>
      <c r="R762" s="223"/>
      <c r="S762" s="223"/>
      <c r="T762" s="223"/>
      <c r="U762" s="223"/>
      <c r="V762" s="223"/>
      <c r="W762" s="223"/>
      <c r="X762" s="223"/>
      <c r="Y762" s="223"/>
      <c r="Z762" s="212"/>
      <c r="AA762" s="212"/>
      <c r="AB762" s="212"/>
      <c r="AC762" s="212"/>
      <c r="AD762" s="212"/>
      <c r="AE762" s="212"/>
      <c r="AF762" s="212"/>
      <c r="AG762" s="212" t="s">
        <v>442</v>
      </c>
      <c r="AH762" s="212">
        <v>1</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ht="22.5" outlineLevel="1" x14ac:dyDescent="0.2">
      <c r="A763" s="239">
        <v>128</v>
      </c>
      <c r="B763" s="240" t="s">
        <v>1019</v>
      </c>
      <c r="C763" s="257" t="s">
        <v>1020</v>
      </c>
      <c r="D763" s="241" t="s">
        <v>450</v>
      </c>
      <c r="E763" s="242">
        <v>28.5</v>
      </c>
      <c r="F763" s="243"/>
      <c r="G763" s="244">
        <f>ROUND(E763*F763,2)</f>
        <v>0</v>
      </c>
      <c r="H763" s="243"/>
      <c r="I763" s="244">
        <f>ROUND(E763*H763,2)</f>
        <v>0</v>
      </c>
      <c r="J763" s="243"/>
      <c r="K763" s="244">
        <f>ROUND(E763*J763,2)</f>
        <v>0</v>
      </c>
      <c r="L763" s="244">
        <v>21</v>
      </c>
      <c r="M763" s="244">
        <f>G763*(1+L763/100)</f>
        <v>0</v>
      </c>
      <c r="N763" s="242">
        <v>0</v>
      </c>
      <c r="O763" s="242">
        <f>ROUND(E763*N763,2)</f>
        <v>0</v>
      </c>
      <c r="P763" s="242">
        <v>0</v>
      </c>
      <c r="Q763" s="242">
        <f>ROUND(E763*P763,2)</f>
        <v>0</v>
      </c>
      <c r="R763" s="244" t="s">
        <v>1017</v>
      </c>
      <c r="S763" s="244" t="s">
        <v>352</v>
      </c>
      <c r="T763" s="245" t="s">
        <v>352</v>
      </c>
      <c r="U763" s="223">
        <v>5.64</v>
      </c>
      <c r="V763" s="223">
        <f>ROUND(E763*U763,2)</f>
        <v>160.74</v>
      </c>
      <c r="W763" s="223"/>
      <c r="X763" s="223" t="s">
        <v>437</v>
      </c>
      <c r="Y763" s="223" t="s">
        <v>355</v>
      </c>
      <c r="Z763" s="212"/>
      <c r="AA763" s="212"/>
      <c r="AB763" s="212"/>
      <c r="AC763" s="212"/>
      <c r="AD763" s="212"/>
      <c r="AE763" s="212"/>
      <c r="AF763" s="212"/>
      <c r="AG763" s="212" t="s">
        <v>438</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2" x14ac:dyDescent="0.2">
      <c r="A764" s="219"/>
      <c r="B764" s="220"/>
      <c r="C764" s="274" t="s">
        <v>1021</v>
      </c>
      <c r="D764" s="264"/>
      <c r="E764" s="265">
        <v>28.5</v>
      </c>
      <c r="F764" s="223"/>
      <c r="G764" s="223"/>
      <c r="H764" s="223"/>
      <c r="I764" s="223"/>
      <c r="J764" s="223"/>
      <c r="K764" s="223"/>
      <c r="L764" s="223"/>
      <c r="M764" s="223"/>
      <c r="N764" s="222"/>
      <c r="O764" s="222"/>
      <c r="P764" s="222"/>
      <c r="Q764" s="222"/>
      <c r="R764" s="223"/>
      <c r="S764" s="223"/>
      <c r="T764" s="223"/>
      <c r="U764" s="223"/>
      <c r="V764" s="223"/>
      <c r="W764" s="223"/>
      <c r="X764" s="223"/>
      <c r="Y764" s="223"/>
      <c r="Z764" s="212"/>
      <c r="AA764" s="212"/>
      <c r="AB764" s="212"/>
      <c r="AC764" s="212"/>
      <c r="AD764" s="212"/>
      <c r="AE764" s="212"/>
      <c r="AF764" s="212"/>
      <c r="AG764" s="212" t="s">
        <v>442</v>
      </c>
      <c r="AH764" s="212">
        <v>5</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ht="22.5" outlineLevel="1" x14ac:dyDescent="0.2">
      <c r="A765" s="239">
        <v>129</v>
      </c>
      <c r="B765" s="240" t="s">
        <v>1022</v>
      </c>
      <c r="C765" s="257" t="s">
        <v>1023</v>
      </c>
      <c r="D765" s="241" t="s">
        <v>450</v>
      </c>
      <c r="E765" s="242">
        <v>28.5</v>
      </c>
      <c r="F765" s="243"/>
      <c r="G765" s="244">
        <f>ROUND(E765*F765,2)</f>
        <v>0</v>
      </c>
      <c r="H765" s="243"/>
      <c r="I765" s="244">
        <f>ROUND(E765*H765,2)</f>
        <v>0</v>
      </c>
      <c r="J765" s="243"/>
      <c r="K765" s="244">
        <f>ROUND(E765*J765,2)</f>
        <v>0</v>
      </c>
      <c r="L765" s="244">
        <v>21</v>
      </c>
      <c r="M765" s="244">
        <f>G765*(1+L765/100)</f>
        <v>0</v>
      </c>
      <c r="N765" s="242">
        <v>0</v>
      </c>
      <c r="O765" s="242">
        <f>ROUND(E765*N765,2)</f>
        <v>0</v>
      </c>
      <c r="P765" s="242">
        <v>1.4</v>
      </c>
      <c r="Q765" s="242">
        <f>ROUND(E765*P765,2)</f>
        <v>39.9</v>
      </c>
      <c r="R765" s="244" t="s">
        <v>1017</v>
      </c>
      <c r="S765" s="244" t="s">
        <v>352</v>
      </c>
      <c r="T765" s="245" t="s">
        <v>352</v>
      </c>
      <c r="U765" s="223">
        <v>1.1200000000000001</v>
      </c>
      <c r="V765" s="223">
        <f>ROUND(E765*U765,2)</f>
        <v>31.92</v>
      </c>
      <c r="W765" s="223"/>
      <c r="X765" s="223" t="s">
        <v>437</v>
      </c>
      <c r="Y765" s="223" t="s">
        <v>355</v>
      </c>
      <c r="Z765" s="212"/>
      <c r="AA765" s="212"/>
      <c r="AB765" s="212"/>
      <c r="AC765" s="212"/>
      <c r="AD765" s="212"/>
      <c r="AE765" s="212"/>
      <c r="AF765" s="212"/>
      <c r="AG765" s="212" t="s">
        <v>438</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2" x14ac:dyDescent="0.2">
      <c r="A766" s="219"/>
      <c r="B766" s="220"/>
      <c r="C766" s="274" t="s">
        <v>1018</v>
      </c>
      <c r="D766" s="264"/>
      <c r="E766" s="265">
        <v>28.5</v>
      </c>
      <c r="F766" s="223"/>
      <c r="G766" s="223"/>
      <c r="H766" s="223"/>
      <c r="I766" s="223"/>
      <c r="J766" s="223"/>
      <c r="K766" s="223"/>
      <c r="L766" s="223"/>
      <c r="M766" s="223"/>
      <c r="N766" s="222"/>
      <c r="O766" s="222"/>
      <c r="P766" s="222"/>
      <c r="Q766" s="222"/>
      <c r="R766" s="223"/>
      <c r="S766" s="223"/>
      <c r="T766" s="223"/>
      <c r="U766" s="223"/>
      <c r="V766" s="223"/>
      <c r="W766" s="223"/>
      <c r="X766" s="223"/>
      <c r="Y766" s="223"/>
      <c r="Z766" s="212"/>
      <c r="AA766" s="212"/>
      <c r="AB766" s="212"/>
      <c r="AC766" s="212"/>
      <c r="AD766" s="212"/>
      <c r="AE766" s="212"/>
      <c r="AF766" s="212"/>
      <c r="AG766" s="212" t="s">
        <v>442</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75" t="s">
        <v>459</v>
      </c>
      <c r="D767" s="266"/>
      <c r="E767" s="267">
        <v>28.5</v>
      </c>
      <c r="F767" s="223"/>
      <c r="G767" s="223"/>
      <c r="H767" s="223"/>
      <c r="I767" s="223"/>
      <c r="J767" s="223"/>
      <c r="K767" s="223"/>
      <c r="L767" s="223"/>
      <c r="M767" s="223"/>
      <c r="N767" s="222"/>
      <c r="O767" s="222"/>
      <c r="P767" s="222"/>
      <c r="Q767" s="222"/>
      <c r="R767" s="223"/>
      <c r="S767" s="223"/>
      <c r="T767" s="223"/>
      <c r="U767" s="223"/>
      <c r="V767" s="223"/>
      <c r="W767" s="223"/>
      <c r="X767" s="223"/>
      <c r="Y767" s="223"/>
      <c r="Z767" s="212"/>
      <c r="AA767" s="212"/>
      <c r="AB767" s="212"/>
      <c r="AC767" s="212"/>
      <c r="AD767" s="212"/>
      <c r="AE767" s="212"/>
      <c r="AF767" s="212"/>
      <c r="AG767" s="212" t="s">
        <v>442</v>
      </c>
      <c r="AH767" s="212">
        <v>1</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x14ac:dyDescent="0.2">
      <c r="A768" s="229" t="s">
        <v>347</v>
      </c>
      <c r="B768" s="230" t="s">
        <v>242</v>
      </c>
      <c r="C768" s="256" t="s">
        <v>243</v>
      </c>
      <c r="D768" s="231"/>
      <c r="E768" s="232"/>
      <c r="F768" s="233"/>
      <c r="G768" s="233">
        <f>SUMIF(AG769:AG775,"&lt;&gt;NOR",G769:G775)</f>
        <v>0</v>
      </c>
      <c r="H768" s="233"/>
      <c r="I768" s="233">
        <f>SUM(I769:I775)</f>
        <v>0</v>
      </c>
      <c r="J768" s="233"/>
      <c r="K768" s="233">
        <f>SUM(K769:K775)</f>
        <v>0</v>
      </c>
      <c r="L768" s="233"/>
      <c r="M768" s="233">
        <f>SUM(M769:M775)</f>
        <v>0</v>
      </c>
      <c r="N768" s="232"/>
      <c r="O768" s="232">
        <f>SUM(O769:O775)</f>
        <v>0</v>
      </c>
      <c r="P768" s="232"/>
      <c r="Q768" s="232">
        <f>SUM(Q769:Q775)</f>
        <v>0</v>
      </c>
      <c r="R768" s="233"/>
      <c r="S768" s="233"/>
      <c r="T768" s="234"/>
      <c r="U768" s="228"/>
      <c r="V768" s="228">
        <f>SUM(V769:V775)</f>
        <v>253.69</v>
      </c>
      <c r="W768" s="228"/>
      <c r="X768" s="228"/>
      <c r="Y768" s="228"/>
      <c r="AG768" t="s">
        <v>348</v>
      </c>
    </row>
    <row r="769" spans="1:60" outlineLevel="1" x14ac:dyDescent="0.2">
      <c r="A769" s="239">
        <v>130</v>
      </c>
      <c r="B769" s="240" t="s">
        <v>1024</v>
      </c>
      <c r="C769" s="257" t="s">
        <v>1025</v>
      </c>
      <c r="D769" s="241" t="s">
        <v>582</v>
      </c>
      <c r="E769" s="242">
        <v>676.49847</v>
      </c>
      <c r="F769" s="243"/>
      <c r="G769" s="244">
        <f>ROUND(E769*F769,2)</f>
        <v>0</v>
      </c>
      <c r="H769" s="243"/>
      <c r="I769" s="244">
        <f>ROUND(E769*H769,2)</f>
        <v>0</v>
      </c>
      <c r="J769" s="243"/>
      <c r="K769" s="244">
        <f>ROUND(E769*J769,2)</f>
        <v>0</v>
      </c>
      <c r="L769" s="244">
        <v>21</v>
      </c>
      <c r="M769" s="244">
        <f>G769*(1+L769/100)</f>
        <v>0</v>
      </c>
      <c r="N769" s="242">
        <v>0</v>
      </c>
      <c r="O769" s="242">
        <f>ROUND(E769*N769,2)</f>
        <v>0</v>
      </c>
      <c r="P769" s="242">
        <v>0</v>
      </c>
      <c r="Q769" s="242">
        <f>ROUND(E769*P769,2)</f>
        <v>0</v>
      </c>
      <c r="R769" s="244" t="s">
        <v>550</v>
      </c>
      <c r="S769" s="244" t="s">
        <v>352</v>
      </c>
      <c r="T769" s="245" t="s">
        <v>352</v>
      </c>
      <c r="U769" s="223">
        <v>0.375</v>
      </c>
      <c r="V769" s="223">
        <f>ROUND(E769*U769,2)</f>
        <v>253.69</v>
      </c>
      <c r="W769" s="223"/>
      <c r="X769" s="223" t="s">
        <v>1026</v>
      </c>
      <c r="Y769" s="223" t="s">
        <v>355</v>
      </c>
      <c r="Z769" s="212"/>
      <c r="AA769" s="212"/>
      <c r="AB769" s="212"/>
      <c r="AC769" s="212"/>
      <c r="AD769" s="212"/>
      <c r="AE769" s="212"/>
      <c r="AF769" s="212"/>
      <c r="AG769" s="212" t="s">
        <v>1027</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ht="22.5" outlineLevel="2" x14ac:dyDescent="0.2">
      <c r="A770" s="219"/>
      <c r="B770" s="220"/>
      <c r="C770" s="273" t="s">
        <v>1028</v>
      </c>
      <c r="D770" s="270"/>
      <c r="E770" s="270"/>
      <c r="F770" s="270"/>
      <c r="G770" s="270"/>
      <c r="H770" s="223"/>
      <c r="I770" s="223"/>
      <c r="J770" s="223"/>
      <c r="K770" s="223"/>
      <c r="L770" s="223"/>
      <c r="M770" s="223"/>
      <c r="N770" s="222"/>
      <c r="O770" s="222"/>
      <c r="P770" s="222"/>
      <c r="Q770" s="222"/>
      <c r="R770" s="223"/>
      <c r="S770" s="223"/>
      <c r="T770" s="223"/>
      <c r="U770" s="223"/>
      <c r="V770" s="223"/>
      <c r="W770" s="223"/>
      <c r="X770" s="223"/>
      <c r="Y770" s="223"/>
      <c r="Z770" s="212"/>
      <c r="AA770" s="212"/>
      <c r="AB770" s="212"/>
      <c r="AC770" s="212"/>
      <c r="AD770" s="212"/>
      <c r="AE770" s="212"/>
      <c r="AF770" s="212"/>
      <c r="AG770" s="212" t="s">
        <v>440</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47" t="str">
        <f>C770</f>
        <v>přesun hmot pro haly občanské výstavby (JKSO 802), haly pro výrobu a služby (JKSO 811) s nosnou svislou konstrukcí monolitickou betonovou tyčovou nebo plošnou</v>
      </c>
      <c r="BB770" s="212"/>
      <c r="BC770" s="212"/>
      <c r="BD770" s="212"/>
      <c r="BE770" s="212"/>
      <c r="BF770" s="212"/>
      <c r="BG770" s="212"/>
      <c r="BH770" s="212"/>
    </row>
    <row r="771" spans="1:60" outlineLevel="2" x14ac:dyDescent="0.2">
      <c r="A771" s="219"/>
      <c r="B771" s="220"/>
      <c r="C771" s="274" t="s">
        <v>1029</v>
      </c>
      <c r="D771" s="264"/>
      <c r="E771" s="265"/>
      <c r="F771" s="223"/>
      <c r="G771" s="223"/>
      <c r="H771" s="223"/>
      <c r="I771" s="223"/>
      <c r="J771" s="223"/>
      <c r="K771" s="223"/>
      <c r="L771" s="223"/>
      <c r="M771" s="223"/>
      <c r="N771" s="222"/>
      <c r="O771" s="222"/>
      <c r="P771" s="222"/>
      <c r="Q771" s="222"/>
      <c r="R771" s="223"/>
      <c r="S771" s="223"/>
      <c r="T771" s="223"/>
      <c r="U771" s="223"/>
      <c r="V771" s="223"/>
      <c r="W771" s="223"/>
      <c r="X771" s="223"/>
      <c r="Y771" s="223"/>
      <c r="Z771" s="212"/>
      <c r="AA771" s="212"/>
      <c r="AB771" s="212"/>
      <c r="AC771" s="212"/>
      <c r="AD771" s="212"/>
      <c r="AE771" s="212"/>
      <c r="AF771" s="212"/>
      <c r="AG771" s="212" t="s">
        <v>442</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ht="22.5" outlineLevel="3" x14ac:dyDescent="0.2">
      <c r="A772" s="219"/>
      <c r="B772" s="220"/>
      <c r="C772" s="274" t="s">
        <v>1030</v>
      </c>
      <c r="D772" s="264"/>
      <c r="E772" s="265"/>
      <c r="F772" s="223"/>
      <c r="G772" s="223"/>
      <c r="H772" s="223"/>
      <c r="I772" s="223"/>
      <c r="J772" s="223"/>
      <c r="K772" s="223"/>
      <c r="L772" s="223"/>
      <c r="M772" s="223"/>
      <c r="N772" s="222"/>
      <c r="O772" s="222"/>
      <c r="P772" s="222"/>
      <c r="Q772" s="222"/>
      <c r="R772" s="223"/>
      <c r="S772" s="223"/>
      <c r="T772" s="223"/>
      <c r="U772" s="223"/>
      <c r="V772" s="223"/>
      <c r="W772" s="223"/>
      <c r="X772" s="223"/>
      <c r="Y772" s="223"/>
      <c r="Z772" s="212"/>
      <c r="AA772" s="212"/>
      <c r="AB772" s="212"/>
      <c r="AC772" s="212"/>
      <c r="AD772" s="212"/>
      <c r="AE772" s="212"/>
      <c r="AF772" s="212"/>
      <c r="AG772" s="212" t="s">
        <v>442</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ht="22.5" outlineLevel="3" x14ac:dyDescent="0.2">
      <c r="A773" s="219"/>
      <c r="B773" s="220"/>
      <c r="C773" s="274" t="s">
        <v>1031</v>
      </c>
      <c r="D773" s="264"/>
      <c r="E773" s="265"/>
      <c r="F773" s="223"/>
      <c r="G773" s="223"/>
      <c r="H773" s="223"/>
      <c r="I773" s="223"/>
      <c r="J773" s="223"/>
      <c r="K773" s="223"/>
      <c r="L773" s="223"/>
      <c r="M773" s="223"/>
      <c r="N773" s="222"/>
      <c r="O773" s="222"/>
      <c r="P773" s="222"/>
      <c r="Q773" s="222"/>
      <c r="R773" s="223"/>
      <c r="S773" s="223"/>
      <c r="T773" s="223"/>
      <c r="U773" s="223"/>
      <c r="V773" s="223"/>
      <c r="W773" s="223"/>
      <c r="X773" s="223"/>
      <c r="Y773" s="223"/>
      <c r="Z773" s="212"/>
      <c r="AA773" s="212"/>
      <c r="AB773" s="212"/>
      <c r="AC773" s="212"/>
      <c r="AD773" s="212"/>
      <c r="AE773" s="212"/>
      <c r="AF773" s="212"/>
      <c r="AG773" s="212" t="s">
        <v>442</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74" t="s">
        <v>1032</v>
      </c>
      <c r="D774" s="264"/>
      <c r="E774" s="265"/>
      <c r="F774" s="223"/>
      <c r="G774" s="223"/>
      <c r="H774" s="223"/>
      <c r="I774" s="223"/>
      <c r="J774" s="223"/>
      <c r="K774" s="223"/>
      <c r="L774" s="223"/>
      <c r="M774" s="223"/>
      <c r="N774" s="222"/>
      <c r="O774" s="222"/>
      <c r="P774" s="222"/>
      <c r="Q774" s="222"/>
      <c r="R774" s="223"/>
      <c r="S774" s="223"/>
      <c r="T774" s="223"/>
      <c r="U774" s="223"/>
      <c r="V774" s="223"/>
      <c r="W774" s="223"/>
      <c r="X774" s="223"/>
      <c r="Y774" s="223"/>
      <c r="Z774" s="212"/>
      <c r="AA774" s="212"/>
      <c r="AB774" s="212"/>
      <c r="AC774" s="212"/>
      <c r="AD774" s="212"/>
      <c r="AE774" s="212"/>
      <c r="AF774" s="212"/>
      <c r="AG774" s="212" t="s">
        <v>442</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74" t="s">
        <v>1033</v>
      </c>
      <c r="D775" s="264"/>
      <c r="E775" s="265">
        <v>676.49847</v>
      </c>
      <c r="F775" s="223"/>
      <c r="G775" s="223"/>
      <c r="H775" s="223"/>
      <c r="I775" s="223"/>
      <c r="J775" s="223"/>
      <c r="K775" s="223"/>
      <c r="L775" s="223"/>
      <c r="M775" s="223"/>
      <c r="N775" s="222"/>
      <c r="O775" s="222"/>
      <c r="P775" s="222"/>
      <c r="Q775" s="222"/>
      <c r="R775" s="223"/>
      <c r="S775" s="223"/>
      <c r="T775" s="223"/>
      <c r="U775" s="223"/>
      <c r="V775" s="223"/>
      <c r="W775" s="223"/>
      <c r="X775" s="223"/>
      <c r="Y775" s="223"/>
      <c r="Z775" s="212"/>
      <c r="AA775" s="212"/>
      <c r="AB775" s="212"/>
      <c r="AC775" s="212"/>
      <c r="AD775" s="212"/>
      <c r="AE775" s="212"/>
      <c r="AF775" s="212"/>
      <c r="AG775" s="212" t="s">
        <v>442</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x14ac:dyDescent="0.2">
      <c r="A776" s="229" t="s">
        <v>347</v>
      </c>
      <c r="B776" s="230" t="s">
        <v>249</v>
      </c>
      <c r="C776" s="256" t="s">
        <v>250</v>
      </c>
      <c r="D776" s="231"/>
      <c r="E776" s="232"/>
      <c r="F776" s="233"/>
      <c r="G776" s="233">
        <f>SUMIF(AG777:AG843,"&lt;&gt;NOR",G777:G843)</f>
        <v>0</v>
      </c>
      <c r="H776" s="233"/>
      <c r="I776" s="233">
        <f>SUM(I777:I843)</f>
        <v>0</v>
      </c>
      <c r="J776" s="233"/>
      <c r="K776" s="233">
        <f>SUM(K777:K843)</f>
        <v>0</v>
      </c>
      <c r="L776" s="233"/>
      <c r="M776" s="233">
        <f>SUM(M777:M843)</f>
        <v>0</v>
      </c>
      <c r="N776" s="232"/>
      <c r="O776" s="232">
        <f>SUM(O777:O843)</f>
        <v>5.63</v>
      </c>
      <c r="P776" s="232"/>
      <c r="Q776" s="232">
        <f>SUM(Q777:Q843)</f>
        <v>0</v>
      </c>
      <c r="R776" s="233"/>
      <c r="S776" s="233"/>
      <c r="T776" s="234"/>
      <c r="U776" s="228"/>
      <c r="V776" s="228">
        <f>SUM(V777:V843)</f>
        <v>292.35000000000002</v>
      </c>
      <c r="W776" s="228"/>
      <c r="X776" s="228"/>
      <c r="Y776" s="228"/>
      <c r="AG776" t="s">
        <v>348</v>
      </c>
    </row>
    <row r="777" spans="1:60" ht="22.5" outlineLevel="1" x14ac:dyDescent="0.2">
      <c r="A777" s="239">
        <v>131</v>
      </c>
      <c r="B777" s="240" t="s">
        <v>1034</v>
      </c>
      <c r="C777" s="257" t="s">
        <v>1035</v>
      </c>
      <c r="D777" s="241" t="s">
        <v>486</v>
      </c>
      <c r="E777" s="242">
        <v>332.66750000000002</v>
      </c>
      <c r="F777" s="243"/>
      <c r="G777" s="244">
        <f>ROUND(E777*F777,2)</f>
        <v>0</v>
      </c>
      <c r="H777" s="243"/>
      <c r="I777" s="244">
        <f>ROUND(E777*H777,2)</f>
        <v>0</v>
      </c>
      <c r="J777" s="243"/>
      <c r="K777" s="244">
        <f>ROUND(E777*J777,2)</f>
        <v>0</v>
      </c>
      <c r="L777" s="244">
        <v>21</v>
      </c>
      <c r="M777" s="244">
        <f>G777*(1+L777/100)</f>
        <v>0</v>
      </c>
      <c r="N777" s="242">
        <v>3.3E-4</v>
      </c>
      <c r="O777" s="242">
        <f>ROUND(E777*N777,2)</f>
        <v>0.11</v>
      </c>
      <c r="P777" s="242">
        <v>0</v>
      </c>
      <c r="Q777" s="242">
        <f>ROUND(E777*P777,2)</f>
        <v>0</v>
      </c>
      <c r="R777" s="244" t="s">
        <v>1036</v>
      </c>
      <c r="S777" s="244" t="s">
        <v>352</v>
      </c>
      <c r="T777" s="245" t="s">
        <v>352</v>
      </c>
      <c r="U777" s="223">
        <v>2.75E-2</v>
      </c>
      <c r="V777" s="223">
        <f>ROUND(E777*U777,2)</f>
        <v>9.15</v>
      </c>
      <c r="W777" s="223"/>
      <c r="X777" s="223" t="s">
        <v>437</v>
      </c>
      <c r="Y777" s="223" t="s">
        <v>355</v>
      </c>
      <c r="Z777" s="212"/>
      <c r="AA777" s="212"/>
      <c r="AB777" s="212"/>
      <c r="AC777" s="212"/>
      <c r="AD777" s="212"/>
      <c r="AE777" s="212"/>
      <c r="AF777" s="212"/>
      <c r="AG777" s="212" t="s">
        <v>438</v>
      </c>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2" x14ac:dyDescent="0.2">
      <c r="A778" s="219"/>
      <c r="B778" s="220"/>
      <c r="C778" s="274" t="s">
        <v>1037</v>
      </c>
      <c r="D778" s="264"/>
      <c r="E778" s="265">
        <v>332.66750000000002</v>
      </c>
      <c r="F778" s="223"/>
      <c r="G778" s="223"/>
      <c r="H778" s="223"/>
      <c r="I778" s="223"/>
      <c r="J778" s="223"/>
      <c r="K778" s="223"/>
      <c r="L778" s="223"/>
      <c r="M778" s="223"/>
      <c r="N778" s="222"/>
      <c r="O778" s="222"/>
      <c r="P778" s="222"/>
      <c r="Q778" s="222"/>
      <c r="R778" s="223"/>
      <c r="S778" s="223"/>
      <c r="T778" s="223"/>
      <c r="U778" s="223"/>
      <c r="V778" s="223"/>
      <c r="W778" s="223"/>
      <c r="X778" s="223"/>
      <c r="Y778" s="223"/>
      <c r="Z778" s="212"/>
      <c r="AA778" s="212"/>
      <c r="AB778" s="212"/>
      <c r="AC778" s="212"/>
      <c r="AD778" s="212"/>
      <c r="AE778" s="212"/>
      <c r="AF778" s="212"/>
      <c r="AG778" s="212" t="s">
        <v>442</v>
      </c>
      <c r="AH778" s="212">
        <v>5</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ht="33.75" outlineLevel="1" x14ac:dyDescent="0.2">
      <c r="A779" s="239">
        <v>132</v>
      </c>
      <c r="B779" s="240" t="s">
        <v>1038</v>
      </c>
      <c r="C779" s="257" t="s">
        <v>1039</v>
      </c>
      <c r="D779" s="241" t="s">
        <v>486</v>
      </c>
      <c r="E779" s="242">
        <v>131.2824</v>
      </c>
      <c r="F779" s="243"/>
      <c r="G779" s="244">
        <f>ROUND(E779*F779,2)</f>
        <v>0</v>
      </c>
      <c r="H779" s="243"/>
      <c r="I779" s="244">
        <f>ROUND(E779*H779,2)</f>
        <v>0</v>
      </c>
      <c r="J779" s="243"/>
      <c r="K779" s="244">
        <f>ROUND(E779*J779,2)</f>
        <v>0</v>
      </c>
      <c r="L779" s="244">
        <v>21</v>
      </c>
      <c r="M779" s="244">
        <f>G779*(1+L779/100)</f>
        <v>0</v>
      </c>
      <c r="N779" s="242">
        <v>5.1999999999999995E-4</v>
      </c>
      <c r="O779" s="242">
        <f>ROUND(E779*N779,2)</f>
        <v>7.0000000000000007E-2</v>
      </c>
      <c r="P779" s="242">
        <v>0</v>
      </c>
      <c r="Q779" s="242">
        <f>ROUND(E779*P779,2)</f>
        <v>0</v>
      </c>
      <c r="R779" s="244" t="s">
        <v>1036</v>
      </c>
      <c r="S779" s="244" t="s">
        <v>352</v>
      </c>
      <c r="T779" s="245" t="s">
        <v>352</v>
      </c>
      <c r="U779" s="223">
        <v>0.05</v>
      </c>
      <c r="V779" s="223">
        <f>ROUND(E779*U779,2)</f>
        <v>6.56</v>
      </c>
      <c r="W779" s="223"/>
      <c r="X779" s="223" t="s">
        <v>437</v>
      </c>
      <c r="Y779" s="223" t="s">
        <v>355</v>
      </c>
      <c r="Z779" s="212"/>
      <c r="AA779" s="212"/>
      <c r="AB779" s="212"/>
      <c r="AC779" s="212"/>
      <c r="AD779" s="212"/>
      <c r="AE779" s="212"/>
      <c r="AF779" s="212"/>
      <c r="AG779" s="212" t="s">
        <v>438</v>
      </c>
      <c r="AH779" s="212"/>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2" x14ac:dyDescent="0.2">
      <c r="A780" s="219"/>
      <c r="B780" s="220"/>
      <c r="C780" s="274" t="s">
        <v>1040</v>
      </c>
      <c r="D780" s="264"/>
      <c r="E780" s="265">
        <v>131.2824</v>
      </c>
      <c r="F780" s="223"/>
      <c r="G780" s="223"/>
      <c r="H780" s="223"/>
      <c r="I780" s="223"/>
      <c r="J780" s="223"/>
      <c r="K780" s="223"/>
      <c r="L780" s="223"/>
      <c r="M780" s="223"/>
      <c r="N780" s="222"/>
      <c r="O780" s="222"/>
      <c r="P780" s="222"/>
      <c r="Q780" s="222"/>
      <c r="R780" s="223"/>
      <c r="S780" s="223"/>
      <c r="T780" s="223"/>
      <c r="U780" s="223"/>
      <c r="V780" s="223"/>
      <c r="W780" s="223"/>
      <c r="X780" s="223"/>
      <c r="Y780" s="223"/>
      <c r="Z780" s="212"/>
      <c r="AA780" s="212"/>
      <c r="AB780" s="212"/>
      <c r="AC780" s="212"/>
      <c r="AD780" s="212"/>
      <c r="AE780" s="212"/>
      <c r="AF780" s="212"/>
      <c r="AG780" s="212" t="s">
        <v>442</v>
      </c>
      <c r="AH780" s="212">
        <v>5</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ht="22.5" outlineLevel="1" x14ac:dyDescent="0.2">
      <c r="A781" s="239">
        <v>133</v>
      </c>
      <c r="B781" s="240" t="s">
        <v>1041</v>
      </c>
      <c r="C781" s="257" t="s">
        <v>1042</v>
      </c>
      <c r="D781" s="241" t="s">
        <v>486</v>
      </c>
      <c r="E781" s="242">
        <v>332.66750000000002</v>
      </c>
      <c r="F781" s="243"/>
      <c r="G781" s="244">
        <f>ROUND(E781*F781,2)</f>
        <v>0</v>
      </c>
      <c r="H781" s="243"/>
      <c r="I781" s="244">
        <f>ROUND(E781*H781,2)</f>
        <v>0</v>
      </c>
      <c r="J781" s="243"/>
      <c r="K781" s="244">
        <f>ROUND(E781*J781,2)</f>
        <v>0</v>
      </c>
      <c r="L781" s="244">
        <v>21</v>
      </c>
      <c r="M781" s="244">
        <f>G781*(1+L781/100)</f>
        <v>0</v>
      </c>
      <c r="N781" s="242">
        <v>8.1999999999999998E-4</v>
      </c>
      <c r="O781" s="242">
        <f>ROUND(E781*N781,2)</f>
        <v>0.27</v>
      </c>
      <c r="P781" s="242">
        <v>0</v>
      </c>
      <c r="Q781" s="242">
        <f>ROUND(E781*P781,2)</f>
        <v>0</v>
      </c>
      <c r="R781" s="244" t="s">
        <v>1036</v>
      </c>
      <c r="S781" s="244" t="s">
        <v>352</v>
      </c>
      <c r="T781" s="245" t="s">
        <v>352</v>
      </c>
      <c r="U781" s="223">
        <v>0.45982000000000001</v>
      </c>
      <c r="V781" s="223">
        <f>ROUND(E781*U781,2)</f>
        <v>152.97</v>
      </c>
      <c r="W781" s="223"/>
      <c r="X781" s="223" t="s">
        <v>437</v>
      </c>
      <c r="Y781" s="223" t="s">
        <v>355</v>
      </c>
      <c r="Z781" s="212"/>
      <c r="AA781" s="212"/>
      <c r="AB781" s="212"/>
      <c r="AC781" s="212"/>
      <c r="AD781" s="212"/>
      <c r="AE781" s="212"/>
      <c r="AF781" s="212"/>
      <c r="AG781" s="212" t="s">
        <v>438</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2" x14ac:dyDescent="0.2">
      <c r="A782" s="219"/>
      <c r="B782" s="220"/>
      <c r="C782" s="274" t="s">
        <v>1043</v>
      </c>
      <c r="D782" s="264"/>
      <c r="E782" s="265"/>
      <c r="F782" s="223"/>
      <c r="G782" s="223"/>
      <c r="H782" s="223"/>
      <c r="I782" s="223"/>
      <c r="J782" s="223"/>
      <c r="K782" s="223"/>
      <c r="L782" s="223"/>
      <c r="M782" s="223"/>
      <c r="N782" s="222"/>
      <c r="O782" s="222"/>
      <c r="P782" s="222"/>
      <c r="Q782" s="222"/>
      <c r="R782" s="223"/>
      <c r="S782" s="223"/>
      <c r="T782" s="223"/>
      <c r="U782" s="223"/>
      <c r="V782" s="223"/>
      <c r="W782" s="223"/>
      <c r="X782" s="223"/>
      <c r="Y782" s="223"/>
      <c r="Z782" s="212"/>
      <c r="AA782" s="212"/>
      <c r="AB782" s="212"/>
      <c r="AC782" s="212"/>
      <c r="AD782" s="212"/>
      <c r="AE782" s="212"/>
      <c r="AF782" s="212"/>
      <c r="AG782" s="212" t="s">
        <v>442</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74" t="s">
        <v>1044</v>
      </c>
      <c r="D783" s="264"/>
      <c r="E783" s="265">
        <v>113.1422</v>
      </c>
      <c r="F783" s="223"/>
      <c r="G783" s="223"/>
      <c r="H783" s="223"/>
      <c r="I783" s="223"/>
      <c r="J783" s="223"/>
      <c r="K783" s="223"/>
      <c r="L783" s="223"/>
      <c r="M783" s="223"/>
      <c r="N783" s="222"/>
      <c r="O783" s="222"/>
      <c r="P783" s="222"/>
      <c r="Q783" s="222"/>
      <c r="R783" s="223"/>
      <c r="S783" s="223"/>
      <c r="T783" s="223"/>
      <c r="U783" s="223"/>
      <c r="V783" s="223"/>
      <c r="W783" s="223"/>
      <c r="X783" s="223"/>
      <c r="Y783" s="223"/>
      <c r="Z783" s="212"/>
      <c r="AA783" s="212"/>
      <c r="AB783" s="212"/>
      <c r="AC783" s="212"/>
      <c r="AD783" s="212"/>
      <c r="AE783" s="212"/>
      <c r="AF783" s="212"/>
      <c r="AG783" s="212" t="s">
        <v>442</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74" t="s">
        <v>1045</v>
      </c>
      <c r="D784" s="264"/>
      <c r="E784" s="265">
        <v>34.9084</v>
      </c>
      <c r="F784" s="223"/>
      <c r="G784" s="223"/>
      <c r="H784" s="223"/>
      <c r="I784" s="223"/>
      <c r="J784" s="223"/>
      <c r="K784" s="223"/>
      <c r="L784" s="223"/>
      <c r="M784" s="223"/>
      <c r="N784" s="222"/>
      <c r="O784" s="222"/>
      <c r="P784" s="222"/>
      <c r="Q784" s="222"/>
      <c r="R784" s="223"/>
      <c r="S784" s="223"/>
      <c r="T784" s="223"/>
      <c r="U784" s="223"/>
      <c r="V784" s="223"/>
      <c r="W784" s="223"/>
      <c r="X784" s="223"/>
      <c r="Y784" s="223"/>
      <c r="Z784" s="212"/>
      <c r="AA784" s="212"/>
      <c r="AB784" s="212"/>
      <c r="AC784" s="212"/>
      <c r="AD784" s="212"/>
      <c r="AE784" s="212"/>
      <c r="AF784" s="212"/>
      <c r="AG784" s="212" t="s">
        <v>442</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
      <c r="A785" s="219"/>
      <c r="B785" s="220"/>
      <c r="C785" s="274" t="s">
        <v>1046</v>
      </c>
      <c r="D785" s="264"/>
      <c r="E785" s="265">
        <v>184.61689999999999</v>
      </c>
      <c r="F785" s="223"/>
      <c r="G785" s="223"/>
      <c r="H785" s="223"/>
      <c r="I785" s="223"/>
      <c r="J785" s="223"/>
      <c r="K785" s="223"/>
      <c r="L785" s="223"/>
      <c r="M785" s="223"/>
      <c r="N785" s="222"/>
      <c r="O785" s="222"/>
      <c r="P785" s="222"/>
      <c r="Q785" s="222"/>
      <c r="R785" s="223"/>
      <c r="S785" s="223"/>
      <c r="T785" s="223"/>
      <c r="U785" s="223"/>
      <c r="V785" s="223"/>
      <c r="W785" s="223"/>
      <c r="X785" s="223"/>
      <c r="Y785" s="223"/>
      <c r="Z785" s="212"/>
      <c r="AA785" s="212"/>
      <c r="AB785" s="212"/>
      <c r="AC785" s="212"/>
      <c r="AD785" s="212"/>
      <c r="AE785" s="212"/>
      <c r="AF785" s="212"/>
      <c r="AG785" s="212" t="s">
        <v>442</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75" t="s">
        <v>459</v>
      </c>
      <c r="D786" s="266"/>
      <c r="E786" s="267">
        <v>332.66750000000002</v>
      </c>
      <c r="F786" s="223"/>
      <c r="G786" s="223"/>
      <c r="H786" s="223"/>
      <c r="I786" s="223"/>
      <c r="J786" s="223"/>
      <c r="K786" s="223"/>
      <c r="L786" s="223"/>
      <c r="M786" s="223"/>
      <c r="N786" s="222"/>
      <c r="O786" s="222"/>
      <c r="P786" s="222"/>
      <c r="Q786" s="222"/>
      <c r="R786" s="223"/>
      <c r="S786" s="223"/>
      <c r="T786" s="223"/>
      <c r="U786" s="223"/>
      <c r="V786" s="223"/>
      <c r="W786" s="223"/>
      <c r="X786" s="223"/>
      <c r="Y786" s="223"/>
      <c r="Z786" s="212"/>
      <c r="AA786" s="212"/>
      <c r="AB786" s="212"/>
      <c r="AC786" s="212"/>
      <c r="AD786" s="212"/>
      <c r="AE786" s="212"/>
      <c r="AF786" s="212"/>
      <c r="AG786" s="212" t="s">
        <v>442</v>
      </c>
      <c r="AH786" s="212">
        <v>1</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ht="22.5" outlineLevel="1" x14ac:dyDescent="0.2">
      <c r="A787" s="239">
        <v>134</v>
      </c>
      <c r="B787" s="240" t="s">
        <v>1047</v>
      </c>
      <c r="C787" s="257" t="s">
        <v>1048</v>
      </c>
      <c r="D787" s="241" t="s">
        <v>486</v>
      </c>
      <c r="E787" s="242">
        <v>131.2824</v>
      </c>
      <c r="F787" s="243"/>
      <c r="G787" s="244">
        <f>ROUND(E787*F787,2)</f>
        <v>0</v>
      </c>
      <c r="H787" s="243"/>
      <c r="I787" s="244">
        <f>ROUND(E787*H787,2)</f>
        <v>0</v>
      </c>
      <c r="J787" s="243"/>
      <c r="K787" s="244">
        <f>ROUND(E787*J787,2)</f>
        <v>0</v>
      </c>
      <c r="L787" s="244">
        <v>21</v>
      </c>
      <c r="M787" s="244">
        <f>G787*(1+L787/100)</f>
        <v>0</v>
      </c>
      <c r="N787" s="242">
        <v>9.8999999999999999E-4</v>
      </c>
      <c r="O787" s="242">
        <f>ROUND(E787*N787,2)</f>
        <v>0.13</v>
      </c>
      <c r="P787" s="242">
        <v>0</v>
      </c>
      <c r="Q787" s="242">
        <f>ROUND(E787*P787,2)</f>
        <v>0</v>
      </c>
      <c r="R787" s="244" t="s">
        <v>1036</v>
      </c>
      <c r="S787" s="244" t="s">
        <v>352</v>
      </c>
      <c r="T787" s="245" t="s">
        <v>352</v>
      </c>
      <c r="U787" s="223">
        <v>0.53200000000000003</v>
      </c>
      <c r="V787" s="223">
        <f>ROUND(E787*U787,2)</f>
        <v>69.84</v>
      </c>
      <c r="W787" s="223"/>
      <c r="X787" s="223" t="s">
        <v>437</v>
      </c>
      <c r="Y787" s="223" t="s">
        <v>355</v>
      </c>
      <c r="Z787" s="212"/>
      <c r="AA787" s="212"/>
      <c r="AB787" s="212"/>
      <c r="AC787" s="212"/>
      <c r="AD787" s="212"/>
      <c r="AE787" s="212"/>
      <c r="AF787" s="212"/>
      <c r="AG787" s="212" t="s">
        <v>438</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74" t="s">
        <v>774</v>
      </c>
      <c r="D788" s="264"/>
      <c r="E788" s="265">
        <v>54.863900000000001</v>
      </c>
      <c r="F788" s="223"/>
      <c r="G788" s="223"/>
      <c r="H788" s="223"/>
      <c r="I788" s="223"/>
      <c r="J788" s="223"/>
      <c r="K788" s="223"/>
      <c r="L788" s="223"/>
      <c r="M788" s="223"/>
      <c r="N788" s="222"/>
      <c r="O788" s="222"/>
      <c r="P788" s="222"/>
      <c r="Q788" s="222"/>
      <c r="R788" s="223"/>
      <c r="S788" s="223"/>
      <c r="T788" s="223"/>
      <c r="U788" s="223"/>
      <c r="V788" s="223"/>
      <c r="W788" s="223"/>
      <c r="X788" s="223"/>
      <c r="Y788" s="223"/>
      <c r="Z788" s="212"/>
      <c r="AA788" s="212"/>
      <c r="AB788" s="212"/>
      <c r="AC788" s="212"/>
      <c r="AD788" s="212"/>
      <c r="AE788" s="212"/>
      <c r="AF788" s="212"/>
      <c r="AG788" s="212" t="s">
        <v>442</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74" t="s">
        <v>775</v>
      </c>
      <c r="D789" s="264"/>
      <c r="E789" s="265">
        <v>17.027999999999999</v>
      </c>
      <c r="F789" s="223"/>
      <c r="G789" s="223"/>
      <c r="H789" s="223"/>
      <c r="I789" s="223"/>
      <c r="J789" s="223"/>
      <c r="K789" s="223"/>
      <c r="L789" s="223"/>
      <c r="M789" s="223"/>
      <c r="N789" s="222"/>
      <c r="O789" s="222"/>
      <c r="P789" s="222"/>
      <c r="Q789" s="222"/>
      <c r="R789" s="223"/>
      <c r="S789" s="223"/>
      <c r="T789" s="223"/>
      <c r="U789" s="223"/>
      <c r="V789" s="223"/>
      <c r="W789" s="223"/>
      <c r="X789" s="223"/>
      <c r="Y789" s="223"/>
      <c r="Z789" s="212"/>
      <c r="AA789" s="212"/>
      <c r="AB789" s="212"/>
      <c r="AC789" s="212"/>
      <c r="AD789" s="212"/>
      <c r="AE789" s="212"/>
      <c r="AF789" s="212"/>
      <c r="AG789" s="212" t="s">
        <v>442</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75" t="s">
        <v>459</v>
      </c>
      <c r="D790" s="266"/>
      <c r="E790" s="267">
        <v>71.891900000000007</v>
      </c>
      <c r="F790" s="223"/>
      <c r="G790" s="223"/>
      <c r="H790" s="223"/>
      <c r="I790" s="223"/>
      <c r="J790" s="223"/>
      <c r="K790" s="223"/>
      <c r="L790" s="223"/>
      <c r="M790" s="223"/>
      <c r="N790" s="222"/>
      <c r="O790" s="222"/>
      <c r="P790" s="222"/>
      <c r="Q790" s="222"/>
      <c r="R790" s="223"/>
      <c r="S790" s="223"/>
      <c r="T790" s="223"/>
      <c r="U790" s="223"/>
      <c r="V790" s="223"/>
      <c r="W790" s="223"/>
      <c r="X790" s="223"/>
      <c r="Y790" s="223"/>
      <c r="Z790" s="212"/>
      <c r="AA790" s="212"/>
      <c r="AB790" s="212"/>
      <c r="AC790" s="212"/>
      <c r="AD790" s="212"/>
      <c r="AE790" s="212"/>
      <c r="AF790" s="212"/>
      <c r="AG790" s="212" t="s">
        <v>442</v>
      </c>
      <c r="AH790" s="212">
        <v>1</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74" t="s">
        <v>776</v>
      </c>
      <c r="D791" s="264"/>
      <c r="E791" s="265">
        <v>28.053999999999998</v>
      </c>
      <c r="F791" s="223"/>
      <c r="G791" s="223"/>
      <c r="H791" s="223"/>
      <c r="I791" s="223"/>
      <c r="J791" s="223"/>
      <c r="K791" s="223"/>
      <c r="L791" s="223"/>
      <c r="M791" s="223"/>
      <c r="N791" s="222"/>
      <c r="O791" s="222"/>
      <c r="P791" s="222"/>
      <c r="Q791" s="222"/>
      <c r="R791" s="223"/>
      <c r="S791" s="223"/>
      <c r="T791" s="223"/>
      <c r="U791" s="223"/>
      <c r="V791" s="223"/>
      <c r="W791" s="223"/>
      <c r="X791" s="223"/>
      <c r="Y791" s="223"/>
      <c r="Z791" s="212"/>
      <c r="AA791" s="212"/>
      <c r="AB791" s="212"/>
      <c r="AC791" s="212"/>
      <c r="AD791" s="212"/>
      <c r="AE791" s="212"/>
      <c r="AF791" s="212"/>
      <c r="AG791" s="212" t="s">
        <v>442</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3" x14ac:dyDescent="0.2">
      <c r="A792" s="219"/>
      <c r="B792" s="220"/>
      <c r="C792" s="275" t="s">
        <v>459</v>
      </c>
      <c r="D792" s="266"/>
      <c r="E792" s="267">
        <v>28.053999999999998</v>
      </c>
      <c r="F792" s="223"/>
      <c r="G792" s="223"/>
      <c r="H792" s="223"/>
      <c r="I792" s="223"/>
      <c r="J792" s="223"/>
      <c r="K792" s="223"/>
      <c r="L792" s="223"/>
      <c r="M792" s="223"/>
      <c r="N792" s="222"/>
      <c r="O792" s="222"/>
      <c r="P792" s="222"/>
      <c r="Q792" s="222"/>
      <c r="R792" s="223"/>
      <c r="S792" s="223"/>
      <c r="T792" s="223"/>
      <c r="U792" s="223"/>
      <c r="V792" s="223"/>
      <c r="W792" s="223"/>
      <c r="X792" s="223"/>
      <c r="Y792" s="223"/>
      <c r="Z792" s="212"/>
      <c r="AA792" s="212"/>
      <c r="AB792" s="212"/>
      <c r="AC792" s="212"/>
      <c r="AD792" s="212"/>
      <c r="AE792" s="212"/>
      <c r="AF792" s="212"/>
      <c r="AG792" s="212" t="s">
        <v>442</v>
      </c>
      <c r="AH792" s="212">
        <v>1</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19"/>
      <c r="B793" s="220"/>
      <c r="C793" s="274" t="s">
        <v>771</v>
      </c>
      <c r="D793" s="264"/>
      <c r="E793" s="265">
        <v>31.336500000000001</v>
      </c>
      <c r="F793" s="223"/>
      <c r="G793" s="223"/>
      <c r="H793" s="223"/>
      <c r="I793" s="223"/>
      <c r="J793" s="223"/>
      <c r="K793" s="223"/>
      <c r="L793" s="223"/>
      <c r="M793" s="223"/>
      <c r="N793" s="222"/>
      <c r="O793" s="222"/>
      <c r="P793" s="222"/>
      <c r="Q793" s="222"/>
      <c r="R793" s="223"/>
      <c r="S793" s="223"/>
      <c r="T793" s="223"/>
      <c r="U793" s="223"/>
      <c r="V793" s="223"/>
      <c r="W793" s="223"/>
      <c r="X793" s="223"/>
      <c r="Y793" s="223"/>
      <c r="Z793" s="212"/>
      <c r="AA793" s="212"/>
      <c r="AB793" s="212"/>
      <c r="AC793" s="212"/>
      <c r="AD793" s="212"/>
      <c r="AE793" s="212"/>
      <c r="AF793" s="212"/>
      <c r="AG793" s="212" t="s">
        <v>442</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75" t="s">
        <v>459</v>
      </c>
      <c r="D794" s="266"/>
      <c r="E794" s="267">
        <v>31.336500000000001</v>
      </c>
      <c r="F794" s="223"/>
      <c r="G794" s="223"/>
      <c r="H794" s="223"/>
      <c r="I794" s="223"/>
      <c r="J794" s="223"/>
      <c r="K794" s="223"/>
      <c r="L794" s="223"/>
      <c r="M794" s="223"/>
      <c r="N794" s="222"/>
      <c r="O794" s="222"/>
      <c r="P794" s="222"/>
      <c r="Q794" s="222"/>
      <c r="R794" s="223"/>
      <c r="S794" s="223"/>
      <c r="T794" s="223"/>
      <c r="U794" s="223"/>
      <c r="V794" s="223"/>
      <c r="W794" s="223"/>
      <c r="X794" s="223"/>
      <c r="Y794" s="223"/>
      <c r="Z794" s="212"/>
      <c r="AA794" s="212"/>
      <c r="AB794" s="212"/>
      <c r="AC794" s="212"/>
      <c r="AD794" s="212"/>
      <c r="AE794" s="212"/>
      <c r="AF794" s="212"/>
      <c r="AG794" s="212" t="s">
        <v>442</v>
      </c>
      <c r="AH794" s="212">
        <v>1</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1" x14ac:dyDescent="0.2">
      <c r="A795" s="239">
        <v>135</v>
      </c>
      <c r="B795" s="240" t="s">
        <v>1049</v>
      </c>
      <c r="C795" s="257" t="s">
        <v>1050</v>
      </c>
      <c r="D795" s="241" t="s">
        <v>486</v>
      </c>
      <c r="E795" s="242">
        <v>29.053999999999998</v>
      </c>
      <c r="F795" s="243"/>
      <c r="G795" s="244">
        <f>ROUND(E795*F795,2)</f>
        <v>0</v>
      </c>
      <c r="H795" s="243"/>
      <c r="I795" s="244">
        <f>ROUND(E795*H795,2)</f>
        <v>0</v>
      </c>
      <c r="J795" s="243"/>
      <c r="K795" s="244">
        <f>ROUND(E795*J795,2)</f>
        <v>0</v>
      </c>
      <c r="L795" s="244">
        <v>21</v>
      </c>
      <c r="M795" s="244">
        <f>G795*(1+L795/100)</f>
        <v>0</v>
      </c>
      <c r="N795" s="242">
        <v>2.1000000000000001E-4</v>
      </c>
      <c r="O795" s="242">
        <f>ROUND(E795*N795,2)</f>
        <v>0.01</v>
      </c>
      <c r="P795" s="242">
        <v>0</v>
      </c>
      <c r="Q795" s="242">
        <f>ROUND(E795*P795,2)</f>
        <v>0</v>
      </c>
      <c r="R795" s="244" t="s">
        <v>1036</v>
      </c>
      <c r="S795" s="244" t="s">
        <v>352</v>
      </c>
      <c r="T795" s="245" t="s">
        <v>352</v>
      </c>
      <c r="U795" s="223">
        <v>0.1</v>
      </c>
      <c r="V795" s="223">
        <f>ROUND(E795*U795,2)</f>
        <v>2.91</v>
      </c>
      <c r="W795" s="223"/>
      <c r="X795" s="223" t="s">
        <v>437</v>
      </c>
      <c r="Y795" s="223" t="s">
        <v>355</v>
      </c>
      <c r="Z795" s="212"/>
      <c r="AA795" s="212"/>
      <c r="AB795" s="212"/>
      <c r="AC795" s="212"/>
      <c r="AD795" s="212"/>
      <c r="AE795" s="212"/>
      <c r="AF795" s="212"/>
      <c r="AG795" s="212" t="s">
        <v>438</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2" x14ac:dyDescent="0.2">
      <c r="A796" s="219"/>
      <c r="B796" s="220"/>
      <c r="C796" s="274" t="s">
        <v>1051</v>
      </c>
      <c r="D796" s="264"/>
      <c r="E796" s="265">
        <v>29.053999999999998</v>
      </c>
      <c r="F796" s="223"/>
      <c r="G796" s="223"/>
      <c r="H796" s="223"/>
      <c r="I796" s="223"/>
      <c r="J796" s="223"/>
      <c r="K796" s="223"/>
      <c r="L796" s="223"/>
      <c r="M796" s="223"/>
      <c r="N796" s="222"/>
      <c r="O796" s="222"/>
      <c r="P796" s="222"/>
      <c r="Q796" s="222"/>
      <c r="R796" s="223"/>
      <c r="S796" s="223"/>
      <c r="T796" s="223"/>
      <c r="U796" s="223"/>
      <c r="V796" s="223"/>
      <c r="W796" s="223"/>
      <c r="X796" s="223"/>
      <c r="Y796" s="223"/>
      <c r="Z796" s="212"/>
      <c r="AA796" s="212"/>
      <c r="AB796" s="212"/>
      <c r="AC796" s="212"/>
      <c r="AD796" s="212"/>
      <c r="AE796" s="212"/>
      <c r="AF796" s="212"/>
      <c r="AG796" s="212" t="s">
        <v>442</v>
      </c>
      <c r="AH796" s="212">
        <v>5</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1" x14ac:dyDescent="0.2">
      <c r="A797" s="239">
        <v>136</v>
      </c>
      <c r="B797" s="240" t="s">
        <v>1052</v>
      </c>
      <c r="C797" s="257" t="s">
        <v>1053</v>
      </c>
      <c r="D797" s="241" t="s">
        <v>486</v>
      </c>
      <c r="E797" s="242">
        <v>29.053999999999998</v>
      </c>
      <c r="F797" s="243"/>
      <c r="G797" s="244">
        <f>ROUND(E797*F797,2)</f>
        <v>0</v>
      </c>
      <c r="H797" s="243"/>
      <c r="I797" s="244">
        <f>ROUND(E797*H797,2)</f>
        <v>0</v>
      </c>
      <c r="J797" s="243"/>
      <c r="K797" s="244">
        <f>ROUND(E797*J797,2)</f>
        <v>0</v>
      </c>
      <c r="L797" s="244">
        <v>21</v>
      </c>
      <c r="M797" s="244">
        <f>G797*(1+L797/100)</f>
        <v>0</v>
      </c>
      <c r="N797" s="242">
        <v>4.1999999999999997E-3</v>
      </c>
      <c r="O797" s="242">
        <f>ROUND(E797*N797,2)</f>
        <v>0.12</v>
      </c>
      <c r="P797" s="242">
        <v>0</v>
      </c>
      <c r="Q797" s="242">
        <f>ROUND(E797*P797,2)</f>
        <v>0</v>
      </c>
      <c r="R797" s="244" t="s">
        <v>1036</v>
      </c>
      <c r="S797" s="244" t="s">
        <v>352</v>
      </c>
      <c r="T797" s="245" t="s">
        <v>352</v>
      </c>
      <c r="U797" s="223">
        <v>0.26</v>
      </c>
      <c r="V797" s="223">
        <f>ROUND(E797*U797,2)</f>
        <v>7.55</v>
      </c>
      <c r="W797" s="223"/>
      <c r="X797" s="223" t="s">
        <v>437</v>
      </c>
      <c r="Y797" s="223" t="s">
        <v>355</v>
      </c>
      <c r="Z797" s="212"/>
      <c r="AA797" s="212"/>
      <c r="AB797" s="212"/>
      <c r="AC797" s="212"/>
      <c r="AD797" s="212"/>
      <c r="AE797" s="212"/>
      <c r="AF797" s="212"/>
      <c r="AG797" s="212" t="s">
        <v>438</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2" x14ac:dyDescent="0.2">
      <c r="A798" s="219"/>
      <c r="B798" s="220"/>
      <c r="C798" s="258" t="s">
        <v>1054</v>
      </c>
      <c r="D798" s="246"/>
      <c r="E798" s="246"/>
      <c r="F798" s="246"/>
      <c r="G798" s="246"/>
      <c r="H798" s="223"/>
      <c r="I798" s="223"/>
      <c r="J798" s="223"/>
      <c r="K798" s="223"/>
      <c r="L798" s="223"/>
      <c r="M798" s="223"/>
      <c r="N798" s="222"/>
      <c r="O798" s="222"/>
      <c r="P798" s="222"/>
      <c r="Q798" s="222"/>
      <c r="R798" s="223"/>
      <c r="S798" s="223"/>
      <c r="T798" s="223"/>
      <c r="U798" s="223"/>
      <c r="V798" s="223"/>
      <c r="W798" s="223"/>
      <c r="X798" s="223"/>
      <c r="Y798" s="223"/>
      <c r="Z798" s="212"/>
      <c r="AA798" s="212"/>
      <c r="AB798" s="212"/>
      <c r="AC798" s="212"/>
      <c r="AD798" s="212"/>
      <c r="AE798" s="212"/>
      <c r="AF798" s="212"/>
      <c r="AG798" s="212" t="s">
        <v>357</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59" t="s">
        <v>425</v>
      </c>
      <c r="D799" s="248"/>
      <c r="E799" s="248"/>
      <c r="F799" s="248"/>
      <c r="G799" s="248"/>
      <c r="H799" s="223"/>
      <c r="I799" s="223"/>
      <c r="J799" s="223"/>
      <c r="K799" s="223"/>
      <c r="L799" s="223"/>
      <c r="M799" s="223"/>
      <c r="N799" s="222"/>
      <c r="O799" s="222"/>
      <c r="P799" s="222"/>
      <c r="Q799" s="222"/>
      <c r="R799" s="223"/>
      <c r="S799" s="223"/>
      <c r="T799" s="223"/>
      <c r="U799" s="223"/>
      <c r="V799" s="223"/>
      <c r="W799" s="223"/>
      <c r="X799" s="223"/>
      <c r="Y799" s="223"/>
      <c r="Z799" s="212"/>
      <c r="AA799" s="212"/>
      <c r="AB799" s="212"/>
      <c r="AC799" s="212"/>
      <c r="AD799" s="212"/>
      <c r="AE799" s="212"/>
      <c r="AF799" s="212"/>
      <c r="AG799" s="212" t="s">
        <v>357</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59" t="s">
        <v>1055</v>
      </c>
      <c r="D800" s="248"/>
      <c r="E800" s="248"/>
      <c r="F800" s="248"/>
      <c r="G800" s="248"/>
      <c r="H800" s="223"/>
      <c r="I800" s="223"/>
      <c r="J800" s="223"/>
      <c r="K800" s="223"/>
      <c r="L800" s="223"/>
      <c r="M800" s="223"/>
      <c r="N800" s="222"/>
      <c r="O800" s="222"/>
      <c r="P800" s="222"/>
      <c r="Q800" s="222"/>
      <c r="R800" s="223"/>
      <c r="S800" s="223"/>
      <c r="T800" s="223"/>
      <c r="U800" s="223"/>
      <c r="V800" s="223"/>
      <c r="W800" s="223"/>
      <c r="X800" s="223"/>
      <c r="Y800" s="223"/>
      <c r="Z800" s="212"/>
      <c r="AA800" s="212"/>
      <c r="AB800" s="212"/>
      <c r="AC800" s="212"/>
      <c r="AD800" s="212"/>
      <c r="AE800" s="212"/>
      <c r="AF800" s="212"/>
      <c r="AG800" s="212" t="s">
        <v>357</v>
      </c>
      <c r="AH800" s="212"/>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59" t="s">
        <v>1056</v>
      </c>
      <c r="D801" s="248"/>
      <c r="E801" s="248"/>
      <c r="F801" s="248"/>
      <c r="G801" s="248"/>
      <c r="H801" s="223"/>
      <c r="I801" s="223"/>
      <c r="J801" s="223"/>
      <c r="K801" s="223"/>
      <c r="L801" s="223"/>
      <c r="M801" s="223"/>
      <c r="N801" s="222"/>
      <c r="O801" s="222"/>
      <c r="P801" s="222"/>
      <c r="Q801" s="222"/>
      <c r="R801" s="223"/>
      <c r="S801" s="223"/>
      <c r="T801" s="223"/>
      <c r="U801" s="223"/>
      <c r="V801" s="223"/>
      <c r="W801" s="223"/>
      <c r="X801" s="223"/>
      <c r="Y801" s="223"/>
      <c r="Z801" s="212"/>
      <c r="AA801" s="212"/>
      <c r="AB801" s="212"/>
      <c r="AC801" s="212"/>
      <c r="AD801" s="212"/>
      <c r="AE801" s="212"/>
      <c r="AF801" s="212"/>
      <c r="AG801" s="212" t="s">
        <v>357</v>
      </c>
      <c r="AH801" s="212"/>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2" x14ac:dyDescent="0.2">
      <c r="A802" s="219"/>
      <c r="B802" s="220"/>
      <c r="C802" s="274" t="s">
        <v>1057</v>
      </c>
      <c r="D802" s="264"/>
      <c r="E802" s="265"/>
      <c r="F802" s="223"/>
      <c r="G802" s="223"/>
      <c r="H802" s="223"/>
      <c r="I802" s="223"/>
      <c r="J802" s="223"/>
      <c r="K802" s="223"/>
      <c r="L802" s="223"/>
      <c r="M802" s="223"/>
      <c r="N802" s="222"/>
      <c r="O802" s="222"/>
      <c r="P802" s="222"/>
      <c r="Q802" s="222"/>
      <c r="R802" s="223"/>
      <c r="S802" s="223"/>
      <c r="T802" s="223"/>
      <c r="U802" s="223"/>
      <c r="V802" s="223"/>
      <c r="W802" s="223"/>
      <c r="X802" s="223"/>
      <c r="Y802" s="223"/>
      <c r="Z802" s="212"/>
      <c r="AA802" s="212"/>
      <c r="AB802" s="212"/>
      <c r="AC802" s="212"/>
      <c r="AD802" s="212"/>
      <c r="AE802" s="212"/>
      <c r="AF802" s="212"/>
      <c r="AG802" s="212" t="s">
        <v>442</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74" t="s">
        <v>828</v>
      </c>
      <c r="D803" s="264"/>
      <c r="E803" s="265">
        <v>17.510000000000002</v>
      </c>
      <c r="F803" s="223"/>
      <c r="G803" s="223"/>
      <c r="H803" s="223"/>
      <c r="I803" s="223"/>
      <c r="J803" s="223"/>
      <c r="K803" s="223"/>
      <c r="L803" s="223"/>
      <c r="M803" s="223"/>
      <c r="N803" s="222"/>
      <c r="O803" s="222"/>
      <c r="P803" s="222"/>
      <c r="Q803" s="222"/>
      <c r="R803" s="223"/>
      <c r="S803" s="223"/>
      <c r="T803" s="223"/>
      <c r="U803" s="223"/>
      <c r="V803" s="223"/>
      <c r="W803" s="223"/>
      <c r="X803" s="223"/>
      <c r="Y803" s="223"/>
      <c r="Z803" s="212"/>
      <c r="AA803" s="212"/>
      <c r="AB803" s="212"/>
      <c r="AC803" s="212"/>
      <c r="AD803" s="212"/>
      <c r="AE803" s="212"/>
      <c r="AF803" s="212"/>
      <c r="AG803" s="212" t="s">
        <v>442</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74" t="s">
        <v>1058</v>
      </c>
      <c r="D804" s="264"/>
      <c r="E804" s="265"/>
      <c r="F804" s="223"/>
      <c r="G804" s="223"/>
      <c r="H804" s="223"/>
      <c r="I804" s="223"/>
      <c r="J804" s="223"/>
      <c r="K804" s="223"/>
      <c r="L804" s="223"/>
      <c r="M804" s="223"/>
      <c r="N804" s="222"/>
      <c r="O804" s="222"/>
      <c r="P804" s="222"/>
      <c r="Q804" s="222"/>
      <c r="R804" s="223"/>
      <c r="S804" s="223"/>
      <c r="T804" s="223"/>
      <c r="U804" s="223"/>
      <c r="V804" s="223"/>
      <c r="W804" s="223"/>
      <c r="X804" s="223"/>
      <c r="Y804" s="223"/>
      <c r="Z804" s="212"/>
      <c r="AA804" s="212"/>
      <c r="AB804" s="212"/>
      <c r="AC804" s="212"/>
      <c r="AD804" s="212"/>
      <c r="AE804" s="212"/>
      <c r="AF804" s="212"/>
      <c r="AG804" s="212" t="s">
        <v>442</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19"/>
      <c r="B805" s="220"/>
      <c r="C805" s="274" t="s">
        <v>1059</v>
      </c>
      <c r="D805" s="264"/>
      <c r="E805" s="265">
        <v>7.5439999999999996</v>
      </c>
      <c r="F805" s="223"/>
      <c r="G805" s="223"/>
      <c r="H805" s="223"/>
      <c r="I805" s="223"/>
      <c r="J805" s="223"/>
      <c r="K805" s="223"/>
      <c r="L805" s="223"/>
      <c r="M805" s="223"/>
      <c r="N805" s="222"/>
      <c r="O805" s="222"/>
      <c r="P805" s="222"/>
      <c r="Q805" s="222"/>
      <c r="R805" s="223"/>
      <c r="S805" s="223"/>
      <c r="T805" s="223"/>
      <c r="U805" s="223"/>
      <c r="V805" s="223"/>
      <c r="W805" s="223"/>
      <c r="X805" s="223"/>
      <c r="Y805" s="223"/>
      <c r="Z805" s="212"/>
      <c r="AA805" s="212"/>
      <c r="AB805" s="212"/>
      <c r="AC805" s="212"/>
      <c r="AD805" s="212"/>
      <c r="AE805" s="212"/>
      <c r="AF805" s="212"/>
      <c r="AG805" s="212" t="s">
        <v>442</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74" t="s">
        <v>1060</v>
      </c>
      <c r="D806" s="264"/>
      <c r="E806" s="265">
        <v>4</v>
      </c>
      <c r="F806" s="223"/>
      <c r="G806" s="223"/>
      <c r="H806" s="223"/>
      <c r="I806" s="223"/>
      <c r="J806" s="223"/>
      <c r="K806" s="223"/>
      <c r="L806" s="223"/>
      <c r="M806" s="223"/>
      <c r="N806" s="222"/>
      <c r="O806" s="222"/>
      <c r="P806" s="222"/>
      <c r="Q806" s="222"/>
      <c r="R806" s="223"/>
      <c r="S806" s="223"/>
      <c r="T806" s="223"/>
      <c r="U806" s="223"/>
      <c r="V806" s="223"/>
      <c r="W806" s="223"/>
      <c r="X806" s="223"/>
      <c r="Y806" s="223"/>
      <c r="Z806" s="212"/>
      <c r="AA806" s="212"/>
      <c r="AB806" s="212"/>
      <c r="AC806" s="212"/>
      <c r="AD806" s="212"/>
      <c r="AE806" s="212"/>
      <c r="AF806" s="212"/>
      <c r="AG806" s="212" t="s">
        <v>442</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19"/>
      <c r="B807" s="220"/>
      <c r="C807" s="275" t="s">
        <v>459</v>
      </c>
      <c r="D807" s="266"/>
      <c r="E807" s="267">
        <v>29.053999999999998</v>
      </c>
      <c r="F807" s="223"/>
      <c r="G807" s="223"/>
      <c r="H807" s="223"/>
      <c r="I807" s="223"/>
      <c r="J807" s="223"/>
      <c r="K807" s="223"/>
      <c r="L807" s="223"/>
      <c r="M807" s="223"/>
      <c r="N807" s="222"/>
      <c r="O807" s="222"/>
      <c r="P807" s="222"/>
      <c r="Q807" s="222"/>
      <c r="R807" s="223"/>
      <c r="S807" s="223"/>
      <c r="T807" s="223"/>
      <c r="U807" s="223"/>
      <c r="V807" s="223"/>
      <c r="W807" s="223"/>
      <c r="X807" s="223"/>
      <c r="Y807" s="223"/>
      <c r="Z807" s="212"/>
      <c r="AA807" s="212"/>
      <c r="AB807" s="212"/>
      <c r="AC807" s="212"/>
      <c r="AD807" s="212"/>
      <c r="AE807" s="212"/>
      <c r="AF807" s="212"/>
      <c r="AG807" s="212" t="s">
        <v>442</v>
      </c>
      <c r="AH807" s="212">
        <v>1</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
      <c r="A808" s="239">
        <v>137</v>
      </c>
      <c r="B808" s="240" t="s">
        <v>1061</v>
      </c>
      <c r="C808" s="257" t="s">
        <v>1062</v>
      </c>
      <c r="D808" s="241" t="s">
        <v>537</v>
      </c>
      <c r="E808" s="242">
        <v>37.72</v>
      </c>
      <c r="F808" s="243"/>
      <c r="G808" s="244">
        <f>ROUND(E808*F808,2)</f>
        <v>0</v>
      </c>
      <c r="H808" s="243"/>
      <c r="I808" s="244">
        <f>ROUND(E808*H808,2)</f>
        <v>0</v>
      </c>
      <c r="J808" s="243"/>
      <c r="K808" s="244">
        <f>ROUND(E808*J808,2)</f>
        <v>0</v>
      </c>
      <c r="L808" s="244">
        <v>21</v>
      </c>
      <c r="M808" s="244">
        <f>G808*(1+L808/100)</f>
        <v>0</v>
      </c>
      <c r="N808" s="242">
        <v>3.2000000000000003E-4</v>
      </c>
      <c r="O808" s="242">
        <f>ROUND(E808*N808,2)</f>
        <v>0.01</v>
      </c>
      <c r="P808" s="242">
        <v>0</v>
      </c>
      <c r="Q808" s="242">
        <f>ROUND(E808*P808,2)</f>
        <v>0</v>
      </c>
      <c r="R808" s="244" t="s">
        <v>1036</v>
      </c>
      <c r="S808" s="244" t="s">
        <v>352</v>
      </c>
      <c r="T808" s="245" t="s">
        <v>352</v>
      </c>
      <c r="U808" s="223">
        <v>0.11</v>
      </c>
      <c r="V808" s="223">
        <f>ROUND(E808*U808,2)</f>
        <v>4.1500000000000004</v>
      </c>
      <c r="W808" s="223"/>
      <c r="X808" s="223" t="s">
        <v>437</v>
      </c>
      <c r="Y808" s="223" t="s">
        <v>355</v>
      </c>
      <c r="Z808" s="212"/>
      <c r="AA808" s="212"/>
      <c r="AB808" s="212"/>
      <c r="AC808" s="212"/>
      <c r="AD808" s="212"/>
      <c r="AE808" s="212"/>
      <c r="AF808" s="212"/>
      <c r="AG808" s="212" t="s">
        <v>438</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2" x14ac:dyDescent="0.2">
      <c r="A809" s="219"/>
      <c r="B809" s="220"/>
      <c r="C809" s="274" t="s">
        <v>1063</v>
      </c>
      <c r="D809" s="264"/>
      <c r="E809" s="265"/>
      <c r="F809" s="223"/>
      <c r="G809" s="223"/>
      <c r="H809" s="223"/>
      <c r="I809" s="223"/>
      <c r="J809" s="223"/>
      <c r="K809" s="223"/>
      <c r="L809" s="223"/>
      <c r="M809" s="223"/>
      <c r="N809" s="222"/>
      <c r="O809" s="222"/>
      <c r="P809" s="222"/>
      <c r="Q809" s="222"/>
      <c r="R809" s="223"/>
      <c r="S809" s="223"/>
      <c r="T809" s="223"/>
      <c r="U809" s="223"/>
      <c r="V809" s="223"/>
      <c r="W809" s="223"/>
      <c r="X809" s="223"/>
      <c r="Y809" s="223"/>
      <c r="Z809" s="212"/>
      <c r="AA809" s="212"/>
      <c r="AB809" s="212"/>
      <c r="AC809" s="212"/>
      <c r="AD809" s="212"/>
      <c r="AE809" s="212"/>
      <c r="AF809" s="212"/>
      <c r="AG809" s="212" t="s">
        <v>442</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19"/>
      <c r="B810" s="220"/>
      <c r="C810" s="274" t="s">
        <v>1064</v>
      </c>
      <c r="D810" s="264"/>
      <c r="E810" s="265">
        <v>37.72</v>
      </c>
      <c r="F810" s="223"/>
      <c r="G810" s="223"/>
      <c r="H810" s="223"/>
      <c r="I810" s="223"/>
      <c r="J810" s="223"/>
      <c r="K810" s="223"/>
      <c r="L810" s="223"/>
      <c r="M810" s="223"/>
      <c r="N810" s="222"/>
      <c r="O810" s="222"/>
      <c r="P810" s="222"/>
      <c r="Q810" s="222"/>
      <c r="R810" s="223"/>
      <c r="S810" s="223"/>
      <c r="T810" s="223"/>
      <c r="U810" s="223"/>
      <c r="V810" s="223"/>
      <c r="W810" s="223"/>
      <c r="X810" s="223"/>
      <c r="Y810" s="223"/>
      <c r="Z810" s="212"/>
      <c r="AA810" s="212"/>
      <c r="AB810" s="212"/>
      <c r="AC810" s="212"/>
      <c r="AD810" s="212"/>
      <c r="AE810" s="212"/>
      <c r="AF810" s="212"/>
      <c r="AG810" s="212" t="s">
        <v>442</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75" t="s">
        <v>459</v>
      </c>
      <c r="D811" s="266"/>
      <c r="E811" s="267">
        <v>37.72</v>
      </c>
      <c r="F811" s="223"/>
      <c r="G811" s="223"/>
      <c r="H811" s="223"/>
      <c r="I811" s="223"/>
      <c r="J811" s="223"/>
      <c r="K811" s="223"/>
      <c r="L811" s="223"/>
      <c r="M811" s="223"/>
      <c r="N811" s="222"/>
      <c r="O811" s="222"/>
      <c r="P811" s="222"/>
      <c r="Q811" s="222"/>
      <c r="R811" s="223"/>
      <c r="S811" s="223"/>
      <c r="T811" s="223"/>
      <c r="U811" s="223"/>
      <c r="V811" s="223"/>
      <c r="W811" s="223"/>
      <c r="X811" s="223"/>
      <c r="Y811" s="223"/>
      <c r="Z811" s="212"/>
      <c r="AA811" s="212"/>
      <c r="AB811" s="212"/>
      <c r="AC811" s="212"/>
      <c r="AD811" s="212"/>
      <c r="AE811" s="212"/>
      <c r="AF811" s="212"/>
      <c r="AG811" s="212" t="s">
        <v>442</v>
      </c>
      <c r="AH811" s="212">
        <v>1</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1" x14ac:dyDescent="0.2">
      <c r="A812" s="239">
        <v>138</v>
      </c>
      <c r="B812" s="240" t="s">
        <v>1065</v>
      </c>
      <c r="C812" s="257" t="s">
        <v>1066</v>
      </c>
      <c r="D812" s="241" t="s">
        <v>486</v>
      </c>
      <c r="E812" s="242">
        <v>145.53115</v>
      </c>
      <c r="F812" s="243"/>
      <c r="G812" s="244">
        <f>ROUND(E812*F812,2)</f>
        <v>0</v>
      </c>
      <c r="H812" s="243"/>
      <c r="I812" s="244">
        <f>ROUND(E812*H812,2)</f>
        <v>0</v>
      </c>
      <c r="J812" s="243"/>
      <c r="K812" s="244">
        <f>ROUND(E812*J812,2)</f>
        <v>0</v>
      </c>
      <c r="L812" s="244">
        <v>21</v>
      </c>
      <c r="M812" s="244">
        <f>G812*(1+L812/100)</f>
        <v>0</v>
      </c>
      <c r="N812" s="242">
        <v>5.1999999999999995E-4</v>
      </c>
      <c r="O812" s="242">
        <f>ROUND(E812*N812,2)</f>
        <v>0.08</v>
      </c>
      <c r="P812" s="242">
        <v>0</v>
      </c>
      <c r="Q812" s="242">
        <f>ROUND(E812*P812,2)</f>
        <v>0</v>
      </c>
      <c r="R812" s="244" t="s">
        <v>1036</v>
      </c>
      <c r="S812" s="244" t="s">
        <v>352</v>
      </c>
      <c r="T812" s="245" t="s">
        <v>352</v>
      </c>
      <c r="U812" s="223">
        <v>0.16</v>
      </c>
      <c r="V812" s="223">
        <f>ROUND(E812*U812,2)</f>
        <v>23.28</v>
      </c>
      <c r="W812" s="223"/>
      <c r="X812" s="223" t="s">
        <v>437</v>
      </c>
      <c r="Y812" s="223" t="s">
        <v>355</v>
      </c>
      <c r="Z812" s="212"/>
      <c r="AA812" s="212"/>
      <c r="AB812" s="212"/>
      <c r="AC812" s="212"/>
      <c r="AD812" s="212"/>
      <c r="AE812" s="212"/>
      <c r="AF812" s="212"/>
      <c r="AG812" s="212" t="s">
        <v>438</v>
      </c>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2" x14ac:dyDescent="0.2">
      <c r="A813" s="219"/>
      <c r="B813" s="220"/>
      <c r="C813" s="258" t="s">
        <v>425</v>
      </c>
      <c r="D813" s="246"/>
      <c r="E813" s="246"/>
      <c r="F813" s="246"/>
      <c r="G813" s="246"/>
      <c r="H813" s="223"/>
      <c r="I813" s="223"/>
      <c r="J813" s="223"/>
      <c r="K813" s="223"/>
      <c r="L813" s="223"/>
      <c r="M813" s="223"/>
      <c r="N813" s="222"/>
      <c r="O813" s="222"/>
      <c r="P813" s="222"/>
      <c r="Q813" s="222"/>
      <c r="R813" s="223"/>
      <c r="S813" s="223"/>
      <c r="T813" s="223"/>
      <c r="U813" s="223"/>
      <c r="V813" s="223"/>
      <c r="W813" s="223"/>
      <c r="X813" s="223"/>
      <c r="Y813" s="223"/>
      <c r="Z813" s="212"/>
      <c r="AA813" s="212"/>
      <c r="AB813" s="212"/>
      <c r="AC813" s="212"/>
      <c r="AD813" s="212"/>
      <c r="AE813" s="212"/>
      <c r="AF813" s="212"/>
      <c r="AG813" s="212" t="s">
        <v>357</v>
      </c>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59" t="s">
        <v>1067</v>
      </c>
      <c r="D814" s="248"/>
      <c r="E814" s="248"/>
      <c r="F814" s="248"/>
      <c r="G814" s="248"/>
      <c r="H814" s="223"/>
      <c r="I814" s="223"/>
      <c r="J814" s="223"/>
      <c r="K814" s="223"/>
      <c r="L814" s="223"/>
      <c r="M814" s="223"/>
      <c r="N814" s="222"/>
      <c r="O814" s="222"/>
      <c r="P814" s="222"/>
      <c r="Q814" s="222"/>
      <c r="R814" s="223"/>
      <c r="S814" s="223"/>
      <c r="T814" s="223"/>
      <c r="U814" s="223"/>
      <c r="V814" s="223"/>
      <c r="W814" s="223"/>
      <c r="X814" s="223"/>
      <c r="Y814" s="223"/>
      <c r="Z814" s="212"/>
      <c r="AA814" s="212"/>
      <c r="AB814" s="212"/>
      <c r="AC814" s="212"/>
      <c r="AD814" s="212"/>
      <c r="AE814" s="212"/>
      <c r="AF814" s="212"/>
      <c r="AG814" s="212" t="s">
        <v>357</v>
      </c>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2" x14ac:dyDescent="0.2">
      <c r="A815" s="219"/>
      <c r="B815" s="220"/>
      <c r="C815" s="274" t="s">
        <v>774</v>
      </c>
      <c r="D815" s="264"/>
      <c r="E815" s="265">
        <v>54.863900000000001</v>
      </c>
      <c r="F815" s="223"/>
      <c r="G815" s="223"/>
      <c r="H815" s="223"/>
      <c r="I815" s="223"/>
      <c r="J815" s="223"/>
      <c r="K815" s="223"/>
      <c r="L815" s="223"/>
      <c r="M815" s="223"/>
      <c r="N815" s="222"/>
      <c r="O815" s="222"/>
      <c r="P815" s="222"/>
      <c r="Q815" s="222"/>
      <c r="R815" s="223"/>
      <c r="S815" s="223"/>
      <c r="T815" s="223"/>
      <c r="U815" s="223"/>
      <c r="V815" s="223"/>
      <c r="W815" s="223"/>
      <c r="X815" s="223"/>
      <c r="Y815" s="223"/>
      <c r="Z815" s="212"/>
      <c r="AA815" s="212"/>
      <c r="AB815" s="212"/>
      <c r="AC815" s="212"/>
      <c r="AD815" s="212"/>
      <c r="AE815" s="212"/>
      <c r="AF815" s="212"/>
      <c r="AG815" s="212" t="s">
        <v>442</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74" t="s">
        <v>775</v>
      </c>
      <c r="D816" s="264"/>
      <c r="E816" s="265">
        <v>17.027999999999999</v>
      </c>
      <c r="F816" s="223"/>
      <c r="G816" s="223"/>
      <c r="H816" s="223"/>
      <c r="I816" s="223"/>
      <c r="J816" s="223"/>
      <c r="K816" s="223"/>
      <c r="L816" s="223"/>
      <c r="M816" s="223"/>
      <c r="N816" s="222"/>
      <c r="O816" s="222"/>
      <c r="P816" s="222"/>
      <c r="Q816" s="222"/>
      <c r="R816" s="223"/>
      <c r="S816" s="223"/>
      <c r="T816" s="223"/>
      <c r="U816" s="223"/>
      <c r="V816" s="223"/>
      <c r="W816" s="223"/>
      <c r="X816" s="223"/>
      <c r="Y816" s="223"/>
      <c r="Z816" s="212"/>
      <c r="AA816" s="212"/>
      <c r="AB816" s="212"/>
      <c r="AC816" s="212"/>
      <c r="AD816" s="212"/>
      <c r="AE816" s="212"/>
      <c r="AF816" s="212"/>
      <c r="AG816" s="212" t="s">
        <v>442</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75" t="s">
        <v>459</v>
      </c>
      <c r="D817" s="266"/>
      <c r="E817" s="267">
        <v>71.891900000000007</v>
      </c>
      <c r="F817" s="223"/>
      <c r="G817" s="223"/>
      <c r="H817" s="223"/>
      <c r="I817" s="223"/>
      <c r="J817" s="223"/>
      <c r="K817" s="223"/>
      <c r="L817" s="223"/>
      <c r="M817" s="223"/>
      <c r="N817" s="222"/>
      <c r="O817" s="222"/>
      <c r="P817" s="222"/>
      <c r="Q817" s="222"/>
      <c r="R817" s="223"/>
      <c r="S817" s="223"/>
      <c r="T817" s="223"/>
      <c r="U817" s="223"/>
      <c r="V817" s="223"/>
      <c r="W817" s="223"/>
      <c r="X817" s="223"/>
      <c r="Y817" s="223"/>
      <c r="Z817" s="212"/>
      <c r="AA817" s="212"/>
      <c r="AB817" s="212"/>
      <c r="AC817" s="212"/>
      <c r="AD817" s="212"/>
      <c r="AE817" s="212"/>
      <c r="AF817" s="212"/>
      <c r="AG817" s="212" t="s">
        <v>442</v>
      </c>
      <c r="AH817" s="212">
        <v>1</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19"/>
      <c r="B818" s="220"/>
      <c r="C818" s="274" t="s">
        <v>1068</v>
      </c>
      <c r="D818" s="264"/>
      <c r="E818" s="265"/>
      <c r="F818" s="223"/>
      <c r="G818" s="223"/>
      <c r="H818" s="223"/>
      <c r="I818" s="223"/>
      <c r="J818" s="223"/>
      <c r="K818" s="223"/>
      <c r="L818" s="223"/>
      <c r="M818" s="223"/>
      <c r="N818" s="222"/>
      <c r="O818" s="222"/>
      <c r="P818" s="222"/>
      <c r="Q818" s="222"/>
      <c r="R818" s="223"/>
      <c r="S818" s="223"/>
      <c r="T818" s="223"/>
      <c r="U818" s="223"/>
      <c r="V818" s="223"/>
      <c r="W818" s="223"/>
      <c r="X818" s="223"/>
      <c r="Y818" s="223"/>
      <c r="Z818" s="212"/>
      <c r="AA818" s="212"/>
      <c r="AB818" s="212"/>
      <c r="AC818" s="212"/>
      <c r="AD818" s="212"/>
      <c r="AE818" s="212"/>
      <c r="AF818" s="212"/>
      <c r="AG818" s="212" t="s">
        <v>442</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3" x14ac:dyDescent="0.2">
      <c r="A819" s="219"/>
      <c r="B819" s="220"/>
      <c r="C819" s="274" t="s">
        <v>533</v>
      </c>
      <c r="D819" s="264"/>
      <c r="E819" s="265"/>
      <c r="F819" s="223"/>
      <c r="G819" s="223"/>
      <c r="H819" s="223"/>
      <c r="I819" s="223"/>
      <c r="J819" s="223"/>
      <c r="K819" s="223"/>
      <c r="L819" s="223"/>
      <c r="M819" s="223"/>
      <c r="N819" s="222"/>
      <c r="O819" s="222"/>
      <c r="P819" s="222"/>
      <c r="Q819" s="222"/>
      <c r="R819" s="223"/>
      <c r="S819" s="223"/>
      <c r="T819" s="223"/>
      <c r="U819" s="223"/>
      <c r="V819" s="223"/>
      <c r="W819" s="223"/>
      <c r="X819" s="223"/>
      <c r="Y819" s="223"/>
      <c r="Z819" s="212"/>
      <c r="AA819" s="212"/>
      <c r="AB819" s="212"/>
      <c r="AC819" s="212"/>
      <c r="AD819" s="212"/>
      <c r="AE819" s="212"/>
      <c r="AF819" s="212"/>
      <c r="AG819" s="212" t="s">
        <v>442</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3" x14ac:dyDescent="0.2">
      <c r="A820" s="219"/>
      <c r="B820" s="220"/>
      <c r="C820" s="274" t="s">
        <v>1069</v>
      </c>
      <c r="D820" s="264"/>
      <c r="E820" s="265">
        <v>73.639250000000004</v>
      </c>
      <c r="F820" s="223"/>
      <c r="G820" s="223"/>
      <c r="H820" s="223"/>
      <c r="I820" s="223"/>
      <c r="J820" s="223"/>
      <c r="K820" s="223"/>
      <c r="L820" s="223"/>
      <c r="M820" s="223"/>
      <c r="N820" s="222"/>
      <c r="O820" s="222"/>
      <c r="P820" s="222"/>
      <c r="Q820" s="222"/>
      <c r="R820" s="223"/>
      <c r="S820" s="223"/>
      <c r="T820" s="223"/>
      <c r="U820" s="223"/>
      <c r="V820" s="223"/>
      <c r="W820" s="223"/>
      <c r="X820" s="223"/>
      <c r="Y820" s="223"/>
      <c r="Z820" s="212"/>
      <c r="AA820" s="212"/>
      <c r="AB820" s="212"/>
      <c r="AC820" s="212"/>
      <c r="AD820" s="212"/>
      <c r="AE820" s="212"/>
      <c r="AF820" s="212"/>
      <c r="AG820" s="212" t="s">
        <v>442</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75" t="s">
        <v>459</v>
      </c>
      <c r="D821" s="266"/>
      <c r="E821" s="267">
        <v>73.639250000000004</v>
      </c>
      <c r="F821" s="223"/>
      <c r="G821" s="223"/>
      <c r="H821" s="223"/>
      <c r="I821" s="223"/>
      <c r="J821" s="223"/>
      <c r="K821" s="223"/>
      <c r="L821" s="223"/>
      <c r="M821" s="223"/>
      <c r="N821" s="222"/>
      <c r="O821" s="222"/>
      <c r="P821" s="222"/>
      <c r="Q821" s="222"/>
      <c r="R821" s="223"/>
      <c r="S821" s="223"/>
      <c r="T821" s="223"/>
      <c r="U821" s="223"/>
      <c r="V821" s="223"/>
      <c r="W821" s="223"/>
      <c r="X821" s="223"/>
      <c r="Y821" s="223"/>
      <c r="Z821" s="212"/>
      <c r="AA821" s="212"/>
      <c r="AB821" s="212"/>
      <c r="AC821" s="212"/>
      <c r="AD821" s="212"/>
      <c r="AE821" s="212"/>
      <c r="AF821" s="212"/>
      <c r="AG821" s="212" t="s">
        <v>442</v>
      </c>
      <c r="AH821" s="212">
        <v>1</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1" x14ac:dyDescent="0.2">
      <c r="A822" s="239">
        <v>139</v>
      </c>
      <c r="B822" s="240" t="s">
        <v>1070</v>
      </c>
      <c r="C822" s="257" t="s">
        <v>1071</v>
      </c>
      <c r="D822" s="241" t="s">
        <v>537</v>
      </c>
      <c r="E822" s="242">
        <v>71.3</v>
      </c>
      <c r="F822" s="243"/>
      <c r="G822" s="244">
        <f>ROUND(E822*F822,2)</f>
        <v>0</v>
      </c>
      <c r="H822" s="243"/>
      <c r="I822" s="244">
        <f>ROUND(E822*H822,2)</f>
        <v>0</v>
      </c>
      <c r="J822" s="243"/>
      <c r="K822" s="244">
        <f>ROUND(E822*J822,2)</f>
        <v>0</v>
      </c>
      <c r="L822" s="244">
        <v>21</v>
      </c>
      <c r="M822" s="244">
        <f>G822*(1+L822/100)</f>
        <v>0</v>
      </c>
      <c r="N822" s="242">
        <v>3.6000000000000002E-4</v>
      </c>
      <c r="O822" s="242">
        <f>ROUND(E822*N822,2)</f>
        <v>0.03</v>
      </c>
      <c r="P822" s="242">
        <v>0</v>
      </c>
      <c r="Q822" s="242">
        <f>ROUND(E822*P822,2)</f>
        <v>0</v>
      </c>
      <c r="R822" s="244" t="s">
        <v>1036</v>
      </c>
      <c r="S822" s="244" t="s">
        <v>352</v>
      </c>
      <c r="T822" s="245" t="s">
        <v>352</v>
      </c>
      <c r="U822" s="223">
        <v>0.1</v>
      </c>
      <c r="V822" s="223">
        <f>ROUND(E822*U822,2)</f>
        <v>7.13</v>
      </c>
      <c r="W822" s="223"/>
      <c r="X822" s="223" t="s">
        <v>437</v>
      </c>
      <c r="Y822" s="223" t="s">
        <v>355</v>
      </c>
      <c r="Z822" s="212"/>
      <c r="AA822" s="212"/>
      <c r="AB822" s="212"/>
      <c r="AC822" s="212"/>
      <c r="AD822" s="212"/>
      <c r="AE822" s="212"/>
      <c r="AF822" s="212"/>
      <c r="AG822" s="212" t="s">
        <v>438</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
      <c r="A823" s="219"/>
      <c r="B823" s="220"/>
      <c r="C823" s="258" t="s">
        <v>425</v>
      </c>
      <c r="D823" s="246"/>
      <c r="E823" s="246"/>
      <c r="F823" s="246"/>
      <c r="G823" s="246"/>
      <c r="H823" s="223"/>
      <c r="I823" s="223"/>
      <c r="J823" s="223"/>
      <c r="K823" s="223"/>
      <c r="L823" s="223"/>
      <c r="M823" s="223"/>
      <c r="N823" s="222"/>
      <c r="O823" s="222"/>
      <c r="P823" s="222"/>
      <c r="Q823" s="222"/>
      <c r="R823" s="223"/>
      <c r="S823" s="223"/>
      <c r="T823" s="223"/>
      <c r="U823" s="223"/>
      <c r="V823" s="223"/>
      <c r="W823" s="223"/>
      <c r="X823" s="223"/>
      <c r="Y823" s="223"/>
      <c r="Z823" s="212"/>
      <c r="AA823" s="212"/>
      <c r="AB823" s="212"/>
      <c r="AC823" s="212"/>
      <c r="AD823" s="212"/>
      <c r="AE823" s="212"/>
      <c r="AF823" s="212"/>
      <c r="AG823" s="212" t="s">
        <v>357</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3" x14ac:dyDescent="0.2">
      <c r="A824" s="219"/>
      <c r="B824" s="220"/>
      <c r="C824" s="259" t="s">
        <v>1072</v>
      </c>
      <c r="D824" s="248"/>
      <c r="E824" s="248"/>
      <c r="F824" s="248"/>
      <c r="G824" s="248"/>
      <c r="H824" s="223"/>
      <c r="I824" s="223"/>
      <c r="J824" s="223"/>
      <c r="K824" s="223"/>
      <c r="L824" s="223"/>
      <c r="M824" s="223"/>
      <c r="N824" s="222"/>
      <c r="O824" s="222"/>
      <c r="P824" s="222"/>
      <c r="Q824" s="222"/>
      <c r="R824" s="223"/>
      <c r="S824" s="223"/>
      <c r="T824" s="223"/>
      <c r="U824" s="223"/>
      <c r="V824" s="223"/>
      <c r="W824" s="223"/>
      <c r="X824" s="223"/>
      <c r="Y824" s="223"/>
      <c r="Z824" s="212"/>
      <c r="AA824" s="212"/>
      <c r="AB824" s="212"/>
      <c r="AC824" s="212"/>
      <c r="AD824" s="212"/>
      <c r="AE824" s="212"/>
      <c r="AF824" s="212"/>
      <c r="AG824" s="212" t="s">
        <v>357</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74" t="s">
        <v>1073</v>
      </c>
      <c r="D825" s="264"/>
      <c r="E825" s="265">
        <v>71.3</v>
      </c>
      <c r="F825" s="223"/>
      <c r="G825" s="223"/>
      <c r="H825" s="223"/>
      <c r="I825" s="223"/>
      <c r="J825" s="223"/>
      <c r="K825" s="223"/>
      <c r="L825" s="223"/>
      <c r="M825" s="223"/>
      <c r="N825" s="222"/>
      <c r="O825" s="222"/>
      <c r="P825" s="222"/>
      <c r="Q825" s="222"/>
      <c r="R825" s="223"/>
      <c r="S825" s="223"/>
      <c r="T825" s="223"/>
      <c r="U825" s="223"/>
      <c r="V825" s="223"/>
      <c r="W825" s="223"/>
      <c r="X825" s="223"/>
      <c r="Y825" s="223"/>
      <c r="Z825" s="212"/>
      <c r="AA825" s="212"/>
      <c r="AB825" s="212"/>
      <c r="AC825" s="212"/>
      <c r="AD825" s="212"/>
      <c r="AE825" s="212"/>
      <c r="AF825" s="212"/>
      <c r="AG825" s="212" t="s">
        <v>442</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75" t="s">
        <v>459</v>
      </c>
      <c r="D826" s="266"/>
      <c r="E826" s="267">
        <v>71.3</v>
      </c>
      <c r="F826" s="223"/>
      <c r="G826" s="223"/>
      <c r="H826" s="223"/>
      <c r="I826" s="223"/>
      <c r="J826" s="223"/>
      <c r="K826" s="223"/>
      <c r="L826" s="223"/>
      <c r="M826" s="223"/>
      <c r="N826" s="222"/>
      <c r="O826" s="222"/>
      <c r="P826" s="222"/>
      <c r="Q826" s="222"/>
      <c r="R826" s="223"/>
      <c r="S826" s="223"/>
      <c r="T826" s="223"/>
      <c r="U826" s="223"/>
      <c r="V826" s="223"/>
      <c r="W826" s="223"/>
      <c r="X826" s="223"/>
      <c r="Y826" s="223"/>
      <c r="Z826" s="212"/>
      <c r="AA826" s="212"/>
      <c r="AB826" s="212"/>
      <c r="AC826" s="212"/>
      <c r="AD826" s="212"/>
      <c r="AE826" s="212"/>
      <c r="AF826" s="212"/>
      <c r="AG826" s="212" t="s">
        <v>442</v>
      </c>
      <c r="AH826" s="212">
        <v>1</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ht="33.75" outlineLevel="1" x14ac:dyDescent="0.2">
      <c r="A827" s="239">
        <v>140</v>
      </c>
      <c r="B827" s="240" t="s">
        <v>1074</v>
      </c>
      <c r="C827" s="257" t="s">
        <v>1075</v>
      </c>
      <c r="D827" s="241" t="s">
        <v>486</v>
      </c>
      <c r="E827" s="242">
        <v>533.54238999999995</v>
      </c>
      <c r="F827" s="243"/>
      <c r="G827" s="244">
        <f>ROUND(E827*F827,2)</f>
        <v>0</v>
      </c>
      <c r="H827" s="243"/>
      <c r="I827" s="244">
        <f>ROUND(E827*H827,2)</f>
        <v>0</v>
      </c>
      <c r="J827" s="243"/>
      <c r="K827" s="244">
        <f>ROUND(E827*J827,2)</f>
        <v>0</v>
      </c>
      <c r="L827" s="244">
        <v>21</v>
      </c>
      <c r="M827" s="244">
        <f>G827*(1+L827/100)</f>
        <v>0</v>
      </c>
      <c r="N827" s="242">
        <v>4.4999999999999997E-3</v>
      </c>
      <c r="O827" s="242">
        <f>ROUND(E827*N827,2)</f>
        <v>2.4</v>
      </c>
      <c r="P827" s="242">
        <v>0</v>
      </c>
      <c r="Q827" s="242">
        <f>ROUND(E827*P827,2)</f>
        <v>0</v>
      </c>
      <c r="R827" s="244" t="s">
        <v>525</v>
      </c>
      <c r="S827" s="244" t="s">
        <v>352</v>
      </c>
      <c r="T827" s="245" t="s">
        <v>352</v>
      </c>
      <c r="U827" s="223">
        <v>0</v>
      </c>
      <c r="V827" s="223">
        <f>ROUND(E827*U827,2)</f>
        <v>0</v>
      </c>
      <c r="W827" s="223"/>
      <c r="X827" s="223" t="s">
        <v>526</v>
      </c>
      <c r="Y827" s="223" t="s">
        <v>355</v>
      </c>
      <c r="Z827" s="212"/>
      <c r="AA827" s="212"/>
      <c r="AB827" s="212"/>
      <c r="AC827" s="212"/>
      <c r="AD827" s="212"/>
      <c r="AE827" s="212"/>
      <c r="AF827" s="212"/>
      <c r="AG827" s="212" t="s">
        <v>527</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2" x14ac:dyDescent="0.2">
      <c r="A828" s="219"/>
      <c r="B828" s="220"/>
      <c r="C828" s="274" t="s">
        <v>1057</v>
      </c>
      <c r="D828" s="264"/>
      <c r="E828" s="265"/>
      <c r="F828" s="223"/>
      <c r="G828" s="223"/>
      <c r="H828" s="223"/>
      <c r="I828" s="223"/>
      <c r="J828" s="223"/>
      <c r="K828" s="223"/>
      <c r="L828" s="223"/>
      <c r="M828" s="223"/>
      <c r="N828" s="222"/>
      <c r="O828" s="222"/>
      <c r="P828" s="222"/>
      <c r="Q828" s="222"/>
      <c r="R828" s="223"/>
      <c r="S828" s="223"/>
      <c r="T828" s="223"/>
      <c r="U828" s="223"/>
      <c r="V828" s="223"/>
      <c r="W828" s="223"/>
      <c r="X828" s="223"/>
      <c r="Y828" s="223"/>
      <c r="Z828" s="212"/>
      <c r="AA828" s="212"/>
      <c r="AB828" s="212"/>
      <c r="AC828" s="212"/>
      <c r="AD828" s="212"/>
      <c r="AE828" s="212"/>
      <c r="AF828" s="212"/>
      <c r="AG828" s="212" t="s">
        <v>442</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74" t="s">
        <v>1076</v>
      </c>
      <c r="D829" s="264"/>
      <c r="E829" s="265">
        <v>382.56763000000001</v>
      </c>
      <c r="F829" s="223"/>
      <c r="G829" s="223"/>
      <c r="H829" s="223"/>
      <c r="I829" s="223"/>
      <c r="J829" s="223"/>
      <c r="K829" s="223"/>
      <c r="L829" s="223"/>
      <c r="M829" s="223"/>
      <c r="N829" s="222"/>
      <c r="O829" s="222"/>
      <c r="P829" s="222"/>
      <c r="Q829" s="222"/>
      <c r="R829" s="223"/>
      <c r="S829" s="223"/>
      <c r="T829" s="223"/>
      <c r="U829" s="223"/>
      <c r="V829" s="223"/>
      <c r="W829" s="223"/>
      <c r="X829" s="223"/>
      <c r="Y829" s="223"/>
      <c r="Z829" s="212"/>
      <c r="AA829" s="212"/>
      <c r="AB829" s="212"/>
      <c r="AC829" s="212"/>
      <c r="AD829" s="212"/>
      <c r="AE829" s="212"/>
      <c r="AF829" s="212"/>
      <c r="AG829" s="212" t="s">
        <v>442</v>
      </c>
      <c r="AH829" s="212">
        <v>5</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74" t="s">
        <v>1077</v>
      </c>
      <c r="D830" s="264"/>
      <c r="E830" s="265"/>
      <c r="F830" s="223"/>
      <c r="G830" s="223"/>
      <c r="H830" s="223"/>
      <c r="I830" s="223"/>
      <c r="J830" s="223"/>
      <c r="K830" s="223"/>
      <c r="L830" s="223"/>
      <c r="M830" s="223"/>
      <c r="N830" s="222"/>
      <c r="O830" s="222"/>
      <c r="P830" s="222"/>
      <c r="Q830" s="222"/>
      <c r="R830" s="223"/>
      <c r="S830" s="223"/>
      <c r="T830" s="223"/>
      <c r="U830" s="223"/>
      <c r="V830" s="223"/>
      <c r="W830" s="223"/>
      <c r="X830" s="223"/>
      <c r="Y830" s="223"/>
      <c r="Z830" s="212"/>
      <c r="AA830" s="212"/>
      <c r="AB830" s="212"/>
      <c r="AC830" s="212"/>
      <c r="AD830" s="212"/>
      <c r="AE830" s="212"/>
      <c r="AF830" s="212"/>
      <c r="AG830" s="212" t="s">
        <v>442</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74" t="s">
        <v>1078</v>
      </c>
      <c r="D831" s="264"/>
      <c r="E831" s="265">
        <v>150.97476</v>
      </c>
      <c r="F831" s="223"/>
      <c r="G831" s="223"/>
      <c r="H831" s="223"/>
      <c r="I831" s="223"/>
      <c r="J831" s="223"/>
      <c r="K831" s="223"/>
      <c r="L831" s="223"/>
      <c r="M831" s="223"/>
      <c r="N831" s="222"/>
      <c r="O831" s="222"/>
      <c r="P831" s="222"/>
      <c r="Q831" s="222"/>
      <c r="R831" s="223"/>
      <c r="S831" s="223"/>
      <c r="T831" s="223"/>
      <c r="U831" s="223"/>
      <c r="V831" s="223"/>
      <c r="W831" s="223"/>
      <c r="X831" s="223"/>
      <c r="Y831" s="223"/>
      <c r="Z831" s="212"/>
      <c r="AA831" s="212"/>
      <c r="AB831" s="212"/>
      <c r="AC831" s="212"/>
      <c r="AD831" s="212"/>
      <c r="AE831" s="212"/>
      <c r="AF831" s="212"/>
      <c r="AG831" s="212" t="s">
        <v>442</v>
      </c>
      <c r="AH831" s="212">
        <v>5</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75" t="s">
        <v>459</v>
      </c>
      <c r="D832" s="266"/>
      <c r="E832" s="267">
        <v>533.54238999999995</v>
      </c>
      <c r="F832" s="223"/>
      <c r="G832" s="223"/>
      <c r="H832" s="223"/>
      <c r="I832" s="223"/>
      <c r="J832" s="223"/>
      <c r="K832" s="223"/>
      <c r="L832" s="223"/>
      <c r="M832" s="223"/>
      <c r="N832" s="222"/>
      <c r="O832" s="222"/>
      <c r="P832" s="222"/>
      <c r="Q832" s="222"/>
      <c r="R832" s="223"/>
      <c r="S832" s="223"/>
      <c r="T832" s="223"/>
      <c r="U832" s="223"/>
      <c r="V832" s="223"/>
      <c r="W832" s="223"/>
      <c r="X832" s="223"/>
      <c r="Y832" s="223"/>
      <c r="Z832" s="212"/>
      <c r="AA832" s="212"/>
      <c r="AB832" s="212"/>
      <c r="AC832" s="212"/>
      <c r="AD832" s="212"/>
      <c r="AE832" s="212"/>
      <c r="AF832" s="212"/>
      <c r="AG832" s="212" t="s">
        <v>442</v>
      </c>
      <c r="AH832" s="212">
        <v>1</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ht="33.75" outlineLevel="1" x14ac:dyDescent="0.2">
      <c r="A833" s="239">
        <v>141</v>
      </c>
      <c r="B833" s="240" t="s">
        <v>1079</v>
      </c>
      <c r="C833" s="257" t="s">
        <v>1075</v>
      </c>
      <c r="D833" s="241" t="s">
        <v>486</v>
      </c>
      <c r="E833" s="242">
        <v>533.54238999999995</v>
      </c>
      <c r="F833" s="243"/>
      <c r="G833" s="244">
        <f>ROUND(E833*F833,2)</f>
        <v>0</v>
      </c>
      <c r="H833" s="243"/>
      <c r="I833" s="244">
        <f>ROUND(E833*H833,2)</f>
        <v>0</v>
      </c>
      <c r="J833" s="243"/>
      <c r="K833" s="244">
        <f>ROUND(E833*J833,2)</f>
        <v>0</v>
      </c>
      <c r="L833" s="244">
        <v>21</v>
      </c>
      <c r="M833" s="244">
        <f>G833*(1+L833/100)</f>
        <v>0</v>
      </c>
      <c r="N833" s="242">
        <v>4.4999999999999997E-3</v>
      </c>
      <c r="O833" s="242">
        <f>ROUND(E833*N833,2)</f>
        <v>2.4</v>
      </c>
      <c r="P833" s="242">
        <v>0</v>
      </c>
      <c r="Q833" s="242">
        <f>ROUND(E833*P833,2)</f>
        <v>0</v>
      </c>
      <c r="R833" s="244" t="s">
        <v>525</v>
      </c>
      <c r="S833" s="244" t="s">
        <v>352</v>
      </c>
      <c r="T833" s="245" t="s">
        <v>352</v>
      </c>
      <c r="U833" s="223">
        <v>0</v>
      </c>
      <c r="V833" s="223">
        <f>ROUND(E833*U833,2)</f>
        <v>0</v>
      </c>
      <c r="W833" s="223"/>
      <c r="X833" s="223" t="s">
        <v>526</v>
      </c>
      <c r="Y833" s="223" t="s">
        <v>355</v>
      </c>
      <c r="Z833" s="212"/>
      <c r="AA833" s="212"/>
      <c r="AB833" s="212"/>
      <c r="AC833" s="212"/>
      <c r="AD833" s="212"/>
      <c r="AE833" s="212"/>
      <c r="AF833" s="212"/>
      <c r="AG833" s="212" t="s">
        <v>527</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74" t="s">
        <v>1057</v>
      </c>
      <c r="D834" s="264"/>
      <c r="E834" s="265"/>
      <c r="F834" s="223"/>
      <c r="G834" s="223"/>
      <c r="H834" s="223"/>
      <c r="I834" s="223"/>
      <c r="J834" s="223"/>
      <c r="K834" s="223"/>
      <c r="L834" s="223"/>
      <c r="M834" s="223"/>
      <c r="N834" s="222"/>
      <c r="O834" s="222"/>
      <c r="P834" s="222"/>
      <c r="Q834" s="222"/>
      <c r="R834" s="223"/>
      <c r="S834" s="223"/>
      <c r="T834" s="223"/>
      <c r="U834" s="223"/>
      <c r="V834" s="223"/>
      <c r="W834" s="223"/>
      <c r="X834" s="223"/>
      <c r="Y834" s="223"/>
      <c r="Z834" s="212"/>
      <c r="AA834" s="212"/>
      <c r="AB834" s="212"/>
      <c r="AC834" s="212"/>
      <c r="AD834" s="212"/>
      <c r="AE834" s="212"/>
      <c r="AF834" s="212"/>
      <c r="AG834" s="212" t="s">
        <v>442</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3" x14ac:dyDescent="0.2">
      <c r="A835" s="219"/>
      <c r="B835" s="220"/>
      <c r="C835" s="274" t="s">
        <v>1076</v>
      </c>
      <c r="D835" s="264"/>
      <c r="E835" s="265">
        <v>382.56763000000001</v>
      </c>
      <c r="F835" s="223"/>
      <c r="G835" s="223"/>
      <c r="H835" s="223"/>
      <c r="I835" s="223"/>
      <c r="J835" s="223"/>
      <c r="K835" s="223"/>
      <c r="L835" s="223"/>
      <c r="M835" s="223"/>
      <c r="N835" s="222"/>
      <c r="O835" s="222"/>
      <c r="P835" s="222"/>
      <c r="Q835" s="222"/>
      <c r="R835" s="223"/>
      <c r="S835" s="223"/>
      <c r="T835" s="223"/>
      <c r="U835" s="223"/>
      <c r="V835" s="223"/>
      <c r="W835" s="223"/>
      <c r="X835" s="223"/>
      <c r="Y835" s="223"/>
      <c r="Z835" s="212"/>
      <c r="AA835" s="212"/>
      <c r="AB835" s="212"/>
      <c r="AC835" s="212"/>
      <c r="AD835" s="212"/>
      <c r="AE835" s="212"/>
      <c r="AF835" s="212"/>
      <c r="AG835" s="212" t="s">
        <v>442</v>
      </c>
      <c r="AH835" s="212">
        <v>5</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19"/>
      <c r="B836" s="220"/>
      <c r="C836" s="274" t="s">
        <v>1077</v>
      </c>
      <c r="D836" s="264"/>
      <c r="E836" s="265"/>
      <c r="F836" s="223"/>
      <c r="G836" s="223"/>
      <c r="H836" s="223"/>
      <c r="I836" s="223"/>
      <c r="J836" s="223"/>
      <c r="K836" s="223"/>
      <c r="L836" s="223"/>
      <c r="M836" s="223"/>
      <c r="N836" s="222"/>
      <c r="O836" s="222"/>
      <c r="P836" s="222"/>
      <c r="Q836" s="222"/>
      <c r="R836" s="223"/>
      <c r="S836" s="223"/>
      <c r="T836" s="223"/>
      <c r="U836" s="223"/>
      <c r="V836" s="223"/>
      <c r="W836" s="223"/>
      <c r="X836" s="223"/>
      <c r="Y836" s="223"/>
      <c r="Z836" s="212"/>
      <c r="AA836" s="212"/>
      <c r="AB836" s="212"/>
      <c r="AC836" s="212"/>
      <c r="AD836" s="212"/>
      <c r="AE836" s="212"/>
      <c r="AF836" s="212"/>
      <c r="AG836" s="212" t="s">
        <v>442</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74" t="s">
        <v>1078</v>
      </c>
      <c r="D837" s="264"/>
      <c r="E837" s="265">
        <v>150.97476</v>
      </c>
      <c r="F837" s="223"/>
      <c r="G837" s="223"/>
      <c r="H837" s="223"/>
      <c r="I837" s="223"/>
      <c r="J837" s="223"/>
      <c r="K837" s="223"/>
      <c r="L837" s="223"/>
      <c r="M837" s="223"/>
      <c r="N837" s="222"/>
      <c r="O837" s="222"/>
      <c r="P837" s="222"/>
      <c r="Q837" s="222"/>
      <c r="R837" s="223"/>
      <c r="S837" s="223"/>
      <c r="T837" s="223"/>
      <c r="U837" s="223"/>
      <c r="V837" s="223"/>
      <c r="W837" s="223"/>
      <c r="X837" s="223"/>
      <c r="Y837" s="223"/>
      <c r="Z837" s="212"/>
      <c r="AA837" s="212"/>
      <c r="AB837" s="212"/>
      <c r="AC837" s="212"/>
      <c r="AD837" s="212"/>
      <c r="AE837" s="212"/>
      <c r="AF837" s="212"/>
      <c r="AG837" s="212" t="s">
        <v>442</v>
      </c>
      <c r="AH837" s="212">
        <v>5</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3" x14ac:dyDescent="0.2">
      <c r="A838" s="219"/>
      <c r="B838" s="220"/>
      <c r="C838" s="275" t="s">
        <v>459</v>
      </c>
      <c r="D838" s="266"/>
      <c r="E838" s="267">
        <v>533.54238999999995</v>
      </c>
      <c r="F838" s="223"/>
      <c r="G838" s="223"/>
      <c r="H838" s="223"/>
      <c r="I838" s="223"/>
      <c r="J838" s="223"/>
      <c r="K838" s="223"/>
      <c r="L838" s="223"/>
      <c r="M838" s="223"/>
      <c r="N838" s="222"/>
      <c r="O838" s="222"/>
      <c r="P838" s="222"/>
      <c r="Q838" s="222"/>
      <c r="R838" s="223"/>
      <c r="S838" s="223"/>
      <c r="T838" s="223"/>
      <c r="U838" s="223"/>
      <c r="V838" s="223"/>
      <c r="W838" s="223"/>
      <c r="X838" s="223"/>
      <c r="Y838" s="223"/>
      <c r="Z838" s="212"/>
      <c r="AA838" s="212"/>
      <c r="AB838" s="212"/>
      <c r="AC838" s="212"/>
      <c r="AD838" s="212"/>
      <c r="AE838" s="212"/>
      <c r="AF838" s="212"/>
      <c r="AG838" s="212" t="s">
        <v>442</v>
      </c>
      <c r="AH838" s="212">
        <v>1</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1" x14ac:dyDescent="0.2">
      <c r="A839" s="239">
        <v>142</v>
      </c>
      <c r="B839" s="240" t="s">
        <v>1080</v>
      </c>
      <c r="C839" s="257" t="s">
        <v>1081</v>
      </c>
      <c r="D839" s="241" t="s">
        <v>582</v>
      </c>
      <c r="E839" s="242">
        <v>5.6242299999999998</v>
      </c>
      <c r="F839" s="243"/>
      <c r="G839" s="244">
        <f>ROUND(E839*F839,2)</f>
        <v>0</v>
      </c>
      <c r="H839" s="243"/>
      <c r="I839" s="244">
        <f>ROUND(E839*H839,2)</f>
        <v>0</v>
      </c>
      <c r="J839" s="243"/>
      <c r="K839" s="244">
        <f>ROUND(E839*J839,2)</f>
        <v>0</v>
      </c>
      <c r="L839" s="244">
        <v>21</v>
      </c>
      <c r="M839" s="244">
        <f>G839*(1+L839/100)</f>
        <v>0</v>
      </c>
      <c r="N839" s="242">
        <v>0</v>
      </c>
      <c r="O839" s="242">
        <f>ROUND(E839*N839,2)</f>
        <v>0</v>
      </c>
      <c r="P839" s="242">
        <v>0</v>
      </c>
      <c r="Q839" s="242">
        <f>ROUND(E839*P839,2)</f>
        <v>0</v>
      </c>
      <c r="R839" s="244" t="s">
        <v>1036</v>
      </c>
      <c r="S839" s="244" t="s">
        <v>352</v>
      </c>
      <c r="T839" s="245" t="s">
        <v>352</v>
      </c>
      <c r="U839" s="223">
        <v>1.5669999999999999</v>
      </c>
      <c r="V839" s="223">
        <f>ROUND(E839*U839,2)</f>
        <v>8.81</v>
      </c>
      <c r="W839" s="223"/>
      <c r="X839" s="223" t="s">
        <v>1026</v>
      </c>
      <c r="Y839" s="223" t="s">
        <v>355</v>
      </c>
      <c r="Z839" s="212"/>
      <c r="AA839" s="212"/>
      <c r="AB839" s="212"/>
      <c r="AC839" s="212"/>
      <c r="AD839" s="212"/>
      <c r="AE839" s="212"/>
      <c r="AF839" s="212"/>
      <c r="AG839" s="212" t="s">
        <v>1027</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73" t="s">
        <v>1082</v>
      </c>
      <c r="D840" s="270"/>
      <c r="E840" s="270"/>
      <c r="F840" s="270"/>
      <c r="G840" s="270"/>
      <c r="H840" s="223"/>
      <c r="I840" s="223"/>
      <c r="J840" s="223"/>
      <c r="K840" s="223"/>
      <c r="L840" s="223"/>
      <c r="M840" s="223"/>
      <c r="N840" s="222"/>
      <c r="O840" s="222"/>
      <c r="P840" s="222"/>
      <c r="Q840" s="222"/>
      <c r="R840" s="223"/>
      <c r="S840" s="223"/>
      <c r="T840" s="223"/>
      <c r="U840" s="223"/>
      <c r="V840" s="223"/>
      <c r="W840" s="223"/>
      <c r="X840" s="223"/>
      <c r="Y840" s="223"/>
      <c r="Z840" s="212"/>
      <c r="AA840" s="212"/>
      <c r="AB840" s="212"/>
      <c r="AC840" s="212"/>
      <c r="AD840" s="212"/>
      <c r="AE840" s="212"/>
      <c r="AF840" s="212"/>
      <c r="AG840" s="212" t="s">
        <v>440</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2" x14ac:dyDescent="0.2">
      <c r="A841" s="219"/>
      <c r="B841" s="220"/>
      <c r="C841" s="274" t="s">
        <v>1029</v>
      </c>
      <c r="D841" s="264"/>
      <c r="E841" s="265"/>
      <c r="F841" s="223"/>
      <c r="G841" s="223"/>
      <c r="H841" s="223"/>
      <c r="I841" s="223"/>
      <c r="J841" s="223"/>
      <c r="K841" s="223"/>
      <c r="L841" s="223"/>
      <c r="M841" s="223"/>
      <c r="N841" s="222"/>
      <c r="O841" s="222"/>
      <c r="P841" s="222"/>
      <c r="Q841" s="222"/>
      <c r="R841" s="223"/>
      <c r="S841" s="223"/>
      <c r="T841" s="223"/>
      <c r="U841" s="223"/>
      <c r="V841" s="223"/>
      <c r="W841" s="223"/>
      <c r="X841" s="223"/>
      <c r="Y841" s="223"/>
      <c r="Z841" s="212"/>
      <c r="AA841" s="212"/>
      <c r="AB841" s="212"/>
      <c r="AC841" s="212"/>
      <c r="AD841" s="212"/>
      <c r="AE841" s="212"/>
      <c r="AF841" s="212"/>
      <c r="AG841" s="212" t="s">
        <v>442</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19"/>
      <c r="B842" s="220"/>
      <c r="C842" s="274" t="s">
        <v>1083</v>
      </c>
      <c r="D842" s="264"/>
      <c r="E842" s="265"/>
      <c r="F842" s="223"/>
      <c r="G842" s="223"/>
      <c r="H842" s="223"/>
      <c r="I842" s="223"/>
      <c r="J842" s="223"/>
      <c r="K842" s="223"/>
      <c r="L842" s="223"/>
      <c r="M842" s="223"/>
      <c r="N842" s="222"/>
      <c r="O842" s="222"/>
      <c r="P842" s="222"/>
      <c r="Q842" s="222"/>
      <c r="R842" s="223"/>
      <c r="S842" s="223"/>
      <c r="T842" s="223"/>
      <c r="U842" s="223"/>
      <c r="V842" s="223"/>
      <c r="W842" s="223"/>
      <c r="X842" s="223"/>
      <c r="Y842" s="223"/>
      <c r="Z842" s="212"/>
      <c r="AA842" s="212"/>
      <c r="AB842" s="212"/>
      <c r="AC842" s="212"/>
      <c r="AD842" s="212"/>
      <c r="AE842" s="212"/>
      <c r="AF842" s="212"/>
      <c r="AG842" s="212" t="s">
        <v>442</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74" t="s">
        <v>1084</v>
      </c>
      <c r="D843" s="264"/>
      <c r="E843" s="265">
        <v>5.6242299999999998</v>
      </c>
      <c r="F843" s="223"/>
      <c r="G843" s="223"/>
      <c r="H843" s="223"/>
      <c r="I843" s="223"/>
      <c r="J843" s="223"/>
      <c r="K843" s="223"/>
      <c r="L843" s="223"/>
      <c r="M843" s="223"/>
      <c r="N843" s="222"/>
      <c r="O843" s="222"/>
      <c r="P843" s="222"/>
      <c r="Q843" s="222"/>
      <c r="R843" s="223"/>
      <c r="S843" s="223"/>
      <c r="T843" s="223"/>
      <c r="U843" s="223"/>
      <c r="V843" s="223"/>
      <c r="W843" s="223"/>
      <c r="X843" s="223"/>
      <c r="Y843" s="223"/>
      <c r="Z843" s="212"/>
      <c r="AA843" s="212"/>
      <c r="AB843" s="212"/>
      <c r="AC843" s="212"/>
      <c r="AD843" s="212"/>
      <c r="AE843" s="212"/>
      <c r="AF843" s="212"/>
      <c r="AG843" s="212" t="s">
        <v>442</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x14ac:dyDescent="0.2">
      <c r="A844" s="229" t="s">
        <v>347</v>
      </c>
      <c r="B844" s="230" t="s">
        <v>251</v>
      </c>
      <c r="C844" s="256" t="s">
        <v>252</v>
      </c>
      <c r="D844" s="231"/>
      <c r="E844" s="232"/>
      <c r="F844" s="233"/>
      <c r="G844" s="233">
        <f>SUMIF(AG845:AG906,"&lt;&gt;NOR",G845:G906)</f>
        <v>0</v>
      </c>
      <c r="H844" s="233"/>
      <c r="I844" s="233">
        <f>SUM(I845:I906)</f>
        <v>0</v>
      </c>
      <c r="J844" s="233"/>
      <c r="K844" s="233">
        <f>SUM(K845:K906)</f>
        <v>0</v>
      </c>
      <c r="L844" s="233"/>
      <c r="M844" s="233">
        <f>SUM(M845:M906)</f>
        <v>0</v>
      </c>
      <c r="N844" s="232"/>
      <c r="O844" s="232">
        <f>SUM(O845:O906)</f>
        <v>0.63</v>
      </c>
      <c r="P844" s="232"/>
      <c r="Q844" s="232">
        <f>SUM(Q845:Q906)</f>
        <v>0</v>
      </c>
      <c r="R844" s="233"/>
      <c r="S844" s="233"/>
      <c r="T844" s="234"/>
      <c r="U844" s="228"/>
      <c r="V844" s="228">
        <f>SUM(V845:V906)</f>
        <v>44.410000000000004</v>
      </c>
      <c r="W844" s="228"/>
      <c r="X844" s="228"/>
      <c r="Y844" s="228"/>
      <c r="AG844" t="s">
        <v>348</v>
      </c>
    </row>
    <row r="845" spans="1:60" outlineLevel="1" x14ac:dyDescent="0.2">
      <c r="A845" s="239">
        <v>143</v>
      </c>
      <c r="B845" s="240" t="s">
        <v>1085</v>
      </c>
      <c r="C845" s="257" t="s">
        <v>1086</v>
      </c>
      <c r="D845" s="241" t="s">
        <v>486</v>
      </c>
      <c r="E845" s="242">
        <v>17.27</v>
      </c>
      <c r="F845" s="243"/>
      <c r="G845" s="244">
        <f>ROUND(E845*F845,2)</f>
        <v>0</v>
      </c>
      <c r="H845" s="243"/>
      <c r="I845" s="244">
        <f>ROUND(E845*H845,2)</f>
        <v>0</v>
      </c>
      <c r="J845" s="243"/>
      <c r="K845" s="244">
        <f>ROUND(E845*J845,2)</f>
        <v>0</v>
      </c>
      <c r="L845" s="244">
        <v>21</v>
      </c>
      <c r="M845" s="244">
        <f>G845*(1+L845/100)</f>
        <v>0</v>
      </c>
      <c r="N845" s="242">
        <v>5.2999999999999998E-4</v>
      </c>
      <c r="O845" s="242">
        <f>ROUND(E845*N845,2)</f>
        <v>0.01</v>
      </c>
      <c r="P845" s="242">
        <v>0</v>
      </c>
      <c r="Q845" s="242">
        <f>ROUND(E845*P845,2)</f>
        <v>0</v>
      </c>
      <c r="R845" s="244" t="s">
        <v>1087</v>
      </c>
      <c r="S845" s="244" t="s">
        <v>352</v>
      </c>
      <c r="T845" s="245" t="s">
        <v>352</v>
      </c>
      <c r="U845" s="223">
        <v>0.23100000000000001</v>
      </c>
      <c r="V845" s="223">
        <f>ROUND(E845*U845,2)</f>
        <v>3.99</v>
      </c>
      <c r="W845" s="223"/>
      <c r="X845" s="223" t="s">
        <v>437</v>
      </c>
      <c r="Y845" s="223" t="s">
        <v>355</v>
      </c>
      <c r="Z845" s="212"/>
      <c r="AA845" s="212"/>
      <c r="AB845" s="212"/>
      <c r="AC845" s="212"/>
      <c r="AD845" s="212"/>
      <c r="AE845" s="212"/>
      <c r="AF845" s="212"/>
      <c r="AG845" s="212" t="s">
        <v>438</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2" x14ac:dyDescent="0.2">
      <c r="A846" s="219"/>
      <c r="B846" s="220"/>
      <c r="C846" s="274" t="s">
        <v>697</v>
      </c>
      <c r="D846" s="264"/>
      <c r="E846" s="265"/>
      <c r="F846" s="223"/>
      <c r="G846" s="223"/>
      <c r="H846" s="223"/>
      <c r="I846" s="223"/>
      <c r="J846" s="223"/>
      <c r="K846" s="223"/>
      <c r="L846" s="223"/>
      <c r="M846" s="223"/>
      <c r="N846" s="222"/>
      <c r="O846" s="222"/>
      <c r="P846" s="222"/>
      <c r="Q846" s="222"/>
      <c r="R846" s="223"/>
      <c r="S846" s="223"/>
      <c r="T846" s="223"/>
      <c r="U846" s="223"/>
      <c r="V846" s="223"/>
      <c r="W846" s="223"/>
      <c r="X846" s="223"/>
      <c r="Y846" s="223"/>
      <c r="Z846" s="212"/>
      <c r="AA846" s="212"/>
      <c r="AB846" s="212"/>
      <c r="AC846" s="212"/>
      <c r="AD846" s="212"/>
      <c r="AE846" s="212"/>
      <c r="AF846" s="212"/>
      <c r="AG846" s="212" t="s">
        <v>442</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19"/>
      <c r="B847" s="220"/>
      <c r="C847" s="274" t="s">
        <v>698</v>
      </c>
      <c r="D847" s="264"/>
      <c r="E847" s="265">
        <v>7.43</v>
      </c>
      <c r="F847" s="223"/>
      <c r="G847" s="223"/>
      <c r="H847" s="223"/>
      <c r="I847" s="223"/>
      <c r="J847" s="223"/>
      <c r="K847" s="223"/>
      <c r="L847" s="223"/>
      <c r="M847" s="223"/>
      <c r="N847" s="222"/>
      <c r="O847" s="222"/>
      <c r="P847" s="222"/>
      <c r="Q847" s="222"/>
      <c r="R847" s="223"/>
      <c r="S847" s="223"/>
      <c r="T847" s="223"/>
      <c r="U847" s="223"/>
      <c r="V847" s="223"/>
      <c r="W847" s="223"/>
      <c r="X847" s="223"/>
      <c r="Y847" s="223"/>
      <c r="Z847" s="212"/>
      <c r="AA847" s="212"/>
      <c r="AB847" s="212"/>
      <c r="AC847" s="212"/>
      <c r="AD847" s="212"/>
      <c r="AE847" s="212"/>
      <c r="AF847" s="212"/>
      <c r="AG847" s="212" t="s">
        <v>442</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3" x14ac:dyDescent="0.2">
      <c r="A848" s="219"/>
      <c r="B848" s="220"/>
      <c r="C848" s="274" t="s">
        <v>699</v>
      </c>
      <c r="D848" s="264"/>
      <c r="E848" s="265">
        <v>2.9</v>
      </c>
      <c r="F848" s="223"/>
      <c r="G848" s="223"/>
      <c r="H848" s="223"/>
      <c r="I848" s="223"/>
      <c r="J848" s="223"/>
      <c r="K848" s="223"/>
      <c r="L848" s="223"/>
      <c r="M848" s="223"/>
      <c r="N848" s="222"/>
      <c r="O848" s="222"/>
      <c r="P848" s="222"/>
      <c r="Q848" s="222"/>
      <c r="R848" s="223"/>
      <c r="S848" s="223"/>
      <c r="T848" s="223"/>
      <c r="U848" s="223"/>
      <c r="V848" s="223"/>
      <c r="W848" s="223"/>
      <c r="X848" s="223"/>
      <c r="Y848" s="223"/>
      <c r="Z848" s="212"/>
      <c r="AA848" s="212"/>
      <c r="AB848" s="212"/>
      <c r="AC848" s="212"/>
      <c r="AD848" s="212"/>
      <c r="AE848" s="212"/>
      <c r="AF848" s="212"/>
      <c r="AG848" s="212" t="s">
        <v>442</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3" x14ac:dyDescent="0.2">
      <c r="A849" s="219"/>
      <c r="B849" s="220"/>
      <c r="C849" s="274" t="s">
        <v>700</v>
      </c>
      <c r="D849" s="264"/>
      <c r="E849" s="265">
        <v>2.02</v>
      </c>
      <c r="F849" s="223"/>
      <c r="G849" s="223"/>
      <c r="H849" s="223"/>
      <c r="I849" s="223"/>
      <c r="J849" s="223"/>
      <c r="K849" s="223"/>
      <c r="L849" s="223"/>
      <c r="M849" s="223"/>
      <c r="N849" s="222"/>
      <c r="O849" s="222"/>
      <c r="P849" s="222"/>
      <c r="Q849" s="222"/>
      <c r="R849" s="223"/>
      <c r="S849" s="223"/>
      <c r="T849" s="223"/>
      <c r="U849" s="223"/>
      <c r="V849" s="223"/>
      <c r="W849" s="223"/>
      <c r="X849" s="223"/>
      <c r="Y849" s="223"/>
      <c r="Z849" s="212"/>
      <c r="AA849" s="212"/>
      <c r="AB849" s="212"/>
      <c r="AC849" s="212"/>
      <c r="AD849" s="212"/>
      <c r="AE849" s="212"/>
      <c r="AF849" s="212"/>
      <c r="AG849" s="212" t="s">
        <v>442</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3" x14ac:dyDescent="0.2">
      <c r="A850" s="219"/>
      <c r="B850" s="220"/>
      <c r="C850" s="275" t="s">
        <v>459</v>
      </c>
      <c r="D850" s="266"/>
      <c r="E850" s="267">
        <v>12.35</v>
      </c>
      <c r="F850" s="223"/>
      <c r="G850" s="223"/>
      <c r="H850" s="223"/>
      <c r="I850" s="223"/>
      <c r="J850" s="223"/>
      <c r="K850" s="223"/>
      <c r="L850" s="223"/>
      <c r="M850" s="223"/>
      <c r="N850" s="222"/>
      <c r="O850" s="222"/>
      <c r="P850" s="222"/>
      <c r="Q850" s="222"/>
      <c r="R850" s="223"/>
      <c r="S850" s="223"/>
      <c r="T850" s="223"/>
      <c r="U850" s="223"/>
      <c r="V850" s="223"/>
      <c r="W850" s="223"/>
      <c r="X850" s="223"/>
      <c r="Y850" s="223"/>
      <c r="Z850" s="212"/>
      <c r="AA850" s="212"/>
      <c r="AB850" s="212"/>
      <c r="AC850" s="212"/>
      <c r="AD850" s="212"/>
      <c r="AE850" s="212"/>
      <c r="AF850" s="212"/>
      <c r="AG850" s="212" t="s">
        <v>442</v>
      </c>
      <c r="AH850" s="212">
        <v>1</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74" t="s">
        <v>703</v>
      </c>
      <c r="D851" s="264"/>
      <c r="E851" s="265"/>
      <c r="F851" s="223"/>
      <c r="G851" s="223"/>
      <c r="H851" s="223"/>
      <c r="I851" s="223"/>
      <c r="J851" s="223"/>
      <c r="K851" s="223"/>
      <c r="L851" s="223"/>
      <c r="M851" s="223"/>
      <c r="N851" s="222"/>
      <c r="O851" s="222"/>
      <c r="P851" s="222"/>
      <c r="Q851" s="222"/>
      <c r="R851" s="223"/>
      <c r="S851" s="223"/>
      <c r="T851" s="223"/>
      <c r="U851" s="223"/>
      <c r="V851" s="223"/>
      <c r="W851" s="223"/>
      <c r="X851" s="223"/>
      <c r="Y851" s="223"/>
      <c r="Z851" s="212"/>
      <c r="AA851" s="212"/>
      <c r="AB851" s="212"/>
      <c r="AC851" s="212"/>
      <c r="AD851" s="212"/>
      <c r="AE851" s="212"/>
      <c r="AF851" s="212"/>
      <c r="AG851" s="212" t="s">
        <v>442</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74" t="s">
        <v>704</v>
      </c>
      <c r="D852" s="264"/>
      <c r="E852" s="265">
        <v>3.21</v>
      </c>
      <c r="F852" s="223"/>
      <c r="G852" s="223"/>
      <c r="H852" s="223"/>
      <c r="I852" s="223"/>
      <c r="J852" s="223"/>
      <c r="K852" s="223"/>
      <c r="L852" s="223"/>
      <c r="M852" s="223"/>
      <c r="N852" s="222"/>
      <c r="O852" s="222"/>
      <c r="P852" s="222"/>
      <c r="Q852" s="222"/>
      <c r="R852" s="223"/>
      <c r="S852" s="223"/>
      <c r="T852" s="223"/>
      <c r="U852" s="223"/>
      <c r="V852" s="223"/>
      <c r="W852" s="223"/>
      <c r="X852" s="223"/>
      <c r="Y852" s="223"/>
      <c r="Z852" s="212"/>
      <c r="AA852" s="212"/>
      <c r="AB852" s="212"/>
      <c r="AC852" s="212"/>
      <c r="AD852" s="212"/>
      <c r="AE852" s="212"/>
      <c r="AF852" s="212"/>
      <c r="AG852" s="212" t="s">
        <v>442</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74" t="s">
        <v>705</v>
      </c>
      <c r="D853" s="264"/>
      <c r="E853" s="265">
        <v>1.71</v>
      </c>
      <c r="F853" s="223"/>
      <c r="G853" s="223"/>
      <c r="H853" s="223"/>
      <c r="I853" s="223"/>
      <c r="J853" s="223"/>
      <c r="K853" s="223"/>
      <c r="L853" s="223"/>
      <c r="M853" s="223"/>
      <c r="N853" s="222"/>
      <c r="O853" s="222"/>
      <c r="P853" s="222"/>
      <c r="Q853" s="222"/>
      <c r="R853" s="223"/>
      <c r="S853" s="223"/>
      <c r="T853" s="223"/>
      <c r="U853" s="223"/>
      <c r="V853" s="223"/>
      <c r="W853" s="223"/>
      <c r="X853" s="223"/>
      <c r="Y853" s="223"/>
      <c r="Z853" s="212"/>
      <c r="AA853" s="212"/>
      <c r="AB853" s="212"/>
      <c r="AC853" s="212"/>
      <c r="AD853" s="212"/>
      <c r="AE853" s="212"/>
      <c r="AF853" s="212"/>
      <c r="AG853" s="212" t="s">
        <v>442</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75" t="s">
        <v>459</v>
      </c>
      <c r="D854" s="266"/>
      <c r="E854" s="267">
        <v>4.92</v>
      </c>
      <c r="F854" s="223"/>
      <c r="G854" s="223"/>
      <c r="H854" s="223"/>
      <c r="I854" s="223"/>
      <c r="J854" s="223"/>
      <c r="K854" s="223"/>
      <c r="L854" s="223"/>
      <c r="M854" s="223"/>
      <c r="N854" s="222"/>
      <c r="O854" s="222"/>
      <c r="P854" s="222"/>
      <c r="Q854" s="222"/>
      <c r="R854" s="223"/>
      <c r="S854" s="223"/>
      <c r="T854" s="223"/>
      <c r="U854" s="223"/>
      <c r="V854" s="223"/>
      <c r="W854" s="223"/>
      <c r="X854" s="223"/>
      <c r="Y854" s="223"/>
      <c r="Z854" s="212"/>
      <c r="AA854" s="212"/>
      <c r="AB854" s="212"/>
      <c r="AC854" s="212"/>
      <c r="AD854" s="212"/>
      <c r="AE854" s="212"/>
      <c r="AF854" s="212"/>
      <c r="AG854" s="212" t="s">
        <v>442</v>
      </c>
      <c r="AH854" s="212">
        <v>1</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ht="22.5" outlineLevel="1" x14ac:dyDescent="0.2">
      <c r="A855" s="239">
        <v>144</v>
      </c>
      <c r="B855" s="240" t="s">
        <v>1088</v>
      </c>
      <c r="C855" s="257" t="s">
        <v>1089</v>
      </c>
      <c r="D855" s="241" t="s">
        <v>486</v>
      </c>
      <c r="E855" s="242">
        <v>23.087</v>
      </c>
      <c r="F855" s="243"/>
      <c r="G855" s="244">
        <f>ROUND(E855*F855,2)</f>
        <v>0</v>
      </c>
      <c r="H855" s="243"/>
      <c r="I855" s="244">
        <f>ROUND(E855*H855,2)</f>
        <v>0</v>
      </c>
      <c r="J855" s="243"/>
      <c r="K855" s="244">
        <f>ROUND(E855*J855,2)</f>
        <v>0</v>
      </c>
      <c r="L855" s="244">
        <v>21</v>
      </c>
      <c r="M855" s="244">
        <f>G855*(1+L855/100)</f>
        <v>0</v>
      </c>
      <c r="N855" s="242">
        <v>1.6000000000000001E-4</v>
      </c>
      <c r="O855" s="242">
        <f>ROUND(E855*N855,2)</f>
        <v>0</v>
      </c>
      <c r="P855" s="242">
        <v>0</v>
      </c>
      <c r="Q855" s="242">
        <f>ROUND(E855*P855,2)</f>
        <v>0</v>
      </c>
      <c r="R855" s="244" t="s">
        <v>1087</v>
      </c>
      <c r="S855" s="244" t="s">
        <v>352</v>
      </c>
      <c r="T855" s="245" t="s">
        <v>352</v>
      </c>
      <c r="U855" s="223">
        <v>0.14000000000000001</v>
      </c>
      <c r="V855" s="223">
        <f>ROUND(E855*U855,2)</f>
        <v>3.23</v>
      </c>
      <c r="W855" s="223"/>
      <c r="X855" s="223" t="s">
        <v>437</v>
      </c>
      <c r="Y855" s="223" t="s">
        <v>355</v>
      </c>
      <c r="Z855" s="212"/>
      <c r="AA855" s="212"/>
      <c r="AB855" s="212"/>
      <c r="AC855" s="212"/>
      <c r="AD855" s="212"/>
      <c r="AE855" s="212"/>
      <c r="AF855" s="212"/>
      <c r="AG855" s="212" t="s">
        <v>438</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2" x14ac:dyDescent="0.2">
      <c r="A856" s="219"/>
      <c r="B856" s="220"/>
      <c r="C856" s="258" t="s">
        <v>425</v>
      </c>
      <c r="D856" s="246"/>
      <c r="E856" s="246"/>
      <c r="F856" s="246"/>
      <c r="G856" s="246"/>
      <c r="H856" s="223"/>
      <c r="I856" s="223"/>
      <c r="J856" s="223"/>
      <c r="K856" s="223"/>
      <c r="L856" s="223"/>
      <c r="M856" s="223"/>
      <c r="N856" s="222"/>
      <c r="O856" s="222"/>
      <c r="P856" s="222"/>
      <c r="Q856" s="222"/>
      <c r="R856" s="223"/>
      <c r="S856" s="223"/>
      <c r="T856" s="223"/>
      <c r="U856" s="223"/>
      <c r="V856" s="223"/>
      <c r="W856" s="223"/>
      <c r="X856" s="223"/>
      <c r="Y856" s="223"/>
      <c r="Z856" s="212"/>
      <c r="AA856" s="212"/>
      <c r="AB856" s="212"/>
      <c r="AC856" s="212"/>
      <c r="AD856" s="212"/>
      <c r="AE856" s="212"/>
      <c r="AF856" s="212"/>
      <c r="AG856" s="212" t="s">
        <v>357</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59" t="s">
        <v>1090</v>
      </c>
      <c r="D857" s="248"/>
      <c r="E857" s="248"/>
      <c r="F857" s="248"/>
      <c r="G857" s="248"/>
      <c r="H857" s="223"/>
      <c r="I857" s="223"/>
      <c r="J857" s="223"/>
      <c r="K857" s="223"/>
      <c r="L857" s="223"/>
      <c r="M857" s="223"/>
      <c r="N857" s="222"/>
      <c r="O857" s="222"/>
      <c r="P857" s="222"/>
      <c r="Q857" s="222"/>
      <c r="R857" s="223"/>
      <c r="S857" s="223"/>
      <c r="T857" s="223"/>
      <c r="U857" s="223"/>
      <c r="V857" s="223"/>
      <c r="W857" s="223"/>
      <c r="X857" s="223"/>
      <c r="Y857" s="223"/>
      <c r="Z857" s="212"/>
      <c r="AA857" s="212"/>
      <c r="AB857" s="212"/>
      <c r="AC857" s="212"/>
      <c r="AD857" s="212"/>
      <c r="AE857" s="212"/>
      <c r="AF857" s="212"/>
      <c r="AG857" s="212" t="s">
        <v>357</v>
      </c>
      <c r="AH857" s="212"/>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2" x14ac:dyDescent="0.2">
      <c r="A858" s="219"/>
      <c r="B858" s="220"/>
      <c r="C858" s="274" t="s">
        <v>1091</v>
      </c>
      <c r="D858" s="264"/>
      <c r="E858" s="265"/>
      <c r="F858" s="223"/>
      <c r="G858" s="223"/>
      <c r="H858" s="223"/>
      <c r="I858" s="223"/>
      <c r="J858" s="223"/>
      <c r="K858" s="223"/>
      <c r="L858" s="223"/>
      <c r="M858" s="223"/>
      <c r="N858" s="222"/>
      <c r="O858" s="222"/>
      <c r="P858" s="222"/>
      <c r="Q858" s="222"/>
      <c r="R858" s="223"/>
      <c r="S858" s="223"/>
      <c r="T858" s="223"/>
      <c r="U858" s="223"/>
      <c r="V858" s="223"/>
      <c r="W858" s="223"/>
      <c r="X858" s="223"/>
      <c r="Y858" s="223"/>
      <c r="Z858" s="212"/>
      <c r="AA858" s="212"/>
      <c r="AB858" s="212"/>
      <c r="AC858" s="212"/>
      <c r="AD858" s="212"/>
      <c r="AE858" s="212"/>
      <c r="AF858" s="212"/>
      <c r="AG858" s="212" t="s">
        <v>442</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74" t="s">
        <v>1057</v>
      </c>
      <c r="D859" s="264"/>
      <c r="E859" s="265"/>
      <c r="F859" s="223"/>
      <c r="G859" s="223"/>
      <c r="H859" s="223"/>
      <c r="I859" s="223"/>
      <c r="J859" s="223"/>
      <c r="K859" s="223"/>
      <c r="L859" s="223"/>
      <c r="M859" s="223"/>
      <c r="N859" s="222"/>
      <c r="O859" s="222"/>
      <c r="P859" s="222"/>
      <c r="Q859" s="222"/>
      <c r="R859" s="223"/>
      <c r="S859" s="223"/>
      <c r="T859" s="223"/>
      <c r="U859" s="223"/>
      <c r="V859" s="223"/>
      <c r="W859" s="223"/>
      <c r="X859" s="223"/>
      <c r="Y859" s="223"/>
      <c r="Z859" s="212"/>
      <c r="AA859" s="212"/>
      <c r="AB859" s="212"/>
      <c r="AC859" s="212"/>
      <c r="AD859" s="212"/>
      <c r="AE859" s="212"/>
      <c r="AF859" s="212"/>
      <c r="AG859" s="212" t="s">
        <v>442</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74" t="s">
        <v>1092</v>
      </c>
      <c r="D860" s="264"/>
      <c r="E860" s="265">
        <v>12.35</v>
      </c>
      <c r="F860" s="223"/>
      <c r="G860" s="223"/>
      <c r="H860" s="223"/>
      <c r="I860" s="223"/>
      <c r="J860" s="223"/>
      <c r="K860" s="223"/>
      <c r="L860" s="223"/>
      <c r="M860" s="223"/>
      <c r="N860" s="222"/>
      <c r="O860" s="222"/>
      <c r="P860" s="222"/>
      <c r="Q860" s="222"/>
      <c r="R860" s="223"/>
      <c r="S860" s="223"/>
      <c r="T860" s="223"/>
      <c r="U860" s="223"/>
      <c r="V860" s="223"/>
      <c r="W860" s="223"/>
      <c r="X860" s="223"/>
      <c r="Y860" s="223"/>
      <c r="Z860" s="212"/>
      <c r="AA860" s="212"/>
      <c r="AB860" s="212"/>
      <c r="AC860" s="212"/>
      <c r="AD860" s="212"/>
      <c r="AE860" s="212"/>
      <c r="AF860" s="212"/>
      <c r="AG860" s="212" t="s">
        <v>442</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74" t="s">
        <v>1093</v>
      </c>
      <c r="D861" s="264"/>
      <c r="E861" s="265">
        <v>5.19</v>
      </c>
      <c r="F861" s="223"/>
      <c r="G861" s="223"/>
      <c r="H861" s="223"/>
      <c r="I861" s="223"/>
      <c r="J861" s="223"/>
      <c r="K861" s="223"/>
      <c r="L861" s="223"/>
      <c r="M861" s="223"/>
      <c r="N861" s="222"/>
      <c r="O861" s="222"/>
      <c r="P861" s="222"/>
      <c r="Q861" s="222"/>
      <c r="R861" s="223"/>
      <c r="S861" s="223"/>
      <c r="T861" s="223"/>
      <c r="U861" s="223"/>
      <c r="V861" s="223"/>
      <c r="W861" s="223"/>
      <c r="X861" s="223"/>
      <c r="Y861" s="223"/>
      <c r="Z861" s="212"/>
      <c r="AA861" s="212"/>
      <c r="AB861" s="212"/>
      <c r="AC861" s="212"/>
      <c r="AD861" s="212"/>
      <c r="AE861" s="212"/>
      <c r="AF861" s="212"/>
      <c r="AG861" s="212" t="s">
        <v>442</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75" t="s">
        <v>459</v>
      </c>
      <c r="D862" s="266"/>
      <c r="E862" s="267">
        <v>17.54</v>
      </c>
      <c r="F862" s="223"/>
      <c r="G862" s="223"/>
      <c r="H862" s="223"/>
      <c r="I862" s="223"/>
      <c r="J862" s="223"/>
      <c r="K862" s="223"/>
      <c r="L862" s="223"/>
      <c r="M862" s="223"/>
      <c r="N862" s="222"/>
      <c r="O862" s="222"/>
      <c r="P862" s="222"/>
      <c r="Q862" s="222"/>
      <c r="R862" s="223"/>
      <c r="S862" s="223"/>
      <c r="T862" s="223"/>
      <c r="U862" s="223"/>
      <c r="V862" s="223"/>
      <c r="W862" s="223"/>
      <c r="X862" s="223"/>
      <c r="Y862" s="223"/>
      <c r="Z862" s="212"/>
      <c r="AA862" s="212"/>
      <c r="AB862" s="212"/>
      <c r="AC862" s="212"/>
      <c r="AD862" s="212"/>
      <c r="AE862" s="212"/>
      <c r="AF862" s="212"/>
      <c r="AG862" s="212" t="s">
        <v>442</v>
      </c>
      <c r="AH862" s="212">
        <v>1</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74" t="s">
        <v>1094</v>
      </c>
      <c r="D863" s="264"/>
      <c r="E863" s="265"/>
      <c r="F863" s="223"/>
      <c r="G863" s="223"/>
      <c r="H863" s="223"/>
      <c r="I863" s="223"/>
      <c r="J863" s="223"/>
      <c r="K863" s="223"/>
      <c r="L863" s="223"/>
      <c r="M863" s="223"/>
      <c r="N863" s="222"/>
      <c r="O863" s="222"/>
      <c r="P863" s="222"/>
      <c r="Q863" s="222"/>
      <c r="R863" s="223"/>
      <c r="S863" s="223"/>
      <c r="T863" s="223"/>
      <c r="U863" s="223"/>
      <c r="V863" s="223"/>
      <c r="W863" s="223"/>
      <c r="X863" s="223"/>
      <c r="Y863" s="223"/>
      <c r="Z863" s="212"/>
      <c r="AA863" s="212"/>
      <c r="AB863" s="212"/>
      <c r="AC863" s="212"/>
      <c r="AD863" s="212"/>
      <c r="AE863" s="212"/>
      <c r="AF863" s="212"/>
      <c r="AG863" s="212" t="s">
        <v>442</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74" t="s">
        <v>1095</v>
      </c>
      <c r="D864" s="264"/>
      <c r="E864" s="265">
        <v>3.585</v>
      </c>
      <c r="F864" s="223"/>
      <c r="G864" s="223"/>
      <c r="H864" s="223"/>
      <c r="I864" s="223"/>
      <c r="J864" s="223"/>
      <c r="K864" s="223"/>
      <c r="L864" s="223"/>
      <c r="M864" s="223"/>
      <c r="N864" s="222"/>
      <c r="O864" s="222"/>
      <c r="P864" s="222"/>
      <c r="Q864" s="222"/>
      <c r="R864" s="223"/>
      <c r="S864" s="223"/>
      <c r="T864" s="223"/>
      <c r="U864" s="223"/>
      <c r="V864" s="223"/>
      <c r="W864" s="223"/>
      <c r="X864" s="223"/>
      <c r="Y864" s="223"/>
      <c r="Z864" s="212"/>
      <c r="AA864" s="212"/>
      <c r="AB864" s="212"/>
      <c r="AC864" s="212"/>
      <c r="AD864" s="212"/>
      <c r="AE864" s="212"/>
      <c r="AF864" s="212"/>
      <c r="AG864" s="212" t="s">
        <v>442</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74" t="s">
        <v>1096</v>
      </c>
      <c r="D865" s="264"/>
      <c r="E865" s="265">
        <v>1.962</v>
      </c>
      <c r="F865" s="223"/>
      <c r="G865" s="223"/>
      <c r="H865" s="223"/>
      <c r="I865" s="223"/>
      <c r="J865" s="223"/>
      <c r="K865" s="223"/>
      <c r="L865" s="223"/>
      <c r="M865" s="223"/>
      <c r="N865" s="222"/>
      <c r="O865" s="222"/>
      <c r="P865" s="222"/>
      <c r="Q865" s="222"/>
      <c r="R865" s="223"/>
      <c r="S865" s="223"/>
      <c r="T865" s="223"/>
      <c r="U865" s="223"/>
      <c r="V865" s="223"/>
      <c r="W865" s="223"/>
      <c r="X865" s="223"/>
      <c r="Y865" s="223"/>
      <c r="Z865" s="212"/>
      <c r="AA865" s="212"/>
      <c r="AB865" s="212"/>
      <c r="AC865" s="212"/>
      <c r="AD865" s="212"/>
      <c r="AE865" s="212"/>
      <c r="AF865" s="212"/>
      <c r="AG865" s="212" t="s">
        <v>442</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75" t="s">
        <v>459</v>
      </c>
      <c r="D866" s="266"/>
      <c r="E866" s="267">
        <v>5.5469999999999997</v>
      </c>
      <c r="F866" s="223"/>
      <c r="G866" s="223"/>
      <c r="H866" s="223"/>
      <c r="I866" s="223"/>
      <c r="J866" s="223"/>
      <c r="K866" s="223"/>
      <c r="L866" s="223"/>
      <c r="M866" s="223"/>
      <c r="N866" s="222"/>
      <c r="O866" s="222"/>
      <c r="P866" s="222"/>
      <c r="Q866" s="222"/>
      <c r="R866" s="223"/>
      <c r="S866" s="223"/>
      <c r="T866" s="223"/>
      <c r="U866" s="223"/>
      <c r="V866" s="223"/>
      <c r="W866" s="223"/>
      <c r="X866" s="223"/>
      <c r="Y866" s="223"/>
      <c r="Z866" s="212"/>
      <c r="AA866" s="212"/>
      <c r="AB866" s="212"/>
      <c r="AC866" s="212"/>
      <c r="AD866" s="212"/>
      <c r="AE866" s="212"/>
      <c r="AF866" s="212"/>
      <c r="AG866" s="212" t="s">
        <v>442</v>
      </c>
      <c r="AH866" s="212">
        <v>1</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39">
        <v>145</v>
      </c>
      <c r="B867" s="240" t="s">
        <v>1097</v>
      </c>
      <c r="C867" s="257" t="s">
        <v>1098</v>
      </c>
      <c r="D867" s="241" t="s">
        <v>486</v>
      </c>
      <c r="E867" s="242">
        <v>145.6</v>
      </c>
      <c r="F867" s="243"/>
      <c r="G867" s="244">
        <f>ROUND(E867*F867,2)</f>
        <v>0</v>
      </c>
      <c r="H867" s="243"/>
      <c r="I867" s="244">
        <f>ROUND(E867*H867,2)</f>
        <v>0</v>
      </c>
      <c r="J867" s="243"/>
      <c r="K867" s="244">
        <f>ROUND(E867*J867,2)</f>
        <v>0</v>
      </c>
      <c r="L867" s="244">
        <v>21</v>
      </c>
      <c r="M867" s="244">
        <f>G867*(1+L867/100)</f>
        <v>0</v>
      </c>
      <c r="N867" s="242">
        <v>0</v>
      </c>
      <c r="O867" s="242">
        <f>ROUND(E867*N867,2)</f>
        <v>0</v>
      </c>
      <c r="P867" s="242">
        <v>0</v>
      </c>
      <c r="Q867" s="242">
        <f>ROUND(E867*P867,2)</f>
        <v>0</v>
      </c>
      <c r="R867" s="244" t="s">
        <v>1087</v>
      </c>
      <c r="S867" s="244" t="s">
        <v>352</v>
      </c>
      <c r="T867" s="245" t="s">
        <v>352</v>
      </c>
      <c r="U867" s="223">
        <v>0.08</v>
      </c>
      <c r="V867" s="223">
        <f>ROUND(E867*U867,2)</f>
        <v>11.65</v>
      </c>
      <c r="W867" s="223"/>
      <c r="X867" s="223" t="s">
        <v>437</v>
      </c>
      <c r="Y867" s="223" t="s">
        <v>355</v>
      </c>
      <c r="Z867" s="212"/>
      <c r="AA867" s="212"/>
      <c r="AB867" s="212"/>
      <c r="AC867" s="212"/>
      <c r="AD867" s="212"/>
      <c r="AE867" s="212"/>
      <c r="AF867" s="212"/>
      <c r="AG867" s="212" t="s">
        <v>438</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2" x14ac:dyDescent="0.2">
      <c r="A868" s="219"/>
      <c r="B868" s="220"/>
      <c r="C868" s="274" t="s">
        <v>791</v>
      </c>
      <c r="D868" s="264"/>
      <c r="E868" s="265">
        <v>145.6</v>
      </c>
      <c r="F868" s="223"/>
      <c r="G868" s="223"/>
      <c r="H868" s="223"/>
      <c r="I868" s="223"/>
      <c r="J868" s="223"/>
      <c r="K868" s="223"/>
      <c r="L868" s="223"/>
      <c r="M868" s="223"/>
      <c r="N868" s="222"/>
      <c r="O868" s="222"/>
      <c r="P868" s="222"/>
      <c r="Q868" s="222"/>
      <c r="R868" s="223"/>
      <c r="S868" s="223"/>
      <c r="T868" s="223"/>
      <c r="U868" s="223"/>
      <c r="V868" s="223"/>
      <c r="W868" s="223"/>
      <c r="X868" s="223"/>
      <c r="Y868" s="223"/>
      <c r="Z868" s="212"/>
      <c r="AA868" s="212"/>
      <c r="AB868" s="212"/>
      <c r="AC868" s="212"/>
      <c r="AD868" s="212"/>
      <c r="AE868" s="212"/>
      <c r="AF868" s="212"/>
      <c r="AG868" s="212" t="s">
        <v>442</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75" t="s">
        <v>459</v>
      </c>
      <c r="D869" s="266"/>
      <c r="E869" s="267">
        <v>145.6</v>
      </c>
      <c r="F869" s="223"/>
      <c r="G869" s="223"/>
      <c r="H869" s="223"/>
      <c r="I869" s="223"/>
      <c r="J869" s="223"/>
      <c r="K869" s="223"/>
      <c r="L869" s="223"/>
      <c r="M869" s="223"/>
      <c r="N869" s="222"/>
      <c r="O869" s="222"/>
      <c r="P869" s="222"/>
      <c r="Q869" s="222"/>
      <c r="R869" s="223"/>
      <c r="S869" s="223"/>
      <c r="T869" s="223"/>
      <c r="U869" s="223"/>
      <c r="V869" s="223"/>
      <c r="W869" s="223"/>
      <c r="X869" s="223"/>
      <c r="Y869" s="223"/>
      <c r="Z869" s="212"/>
      <c r="AA869" s="212"/>
      <c r="AB869" s="212"/>
      <c r="AC869" s="212"/>
      <c r="AD869" s="212"/>
      <c r="AE869" s="212"/>
      <c r="AF869" s="212"/>
      <c r="AG869" s="212" t="s">
        <v>442</v>
      </c>
      <c r="AH869" s="212">
        <v>1</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39">
        <v>146</v>
      </c>
      <c r="B870" s="240" t="s">
        <v>1099</v>
      </c>
      <c r="C870" s="257" t="s">
        <v>1100</v>
      </c>
      <c r="D870" s="241" t="s">
        <v>486</v>
      </c>
      <c r="E870" s="242">
        <v>17.510000000000002</v>
      </c>
      <c r="F870" s="243"/>
      <c r="G870" s="244">
        <f>ROUND(E870*F870,2)</f>
        <v>0</v>
      </c>
      <c r="H870" s="243"/>
      <c r="I870" s="244">
        <f>ROUND(E870*H870,2)</f>
        <v>0</v>
      </c>
      <c r="J870" s="243"/>
      <c r="K870" s="244">
        <f>ROUND(E870*J870,2)</f>
        <v>0</v>
      </c>
      <c r="L870" s="244">
        <v>21</v>
      </c>
      <c r="M870" s="244">
        <f>G870*(1+L870/100)</f>
        <v>0</v>
      </c>
      <c r="N870" s="242">
        <v>0</v>
      </c>
      <c r="O870" s="242">
        <f>ROUND(E870*N870,2)</f>
        <v>0</v>
      </c>
      <c r="P870" s="242">
        <v>0</v>
      </c>
      <c r="Q870" s="242">
        <f>ROUND(E870*P870,2)</f>
        <v>0</v>
      </c>
      <c r="R870" s="244" t="s">
        <v>1087</v>
      </c>
      <c r="S870" s="244" t="s">
        <v>352</v>
      </c>
      <c r="T870" s="245" t="s">
        <v>352</v>
      </c>
      <c r="U870" s="223">
        <v>0.15</v>
      </c>
      <c r="V870" s="223">
        <f>ROUND(E870*U870,2)</f>
        <v>2.63</v>
      </c>
      <c r="W870" s="223"/>
      <c r="X870" s="223" t="s">
        <v>437</v>
      </c>
      <c r="Y870" s="223" t="s">
        <v>355</v>
      </c>
      <c r="Z870" s="212"/>
      <c r="AA870" s="212"/>
      <c r="AB870" s="212"/>
      <c r="AC870" s="212"/>
      <c r="AD870" s="212"/>
      <c r="AE870" s="212"/>
      <c r="AF870" s="212"/>
      <c r="AG870" s="212" t="s">
        <v>438</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2" x14ac:dyDescent="0.2">
      <c r="A871" s="219"/>
      <c r="B871" s="220"/>
      <c r="C871" s="258" t="s">
        <v>1101</v>
      </c>
      <c r="D871" s="246"/>
      <c r="E871" s="246"/>
      <c r="F871" s="246"/>
      <c r="G871" s="246"/>
      <c r="H871" s="223"/>
      <c r="I871" s="223"/>
      <c r="J871" s="223"/>
      <c r="K871" s="223"/>
      <c r="L871" s="223"/>
      <c r="M871" s="223"/>
      <c r="N871" s="222"/>
      <c r="O871" s="222"/>
      <c r="P871" s="222"/>
      <c r="Q871" s="222"/>
      <c r="R871" s="223"/>
      <c r="S871" s="223"/>
      <c r="T871" s="223"/>
      <c r="U871" s="223"/>
      <c r="V871" s="223"/>
      <c r="W871" s="223"/>
      <c r="X871" s="223"/>
      <c r="Y871" s="223"/>
      <c r="Z871" s="212"/>
      <c r="AA871" s="212"/>
      <c r="AB871" s="212"/>
      <c r="AC871" s="212"/>
      <c r="AD871" s="212"/>
      <c r="AE871" s="212"/>
      <c r="AF871" s="212"/>
      <c r="AG871" s="212" t="s">
        <v>357</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2" x14ac:dyDescent="0.2">
      <c r="A872" s="219"/>
      <c r="B872" s="220"/>
      <c r="C872" s="274" t="s">
        <v>828</v>
      </c>
      <c r="D872" s="264"/>
      <c r="E872" s="265">
        <v>17.510000000000002</v>
      </c>
      <c r="F872" s="223"/>
      <c r="G872" s="223"/>
      <c r="H872" s="223"/>
      <c r="I872" s="223"/>
      <c r="J872" s="223"/>
      <c r="K872" s="223"/>
      <c r="L872" s="223"/>
      <c r="M872" s="223"/>
      <c r="N872" s="222"/>
      <c r="O872" s="222"/>
      <c r="P872" s="222"/>
      <c r="Q872" s="222"/>
      <c r="R872" s="223"/>
      <c r="S872" s="223"/>
      <c r="T872" s="223"/>
      <c r="U872" s="223"/>
      <c r="V872" s="223"/>
      <c r="W872" s="223"/>
      <c r="X872" s="223"/>
      <c r="Y872" s="223"/>
      <c r="Z872" s="212"/>
      <c r="AA872" s="212"/>
      <c r="AB872" s="212"/>
      <c r="AC872" s="212"/>
      <c r="AD872" s="212"/>
      <c r="AE872" s="212"/>
      <c r="AF872" s="212"/>
      <c r="AG872" s="212" t="s">
        <v>442</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75" t="s">
        <v>459</v>
      </c>
      <c r="D873" s="266"/>
      <c r="E873" s="267">
        <v>17.510000000000002</v>
      </c>
      <c r="F873" s="223"/>
      <c r="G873" s="223"/>
      <c r="H873" s="223"/>
      <c r="I873" s="223"/>
      <c r="J873" s="223"/>
      <c r="K873" s="223"/>
      <c r="L873" s="223"/>
      <c r="M873" s="223"/>
      <c r="N873" s="222"/>
      <c r="O873" s="222"/>
      <c r="P873" s="222"/>
      <c r="Q873" s="222"/>
      <c r="R873" s="223"/>
      <c r="S873" s="223"/>
      <c r="T873" s="223"/>
      <c r="U873" s="223"/>
      <c r="V873" s="223"/>
      <c r="W873" s="223"/>
      <c r="X873" s="223"/>
      <c r="Y873" s="223"/>
      <c r="Z873" s="212"/>
      <c r="AA873" s="212"/>
      <c r="AB873" s="212"/>
      <c r="AC873" s="212"/>
      <c r="AD873" s="212"/>
      <c r="AE873" s="212"/>
      <c r="AF873" s="212"/>
      <c r="AG873" s="212" t="s">
        <v>442</v>
      </c>
      <c r="AH873" s="212">
        <v>1</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ht="22.5" outlineLevel="1" x14ac:dyDescent="0.2">
      <c r="A874" s="239">
        <v>147</v>
      </c>
      <c r="B874" s="240" t="s">
        <v>1102</v>
      </c>
      <c r="C874" s="257" t="s">
        <v>1103</v>
      </c>
      <c r="D874" s="241" t="s">
        <v>537</v>
      </c>
      <c r="E874" s="242">
        <v>37.72</v>
      </c>
      <c r="F874" s="243"/>
      <c r="G874" s="244">
        <f>ROUND(E874*F874,2)</f>
        <v>0</v>
      </c>
      <c r="H874" s="243"/>
      <c r="I874" s="244">
        <f>ROUND(E874*H874,2)</f>
        <v>0</v>
      </c>
      <c r="J874" s="243"/>
      <c r="K874" s="244">
        <f>ROUND(E874*J874,2)</f>
        <v>0</v>
      </c>
      <c r="L874" s="244">
        <v>21</v>
      </c>
      <c r="M874" s="244">
        <f>G874*(1+L874/100)</f>
        <v>0</v>
      </c>
      <c r="N874" s="242">
        <v>1.6000000000000001E-4</v>
      </c>
      <c r="O874" s="242">
        <f>ROUND(E874*N874,2)</f>
        <v>0.01</v>
      </c>
      <c r="P874" s="242">
        <v>0</v>
      </c>
      <c r="Q874" s="242">
        <f>ROUND(E874*P874,2)</f>
        <v>0</v>
      </c>
      <c r="R874" s="244" t="s">
        <v>1087</v>
      </c>
      <c r="S874" s="244" t="s">
        <v>352</v>
      </c>
      <c r="T874" s="245" t="s">
        <v>352</v>
      </c>
      <c r="U874" s="223">
        <v>0.05</v>
      </c>
      <c r="V874" s="223">
        <f>ROUND(E874*U874,2)</f>
        <v>1.89</v>
      </c>
      <c r="W874" s="223"/>
      <c r="X874" s="223" t="s">
        <v>437</v>
      </c>
      <c r="Y874" s="223" t="s">
        <v>355</v>
      </c>
      <c r="Z874" s="212"/>
      <c r="AA874" s="212"/>
      <c r="AB874" s="212"/>
      <c r="AC874" s="212"/>
      <c r="AD874" s="212"/>
      <c r="AE874" s="212"/>
      <c r="AF874" s="212"/>
      <c r="AG874" s="212" t="s">
        <v>438</v>
      </c>
      <c r="AH874" s="212"/>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2" x14ac:dyDescent="0.2">
      <c r="A875" s="219"/>
      <c r="B875" s="220"/>
      <c r="C875" s="274" t="s">
        <v>1063</v>
      </c>
      <c r="D875" s="264"/>
      <c r="E875" s="265"/>
      <c r="F875" s="223"/>
      <c r="G875" s="223"/>
      <c r="H875" s="223"/>
      <c r="I875" s="223"/>
      <c r="J875" s="223"/>
      <c r="K875" s="223"/>
      <c r="L875" s="223"/>
      <c r="M875" s="223"/>
      <c r="N875" s="222"/>
      <c r="O875" s="222"/>
      <c r="P875" s="222"/>
      <c r="Q875" s="222"/>
      <c r="R875" s="223"/>
      <c r="S875" s="223"/>
      <c r="T875" s="223"/>
      <c r="U875" s="223"/>
      <c r="V875" s="223"/>
      <c r="W875" s="223"/>
      <c r="X875" s="223"/>
      <c r="Y875" s="223"/>
      <c r="Z875" s="212"/>
      <c r="AA875" s="212"/>
      <c r="AB875" s="212"/>
      <c r="AC875" s="212"/>
      <c r="AD875" s="212"/>
      <c r="AE875" s="212"/>
      <c r="AF875" s="212"/>
      <c r="AG875" s="212" t="s">
        <v>442</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74" t="s">
        <v>1064</v>
      </c>
      <c r="D876" s="264"/>
      <c r="E876" s="265">
        <v>37.72</v>
      </c>
      <c r="F876" s="223"/>
      <c r="G876" s="223"/>
      <c r="H876" s="223"/>
      <c r="I876" s="223"/>
      <c r="J876" s="223"/>
      <c r="K876" s="223"/>
      <c r="L876" s="223"/>
      <c r="M876" s="223"/>
      <c r="N876" s="222"/>
      <c r="O876" s="222"/>
      <c r="P876" s="222"/>
      <c r="Q876" s="222"/>
      <c r="R876" s="223"/>
      <c r="S876" s="223"/>
      <c r="T876" s="223"/>
      <c r="U876" s="223"/>
      <c r="V876" s="223"/>
      <c r="W876" s="223"/>
      <c r="X876" s="223"/>
      <c r="Y876" s="223"/>
      <c r="Z876" s="212"/>
      <c r="AA876" s="212"/>
      <c r="AB876" s="212"/>
      <c r="AC876" s="212"/>
      <c r="AD876" s="212"/>
      <c r="AE876" s="212"/>
      <c r="AF876" s="212"/>
      <c r="AG876" s="212" t="s">
        <v>442</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75" t="s">
        <v>459</v>
      </c>
      <c r="D877" s="266"/>
      <c r="E877" s="267">
        <v>37.72</v>
      </c>
      <c r="F877" s="223"/>
      <c r="G877" s="223"/>
      <c r="H877" s="223"/>
      <c r="I877" s="223"/>
      <c r="J877" s="223"/>
      <c r="K877" s="223"/>
      <c r="L877" s="223"/>
      <c r="M877" s="223"/>
      <c r="N877" s="222"/>
      <c r="O877" s="222"/>
      <c r="P877" s="222"/>
      <c r="Q877" s="222"/>
      <c r="R877" s="223"/>
      <c r="S877" s="223"/>
      <c r="T877" s="223"/>
      <c r="U877" s="223"/>
      <c r="V877" s="223"/>
      <c r="W877" s="223"/>
      <c r="X877" s="223"/>
      <c r="Y877" s="223"/>
      <c r="Z877" s="212"/>
      <c r="AA877" s="212"/>
      <c r="AB877" s="212"/>
      <c r="AC877" s="212"/>
      <c r="AD877" s="212"/>
      <c r="AE877" s="212"/>
      <c r="AF877" s="212"/>
      <c r="AG877" s="212" t="s">
        <v>442</v>
      </c>
      <c r="AH877" s="212">
        <v>1</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ht="22.5" outlineLevel="1" x14ac:dyDescent="0.2">
      <c r="A878" s="239">
        <v>148</v>
      </c>
      <c r="B878" s="240" t="s">
        <v>1104</v>
      </c>
      <c r="C878" s="257" t="s">
        <v>1105</v>
      </c>
      <c r="D878" s="241" t="s">
        <v>486</v>
      </c>
      <c r="E878" s="242">
        <v>179.42099999999999</v>
      </c>
      <c r="F878" s="243"/>
      <c r="G878" s="244">
        <f>ROUND(E878*F878,2)</f>
        <v>0</v>
      </c>
      <c r="H878" s="243"/>
      <c r="I878" s="244">
        <f>ROUND(E878*H878,2)</f>
        <v>0</v>
      </c>
      <c r="J878" s="243"/>
      <c r="K878" s="244">
        <f>ROUND(E878*J878,2)</f>
        <v>0</v>
      </c>
      <c r="L878" s="244">
        <v>21</v>
      </c>
      <c r="M878" s="244">
        <f>G878*(1+L878/100)</f>
        <v>0</v>
      </c>
      <c r="N878" s="242">
        <v>3.0000000000000001E-5</v>
      </c>
      <c r="O878" s="242">
        <f>ROUND(E878*N878,2)</f>
        <v>0.01</v>
      </c>
      <c r="P878" s="242">
        <v>0</v>
      </c>
      <c r="Q878" s="242">
        <f>ROUND(E878*P878,2)</f>
        <v>0</v>
      </c>
      <c r="R878" s="244" t="s">
        <v>1087</v>
      </c>
      <c r="S878" s="244" t="s">
        <v>352</v>
      </c>
      <c r="T878" s="245" t="s">
        <v>352</v>
      </c>
      <c r="U878" s="223">
        <v>7.0000000000000007E-2</v>
      </c>
      <c r="V878" s="223">
        <f>ROUND(E878*U878,2)</f>
        <v>12.56</v>
      </c>
      <c r="W878" s="223"/>
      <c r="X878" s="223" t="s">
        <v>437</v>
      </c>
      <c r="Y878" s="223" t="s">
        <v>355</v>
      </c>
      <c r="Z878" s="212"/>
      <c r="AA878" s="212"/>
      <c r="AB878" s="212"/>
      <c r="AC878" s="212"/>
      <c r="AD878" s="212"/>
      <c r="AE878" s="212"/>
      <c r="AF878" s="212"/>
      <c r="AG878" s="212" t="s">
        <v>438</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58" t="s">
        <v>425</v>
      </c>
      <c r="D879" s="246"/>
      <c r="E879" s="246"/>
      <c r="F879" s="246"/>
      <c r="G879" s="246"/>
      <c r="H879" s="223"/>
      <c r="I879" s="223"/>
      <c r="J879" s="223"/>
      <c r="K879" s="223"/>
      <c r="L879" s="223"/>
      <c r="M879" s="223"/>
      <c r="N879" s="222"/>
      <c r="O879" s="222"/>
      <c r="P879" s="222"/>
      <c r="Q879" s="222"/>
      <c r="R879" s="223"/>
      <c r="S879" s="223"/>
      <c r="T879" s="223"/>
      <c r="U879" s="223"/>
      <c r="V879" s="223"/>
      <c r="W879" s="223"/>
      <c r="X879" s="223"/>
      <c r="Y879" s="223"/>
      <c r="Z879" s="212"/>
      <c r="AA879" s="212"/>
      <c r="AB879" s="212"/>
      <c r="AC879" s="212"/>
      <c r="AD879" s="212"/>
      <c r="AE879" s="212"/>
      <c r="AF879" s="212"/>
      <c r="AG879" s="212" t="s">
        <v>357</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59" t="s">
        <v>1106</v>
      </c>
      <c r="D880" s="248"/>
      <c r="E880" s="248"/>
      <c r="F880" s="248"/>
      <c r="G880" s="248"/>
      <c r="H880" s="223"/>
      <c r="I880" s="223"/>
      <c r="J880" s="223"/>
      <c r="K880" s="223"/>
      <c r="L880" s="223"/>
      <c r="M880" s="223"/>
      <c r="N880" s="222"/>
      <c r="O880" s="222"/>
      <c r="P880" s="222"/>
      <c r="Q880" s="222"/>
      <c r="R880" s="223"/>
      <c r="S880" s="223"/>
      <c r="T880" s="223"/>
      <c r="U880" s="223"/>
      <c r="V880" s="223"/>
      <c r="W880" s="223"/>
      <c r="X880" s="223"/>
      <c r="Y880" s="223"/>
      <c r="Z880" s="212"/>
      <c r="AA880" s="212"/>
      <c r="AB880" s="212"/>
      <c r="AC880" s="212"/>
      <c r="AD880" s="212"/>
      <c r="AE880" s="212"/>
      <c r="AF880" s="212"/>
      <c r="AG880" s="212" t="s">
        <v>357</v>
      </c>
      <c r="AH880" s="212"/>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2" x14ac:dyDescent="0.2">
      <c r="A881" s="219"/>
      <c r="B881" s="220"/>
      <c r="C881" s="274" t="s">
        <v>1107</v>
      </c>
      <c r="D881" s="264"/>
      <c r="E881" s="265">
        <v>160.16</v>
      </c>
      <c r="F881" s="223"/>
      <c r="G881" s="223"/>
      <c r="H881" s="223"/>
      <c r="I881" s="223"/>
      <c r="J881" s="223"/>
      <c r="K881" s="223"/>
      <c r="L881" s="223"/>
      <c r="M881" s="223"/>
      <c r="N881" s="222"/>
      <c r="O881" s="222"/>
      <c r="P881" s="222"/>
      <c r="Q881" s="222"/>
      <c r="R881" s="223"/>
      <c r="S881" s="223"/>
      <c r="T881" s="223"/>
      <c r="U881" s="223"/>
      <c r="V881" s="223"/>
      <c r="W881" s="223"/>
      <c r="X881" s="223"/>
      <c r="Y881" s="223"/>
      <c r="Z881" s="212"/>
      <c r="AA881" s="212"/>
      <c r="AB881" s="212"/>
      <c r="AC881" s="212"/>
      <c r="AD881" s="212"/>
      <c r="AE881" s="212"/>
      <c r="AF881" s="212"/>
      <c r="AG881" s="212" t="s">
        <v>442</v>
      </c>
      <c r="AH881" s="212">
        <v>5</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74" t="s">
        <v>1108</v>
      </c>
      <c r="D882" s="264"/>
      <c r="E882" s="265">
        <v>19.260999999999999</v>
      </c>
      <c r="F882" s="223"/>
      <c r="G882" s="223"/>
      <c r="H882" s="223"/>
      <c r="I882" s="223"/>
      <c r="J882" s="223"/>
      <c r="K882" s="223"/>
      <c r="L882" s="223"/>
      <c r="M882" s="223"/>
      <c r="N882" s="222"/>
      <c r="O882" s="222"/>
      <c r="P882" s="222"/>
      <c r="Q882" s="222"/>
      <c r="R882" s="223"/>
      <c r="S882" s="223"/>
      <c r="T882" s="223"/>
      <c r="U882" s="223"/>
      <c r="V882" s="223"/>
      <c r="W882" s="223"/>
      <c r="X882" s="223"/>
      <c r="Y882" s="223"/>
      <c r="Z882" s="212"/>
      <c r="AA882" s="212"/>
      <c r="AB882" s="212"/>
      <c r="AC882" s="212"/>
      <c r="AD882" s="212"/>
      <c r="AE882" s="212"/>
      <c r="AF882" s="212"/>
      <c r="AG882" s="212" t="s">
        <v>442</v>
      </c>
      <c r="AH882" s="212">
        <v>5</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
      <c r="A883" s="239">
        <v>149</v>
      </c>
      <c r="B883" s="240" t="s">
        <v>1109</v>
      </c>
      <c r="C883" s="257" t="s">
        <v>1110</v>
      </c>
      <c r="D883" s="241" t="s">
        <v>537</v>
      </c>
      <c r="E883" s="242">
        <v>147.52000000000001</v>
      </c>
      <c r="F883" s="243"/>
      <c r="G883" s="244">
        <f>ROUND(E883*F883,2)</f>
        <v>0</v>
      </c>
      <c r="H883" s="243"/>
      <c r="I883" s="244">
        <f>ROUND(E883*H883,2)</f>
        <v>0</v>
      </c>
      <c r="J883" s="243"/>
      <c r="K883" s="244">
        <f>ROUND(E883*J883,2)</f>
        <v>0</v>
      </c>
      <c r="L883" s="244">
        <v>21</v>
      </c>
      <c r="M883" s="244">
        <f>G883*(1+L883/100)</f>
        <v>0</v>
      </c>
      <c r="N883" s="242">
        <v>3.2000000000000003E-4</v>
      </c>
      <c r="O883" s="242">
        <f>ROUND(E883*N883,2)</f>
        <v>0.05</v>
      </c>
      <c r="P883" s="242">
        <v>0</v>
      </c>
      <c r="Q883" s="242">
        <f>ROUND(E883*P883,2)</f>
        <v>0</v>
      </c>
      <c r="R883" s="244"/>
      <c r="S883" s="244" t="s">
        <v>413</v>
      </c>
      <c r="T883" s="245" t="s">
        <v>353</v>
      </c>
      <c r="U883" s="223">
        <v>0.05</v>
      </c>
      <c r="V883" s="223">
        <f>ROUND(E883*U883,2)</f>
        <v>7.38</v>
      </c>
      <c r="W883" s="223"/>
      <c r="X883" s="223" t="s">
        <v>437</v>
      </c>
      <c r="Y883" s="223" t="s">
        <v>355</v>
      </c>
      <c r="Z883" s="212"/>
      <c r="AA883" s="212"/>
      <c r="AB883" s="212"/>
      <c r="AC883" s="212"/>
      <c r="AD883" s="212"/>
      <c r="AE883" s="212"/>
      <c r="AF883" s="212"/>
      <c r="AG883" s="212" t="s">
        <v>438</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2" x14ac:dyDescent="0.2">
      <c r="A884" s="219"/>
      <c r="B884" s="220"/>
      <c r="C884" s="258" t="s">
        <v>425</v>
      </c>
      <c r="D884" s="246"/>
      <c r="E884" s="246"/>
      <c r="F884" s="246"/>
      <c r="G884" s="246"/>
      <c r="H884" s="223"/>
      <c r="I884" s="223"/>
      <c r="J884" s="223"/>
      <c r="K884" s="223"/>
      <c r="L884" s="223"/>
      <c r="M884" s="223"/>
      <c r="N884" s="222"/>
      <c r="O884" s="222"/>
      <c r="P884" s="222"/>
      <c r="Q884" s="222"/>
      <c r="R884" s="223"/>
      <c r="S884" s="223"/>
      <c r="T884" s="223"/>
      <c r="U884" s="223"/>
      <c r="V884" s="223"/>
      <c r="W884" s="223"/>
      <c r="X884" s="223"/>
      <c r="Y884" s="223"/>
      <c r="Z884" s="212"/>
      <c r="AA884" s="212"/>
      <c r="AB884" s="212"/>
      <c r="AC884" s="212"/>
      <c r="AD884" s="212"/>
      <c r="AE884" s="212"/>
      <c r="AF884" s="212"/>
      <c r="AG884" s="212" t="s">
        <v>357</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59" t="s">
        <v>1110</v>
      </c>
      <c r="D885" s="248"/>
      <c r="E885" s="248"/>
      <c r="F885" s="248"/>
      <c r="G885" s="248"/>
      <c r="H885" s="223"/>
      <c r="I885" s="223"/>
      <c r="J885" s="223"/>
      <c r="K885" s="223"/>
      <c r="L885" s="223"/>
      <c r="M885" s="223"/>
      <c r="N885" s="222"/>
      <c r="O885" s="222"/>
      <c r="P885" s="222"/>
      <c r="Q885" s="222"/>
      <c r="R885" s="223"/>
      <c r="S885" s="223"/>
      <c r="T885" s="223"/>
      <c r="U885" s="223"/>
      <c r="V885" s="223"/>
      <c r="W885" s="223"/>
      <c r="X885" s="223"/>
      <c r="Y885" s="223"/>
      <c r="Z885" s="212"/>
      <c r="AA885" s="212"/>
      <c r="AB885" s="212"/>
      <c r="AC885" s="212"/>
      <c r="AD885" s="212"/>
      <c r="AE885" s="212"/>
      <c r="AF885" s="212"/>
      <c r="AG885" s="212" t="s">
        <v>357</v>
      </c>
      <c r="AH885" s="212"/>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59" t="s">
        <v>1652</v>
      </c>
      <c r="D886" s="248"/>
      <c r="E886" s="248"/>
      <c r="F886" s="248"/>
      <c r="G886" s="248"/>
      <c r="H886" s="223"/>
      <c r="I886" s="223"/>
      <c r="J886" s="223"/>
      <c r="K886" s="223"/>
      <c r="L886" s="223"/>
      <c r="M886" s="223"/>
      <c r="N886" s="222"/>
      <c r="O886" s="222"/>
      <c r="P886" s="222"/>
      <c r="Q886" s="222"/>
      <c r="R886" s="223"/>
      <c r="S886" s="223"/>
      <c r="T886" s="223"/>
      <c r="U886" s="223"/>
      <c r="V886" s="223"/>
      <c r="W886" s="223"/>
      <c r="X886" s="223"/>
      <c r="Y886" s="223"/>
      <c r="Z886" s="212"/>
      <c r="AA886" s="212"/>
      <c r="AB886" s="212"/>
      <c r="AC886" s="212"/>
      <c r="AD886" s="212"/>
      <c r="AE886" s="212"/>
      <c r="AF886" s="212"/>
      <c r="AG886" s="212" t="s">
        <v>357</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47" t="str">
        <f>C886</f>
        <v>Kompletní provedení dle veškerých informací obsažených v PD (textová i výkresová část, technologické postupy atd.).</v>
      </c>
      <c r="BB886" s="212"/>
      <c r="BC886" s="212"/>
      <c r="BD886" s="212"/>
      <c r="BE886" s="212"/>
      <c r="BF886" s="212"/>
      <c r="BG886" s="212"/>
      <c r="BH886" s="212"/>
    </row>
    <row r="887" spans="1:60" ht="22.5" outlineLevel="3" x14ac:dyDescent="0.2">
      <c r="A887" s="219"/>
      <c r="B887" s="220"/>
      <c r="C887" s="259" t="s">
        <v>1653</v>
      </c>
      <c r="D887" s="248"/>
      <c r="E887" s="248"/>
      <c r="F887" s="248"/>
      <c r="G887" s="248"/>
      <c r="H887" s="223"/>
      <c r="I887" s="223"/>
      <c r="J887" s="223"/>
      <c r="K887" s="223"/>
      <c r="L887" s="223"/>
      <c r="M887" s="223"/>
      <c r="N887" s="222"/>
      <c r="O887" s="222"/>
      <c r="P887" s="222"/>
      <c r="Q887" s="222"/>
      <c r="R887" s="223"/>
      <c r="S887" s="223"/>
      <c r="T887" s="223"/>
      <c r="U887" s="223"/>
      <c r="V887" s="223"/>
      <c r="W887" s="223"/>
      <c r="X887" s="223"/>
      <c r="Y887" s="223"/>
      <c r="Z887" s="212"/>
      <c r="AA887" s="212"/>
      <c r="AB887" s="212"/>
      <c r="AC887" s="212"/>
      <c r="AD887" s="212"/>
      <c r="AE887" s="212"/>
      <c r="AF887" s="212"/>
      <c r="AG887" s="212" t="s">
        <v>357</v>
      </c>
      <c r="AH887" s="212"/>
      <c r="AI887" s="212"/>
      <c r="AJ887" s="212"/>
      <c r="AK887" s="212"/>
      <c r="AL887" s="212"/>
      <c r="AM887" s="212"/>
      <c r="AN887" s="212"/>
      <c r="AO887" s="212"/>
      <c r="AP887" s="212"/>
      <c r="AQ887" s="212"/>
      <c r="AR887" s="212"/>
      <c r="AS887" s="212"/>
      <c r="AT887" s="212"/>
      <c r="AU887" s="212"/>
      <c r="AV887" s="212"/>
      <c r="AW887" s="212"/>
      <c r="AX887" s="212"/>
      <c r="AY887" s="212"/>
      <c r="AZ887" s="212"/>
      <c r="BA887" s="247" t="str">
        <f>C887</f>
        <v>Provedení je včetně montáže, demontáže původních konstrukcí, dodávky, přesunu hmot, přesunu a likvidace suti, povrchové úpravy, repasí, dílenských dokumentací,</v>
      </c>
      <c r="BB887" s="212"/>
      <c r="BC887" s="212"/>
      <c r="BD887" s="212"/>
      <c r="BE887" s="212"/>
      <c r="BF887" s="212"/>
      <c r="BG887" s="212"/>
      <c r="BH887" s="212"/>
    </row>
    <row r="888" spans="1:60" outlineLevel="3" x14ac:dyDescent="0.2">
      <c r="A888" s="219"/>
      <c r="B888" s="220"/>
      <c r="C888" s="259" t="s">
        <v>666</v>
      </c>
      <c r="D888" s="248"/>
      <c r="E888" s="248"/>
      <c r="F888" s="248"/>
      <c r="G888" s="248"/>
      <c r="H888" s="223"/>
      <c r="I888" s="223"/>
      <c r="J888" s="223"/>
      <c r="K888" s="223"/>
      <c r="L888" s="223"/>
      <c r="M888" s="223"/>
      <c r="N888" s="222"/>
      <c r="O888" s="222"/>
      <c r="P888" s="222"/>
      <c r="Q888" s="222"/>
      <c r="R888" s="223"/>
      <c r="S888" s="223"/>
      <c r="T888" s="223"/>
      <c r="U888" s="223"/>
      <c r="V888" s="223"/>
      <c r="W888" s="223"/>
      <c r="X888" s="223"/>
      <c r="Y888" s="223"/>
      <c r="Z888" s="212"/>
      <c r="AA888" s="212"/>
      <c r="AB888" s="212"/>
      <c r="AC888" s="212"/>
      <c r="AD888" s="212"/>
      <c r="AE888" s="212"/>
      <c r="AF888" s="212"/>
      <c r="AG888" s="212" t="s">
        <v>357</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2" x14ac:dyDescent="0.2">
      <c r="A889" s="219"/>
      <c r="B889" s="220"/>
      <c r="C889" s="274" t="s">
        <v>1063</v>
      </c>
      <c r="D889" s="264"/>
      <c r="E889" s="265"/>
      <c r="F889" s="223"/>
      <c r="G889" s="223"/>
      <c r="H889" s="223"/>
      <c r="I889" s="223"/>
      <c r="J889" s="223"/>
      <c r="K889" s="223"/>
      <c r="L889" s="223"/>
      <c r="M889" s="223"/>
      <c r="N889" s="222"/>
      <c r="O889" s="222"/>
      <c r="P889" s="222"/>
      <c r="Q889" s="222"/>
      <c r="R889" s="223"/>
      <c r="S889" s="223"/>
      <c r="T889" s="223"/>
      <c r="U889" s="223"/>
      <c r="V889" s="223"/>
      <c r="W889" s="223"/>
      <c r="X889" s="223"/>
      <c r="Y889" s="223"/>
      <c r="Z889" s="212"/>
      <c r="AA889" s="212"/>
      <c r="AB889" s="212"/>
      <c r="AC889" s="212"/>
      <c r="AD889" s="212"/>
      <c r="AE889" s="212"/>
      <c r="AF889" s="212"/>
      <c r="AG889" s="212" t="s">
        <v>442</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74" t="s">
        <v>1111</v>
      </c>
      <c r="D890" s="264"/>
      <c r="E890" s="265">
        <v>58.97</v>
      </c>
      <c r="F890" s="223"/>
      <c r="G890" s="223"/>
      <c r="H890" s="223"/>
      <c r="I890" s="223"/>
      <c r="J890" s="223"/>
      <c r="K890" s="223"/>
      <c r="L890" s="223"/>
      <c r="M890" s="223"/>
      <c r="N890" s="222"/>
      <c r="O890" s="222"/>
      <c r="P890" s="222"/>
      <c r="Q890" s="222"/>
      <c r="R890" s="223"/>
      <c r="S890" s="223"/>
      <c r="T890" s="223"/>
      <c r="U890" s="223"/>
      <c r="V890" s="223"/>
      <c r="W890" s="223"/>
      <c r="X890" s="223"/>
      <c r="Y890" s="223"/>
      <c r="Z890" s="212"/>
      <c r="AA890" s="212"/>
      <c r="AB890" s="212"/>
      <c r="AC890" s="212"/>
      <c r="AD890" s="212"/>
      <c r="AE890" s="212"/>
      <c r="AF890" s="212"/>
      <c r="AG890" s="212" t="s">
        <v>442</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74" t="s">
        <v>1112</v>
      </c>
      <c r="D891" s="264"/>
      <c r="E891" s="265">
        <v>50.83</v>
      </c>
      <c r="F891" s="223"/>
      <c r="G891" s="223"/>
      <c r="H891" s="223"/>
      <c r="I891" s="223"/>
      <c r="J891" s="223"/>
      <c r="K891" s="223"/>
      <c r="L891" s="223"/>
      <c r="M891" s="223"/>
      <c r="N891" s="222"/>
      <c r="O891" s="222"/>
      <c r="P891" s="222"/>
      <c r="Q891" s="222"/>
      <c r="R891" s="223"/>
      <c r="S891" s="223"/>
      <c r="T891" s="223"/>
      <c r="U891" s="223"/>
      <c r="V891" s="223"/>
      <c r="W891" s="223"/>
      <c r="X891" s="223"/>
      <c r="Y891" s="223"/>
      <c r="Z891" s="212"/>
      <c r="AA891" s="212"/>
      <c r="AB891" s="212"/>
      <c r="AC891" s="212"/>
      <c r="AD891" s="212"/>
      <c r="AE891" s="212"/>
      <c r="AF891" s="212"/>
      <c r="AG891" s="212" t="s">
        <v>442</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74" t="s">
        <v>1064</v>
      </c>
      <c r="D892" s="264"/>
      <c r="E892" s="265">
        <v>37.72</v>
      </c>
      <c r="F892" s="223"/>
      <c r="G892" s="223"/>
      <c r="H892" s="223"/>
      <c r="I892" s="223"/>
      <c r="J892" s="223"/>
      <c r="K892" s="223"/>
      <c r="L892" s="223"/>
      <c r="M892" s="223"/>
      <c r="N892" s="222"/>
      <c r="O892" s="222"/>
      <c r="P892" s="222"/>
      <c r="Q892" s="222"/>
      <c r="R892" s="223"/>
      <c r="S892" s="223"/>
      <c r="T892" s="223"/>
      <c r="U892" s="223"/>
      <c r="V892" s="223"/>
      <c r="W892" s="223"/>
      <c r="X892" s="223"/>
      <c r="Y892" s="223"/>
      <c r="Z892" s="212"/>
      <c r="AA892" s="212"/>
      <c r="AB892" s="212"/>
      <c r="AC892" s="212"/>
      <c r="AD892" s="212"/>
      <c r="AE892" s="212"/>
      <c r="AF892" s="212"/>
      <c r="AG892" s="212" t="s">
        <v>442</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75" t="s">
        <v>459</v>
      </c>
      <c r="D893" s="266"/>
      <c r="E893" s="267">
        <v>147.52000000000001</v>
      </c>
      <c r="F893" s="223"/>
      <c r="G893" s="223"/>
      <c r="H893" s="223"/>
      <c r="I893" s="223"/>
      <c r="J893" s="223"/>
      <c r="K893" s="223"/>
      <c r="L893" s="223"/>
      <c r="M893" s="223"/>
      <c r="N893" s="222"/>
      <c r="O893" s="222"/>
      <c r="P893" s="222"/>
      <c r="Q893" s="222"/>
      <c r="R893" s="223"/>
      <c r="S893" s="223"/>
      <c r="T893" s="223"/>
      <c r="U893" s="223"/>
      <c r="V893" s="223"/>
      <c r="W893" s="223"/>
      <c r="X893" s="223"/>
      <c r="Y893" s="223"/>
      <c r="Z893" s="212"/>
      <c r="AA893" s="212"/>
      <c r="AB893" s="212"/>
      <c r="AC893" s="212"/>
      <c r="AD893" s="212"/>
      <c r="AE893" s="212"/>
      <c r="AF893" s="212"/>
      <c r="AG893" s="212" t="s">
        <v>442</v>
      </c>
      <c r="AH893" s="212">
        <v>1</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ht="22.5" outlineLevel="1" x14ac:dyDescent="0.2">
      <c r="A894" s="239">
        <v>150</v>
      </c>
      <c r="B894" s="240" t="s">
        <v>1113</v>
      </c>
      <c r="C894" s="257" t="s">
        <v>1114</v>
      </c>
      <c r="D894" s="241" t="s">
        <v>486</v>
      </c>
      <c r="E894" s="242">
        <v>18.3855</v>
      </c>
      <c r="F894" s="243"/>
      <c r="G894" s="244">
        <f>ROUND(E894*F894,2)</f>
        <v>0</v>
      </c>
      <c r="H894" s="243"/>
      <c r="I894" s="244">
        <f>ROUND(E894*H894,2)</f>
        <v>0</v>
      </c>
      <c r="J894" s="243"/>
      <c r="K894" s="244">
        <f>ROUND(E894*J894,2)</f>
        <v>0</v>
      </c>
      <c r="L894" s="244">
        <v>21</v>
      </c>
      <c r="M894" s="244">
        <f>G894*(1+L894/100)</f>
        <v>0</v>
      </c>
      <c r="N894" s="242">
        <v>2E-3</v>
      </c>
      <c r="O894" s="242">
        <f>ROUND(E894*N894,2)</f>
        <v>0.04</v>
      </c>
      <c r="P894" s="242">
        <v>0</v>
      </c>
      <c r="Q894" s="242">
        <f>ROUND(E894*P894,2)</f>
        <v>0</v>
      </c>
      <c r="R894" s="244" t="s">
        <v>525</v>
      </c>
      <c r="S894" s="244" t="s">
        <v>352</v>
      </c>
      <c r="T894" s="245" t="s">
        <v>352</v>
      </c>
      <c r="U894" s="223">
        <v>0</v>
      </c>
      <c r="V894" s="223">
        <f>ROUND(E894*U894,2)</f>
        <v>0</v>
      </c>
      <c r="W894" s="223"/>
      <c r="X894" s="223" t="s">
        <v>526</v>
      </c>
      <c r="Y894" s="223" t="s">
        <v>355</v>
      </c>
      <c r="Z894" s="212"/>
      <c r="AA894" s="212"/>
      <c r="AB894" s="212"/>
      <c r="AC894" s="212"/>
      <c r="AD894" s="212"/>
      <c r="AE894" s="212"/>
      <c r="AF894" s="212"/>
      <c r="AG894" s="212" t="s">
        <v>527</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2" x14ac:dyDescent="0.2">
      <c r="A895" s="219"/>
      <c r="B895" s="220"/>
      <c r="C895" s="274" t="s">
        <v>1115</v>
      </c>
      <c r="D895" s="264"/>
      <c r="E895" s="265">
        <v>18.3855</v>
      </c>
      <c r="F895" s="223"/>
      <c r="G895" s="223"/>
      <c r="H895" s="223"/>
      <c r="I895" s="223"/>
      <c r="J895" s="223"/>
      <c r="K895" s="223"/>
      <c r="L895" s="223"/>
      <c r="M895" s="223"/>
      <c r="N895" s="222"/>
      <c r="O895" s="222"/>
      <c r="P895" s="222"/>
      <c r="Q895" s="222"/>
      <c r="R895" s="223"/>
      <c r="S895" s="223"/>
      <c r="T895" s="223"/>
      <c r="U895" s="223"/>
      <c r="V895" s="223"/>
      <c r="W895" s="223"/>
      <c r="X895" s="223"/>
      <c r="Y895" s="223"/>
      <c r="Z895" s="212"/>
      <c r="AA895" s="212"/>
      <c r="AB895" s="212"/>
      <c r="AC895" s="212"/>
      <c r="AD895" s="212"/>
      <c r="AE895" s="212"/>
      <c r="AF895" s="212"/>
      <c r="AG895" s="212" t="s">
        <v>442</v>
      </c>
      <c r="AH895" s="212">
        <v>5</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ht="22.5" outlineLevel="1" x14ac:dyDescent="0.2">
      <c r="A896" s="239">
        <v>151</v>
      </c>
      <c r="B896" s="240" t="s">
        <v>1116</v>
      </c>
      <c r="C896" s="257" t="s">
        <v>1117</v>
      </c>
      <c r="D896" s="241" t="s">
        <v>486</v>
      </c>
      <c r="E896" s="242">
        <v>18.3855</v>
      </c>
      <c r="F896" s="243"/>
      <c r="G896" s="244">
        <f>ROUND(E896*F896,2)</f>
        <v>0</v>
      </c>
      <c r="H896" s="243"/>
      <c r="I896" s="244">
        <f>ROUND(E896*H896,2)</f>
        <v>0</v>
      </c>
      <c r="J896" s="243"/>
      <c r="K896" s="244">
        <f>ROUND(E896*J896,2)</f>
        <v>0</v>
      </c>
      <c r="L896" s="244">
        <v>21</v>
      </c>
      <c r="M896" s="244">
        <f>G896*(1+L896/100)</f>
        <v>0</v>
      </c>
      <c r="N896" s="242">
        <v>2.3999999999999998E-3</v>
      </c>
      <c r="O896" s="242">
        <f>ROUND(E896*N896,2)</f>
        <v>0.04</v>
      </c>
      <c r="P896" s="242">
        <v>0</v>
      </c>
      <c r="Q896" s="242">
        <f>ROUND(E896*P896,2)</f>
        <v>0</v>
      </c>
      <c r="R896" s="244" t="s">
        <v>525</v>
      </c>
      <c r="S896" s="244" t="s">
        <v>352</v>
      </c>
      <c r="T896" s="245" t="s">
        <v>352</v>
      </c>
      <c r="U896" s="223">
        <v>0</v>
      </c>
      <c r="V896" s="223">
        <f>ROUND(E896*U896,2)</f>
        <v>0</v>
      </c>
      <c r="W896" s="223"/>
      <c r="X896" s="223" t="s">
        <v>526</v>
      </c>
      <c r="Y896" s="223" t="s">
        <v>355</v>
      </c>
      <c r="Z896" s="212"/>
      <c r="AA896" s="212"/>
      <c r="AB896" s="212"/>
      <c r="AC896" s="212"/>
      <c r="AD896" s="212"/>
      <c r="AE896" s="212"/>
      <c r="AF896" s="212"/>
      <c r="AG896" s="212" t="s">
        <v>527</v>
      </c>
      <c r="AH896" s="212"/>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2" x14ac:dyDescent="0.2">
      <c r="A897" s="219"/>
      <c r="B897" s="220"/>
      <c r="C897" s="274" t="s">
        <v>1115</v>
      </c>
      <c r="D897" s="264"/>
      <c r="E897" s="265">
        <v>18.3855</v>
      </c>
      <c r="F897" s="223"/>
      <c r="G897" s="223"/>
      <c r="H897" s="223"/>
      <c r="I897" s="223"/>
      <c r="J897" s="223"/>
      <c r="K897" s="223"/>
      <c r="L897" s="223"/>
      <c r="M897" s="223"/>
      <c r="N897" s="222"/>
      <c r="O897" s="222"/>
      <c r="P897" s="222"/>
      <c r="Q897" s="222"/>
      <c r="R897" s="223"/>
      <c r="S897" s="223"/>
      <c r="T897" s="223"/>
      <c r="U897" s="223"/>
      <c r="V897" s="223"/>
      <c r="W897" s="223"/>
      <c r="X897" s="223"/>
      <c r="Y897" s="223"/>
      <c r="Z897" s="212"/>
      <c r="AA897" s="212"/>
      <c r="AB897" s="212"/>
      <c r="AC897" s="212"/>
      <c r="AD897" s="212"/>
      <c r="AE897" s="212"/>
      <c r="AF897" s="212"/>
      <c r="AG897" s="212" t="s">
        <v>442</v>
      </c>
      <c r="AH897" s="212">
        <v>5</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ht="22.5" outlineLevel="1" x14ac:dyDescent="0.2">
      <c r="A898" s="239">
        <v>152</v>
      </c>
      <c r="B898" s="240" t="s">
        <v>1118</v>
      </c>
      <c r="C898" s="257" t="s">
        <v>1119</v>
      </c>
      <c r="D898" s="241" t="s">
        <v>486</v>
      </c>
      <c r="E898" s="242">
        <v>152.88</v>
      </c>
      <c r="F898" s="243"/>
      <c r="G898" s="244">
        <f>ROUND(E898*F898,2)</f>
        <v>0</v>
      </c>
      <c r="H898" s="243"/>
      <c r="I898" s="244">
        <f>ROUND(E898*H898,2)</f>
        <v>0</v>
      </c>
      <c r="J898" s="243"/>
      <c r="K898" s="244">
        <f>ROUND(E898*J898,2)</f>
        <v>0</v>
      </c>
      <c r="L898" s="244">
        <v>21</v>
      </c>
      <c r="M898" s="244">
        <f>G898*(1+L898/100)</f>
        <v>0</v>
      </c>
      <c r="N898" s="242">
        <v>2.3E-3</v>
      </c>
      <c r="O898" s="242">
        <f>ROUND(E898*N898,2)</f>
        <v>0.35</v>
      </c>
      <c r="P898" s="242">
        <v>0</v>
      </c>
      <c r="Q898" s="242">
        <f>ROUND(E898*P898,2)</f>
        <v>0</v>
      </c>
      <c r="R898" s="244" t="s">
        <v>525</v>
      </c>
      <c r="S898" s="244" t="s">
        <v>352</v>
      </c>
      <c r="T898" s="245" t="s">
        <v>352</v>
      </c>
      <c r="U898" s="223">
        <v>0</v>
      </c>
      <c r="V898" s="223">
        <f>ROUND(E898*U898,2)</f>
        <v>0</v>
      </c>
      <c r="W898" s="223"/>
      <c r="X898" s="223" t="s">
        <v>526</v>
      </c>
      <c r="Y898" s="223" t="s">
        <v>355</v>
      </c>
      <c r="Z898" s="212"/>
      <c r="AA898" s="212"/>
      <c r="AB898" s="212"/>
      <c r="AC898" s="212"/>
      <c r="AD898" s="212"/>
      <c r="AE898" s="212"/>
      <c r="AF898" s="212"/>
      <c r="AG898" s="212" t="s">
        <v>527</v>
      </c>
      <c r="AH898" s="212"/>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2" x14ac:dyDescent="0.2">
      <c r="A899" s="219"/>
      <c r="B899" s="220"/>
      <c r="C899" s="274" t="s">
        <v>1120</v>
      </c>
      <c r="D899" s="264"/>
      <c r="E899" s="265">
        <v>152.88</v>
      </c>
      <c r="F899" s="223"/>
      <c r="G899" s="223"/>
      <c r="H899" s="223"/>
      <c r="I899" s="223"/>
      <c r="J899" s="223"/>
      <c r="K899" s="223"/>
      <c r="L899" s="223"/>
      <c r="M899" s="223"/>
      <c r="N899" s="222"/>
      <c r="O899" s="222"/>
      <c r="P899" s="222"/>
      <c r="Q899" s="222"/>
      <c r="R899" s="223"/>
      <c r="S899" s="223"/>
      <c r="T899" s="223"/>
      <c r="U899" s="223"/>
      <c r="V899" s="223"/>
      <c r="W899" s="223"/>
      <c r="X899" s="223"/>
      <c r="Y899" s="223"/>
      <c r="Z899" s="212"/>
      <c r="AA899" s="212"/>
      <c r="AB899" s="212"/>
      <c r="AC899" s="212"/>
      <c r="AD899" s="212"/>
      <c r="AE899" s="212"/>
      <c r="AF899" s="212"/>
      <c r="AG899" s="212" t="s">
        <v>442</v>
      </c>
      <c r="AH899" s="212">
        <v>5</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ht="22.5" outlineLevel="1" x14ac:dyDescent="0.2">
      <c r="A900" s="239">
        <v>153</v>
      </c>
      <c r="B900" s="240" t="s">
        <v>1121</v>
      </c>
      <c r="C900" s="257" t="s">
        <v>1122</v>
      </c>
      <c r="D900" s="241" t="s">
        <v>486</v>
      </c>
      <c r="E900" s="242">
        <v>18.133500000000002</v>
      </c>
      <c r="F900" s="243"/>
      <c r="G900" s="244">
        <f>ROUND(E900*F900,2)</f>
        <v>0</v>
      </c>
      <c r="H900" s="243"/>
      <c r="I900" s="244">
        <f>ROUND(E900*H900,2)</f>
        <v>0</v>
      </c>
      <c r="J900" s="243"/>
      <c r="K900" s="244">
        <f>ROUND(E900*J900,2)</f>
        <v>0</v>
      </c>
      <c r="L900" s="244">
        <v>21</v>
      </c>
      <c r="M900" s="244">
        <f>G900*(1+L900/100)</f>
        <v>0</v>
      </c>
      <c r="N900" s="242">
        <v>6.4000000000000003E-3</v>
      </c>
      <c r="O900" s="242">
        <f>ROUND(E900*N900,2)</f>
        <v>0.12</v>
      </c>
      <c r="P900" s="242">
        <v>0</v>
      </c>
      <c r="Q900" s="242">
        <f>ROUND(E900*P900,2)</f>
        <v>0</v>
      </c>
      <c r="R900" s="244" t="s">
        <v>525</v>
      </c>
      <c r="S900" s="244" t="s">
        <v>352</v>
      </c>
      <c r="T900" s="245" t="s">
        <v>352</v>
      </c>
      <c r="U900" s="223">
        <v>0</v>
      </c>
      <c r="V900" s="223">
        <f>ROUND(E900*U900,2)</f>
        <v>0</v>
      </c>
      <c r="W900" s="223"/>
      <c r="X900" s="223" t="s">
        <v>526</v>
      </c>
      <c r="Y900" s="223" t="s">
        <v>355</v>
      </c>
      <c r="Z900" s="212"/>
      <c r="AA900" s="212"/>
      <c r="AB900" s="212"/>
      <c r="AC900" s="212"/>
      <c r="AD900" s="212"/>
      <c r="AE900" s="212"/>
      <c r="AF900" s="212"/>
      <c r="AG900" s="212" t="s">
        <v>527</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2" x14ac:dyDescent="0.2">
      <c r="A901" s="219"/>
      <c r="B901" s="220"/>
      <c r="C901" s="274" t="s">
        <v>1123</v>
      </c>
      <c r="D901" s="264"/>
      <c r="E901" s="265">
        <v>18.133500000000002</v>
      </c>
      <c r="F901" s="223"/>
      <c r="G901" s="223"/>
      <c r="H901" s="223"/>
      <c r="I901" s="223"/>
      <c r="J901" s="223"/>
      <c r="K901" s="223"/>
      <c r="L901" s="223"/>
      <c r="M901" s="223"/>
      <c r="N901" s="222"/>
      <c r="O901" s="222"/>
      <c r="P901" s="222"/>
      <c r="Q901" s="222"/>
      <c r="R901" s="223"/>
      <c r="S901" s="223"/>
      <c r="T901" s="223"/>
      <c r="U901" s="223"/>
      <c r="V901" s="223"/>
      <c r="W901" s="223"/>
      <c r="X901" s="223"/>
      <c r="Y901" s="223"/>
      <c r="Z901" s="212"/>
      <c r="AA901" s="212"/>
      <c r="AB901" s="212"/>
      <c r="AC901" s="212"/>
      <c r="AD901" s="212"/>
      <c r="AE901" s="212"/>
      <c r="AF901" s="212"/>
      <c r="AG901" s="212" t="s">
        <v>442</v>
      </c>
      <c r="AH901" s="212">
        <v>5</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1" x14ac:dyDescent="0.2">
      <c r="A902" s="239">
        <v>154</v>
      </c>
      <c r="B902" s="240" t="s">
        <v>1124</v>
      </c>
      <c r="C902" s="257" t="s">
        <v>1125</v>
      </c>
      <c r="D902" s="241" t="s">
        <v>582</v>
      </c>
      <c r="E902" s="242">
        <v>0.62004999999999999</v>
      </c>
      <c r="F902" s="243"/>
      <c r="G902" s="244">
        <f>ROUND(E902*F902,2)</f>
        <v>0</v>
      </c>
      <c r="H902" s="243"/>
      <c r="I902" s="244">
        <f>ROUND(E902*H902,2)</f>
        <v>0</v>
      </c>
      <c r="J902" s="243"/>
      <c r="K902" s="244">
        <f>ROUND(E902*J902,2)</f>
        <v>0</v>
      </c>
      <c r="L902" s="244">
        <v>21</v>
      </c>
      <c r="M902" s="244">
        <f>G902*(1+L902/100)</f>
        <v>0</v>
      </c>
      <c r="N902" s="242">
        <v>0</v>
      </c>
      <c r="O902" s="242">
        <f>ROUND(E902*N902,2)</f>
        <v>0</v>
      </c>
      <c r="P902" s="242">
        <v>0</v>
      </c>
      <c r="Q902" s="242">
        <f>ROUND(E902*P902,2)</f>
        <v>0</v>
      </c>
      <c r="R902" s="244" t="s">
        <v>1087</v>
      </c>
      <c r="S902" s="244" t="s">
        <v>352</v>
      </c>
      <c r="T902" s="245" t="s">
        <v>352</v>
      </c>
      <c r="U902" s="223">
        <v>1.74</v>
      </c>
      <c r="V902" s="223">
        <f>ROUND(E902*U902,2)</f>
        <v>1.08</v>
      </c>
      <c r="W902" s="223"/>
      <c r="X902" s="223" t="s">
        <v>1026</v>
      </c>
      <c r="Y902" s="223" t="s">
        <v>355</v>
      </c>
      <c r="Z902" s="212"/>
      <c r="AA902" s="212"/>
      <c r="AB902" s="212"/>
      <c r="AC902" s="212"/>
      <c r="AD902" s="212"/>
      <c r="AE902" s="212"/>
      <c r="AF902" s="212"/>
      <c r="AG902" s="212" t="s">
        <v>1027</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2" x14ac:dyDescent="0.2">
      <c r="A903" s="219"/>
      <c r="B903" s="220"/>
      <c r="C903" s="273" t="s">
        <v>1126</v>
      </c>
      <c r="D903" s="270"/>
      <c r="E903" s="270"/>
      <c r="F903" s="270"/>
      <c r="G903" s="270"/>
      <c r="H903" s="223"/>
      <c r="I903" s="223"/>
      <c r="J903" s="223"/>
      <c r="K903" s="223"/>
      <c r="L903" s="223"/>
      <c r="M903" s="223"/>
      <c r="N903" s="222"/>
      <c r="O903" s="222"/>
      <c r="P903" s="222"/>
      <c r="Q903" s="222"/>
      <c r="R903" s="223"/>
      <c r="S903" s="223"/>
      <c r="T903" s="223"/>
      <c r="U903" s="223"/>
      <c r="V903" s="223"/>
      <c r="W903" s="223"/>
      <c r="X903" s="223"/>
      <c r="Y903" s="223"/>
      <c r="Z903" s="212"/>
      <c r="AA903" s="212"/>
      <c r="AB903" s="212"/>
      <c r="AC903" s="212"/>
      <c r="AD903" s="212"/>
      <c r="AE903" s="212"/>
      <c r="AF903" s="212"/>
      <c r="AG903" s="212" t="s">
        <v>440</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2" x14ac:dyDescent="0.2">
      <c r="A904" s="219"/>
      <c r="B904" s="220"/>
      <c r="C904" s="274" t="s">
        <v>1029</v>
      </c>
      <c r="D904" s="264"/>
      <c r="E904" s="265"/>
      <c r="F904" s="223"/>
      <c r="G904" s="223"/>
      <c r="H904" s="223"/>
      <c r="I904" s="223"/>
      <c r="J904" s="223"/>
      <c r="K904" s="223"/>
      <c r="L904" s="223"/>
      <c r="M904" s="223"/>
      <c r="N904" s="222"/>
      <c r="O904" s="222"/>
      <c r="P904" s="222"/>
      <c r="Q904" s="222"/>
      <c r="R904" s="223"/>
      <c r="S904" s="223"/>
      <c r="T904" s="223"/>
      <c r="U904" s="223"/>
      <c r="V904" s="223"/>
      <c r="W904" s="223"/>
      <c r="X904" s="223"/>
      <c r="Y904" s="223"/>
      <c r="Z904" s="212"/>
      <c r="AA904" s="212"/>
      <c r="AB904" s="212"/>
      <c r="AC904" s="212"/>
      <c r="AD904" s="212"/>
      <c r="AE904" s="212"/>
      <c r="AF904" s="212"/>
      <c r="AG904" s="212" t="s">
        <v>442</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74" t="s">
        <v>1127</v>
      </c>
      <c r="D905" s="264"/>
      <c r="E905" s="265"/>
      <c r="F905" s="223"/>
      <c r="G905" s="223"/>
      <c r="H905" s="223"/>
      <c r="I905" s="223"/>
      <c r="J905" s="223"/>
      <c r="K905" s="223"/>
      <c r="L905" s="223"/>
      <c r="M905" s="223"/>
      <c r="N905" s="222"/>
      <c r="O905" s="222"/>
      <c r="P905" s="222"/>
      <c r="Q905" s="222"/>
      <c r="R905" s="223"/>
      <c r="S905" s="223"/>
      <c r="T905" s="223"/>
      <c r="U905" s="223"/>
      <c r="V905" s="223"/>
      <c r="W905" s="223"/>
      <c r="X905" s="223"/>
      <c r="Y905" s="223"/>
      <c r="Z905" s="212"/>
      <c r="AA905" s="212"/>
      <c r="AB905" s="212"/>
      <c r="AC905" s="212"/>
      <c r="AD905" s="212"/>
      <c r="AE905" s="212"/>
      <c r="AF905" s="212"/>
      <c r="AG905" s="212" t="s">
        <v>442</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74" t="s">
        <v>1128</v>
      </c>
      <c r="D906" s="264"/>
      <c r="E906" s="265">
        <v>0.62004999999999999</v>
      </c>
      <c r="F906" s="223"/>
      <c r="G906" s="223"/>
      <c r="H906" s="223"/>
      <c r="I906" s="223"/>
      <c r="J906" s="223"/>
      <c r="K906" s="223"/>
      <c r="L906" s="223"/>
      <c r="M906" s="223"/>
      <c r="N906" s="222"/>
      <c r="O906" s="222"/>
      <c r="P906" s="222"/>
      <c r="Q906" s="222"/>
      <c r="R906" s="223"/>
      <c r="S906" s="223"/>
      <c r="T906" s="223"/>
      <c r="U906" s="223"/>
      <c r="V906" s="223"/>
      <c r="W906" s="223"/>
      <c r="X906" s="223"/>
      <c r="Y906" s="223"/>
      <c r="Z906" s="212"/>
      <c r="AA906" s="212"/>
      <c r="AB906" s="212"/>
      <c r="AC906" s="212"/>
      <c r="AD906" s="212"/>
      <c r="AE906" s="212"/>
      <c r="AF906" s="212"/>
      <c r="AG906" s="212" t="s">
        <v>442</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x14ac:dyDescent="0.2">
      <c r="A907" s="229" t="s">
        <v>347</v>
      </c>
      <c r="B907" s="230" t="s">
        <v>253</v>
      </c>
      <c r="C907" s="256" t="s">
        <v>254</v>
      </c>
      <c r="D907" s="231"/>
      <c r="E907" s="232"/>
      <c r="F907" s="233"/>
      <c r="G907" s="233">
        <f>SUMIF(AG908:AG929,"&lt;&gt;NOR",G908:G929)</f>
        <v>0</v>
      </c>
      <c r="H907" s="233"/>
      <c r="I907" s="233">
        <f>SUM(I908:I929)</f>
        <v>0</v>
      </c>
      <c r="J907" s="233"/>
      <c r="K907" s="233">
        <f>SUM(K908:K929)</f>
        <v>0</v>
      </c>
      <c r="L907" s="233"/>
      <c r="M907" s="233">
        <f>SUM(M908:M929)</f>
        <v>0</v>
      </c>
      <c r="N907" s="232"/>
      <c r="O907" s="232">
        <f>SUM(O908:O929)</f>
        <v>0.02</v>
      </c>
      <c r="P907" s="232"/>
      <c r="Q907" s="232">
        <f>SUM(Q908:Q929)</f>
        <v>0</v>
      </c>
      <c r="R907" s="233"/>
      <c r="S907" s="233"/>
      <c r="T907" s="234"/>
      <c r="U907" s="228"/>
      <c r="V907" s="228">
        <f>SUM(V908:V929)</f>
        <v>10.39</v>
      </c>
      <c r="W907" s="228"/>
      <c r="X907" s="228"/>
      <c r="Y907" s="228"/>
      <c r="AG907" t="s">
        <v>348</v>
      </c>
    </row>
    <row r="908" spans="1:60" outlineLevel="1" x14ac:dyDescent="0.2">
      <c r="A908" s="239">
        <v>155</v>
      </c>
      <c r="B908" s="240" t="s">
        <v>1129</v>
      </c>
      <c r="C908" s="257" t="s">
        <v>1130</v>
      </c>
      <c r="D908" s="241" t="s">
        <v>537</v>
      </c>
      <c r="E908" s="242">
        <v>5.09</v>
      </c>
      <c r="F908" s="243"/>
      <c r="G908" s="244">
        <f>ROUND(E908*F908,2)</f>
        <v>0</v>
      </c>
      <c r="H908" s="243"/>
      <c r="I908" s="244">
        <f>ROUND(E908*H908,2)</f>
        <v>0</v>
      </c>
      <c r="J908" s="243"/>
      <c r="K908" s="244">
        <f>ROUND(E908*J908,2)</f>
        <v>0</v>
      </c>
      <c r="L908" s="244">
        <v>21</v>
      </c>
      <c r="M908" s="244">
        <f>G908*(1+L908/100)</f>
        <v>0</v>
      </c>
      <c r="N908" s="242">
        <v>1.4E-3</v>
      </c>
      <c r="O908" s="242">
        <f>ROUND(E908*N908,2)</f>
        <v>0.01</v>
      </c>
      <c r="P908" s="242">
        <v>0</v>
      </c>
      <c r="Q908" s="242">
        <f>ROUND(E908*P908,2)</f>
        <v>0</v>
      </c>
      <c r="R908" s="244" t="s">
        <v>1131</v>
      </c>
      <c r="S908" s="244" t="s">
        <v>352</v>
      </c>
      <c r="T908" s="245" t="s">
        <v>352</v>
      </c>
      <c r="U908" s="223">
        <v>0.8</v>
      </c>
      <c r="V908" s="223">
        <f>ROUND(E908*U908,2)</f>
        <v>4.07</v>
      </c>
      <c r="W908" s="223"/>
      <c r="X908" s="223" t="s">
        <v>437</v>
      </c>
      <c r="Y908" s="223" t="s">
        <v>355</v>
      </c>
      <c r="Z908" s="212"/>
      <c r="AA908" s="212"/>
      <c r="AB908" s="212"/>
      <c r="AC908" s="212"/>
      <c r="AD908" s="212"/>
      <c r="AE908" s="212"/>
      <c r="AF908" s="212"/>
      <c r="AG908" s="212" t="s">
        <v>438</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2" x14ac:dyDescent="0.2">
      <c r="A909" s="219"/>
      <c r="B909" s="220"/>
      <c r="C909" s="273" t="s">
        <v>1132</v>
      </c>
      <c r="D909" s="270"/>
      <c r="E909" s="270"/>
      <c r="F909" s="270"/>
      <c r="G909" s="270"/>
      <c r="H909" s="223"/>
      <c r="I909" s="223"/>
      <c r="J909" s="223"/>
      <c r="K909" s="223"/>
      <c r="L909" s="223"/>
      <c r="M909" s="223"/>
      <c r="N909" s="222"/>
      <c r="O909" s="222"/>
      <c r="P909" s="222"/>
      <c r="Q909" s="222"/>
      <c r="R909" s="223"/>
      <c r="S909" s="223"/>
      <c r="T909" s="223"/>
      <c r="U909" s="223"/>
      <c r="V909" s="223"/>
      <c r="W909" s="223"/>
      <c r="X909" s="223"/>
      <c r="Y909" s="223"/>
      <c r="Z909" s="212"/>
      <c r="AA909" s="212"/>
      <c r="AB909" s="212"/>
      <c r="AC909" s="212"/>
      <c r="AD909" s="212"/>
      <c r="AE909" s="212"/>
      <c r="AF909" s="212"/>
      <c r="AG909" s="212" t="s">
        <v>440</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2" x14ac:dyDescent="0.2">
      <c r="A910" s="219"/>
      <c r="B910" s="220"/>
      <c r="C910" s="259" t="s">
        <v>1133</v>
      </c>
      <c r="D910" s="248"/>
      <c r="E910" s="248"/>
      <c r="F910" s="248"/>
      <c r="G910" s="248"/>
      <c r="H910" s="223"/>
      <c r="I910" s="223"/>
      <c r="J910" s="223"/>
      <c r="K910" s="223"/>
      <c r="L910" s="223"/>
      <c r="M910" s="223"/>
      <c r="N910" s="222"/>
      <c r="O910" s="222"/>
      <c r="P910" s="222"/>
      <c r="Q910" s="222"/>
      <c r="R910" s="223"/>
      <c r="S910" s="223"/>
      <c r="T910" s="223"/>
      <c r="U910" s="223"/>
      <c r="V910" s="223"/>
      <c r="W910" s="223"/>
      <c r="X910" s="223"/>
      <c r="Y910" s="223"/>
      <c r="Z910" s="212"/>
      <c r="AA910" s="212"/>
      <c r="AB910" s="212"/>
      <c r="AC910" s="212"/>
      <c r="AD910" s="212"/>
      <c r="AE910" s="212"/>
      <c r="AF910" s="212"/>
      <c r="AG910" s="212" t="s">
        <v>357</v>
      </c>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ht="22.5" outlineLevel="2" x14ac:dyDescent="0.2">
      <c r="A911" s="219"/>
      <c r="B911" s="220"/>
      <c r="C911" s="274" t="s">
        <v>1134</v>
      </c>
      <c r="D911" s="264"/>
      <c r="E911" s="265">
        <v>5.09</v>
      </c>
      <c r="F911" s="223"/>
      <c r="G911" s="223"/>
      <c r="H911" s="223"/>
      <c r="I911" s="223"/>
      <c r="J911" s="223"/>
      <c r="K911" s="223"/>
      <c r="L911" s="223"/>
      <c r="M911" s="223"/>
      <c r="N911" s="222"/>
      <c r="O911" s="222"/>
      <c r="P911" s="222"/>
      <c r="Q911" s="222"/>
      <c r="R911" s="223"/>
      <c r="S911" s="223"/>
      <c r="T911" s="223"/>
      <c r="U911" s="223"/>
      <c r="V911" s="223"/>
      <c r="W911" s="223"/>
      <c r="X911" s="223"/>
      <c r="Y911" s="223"/>
      <c r="Z911" s="212"/>
      <c r="AA911" s="212"/>
      <c r="AB911" s="212"/>
      <c r="AC911" s="212"/>
      <c r="AD911" s="212"/>
      <c r="AE911" s="212"/>
      <c r="AF911" s="212"/>
      <c r="AG911" s="212" t="s">
        <v>442</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ht="22.5" outlineLevel="1" x14ac:dyDescent="0.2">
      <c r="A912" s="239">
        <v>156</v>
      </c>
      <c r="B912" s="240" t="s">
        <v>1135</v>
      </c>
      <c r="C912" s="257" t="s">
        <v>1136</v>
      </c>
      <c r="D912" s="241" t="s">
        <v>537</v>
      </c>
      <c r="E912" s="242">
        <v>3.94</v>
      </c>
      <c r="F912" s="243"/>
      <c r="G912" s="244">
        <f>ROUND(E912*F912,2)</f>
        <v>0</v>
      </c>
      <c r="H912" s="243"/>
      <c r="I912" s="244">
        <f>ROUND(E912*H912,2)</f>
        <v>0</v>
      </c>
      <c r="J912" s="243"/>
      <c r="K912" s="244">
        <f>ROUND(E912*J912,2)</f>
        <v>0</v>
      </c>
      <c r="L912" s="244">
        <v>21</v>
      </c>
      <c r="M912" s="244">
        <f>G912*(1+L912/100)</f>
        <v>0</v>
      </c>
      <c r="N912" s="242">
        <v>2.0999999999999999E-3</v>
      </c>
      <c r="O912" s="242">
        <f>ROUND(E912*N912,2)</f>
        <v>0.01</v>
      </c>
      <c r="P912" s="242">
        <v>0</v>
      </c>
      <c r="Q912" s="242">
        <f>ROUND(E912*P912,2)</f>
        <v>0</v>
      </c>
      <c r="R912" s="244" t="s">
        <v>1131</v>
      </c>
      <c r="S912" s="244" t="s">
        <v>352</v>
      </c>
      <c r="T912" s="245" t="s">
        <v>352</v>
      </c>
      <c r="U912" s="223">
        <v>0.8</v>
      </c>
      <c r="V912" s="223">
        <f>ROUND(E912*U912,2)</f>
        <v>3.15</v>
      </c>
      <c r="W912" s="223"/>
      <c r="X912" s="223" t="s">
        <v>437</v>
      </c>
      <c r="Y912" s="223" t="s">
        <v>355</v>
      </c>
      <c r="Z912" s="212"/>
      <c r="AA912" s="212"/>
      <c r="AB912" s="212"/>
      <c r="AC912" s="212"/>
      <c r="AD912" s="212"/>
      <c r="AE912" s="212"/>
      <c r="AF912" s="212"/>
      <c r="AG912" s="212" t="s">
        <v>438</v>
      </c>
      <c r="AH912" s="212"/>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2" x14ac:dyDescent="0.2">
      <c r="A913" s="219"/>
      <c r="B913" s="220"/>
      <c r="C913" s="273" t="s">
        <v>1132</v>
      </c>
      <c r="D913" s="270"/>
      <c r="E913" s="270"/>
      <c r="F913" s="270"/>
      <c r="G913" s="270"/>
      <c r="H913" s="223"/>
      <c r="I913" s="223"/>
      <c r="J913" s="223"/>
      <c r="K913" s="223"/>
      <c r="L913" s="223"/>
      <c r="M913" s="223"/>
      <c r="N913" s="222"/>
      <c r="O913" s="222"/>
      <c r="P913" s="222"/>
      <c r="Q913" s="222"/>
      <c r="R913" s="223"/>
      <c r="S913" s="223"/>
      <c r="T913" s="223"/>
      <c r="U913" s="223"/>
      <c r="V913" s="223"/>
      <c r="W913" s="223"/>
      <c r="X913" s="223"/>
      <c r="Y913" s="223"/>
      <c r="Z913" s="212"/>
      <c r="AA913" s="212"/>
      <c r="AB913" s="212"/>
      <c r="AC913" s="212"/>
      <c r="AD913" s="212"/>
      <c r="AE913" s="212"/>
      <c r="AF913" s="212"/>
      <c r="AG913" s="212" t="s">
        <v>440</v>
      </c>
      <c r="AH913" s="212"/>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2" x14ac:dyDescent="0.2">
      <c r="A914" s="219"/>
      <c r="B914" s="220"/>
      <c r="C914" s="259" t="s">
        <v>425</v>
      </c>
      <c r="D914" s="248"/>
      <c r="E914" s="248"/>
      <c r="F914" s="248"/>
      <c r="G914" s="248"/>
      <c r="H914" s="223"/>
      <c r="I914" s="223"/>
      <c r="J914" s="223"/>
      <c r="K914" s="223"/>
      <c r="L914" s="223"/>
      <c r="M914" s="223"/>
      <c r="N914" s="222"/>
      <c r="O914" s="222"/>
      <c r="P914" s="222"/>
      <c r="Q914" s="222"/>
      <c r="R914" s="223"/>
      <c r="S914" s="223"/>
      <c r="T914" s="223"/>
      <c r="U914" s="223"/>
      <c r="V914" s="223"/>
      <c r="W914" s="223"/>
      <c r="X914" s="223"/>
      <c r="Y914" s="223"/>
      <c r="Z914" s="212"/>
      <c r="AA914" s="212"/>
      <c r="AB914" s="212"/>
      <c r="AC914" s="212"/>
      <c r="AD914" s="212"/>
      <c r="AE914" s="212"/>
      <c r="AF914" s="212"/>
      <c r="AG914" s="212" t="s">
        <v>357</v>
      </c>
      <c r="AH914" s="212"/>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59" t="s">
        <v>1137</v>
      </c>
      <c r="D915" s="248"/>
      <c r="E915" s="248"/>
      <c r="F915" s="248"/>
      <c r="G915" s="248"/>
      <c r="H915" s="223"/>
      <c r="I915" s="223"/>
      <c r="J915" s="223"/>
      <c r="K915" s="223"/>
      <c r="L915" s="223"/>
      <c r="M915" s="223"/>
      <c r="N915" s="222"/>
      <c r="O915" s="222"/>
      <c r="P915" s="222"/>
      <c r="Q915" s="222"/>
      <c r="R915" s="223"/>
      <c r="S915" s="223"/>
      <c r="T915" s="223"/>
      <c r="U915" s="223"/>
      <c r="V915" s="223"/>
      <c r="W915" s="223"/>
      <c r="X915" s="223"/>
      <c r="Y915" s="223"/>
      <c r="Z915" s="212"/>
      <c r="AA915" s="212"/>
      <c r="AB915" s="212"/>
      <c r="AC915" s="212"/>
      <c r="AD915" s="212"/>
      <c r="AE915" s="212"/>
      <c r="AF915" s="212"/>
      <c r="AG915" s="212" t="s">
        <v>357</v>
      </c>
      <c r="AH915" s="212"/>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2" x14ac:dyDescent="0.2">
      <c r="A916" s="219"/>
      <c r="B916" s="220"/>
      <c r="C916" s="274" t="s">
        <v>1138</v>
      </c>
      <c r="D916" s="264"/>
      <c r="E916" s="265"/>
      <c r="F916" s="223"/>
      <c r="G916" s="223"/>
      <c r="H916" s="223"/>
      <c r="I916" s="223"/>
      <c r="J916" s="223"/>
      <c r="K916" s="223"/>
      <c r="L916" s="223"/>
      <c r="M916" s="223"/>
      <c r="N916" s="222"/>
      <c r="O916" s="222"/>
      <c r="P916" s="222"/>
      <c r="Q916" s="222"/>
      <c r="R916" s="223"/>
      <c r="S916" s="223"/>
      <c r="T916" s="223"/>
      <c r="U916" s="223"/>
      <c r="V916" s="223"/>
      <c r="W916" s="223"/>
      <c r="X916" s="223"/>
      <c r="Y916" s="223"/>
      <c r="Z916" s="212"/>
      <c r="AA916" s="212"/>
      <c r="AB916" s="212"/>
      <c r="AC916" s="212"/>
      <c r="AD916" s="212"/>
      <c r="AE916" s="212"/>
      <c r="AF916" s="212"/>
      <c r="AG916" s="212" t="s">
        <v>442</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74" t="s">
        <v>1139</v>
      </c>
      <c r="D917" s="264"/>
      <c r="E917" s="265">
        <v>3.94</v>
      </c>
      <c r="F917" s="223"/>
      <c r="G917" s="223"/>
      <c r="H917" s="223"/>
      <c r="I917" s="223"/>
      <c r="J917" s="223"/>
      <c r="K917" s="223"/>
      <c r="L917" s="223"/>
      <c r="M917" s="223"/>
      <c r="N917" s="222"/>
      <c r="O917" s="222"/>
      <c r="P917" s="222"/>
      <c r="Q917" s="222"/>
      <c r="R917" s="223"/>
      <c r="S917" s="223"/>
      <c r="T917" s="223"/>
      <c r="U917" s="223"/>
      <c r="V917" s="223"/>
      <c r="W917" s="223"/>
      <c r="X917" s="223"/>
      <c r="Y917" s="223"/>
      <c r="Z917" s="212"/>
      <c r="AA917" s="212"/>
      <c r="AB917" s="212"/>
      <c r="AC917" s="212"/>
      <c r="AD917" s="212"/>
      <c r="AE917" s="212"/>
      <c r="AF917" s="212"/>
      <c r="AG917" s="212" t="s">
        <v>442</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3" x14ac:dyDescent="0.2">
      <c r="A918" s="219"/>
      <c r="B918" s="220"/>
      <c r="C918" s="275" t="s">
        <v>459</v>
      </c>
      <c r="D918" s="266"/>
      <c r="E918" s="267">
        <v>3.94</v>
      </c>
      <c r="F918" s="223"/>
      <c r="G918" s="223"/>
      <c r="H918" s="223"/>
      <c r="I918" s="223"/>
      <c r="J918" s="223"/>
      <c r="K918" s="223"/>
      <c r="L918" s="223"/>
      <c r="M918" s="223"/>
      <c r="N918" s="222"/>
      <c r="O918" s="222"/>
      <c r="P918" s="222"/>
      <c r="Q918" s="222"/>
      <c r="R918" s="223"/>
      <c r="S918" s="223"/>
      <c r="T918" s="223"/>
      <c r="U918" s="223"/>
      <c r="V918" s="223"/>
      <c r="W918" s="223"/>
      <c r="X918" s="223"/>
      <c r="Y918" s="223"/>
      <c r="Z918" s="212"/>
      <c r="AA918" s="212"/>
      <c r="AB918" s="212"/>
      <c r="AC918" s="212"/>
      <c r="AD918" s="212"/>
      <c r="AE918" s="212"/>
      <c r="AF918" s="212"/>
      <c r="AG918" s="212" t="s">
        <v>442</v>
      </c>
      <c r="AH918" s="212">
        <v>1</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ht="22.5" outlineLevel="1" x14ac:dyDescent="0.2">
      <c r="A919" s="239">
        <v>157</v>
      </c>
      <c r="B919" s="240" t="s">
        <v>1140</v>
      </c>
      <c r="C919" s="257" t="s">
        <v>1141</v>
      </c>
      <c r="D919" s="241" t="s">
        <v>537</v>
      </c>
      <c r="E919" s="242">
        <v>3.94</v>
      </c>
      <c r="F919" s="243"/>
      <c r="G919" s="244">
        <f>ROUND(E919*F919,2)</f>
        <v>0</v>
      </c>
      <c r="H919" s="243"/>
      <c r="I919" s="244">
        <f>ROUND(E919*H919,2)</f>
        <v>0</v>
      </c>
      <c r="J919" s="243"/>
      <c r="K919" s="244">
        <f>ROUND(E919*J919,2)</f>
        <v>0</v>
      </c>
      <c r="L919" s="244">
        <v>21</v>
      </c>
      <c r="M919" s="244">
        <f>G919*(1+L919/100)</f>
        <v>0</v>
      </c>
      <c r="N919" s="242">
        <v>0</v>
      </c>
      <c r="O919" s="242">
        <f>ROUND(E919*N919,2)</f>
        <v>0</v>
      </c>
      <c r="P919" s="242">
        <v>0</v>
      </c>
      <c r="Q919" s="242">
        <f>ROUND(E919*P919,2)</f>
        <v>0</v>
      </c>
      <c r="R919" s="244"/>
      <c r="S919" s="244" t="s">
        <v>413</v>
      </c>
      <c r="T919" s="245" t="s">
        <v>353</v>
      </c>
      <c r="U919" s="223">
        <v>0.8</v>
      </c>
      <c r="V919" s="223">
        <f>ROUND(E919*U919,2)</f>
        <v>3.15</v>
      </c>
      <c r="W919" s="223"/>
      <c r="X919" s="223" t="s">
        <v>437</v>
      </c>
      <c r="Y919" s="223" t="s">
        <v>355</v>
      </c>
      <c r="Z919" s="212"/>
      <c r="AA919" s="212"/>
      <c r="AB919" s="212"/>
      <c r="AC919" s="212"/>
      <c r="AD919" s="212"/>
      <c r="AE919" s="212"/>
      <c r="AF919" s="212"/>
      <c r="AG919" s="212" t="s">
        <v>438</v>
      </c>
      <c r="AH919" s="212"/>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2" x14ac:dyDescent="0.2">
      <c r="A920" s="219"/>
      <c r="B920" s="220"/>
      <c r="C920" s="258" t="s">
        <v>425</v>
      </c>
      <c r="D920" s="246"/>
      <c r="E920" s="246"/>
      <c r="F920" s="246"/>
      <c r="G920" s="246"/>
      <c r="H920" s="223"/>
      <c r="I920" s="223"/>
      <c r="J920" s="223"/>
      <c r="K920" s="223"/>
      <c r="L920" s="223"/>
      <c r="M920" s="223"/>
      <c r="N920" s="222"/>
      <c r="O920" s="222"/>
      <c r="P920" s="222"/>
      <c r="Q920" s="222"/>
      <c r="R920" s="223"/>
      <c r="S920" s="223"/>
      <c r="T920" s="223"/>
      <c r="U920" s="223"/>
      <c r="V920" s="223"/>
      <c r="W920" s="223"/>
      <c r="X920" s="223"/>
      <c r="Y920" s="223"/>
      <c r="Z920" s="212"/>
      <c r="AA920" s="212"/>
      <c r="AB920" s="212"/>
      <c r="AC920" s="212"/>
      <c r="AD920" s="212"/>
      <c r="AE920" s="212"/>
      <c r="AF920" s="212"/>
      <c r="AG920" s="212" t="s">
        <v>357</v>
      </c>
      <c r="AH920" s="212"/>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59" t="s">
        <v>1137</v>
      </c>
      <c r="D921" s="248"/>
      <c r="E921" s="248"/>
      <c r="F921" s="248"/>
      <c r="G921" s="248"/>
      <c r="H921" s="223"/>
      <c r="I921" s="223"/>
      <c r="J921" s="223"/>
      <c r="K921" s="223"/>
      <c r="L921" s="223"/>
      <c r="M921" s="223"/>
      <c r="N921" s="222"/>
      <c r="O921" s="222"/>
      <c r="P921" s="222"/>
      <c r="Q921" s="222"/>
      <c r="R921" s="223"/>
      <c r="S921" s="223"/>
      <c r="T921" s="223"/>
      <c r="U921" s="223"/>
      <c r="V921" s="223"/>
      <c r="W921" s="223"/>
      <c r="X921" s="223"/>
      <c r="Y921" s="223"/>
      <c r="Z921" s="212"/>
      <c r="AA921" s="212"/>
      <c r="AB921" s="212"/>
      <c r="AC921" s="212"/>
      <c r="AD921" s="212"/>
      <c r="AE921" s="212"/>
      <c r="AF921" s="212"/>
      <c r="AG921" s="212" t="s">
        <v>357</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2" x14ac:dyDescent="0.2">
      <c r="A922" s="219"/>
      <c r="B922" s="220"/>
      <c r="C922" s="274" t="s">
        <v>1138</v>
      </c>
      <c r="D922" s="264"/>
      <c r="E922" s="265"/>
      <c r="F922" s="223"/>
      <c r="G922" s="223"/>
      <c r="H922" s="223"/>
      <c r="I922" s="223"/>
      <c r="J922" s="223"/>
      <c r="K922" s="223"/>
      <c r="L922" s="223"/>
      <c r="M922" s="223"/>
      <c r="N922" s="222"/>
      <c r="O922" s="222"/>
      <c r="P922" s="222"/>
      <c r="Q922" s="222"/>
      <c r="R922" s="223"/>
      <c r="S922" s="223"/>
      <c r="T922" s="223"/>
      <c r="U922" s="223"/>
      <c r="V922" s="223"/>
      <c r="W922" s="223"/>
      <c r="X922" s="223"/>
      <c r="Y922" s="223"/>
      <c r="Z922" s="212"/>
      <c r="AA922" s="212"/>
      <c r="AB922" s="212"/>
      <c r="AC922" s="212"/>
      <c r="AD922" s="212"/>
      <c r="AE922" s="212"/>
      <c r="AF922" s="212"/>
      <c r="AG922" s="212" t="s">
        <v>442</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74" t="s">
        <v>1139</v>
      </c>
      <c r="D923" s="264"/>
      <c r="E923" s="265">
        <v>3.94</v>
      </c>
      <c r="F923" s="223"/>
      <c r="G923" s="223"/>
      <c r="H923" s="223"/>
      <c r="I923" s="223"/>
      <c r="J923" s="223"/>
      <c r="K923" s="223"/>
      <c r="L923" s="223"/>
      <c r="M923" s="223"/>
      <c r="N923" s="222"/>
      <c r="O923" s="222"/>
      <c r="P923" s="222"/>
      <c r="Q923" s="222"/>
      <c r="R923" s="223"/>
      <c r="S923" s="223"/>
      <c r="T923" s="223"/>
      <c r="U923" s="223"/>
      <c r="V923" s="223"/>
      <c r="W923" s="223"/>
      <c r="X923" s="223"/>
      <c r="Y923" s="223"/>
      <c r="Z923" s="212"/>
      <c r="AA923" s="212"/>
      <c r="AB923" s="212"/>
      <c r="AC923" s="212"/>
      <c r="AD923" s="212"/>
      <c r="AE923" s="212"/>
      <c r="AF923" s="212"/>
      <c r="AG923" s="212" t="s">
        <v>442</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75" t="s">
        <v>459</v>
      </c>
      <c r="D924" s="266"/>
      <c r="E924" s="267">
        <v>3.94</v>
      </c>
      <c r="F924" s="223"/>
      <c r="G924" s="223"/>
      <c r="H924" s="223"/>
      <c r="I924" s="223"/>
      <c r="J924" s="223"/>
      <c r="K924" s="223"/>
      <c r="L924" s="223"/>
      <c r="M924" s="223"/>
      <c r="N924" s="222"/>
      <c r="O924" s="222"/>
      <c r="P924" s="222"/>
      <c r="Q924" s="222"/>
      <c r="R924" s="223"/>
      <c r="S924" s="223"/>
      <c r="T924" s="223"/>
      <c r="U924" s="223"/>
      <c r="V924" s="223"/>
      <c r="W924" s="223"/>
      <c r="X924" s="223"/>
      <c r="Y924" s="223"/>
      <c r="Z924" s="212"/>
      <c r="AA924" s="212"/>
      <c r="AB924" s="212"/>
      <c r="AC924" s="212"/>
      <c r="AD924" s="212"/>
      <c r="AE924" s="212"/>
      <c r="AF924" s="212"/>
      <c r="AG924" s="212" t="s">
        <v>442</v>
      </c>
      <c r="AH924" s="212">
        <v>1</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1" x14ac:dyDescent="0.2">
      <c r="A925" s="239">
        <v>158</v>
      </c>
      <c r="B925" s="240" t="s">
        <v>1142</v>
      </c>
      <c r="C925" s="257" t="s">
        <v>1143</v>
      </c>
      <c r="D925" s="241" t="s">
        <v>582</v>
      </c>
      <c r="E925" s="242">
        <v>1.54E-2</v>
      </c>
      <c r="F925" s="243"/>
      <c r="G925" s="244">
        <f>ROUND(E925*F925,2)</f>
        <v>0</v>
      </c>
      <c r="H925" s="243"/>
      <c r="I925" s="244">
        <f>ROUND(E925*H925,2)</f>
        <v>0</v>
      </c>
      <c r="J925" s="243"/>
      <c r="K925" s="244">
        <f>ROUND(E925*J925,2)</f>
        <v>0</v>
      </c>
      <c r="L925" s="244">
        <v>21</v>
      </c>
      <c r="M925" s="244">
        <f>G925*(1+L925/100)</f>
        <v>0</v>
      </c>
      <c r="N925" s="242">
        <v>0</v>
      </c>
      <c r="O925" s="242">
        <f>ROUND(E925*N925,2)</f>
        <v>0</v>
      </c>
      <c r="P925" s="242">
        <v>0</v>
      </c>
      <c r="Q925" s="242">
        <f>ROUND(E925*P925,2)</f>
        <v>0</v>
      </c>
      <c r="R925" s="244" t="s">
        <v>1131</v>
      </c>
      <c r="S925" s="244" t="s">
        <v>352</v>
      </c>
      <c r="T925" s="245" t="s">
        <v>352</v>
      </c>
      <c r="U925" s="223">
        <v>1.47</v>
      </c>
      <c r="V925" s="223">
        <f>ROUND(E925*U925,2)</f>
        <v>0.02</v>
      </c>
      <c r="W925" s="223"/>
      <c r="X925" s="223" t="s">
        <v>1026</v>
      </c>
      <c r="Y925" s="223" t="s">
        <v>355</v>
      </c>
      <c r="Z925" s="212"/>
      <c r="AA925" s="212"/>
      <c r="AB925" s="212"/>
      <c r="AC925" s="212"/>
      <c r="AD925" s="212"/>
      <c r="AE925" s="212"/>
      <c r="AF925" s="212"/>
      <c r="AG925" s="212" t="s">
        <v>1027</v>
      </c>
      <c r="AH925" s="212"/>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2" x14ac:dyDescent="0.2">
      <c r="A926" s="219"/>
      <c r="B926" s="220"/>
      <c r="C926" s="273" t="s">
        <v>1144</v>
      </c>
      <c r="D926" s="270"/>
      <c r="E926" s="270"/>
      <c r="F926" s="270"/>
      <c r="G926" s="270"/>
      <c r="H926" s="223"/>
      <c r="I926" s="223"/>
      <c r="J926" s="223"/>
      <c r="K926" s="223"/>
      <c r="L926" s="223"/>
      <c r="M926" s="223"/>
      <c r="N926" s="222"/>
      <c r="O926" s="222"/>
      <c r="P926" s="222"/>
      <c r="Q926" s="222"/>
      <c r="R926" s="223"/>
      <c r="S926" s="223"/>
      <c r="T926" s="223"/>
      <c r="U926" s="223"/>
      <c r="V926" s="223"/>
      <c r="W926" s="223"/>
      <c r="X926" s="223"/>
      <c r="Y926" s="223"/>
      <c r="Z926" s="212"/>
      <c r="AA926" s="212"/>
      <c r="AB926" s="212"/>
      <c r="AC926" s="212"/>
      <c r="AD926" s="212"/>
      <c r="AE926" s="212"/>
      <c r="AF926" s="212"/>
      <c r="AG926" s="212" t="s">
        <v>440</v>
      </c>
      <c r="AH926" s="212"/>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2" x14ac:dyDescent="0.2">
      <c r="A927" s="219"/>
      <c r="B927" s="220"/>
      <c r="C927" s="274" t="s">
        <v>1029</v>
      </c>
      <c r="D927" s="264"/>
      <c r="E927" s="265"/>
      <c r="F927" s="223"/>
      <c r="G927" s="223"/>
      <c r="H927" s="223"/>
      <c r="I927" s="223"/>
      <c r="J927" s="223"/>
      <c r="K927" s="223"/>
      <c r="L927" s="223"/>
      <c r="M927" s="223"/>
      <c r="N927" s="222"/>
      <c r="O927" s="222"/>
      <c r="P927" s="222"/>
      <c r="Q927" s="222"/>
      <c r="R927" s="223"/>
      <c r="S927" s="223"/>
      <c r="T927" s="223"/>
      <c r="U927" s="223"/>
      <c r="V927" s="223"/>
      <c r="W927" s="223"/>
      <c r="X927" s="223"/>
      <c r="Y927" s="223"/>
      <c r="Z927" s="212"/>
      <c r="AA927" s="212"/>
      <c r="AB927" s="212"/>
      <c r="AC927" s="212"/>
      <c r="AD927" s="212"/>
      <c r="AE927" s="212"/>
      <c r="AF927" s="212"/>
      <c r="AG927" s="212" t="s">
        <v>442</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3" x14ac:dyDescent="0.2">
      <c r="A928" s="219"/>
      <c r="B928" s="220"/>
      <c r="C928" s="274" t="s">
        <v>1145</v>
      </c>
      <c r="D928" s="264"/>
      <c r="E928" s="265"/>
      <c r="F928" s="223"/>
      <c r="G928" s="223"/>
      <c r="H928" s="223"/>
      <c r="I928" s="223"/>
      <c r="J928" s="223"/>
      <c r="K928" s="223"/>
      <c r="L928" s="223"/>
      <c r="M928" s="223"/>
      <c r="N928" s="222"/>
      <c r="O928" s="222"/>
      <c r="P928" s="222"/>
      <c r="Q928" s="222"/>
      <c r="R928" s="223"/>
      <c r="S928" s="223"/>
      <c r="T928" s="223"/>
      <c r="U928" s="223"/>
      <c r="V928" s="223"/>
      <c r="W928" s="223"/>
      <c r="X928" s="223"/>
      <c r="Y928" s="223"/>
      <c r="Z928" s="212"/>
      <c r="AA928" s="212"/>
      <c r="AB928" s="212"/>
      <c r="AC928" s="212"/>
      <c r="AD928" s="212"/>
      <c r="AE928" s="212"/>
      <c r="AF928" s="212"/>
      <c r="AG928" s="212" t="s">
        <v>442</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3" x14ac:dyDescent="0.2">
      <c r="A929" s="219"/>
      <c r="B929" s="220"/>
      <c r="C929" s="274" t="s">
        <v>1146</v>
      </c>
      <c r="D929" s="264"/>
      <c r="E929" s="265">
        <v>1.54E-2</v>
      </c>
      <c r="F929" s="223"/>
      <c r="G929" s="223"/>
      <c r="H929" s="223"/>
      <c r="I929" s="223"/>
      <c r="J929" s="223"/>
      <c r="K929" s="223"/>
      <c r="L929" s="223"/>
      <c r="M929" s="223"/>
      <c r="N929" s="222"/>
      <c r="O929" s="222"/>
      <c r="P929" s="222"/>
      <c r="Q929" s="222"/>
      <c r="R929" s="223"/>
      <c r="S929" s="223"/>
      <c r="T929" s="223"/>
      <c r="U929" s="223"/>
      <c r="V929" s="223"/>
      <c r="W929" s="223"/>
      <c r="X929" s="223"/>
      <c r="Y929" s="223"/>
      <c r="Z929" s="212"/>
      <c r="AA929" s="212"/>
      <c r="AB929" s="212"/>
      <c r="AC929" s="212"/>
      <c r="AD929" s="212"/>
      <c r="AE929" s="212"/>
      <c r="AF929" s="212"/>
      <c r="AG929" s="212" t="s">
        <v>442</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x14ac:dyDescent="0.2">
      <c r="A930" s="229" t="s">
        <v>347</v>
      </c>
      <c r="B930" s="230" t="s">
        <v>259</v>
      </c>
      <c r="C930" s="256" t="s">
        <v>72</v>
      </c>
      <c r="D930" s="231"/>
      <c r="E930" s="232"/>
      <c r="F930" s="233"/>
      <c r="G930" s="233">
        <f>SUMIF(AG931:AG942,"&lt;&gt;NOR",G931:G942)</f>
        <v>0</v>
      </c>
      <c r="H930" s="233"/>
      <c r="I930" s="233">
        <f>SUM(I931:I942)</f>
        <v>0</v>
      </c>
      <c r="J930" s="233"/>
      <c r="K930" s="233">
        <f>SUM(K931:K942)</f>
        <v>0</v>
      </c>
      <c r="L930" s="233"/>
      <c r="M930" s="233">
        <f>SUM(M931:M942)</f>
        <v>0</v>
      </c>
      <c r="N930" s="232"/>
      <c r="O930" s="232">
        <f>SUM(O931:O942)</f>
        <v>0</v>
      </c>
      <c r="P930" s="232"/>
      <c r="Q930" s="232">
        <f>SUM(Q931:Q942)</f>
        <v>0</v>
      </c>
      <c r="R930" s="233"/>
      <c r="S930" s="233"/>
      <c r="T930" s="234"/>
      <c r="U930" s="228"/>
      <c r="V930" s="228">
        <f>SUM(V931:V942)</f>
        <v>0.55000000000000004</v>
      </c>
      <c r="W930" s="228"/>
      <c r="X930" s="228"/>
      <c r="Y930" s="228"/>
      <c r="AG930" t="s">
        <v>348</v>
      </c>
    </row>
    <row r="931" spans="1:60" ht="22.5" outlineLevel="1" x14ac:dyDescent="0.2">
      <c r="A931" s="239">
        <v>159</v>
      </c>
      <c r="B931" s="240" t="s">
        <v>1147</v>
      </c>
      <c r="C931" s="257" t="s">
        <v>1148</v>
      </c>
      <c r="D931" s="241" t="s">
        <v>576</v>
      </c>
      <c r="E931" s="242">
        <v>1</v>
      </c>
      <c r="F931" s="243"/>
      <c r="G931" s="244">
        <f>ROUND(E931*F931,2)</f>
        <v>0</v>
      </c>
      <c r="H931" s="243"/>
      <c r="I931" s="244">
        <f>ROUND(E931*H931,2)</f>
        <v>0</v>
      </c>
      <c r="J931" s="243"/>
      <c r="K931" s="244">
        <f>ROUND(E931*J931,2)</f>
        <v>0</v>
      </c>
      <c r="L931" s="244">
        <v>21</v>
      </c>
      <c r="M931" s="244">
        <f>G931*(1+L931/100)</f>
        <v>0</v>
      </c>
      <c r="N931" s="242">
        <v>0</v>
      </c>
      <c r="O931" s="242">
        <f>ROUND(E931*N931,2)</f>
        <v>0</v>
      </c>
      <c r="P931" s="242">
        <v>0</v>
      </c>
      <c r="Q931" s="242">
        <f>ROUND(E931*P931,2)</f>
        <v>0</v>
      </c>
      <c r="R931" s="244" t="s">
        <v>1149</v>
      </c>
      <c r="S931" s="244" t="s">
        <v>352</v>
      </c>
      <c r="T931" s="245" t="s">
        <v>352</v>
      </c>
      <c r="U931" s="223">
        <v>0.55000000000000004</v>
      </c>
      <c r="V931" s="223">
        <f>ROUND(E931*U931,2)</f>
        <v>0.55000000000000004</v>
      </c>
      <c r="W931" s="223"/>
      <c r="X931" s="223" t="s">
        <v>437</v>
      </c>
      <c r="Y931" s="223" t="s">
        <v>355</v>
      </c>
      <c r="Z931" s="212"/>
      <c r="AA931" s="212"/>
      <c r="AB931" s="212"/>
      <c r="AC931" s="212"/>
      <c r="AD931" s="212"/>
      <c r="AE931" s="212"/>
      <c r="AF931" s="212"/>
      <c r="AG931" s="212" t="s">
        <v>438</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2" x14ac:dyDescent="0.2">
      <c r="A932" s="219"/>
      <c r="B932" s="220"/>
      <c r="C932" s="274" t="s">
        <v>1150</v>
      </c>
      <c r="D932" s="264"/>
      <c r="E932" s="265">
        <v>1</v>
      </c>
      <c r="F932" s="223"/>
      <c r="G932" s="223"/>
      <c r="H932" s="223"/>
      <c r="I932" s="223"/>
      <c r="J932" s="223"/>
      <c r="K932" s="223"/>
      <c r="L932" s="223"/>
      <c r="M932" s="223"/>
      <c r="N932" s="222"/>
      <c r="O932" s="222"/>
      <c r="P932" s="222"/>
      <c r="Q932" s="222"/>
      <c r="R932" s="223"/>
      <c r="S932" s="223"/>
      <c r="T932" s="223"/>
      <c r="U932" s="223"/>
      <c r="V932" s="223"/>
      <c r="W932" s="223"/>
      <c r="X932" s="223"/>
      <c r="Y932" s="223"/>
      <c r="Z932" s="212"/>
      <c r="AA932" s="212"/>
      <c r="AB932" s="212"/>
      <c r="AC932" s="212"/>
      <c r="AD932" s="212"/>
      <c r="AE932" s="212"/>
      <c r="AF932" s="212"/>
      <c r="AG932" s="212" t="s">
        <v>442</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75" t="s">
        <v>459</v>
      </c>
      <c r="D933" s="266"/>
      <c r="E933" s="267">
        <v>1</v>
      </c>
      <c r="F933" s="223"/>
      <c r="G933" s="223"/>
      <c r="H933" s="223"/>
      <c r="I933" s="223"/>
      <c r="J933" s="223"/>
      <c r="K933" s="223"/>
      <c r="L933" s="223"/>
      <c r="M933" s="223"/>
      <c r="N933" s="222"/>
      <c r="O933" s="222"/>
      <c r="P933" s="222"/>
      <c r="Q933" s="222"/>
      <c r="R933" s="223"/>
      <c r="S933" s="223"/>
      <c r="T933" s="223"/>
      <c r="U933" s="223"/>
      <c r="V933" s="223"/>
      <c r="W933" s="223"/>
      <c r="X933" s="223"/>
      <c r="Y933" s="223"/>
      <c r="Z933" s="212"/>
      <c r="AA933" s="212"/>
      <c r="AB933" s="212"/>
      <c r="AC933" s="212"/>
      <c r="AD933" s="212"/>
      <c r="AE933" s="212"/>
      <c r="AF933" s="212"/>
      <c r="AG933" s="212" t="s">
        <v>442</v>
      </c>
      <c r="AH933" s="212">
        <v>1</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1" x14ac:dyDescent="0.2">
      <c r="A934" s="239">
        <v>160</v>
      </c>
      <c r="B934" s="240" t="s">
        <v>1151</v>
      </c>
      <c r="C934" s="257" t="s">
        <v>1152</v>
      </c>
      <c r="D934" s="241" t="s">
        <v>576</v>
      </c>
      <c r="E934" s="242">
        <v>1</v>
      </c>
      <c r="F934" s="243"/>
      <c r="G934" s="244">
        <f>ROUND(E934*F934,2)</f>
        <v>0</v>
      </c>
      <c r="H934" s="243"/>
      <c r="I934" s="244">
        <f>ROUND(E934*H934,2)</f>
        <v>0</v>
      </c>
      <c r="J934" s="243"/>
      <c r="K934" s="244">
        <f>ROUND(E934*J934,2)</f>
        <v>0</v>
      </c>
      <c r="L934" s="244">
        <v>21</v>
      </c>
      <c r="M934" s="244">
        <f>G934*(1+L934/100)</f>
        <v>0</v>
      </c>
      <c r="N934" s="242">
        <v>4.0000000000000003E-5</v>
      </c>
      <c r="O934" s="242">
        <f>ROUND(E934*N934,2)</f>
        <v>0</v>
      </c>
      <c r="P934" s="242">
        <v>0</v>
      </c>
      <c r="Q934" s="242">
        <f>ROUND(E934*P934,2)</f>
        <v>0</v>
      </c>
      <c r="R934" s="244" t="s">
        <v>525</v>
      </c>
      <c r="S934" s="244" t="s">
        <v>352</v>
      </c>
      <c r="T934" s="245" t="s">
        <v>352</v>
      </c>
      <c r="U934" s="223">
        <v>0</v>
      </c>
      <c r="V934" s="223">
        <f>ROUND(E934*U934,2)</f>
        <v>0</v>
      </c>
      <c r="W934" s="223"/>
      <c r="X934" s="223" t="s">
        <v>526</v>
      </c>
      <c r="Y934" s="223" t="s">
        <v>355</v>
      </c>
      <c r="Z934" s="212"/>
      <c r="AA934" s="212"/>
      <c r="AB934" s="212"/>
      <c r="AC934" s="212"/>
      <c r="AD934" s="212"/>
      <c r="AE934" s="212"/>
      <c r="AF934" s="212"/>
      <c r="AG934" s="212" t="s">
        <v>527</v>
      </c>
      <c r="AH934" s="212"/>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2" x14ac:dyDescent="0.2">
      <c r="A935" s="219"/>
      <c r="B935" s="220"/>
      <c r="C935" s="258" t="s">
        <v>425</v>
      </c>
      <c r="D935" s="246"/>
      <c r="E935" s="246"/>
      <c r="F935" s="246"/>
      <c r="G935" s="246"/>
      <c r="H935" s="223"/>
      <c r="I935" s="223"/>
      <c r="J935" s="223"/>
      <c r="K935" s="223"/>
      <c r="L935" s="223"/>
      <c r="M935" s="223"/>
      <c r="N935" s="222"/>
      <c r="O935" s="222"/>
      <c r="P935" s="222"/>
      <c r="Q935" s="222"/>
      <c r="R935" s="223"/>
      <c r="S935" s="223"/>
      <c r="T935" s="223"/>
      <c r="U935" s="223"/>
      <c r="V935" s="223"/>
      <c r="W935" s="223"/>
      <c r="X935" s="223"/>
      <c r="Y935" s="223"/>
      <c r="Z935" s="212"/>
      <c r="AA935" s="212"/>
      <c r="AB935" s="212"/>
      <c r="AC935" s="212"/>
      <c r="AD935" s="212"/>
      <c r="AE935" s="212"/>
      <c r="AF935" s="212"/>
      <c r="AG935" s="212" t="s">
        <v>357</v>
      </c>
      <c r="AH935" s="212"/>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59" t="s">
        <v>1153</v>
      </c>
      <c r="D936" s="248"/>
      <c r="E936" s="248"/>
      <c r="F936" s="248"/>
      <c r="G936" s="248"/>
      <c r="H936" s="223"/>
      <c r="I936" s="223"/>
      <c r="J936" s="223"/>
      <c r="K936" s="223"/>
      <c r="L936" s="223"/>
      <c r="M936" s="223"/>
      <c r="N936" s="222"/>
      <c r="O936" s="222"/>
      <c r="P936" s="222"/>
      <c r="Q936" s="222"/>
      <c r="R936" s="223"/>
      <c r="S936" s="223"/>
      <c r="T936" s="223"/>
      <c r="U936" s="223"/>
      <c r="V936" s="223"/>
      <c r="W936" s="223"/>
      <c r="X936" s="223"/>
      <c r="Y936" s="223"/>
      <c r="Z936" s="212"/>
      <c r="AA936" s="212"/>
      <c r="AB936" s="212"/>
      <c r="AC936" s="212"/>
      <c r="AD936" s="212"/>
      <c r="AE936" s="212"/>
      <c r="AF936" s="212"/>
      <c r="AG936" s="212" t="s">
        <v>357</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2" x14ac:dyDescent="0.2">
      <c r="A937" s="219"/>
      <c r="B937" s="220"/>
      <c r="C937" s="274" t="s">
        <v>1154</v>
      </c>
      <c r="D937" s="264"/>
      <c r="E937" s="265">
        <v>1</v>
      </c>
      <c r="F937" s="223"/>
      <c r="G937" s="223"/>
      <c r="H937" s="223"/>
      <c r="I937" s="223"/>
      <c r="J937" s="223"/>
      <c r="K937" s="223"/>
      <c r="L937" s="223"/>
      <c r="M937" s="223"/>
      <c r="N937" s="222"/>
      <c r="O937" s="222"/>
      <c r="P937" s="222"/>
      <c r="Q937" s="222"/>
      <c r="R937" s="223"/>
      <c r="S937" s="223"/>
      <c r="T937" s="223"/>
      <c r="U937" s="223"/>
      <c r="V937" s="223"/>
      <c r="W937" s="223"/>
      <c r="X937" s="223"/>
      <c r="Y937" s="223"/>
      <c r="Z937" s="212"/>
      <c r="AA937" s="212"/>
      <c r="AB937" s="212"/>
      <c r="AC937" s="212"/>
      <c r="AD937" s="212"/>
      <c r="AE937" s="212"/>
      <c r="AF937" s="212"/>
      <c r="AG937" s="212" t="s">
        <v>442</v>
      </c>
      <c r="AH937" s="212">
        <v>5</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1" x14ac:dyDescent="0.2">
      <c r="A938" s="239">
        <v>161</v>
      </c>
      <c r="B938" s="240" t="s">
        <v>1155</v>
      </c>
      <c r="C938" s="257" t="s">
        <v>1156</v>
      </c>
      <c r="D938" s="241" t="s">
        <v>582</v>
      </c>
      <c r="E938" s="242">
        <v>4.0000000000000003E-5</v>
      </c>
      <c r="F938" s="243"/>
      <c r="G938" s="244">
        <f>ROUND(E938*F938,2)</f>
        <v>0</v>
      </c>
      <c r="H938" s="243"/>
      <c r="I938" s="244">
        <f>ROUND(E938*H938,2)</f>
        <v>0</v>
      </c>
      <c r="J938" s="243"/>
      <c r="K938" s="244">
        <f>ROUND(E938*J938,2)</f>
        <v>0</v>
      </c>
      <c r="L938" s="244">
        <v>21</v>
      </c>
      <c r="M938" s="244">
        <f>G938*(1+L938/100)</f>
        <v>0</v>
      </c>
      <c r="N938" s="242">
        <v>0</v>
      </c>
      <c r="O938" s="242">
        <f>ROUND(E938*N938,2)</f>
        <v>0</v>
      </c>
      <c r="P938" s="242">
        <v>0</v>
      </c>
      <c r="Q938" s="242">
        <f>ROUND(E938*P938,2)</f>
        <v>0</v>
      </c>
      <c r="R938" s="244" t="s">
        <v>1149</v>
      </c>
      <c r="S938" s="244" t="s">
        <v>352</v>
      </c>
      <c r="T938" s="245" t="s">
        <v>352</v>
      </c>
      <c r="U938" s="223">
        <v>5.0640000000000001</v>
      </c>
      <c r="V938" s="223">
        <f>ROUND(E938*U938,2)</f>
        <v>0</v>
      </c>
      <c r="W938" s="223"/>
      <c r="X938" s="223" t="s">
        <v>1026</v>
      </c>
      <c r="Y938" s="223" t="s">
        <v>355</v>
      </c>
      <c r="Z938" s="212"/>
      <c r="AA938" s="212"/>
      <c r="AB938" s="212"/>
      <c r="AC938" s="212"/>
      <c r="AD938" s="212"/>
      <c r="AE938" s="212"/>
      <c r="AF938" s="212"/>
      <c r="AG938" s="212" t="s">
        <v>1027</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2" x14ac:dyDescent="0.2">
      <c r="A939" s="219"/>
      <c r="B939" s="220"/>
      <c r="C939" s="273" t="s">
        <v>1157</v>
      </c>
      <c r="D939" s="270"/>
      <c r="E939" s="270"/>
      <c r="F939" s="270"/>
      <c r="G939" s="270"/>
      <c r="H939" s="223"/>
      <c r="I939" s="223"/>
      <c r="J939" s="223"/>
      <c r="K939" s="223"/>
      <c r="L939" s="223"/>
      <c r="M939" s="223"/>
      <c r="N939" s="222"/>
      <c r="O939" s="222"/>
      <c r="P939" s="222"/>
      <c r="Q939" s="222"/>
      <c r="R939" s="223"/>
      <c r="S939" s="223"/>
      <c r="T939" s="223"/>
      <c r="U939" s="223"/>
      <c r="V939" s="223"/>
      <c r="W939" s="223"/>
      <c r="X939" s="223"/>
      <c r="Y939" s="223"/>
      <c r="Z939" s="212"/>
      <c r="AA939" s="212"/>
      <c r="AB939" s="212"/>
      <c r="AC939" s="212"/>
      <c r="AD939" s="212"/>
      <c r="AE939" s="212"/>
      <c r="AF939" s="212"/>
      <c r="AG939" s="212" t="s">
        <v>440</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2" x14ac:dyDescent="0.2">
      <c r="A940" s="219"/>
      <c r="B940" s="220"/>
      <c r="C940" s="274" t="s">
        <v>1029</v>
      </c>
      <c r="D940" s="264"/>
      <c r="E940" s="265"/>
      <c r="F940" s="223"/>
      <c r="G940" s="223"/>
      <c r="H940" s="223"/>
      <c r="I940" s="223"/>
      <c r="J940" s="223"/>
      <c r="K940" s="223"/>
      <c r="L940" s="223"/>
      <c r="M940" s="223"/>
      <c r="N940" s="222"/>
      <c r="O940" s="222"/>
      <c r="P940" s="222"/>
      <c r="Q940" s="222"/>
      <c r="R940" s="223"/>
      <c r="S940" s="223"/>
      <c r="T940" s="223"/>
      <c r="U940" s="223"/>
      <c r="V940" s="223"/>
      <c r="W940" s="223"/>
      <c r="X940" s="223"/>
      <c r="Y940" s="223"/>
      <c r="Z940" s="212"/>
      <c r="AA940" s="212"/>
      <c r="AB940" s="212"/>
      <c r="AC940" s="212"/>
      <c r="AD940" s="212"/>
      <c r="AE940" s="212"/>
      <c r="AF940" s="212"/>
      <c r="AG940" s="212" t="s">
        <v>442</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19"/>
      <c r="B941" s="220"/>
      <c r="C941" s="274" t="s">
        <v>1158</v>
      </c>
      <c r="D941" s="264"/>
      <c r="E941" s="265"/>
      <c r="F941" s="223"/>
      <c r="G941" s="223"/>
      <c r="H941" s="223"/>
      <c r="I941" s="223"/>
      <c r="J941" s="223"/>
      <c r="K941" s="223"/>
      <c r="L941" s="223"/>
      <c r="M941" s="223"/>
      <c r="N941" s="222"/>
      <c r="O941" s="222"/>
      <c r="P941" s="222"/>
      <c r="Q941" s="222"/>
      <c r="R941" s="223"/>
      <c r="S941" s="223"/>
      <c r="T941" s="223"/>
      <c r="U941" s="223"/>
      <c r="V941" s="223"/>
      <c r="W941" s="223"/>
      <c r="X941" s="223"/>
      <c r="Y941" s="223"/>
      <c r="Z941" s="212"/>
      <c r="AA941" s="212"/>
      <c r="AB941" s="212"/>
      <c r="AC941" s="212"/>
      <c r="AD941" s="212"/>
      <c r="AE941" s="212"/>
      <c r="AF941" s="212"/>
      <c r="AG941" s="212" t="s">
        <v>442</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74" t="s">
        <v>1159</v>
      </c>
      <c r="D942" s="264"/>
      <c r="E942" s="265">
        <v>4.0000000000000003E-5</v>
      </c>
      <c r="F942" s="223"/>
      <c r="G942" s="223"/>
      <c r="H942" s="223"/>
      <c r="I942" s="223"/>
      <c r="J942" s="223"/>
      <c r="K942" s="223"/>
      <c r="L942" s="223"/>
      <c r="M942" s="223"/>
      <c r="N942" s="222"/>
      <c r="O942" s="222"/>
      <c r="P942" s="222"/>
      <c r="Q942" s="222"/>
      <c r="R942" s="223"/>
      <c r="S942" s="223"/>
      <c r="T942" s="223"/>
      <c r="U942" s="223"/>
      <c r="V942" s="223"/>
      <c r="W942" s="223"/>
      <c r="X942" s="223"/>
      <c r="Y942" s="223"/>
      <c r="Z942" s="212"/>
      <c r="AA942" s="212"/>
      <c r="AB942" s="212"/>
      <c r="AC942" s="212"/>
      <c r="AD942" s="212"/>
      <c r="AE942" s="212"/>
      <c r="AF942" s="212"/>
      <c r="AG942" s="212" t="s">
        <v>442</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x14ac:dyDescent="0.2">
      <c r="A943" s="229" t="s">
        <v>347</v>
      </c>
      <c r="B943" s="230" t="s">
        <v>264</v>
      </c>
      <c r="C943" s="256" t="s">
        <v>265</v>
      </c>
      <c r="D943" s="231"/>
      <c r="E943" s="232"/>
      <c r="F943" s="233"/>
      <c r="G943" s="233">
        <f>SUMIF(AG944:AG1021,"&lt;&gt;NOR",G944:G1021)</f>
        <v>0</v>
      </c>
      <c r="H943" s="233"/>
      <c r="I943" s="233">
        <f>SUM(I944:I1021)</f>
        <v>0</v>
      </c>
      <c r="J943" s="233"/>
      <c r="K943" s="233">
        <f>SUM(K944:K1021)</f>
        <v>0</v>
      </c>
      <c r="L943" s="233"/>
      <c r="M943" s="233">
        <f>SUM(M944:M1021)</f>
        <v>0</v>
      </c>
      <c r="N943" s="232"/>
      <c r="O943" s="232">
        <f>SUM(O944:O1021)</f>
        <v>1.36</v>
      </c>
      <c r="P943" s="232"/>
      <c r="Q943" s="232">
        <f>SUM(Q944:Q1021)</f>
        <v>0</v>
      </c>
      <c r="R943" s="233"/>
      <c r="S943" s="233"/>
      <c r="T943" s="234"/>
      <c r="U943" s="228"/>
      <c r="V943" s="228">
        <f>SUM(V944:V1021)</f>
        <v>180.70999999999998</v>
      </c>
      <c r="W943" s="228"/>
      <c r="X943" s="228"/>
      <c r="Y943" s="228"/>
      <c r="AG943" t="s">
        <v>348</v>
      </c>
    </row>
    <row r="944" spans="1:60" outlineLevel="1" x14ac:dyDescent="0.2">
      <c r="A944" s="239">
        <v>162</v>
      </c>
      <c r="B944" s="240" t="s">
        <v>1160</v>
      </c>
      <c r="C944" s="257" t="s">
        <v>1161</v>
      </c>
      <c r="D944" s="241" t="s">
        <v>537</v>
      </c>
      <c r="E944" s="242">
        <v>25.8</v>
      </c>
      <c r="F944" s="243"/>
      <c r="G944" s="244">
        <f>ROUND(E944*F944,2)</f>
        <v>0</v>
      </c>
      <c r="H944" s="243"/>
      <c r="I944" s="244">
        <f>ROUND(E944*H944,2)</f>
        <v>0</v>
      </c>
      <c r="J944" s="243"/>
      <c r="K944" s="244">
        <f>ROUND(E944*J944,2)</f>
        <v>0</v>
      </c>
      <c r="L944" s="244">
        <v>21</v>
      </c>
      <c r="M944" s="244">
        <f>G944*(1+L944/100)</f>
        <v>0</v>
      </c>
      <c r="N944" s="242">
        <v>8.3000000000000001E-4</v>
      </c>
      <c r="O944" s="242">
        <f>ROUND(E944*N944,2)</f>
        <v>0.02</v>
      </c>
      <c r="P944" s="242">
        <v>0</v>
      </c>
      <c r="Q944" s="242">
        <f>ROUND(E944*P944,2)</f>
        <v>0</v>
      </c>
      <c r="R944" s="244" t="s">
        <v>1162</v>
      </c>
      <c r="S944" s="244" t="s">
        <v>352</v>
      </c>
      <c r="T944" s="245" t="s">
        <v>352</v>
      </c>
      <c r="U944" s="223">
        <v>0.38514999999999999</v>
      </c>
      <c r="V944" s="223">
        <f>ROUND(E944*U944,2)</f>
        <v>9.94</v>
      </c>
      <c r="W944" s="223"/>
      <c r="X944" s="223" t="s">
        <v>437</v>
      </c>
      <c r="Y944" s="223" t="s">
        <v>355</v>
      </c>
      <c r="Z944" s="212"/>
      <c r="AA944" s="212"/>
      <c r="AB944" s="212"/>
      <c r="AC944" s="212"/>
      <c r="AD944" s="212"/>
      <c r="AE944" s="212"/>
      <c r="AF944" s="212"/>
      <c r="AG944" s="212" t="s">
        <v>438</v>
      </c>
      <c r="AH944" s="212"/>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2" x14ac:dyDescent="0.2">
      <c r="A945" s="219"/>
      <c r="B945" s="220"/>
      <c r="C945" s="273" t="s">
        <v>1163</v>
      </c>
      <c r="D945" s="270"/>
      <c r="E945" s="270"/>
      <c r="F945" s="270"/>
      <c r="G945" s="270"/>
      <c r="H945" s="223"/>
      <c r="I945" s="223"/>
      <c r="J945" s="223"/>
      <c r="K945" s="223"/>
      <c r="L945" s="223"/>
      <c r="M945" s="223"/>
      <c r="N945" s="222"/>
      <c r="O945" s="222"/>
      <c r="P945" s="222"/>
      <c r="Q945" s="222"/>
      <c r="R945" s="223"/>
      <c r="S945" s="223"/>
      <c r="T945" s="223"/>
      <c r="U945" s="223"/>
      <c r="V945" s="223"/>
      <c r="W945" s="223"/>
      <c r="X945" s="223"/>
      <c r="Y945" s="223"/>
      <c r="Z945" s="212"/>
      <c r="AA945" s="212"/>
      <c r="AB945" s="212"/>
      <c r="AC945" s="212"/>
      <c r="AD945" s="212"/>
      <c r="AE945" s="212"/>
      <c r="AF945" s="212"/>
      <c r="AG945" s="212" t="s">
        <v>440</v>
      </c>
      <c r="AH945" s="212"/>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2" x14ac:dyDescent="0.2">
      <c r="A946" s="219"/>
      <c r="B946" s="220"/>
      <c r="C946" s="274" t="s">
        <v>1164</v>
      </c>
      <c r="D946" s="264"/>
      <c r="E946" s="265"/>
      <c r="F946" s="223"/>
      <c r="G946" s="223"/>
      <c r="H946" s="223"/>
      <c r="I946" s="223"/>
      <c r="J946" s="223"/>
      <c r="K946" s="223"/>
      <c r="L946" s="223"/>
      <c r="M946" s="223"/>
      <c r="N946" s="222"/>
      <c r="O946" s="222"/>
      <c r="P946" s="222"/>
      <c r="Q946" s="222"/>
      <c r="R946" s="223"/>
      <c r="S946" s="223"/>
      <c r="T946" s="223"/>
      <c r="U946" s="223"/>
      <c r="V946" s="223"/>
      <c r="W946" s="223"/>
      <c r="X946" s="223"/>
      <c r="Y946" s="223"/>
      <c r="Z946" s="212"/>
      <c r="AA946" s="212"/>
      <c r="AB946" s="212"/>
      <c r="AC946" s="212"/>
      <c r="AD946" s="212"/>
      <c r="AE946" s="212"/>
      <c r="AF946" s="212"/>
      <c r="AG946" s="212" t="s">
        <v>442</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3" x14ac:dyDescent="0.2">
      <c r="A947" s="219"/>
      <c r="B947" s="220"/>
      <c r="C947" s="274" t="s">
        <v>1165</v>
      </c>
      <c r="D947" s="264"/>
      <c r="E947" s="265">
        <v>25.8</v>
      </c>
      <c r="F947" s="223"/>
      <c r="G947" s="223"/>
      <c r="H947" s="223"/>
      <c r="I947" s="223"/>
      <c r="J947" s="223"/>
      <c r="K947" s="223"/>
      <c r="L947" s="223"/>
      <c r="M947" s="223"/>
      <c r="N947" s="222"/>
      <c r="O947" s="222"/>
      <c r="P947" s="222"/>
      <c r="Q947" s="222"/>
      <c r="R947" s="223"/>
      <c r="S947" s="223"/>
      <c r="T947" s="223"/>
      <c r="U947" s="223"/>
      <c r="V947" s="223"/>
      <c r="W947" s="223"/>
      <c r="X947" s="223"/>
      <c r="Y947" s="223"/>
      <c r="Z947" s="212"/>
      <c r="AA947" s="212"/>
      <c r="AB947" s="212"/>
      <c r="AC947" s="212"/>
      <c r="AD947" s="212"/>
      <c r="AE947" s="212"/>
      <c r="AF947" s="212"/>
      <c r="AG947" s="212" t="s">
        <v>442</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75" t="s">
        <v>459</v>
      </c>
      <c r="D948" s="266"/>
      <c r="E948" s="267">
        <v>25.8</v>
      </c>
      <c r="F948" s="223"/>
      <c r="G948" s="223"/>
      <c r="H948" s="223"/>
      <c r="I948" s="223"/>
      <c r="J948" s="223"/>
      <c r="K948" s="223"/>
      <c r="L948" s="223"/>
      <c r="M948" s="223"/>
      <c r="N948" s="222"/>
      <c r="O948" s="222"/>
      <c r="P948" s="222"/>
      <c r="Q948" s="222"/>
      <c r="R948" s="223"/>
      <c r="S948" s="223"/>
      <c r="T948" s="223"/>
      <c r="U948" s="223"/>
      <c r="V948" s="223"/>
      <c r="W948" s="223"/>
      <c r="X948" s="223"/>
      <c r="Y948" s="223"/>
      <c r="Z948" s="212"/>
      <c r="AA948" s="212"/>
      <c r="AB948" s="212"/>
      <c r="AC948" s="212"/>
      <c r="AD948" s="212"/>
      <c r="AE948" s="212"/>
      <c r="AF948" s="212"/>
      <c r="AG948" s="212" t="s">
        <v>442</v>
      </c>
      <c r="AH948" s="212">
        <v>1</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1" x14ac:dyDescent="0.2">
      <c r="A949" s="239">
        <v>163</v>
      </c>
      <c r="B949" s="240" t="s">
        <v>1166</v>
      </c>
      <c r="C949" s="257" t="s">
        <v>1167</v>
      </c>
      <c r="D949" s="241" t="s">
        <v>537</v>
      </c>
      <c r="E949" s="242">
        <v>78.2</v>
      </c>
      <c r="F949" s="243"/>
      <c r="G949" s="244">
        <f>ROUND(E949*F949,2)</f>
        <v>0</v>
      </c>
      <c r="H949" s="243"/>
      <c r="I949" s="244">
        <f>ROUND(E949*H949,2)</f>
        <v>0</v>
      </c>
      <c r="J949" s="243"/>
      <c r="K949" s="244">
        <f>ROUND(E949*J949,2)</f>
        <v>0</v>
      </c>
      <c r="L949" s="244">
        <v>21</v>
      </c>
      <c r="M949" s="244">
        <f>G949*(1+L949/100)</f>
        <v>0</v>
      </c>
      <c r="N949" s="242">
        <v>6.9999999999999999E-4</v>
      </c>
      <c r="O949" s="242">
        <f>ROUND(E949*N949,2)</f>
        <v>0.05</v>
      </c>
      <c r="P949" s="242">
        <v>0</v>
      </c>
      <c r="Q949" s="242">
        <f>ROUND(E949*P949,2)</f>
        <v>0</v>
      </c>
      <c r="R949" s="244" t="s">
        <v>1162</v>
      </c>
      <c r="S949" s="244" t="s">
        <v>352</v>
      </c>
      <c r="T949" s="245" t="s">
        <v>352</v>
      </c>
      <c r="U949" s="223">
        <v>0.3</v>
      </c>
      <c r="V949" s="223">
        <f>ROUND(E949*U949,2)</f>
        <v>23.46</v>
      </c>
      <c r="W949" s="223"/>
      <c r="X949" s="223" t="s">
        <v>437</v>
      </c>
      <c r="Y949" s="223" t="s">
        <v>355</v>
      </c>
      <c r="Z949" s="212"/>
      <c r="AA949" s="212"/>
      <c r="AB949" s="212"/>
      <c r="AC949" s="212"/>
      <c r="AD949" s="212"/>
      <c r="AE949" s="212"/>
      <c r="AF949" s="212"/>
      <c r="AG949" s="212" t="s">
        <v>438</v>
      </c>
      <c r="AH949" s="212"/>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2" x14ac:dyDescent="0.2">
      <c r="A950" s="219"/>
      <c r="B950" s="220"/>
      <c r="C950" s="273" t="s">
        <v>1163</v>
      </c>
      <c r="D950" s="270"/>
      <c r="E950" s="270"/>
      <c r="F950" s="270"/>
      <c r="G950" s="270"/>
      <c r="H950" s="223"/>
      <c r="I950" s="223"/>
      <c r="J950" s="223"/>
      <c r="K950" s="223"/>
      <c r="L950" s="223"/>
      <c r="M950" s="223"/>
      <c r="N950" s="222"/>
      <c r="O950" s="222"/>
      <c r="P950" s="222"/>
      <c r="Q950" s="222"/>
      <c r="R950" s="223"/>
      <c r="S950" s="223"/>
      <c r="T950" s="223"/>
      <c r="U950" s="223"/>
      <c r="V950" s="223"/>
      <c r="W950" s="223"/>
      <c r="X950" s="223"/>
      <c r="Y950" s="223"/>
      <c r="Z950" s="212"/>
      <c r="AA950" s="212"/>
      <c r="AB950" s="212"/>
      <c r="AC950" s="212"/>
      <c r="AD950" s="212"/>
      <c r="AE950" s="212"/>
      <c r="AF950" s="212"/>
      <c r="AG950" s="212" t="s">
        <v>440</v>
      </c>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2" x14ac:dyDescent="0.2">
      <c r="A951" s="219"/>
      <c r="B951" s="220"/>
      <c r="C951" s="274" t="s">
        <v>1164</v>
      </c>
      <c r="D951" s="264"/>
      <c r="E951" s="265"/>
      <c r="F951" s="223"/>
      <c r="G951" s="223"/>
      <c r="H951" s="223"/>
      <c r="I951" s="223"/>
      <c r="J951" s="223"/>
      <c r="K951" s="223"/>
      <c r="L951" s="223"/>
      <c r="M951" s="223"/>
      <c r="N951" s="222"/>
      <c r="O951" s="222"/>
      <c r="P951" s="222"/>
      <c r="Q951" s="222"/>
      <c r="R951" s="223"/>
      <c r="S951" s="223"/>
      <c r="T951" s="223"/>
      <c r="U951" s="223"/>
      <c r="V951" s="223"/>
      <c r="W951" s="223"/>
      <c r="X951" s="223"/>
      <c r="Y951" s="223"/>
      <c r="Z951" s="212"/>
      <c r="AA951" s="212"/>
      <c r="AB951" s="212"/>
      <c r="AC951" s="212"/>
      <c r="AD951" s="212"/>
      <c r="AE951" s="212"/>
      <c r="AF951" s="212"/>
      <c r="AG951" s="212" t="s">
        <v>442</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74" t="s">
        <v>1168</v>
      </c>
      <c r="D952" s="264"/>
      <c r="E952" s="265">
        <v>78.2</v>
      </c>
      <c r="F952" s="223"/>
      <c r="G952" s="223"/>
      <c r="H952" s="223"/>
      <c r="I952" s="223"/>
      <c r="J952" s="223"/>
      <c r="K952" s="223"/>
      <c r="L952" s="223"/>
      <c r="M952" s="223"/>
      <c r="N952" s="222"/>
      <c r="O952" s="222"/>
      <c r="P952" s="222"/>
      <c r="Q952" s="222"/>
      <c r="R952" s="223"/>
      <c r="S952" s="223"/>
      <c r="T952" s="223"/>
      <c r="U952" s="223"/>
      <c r="V952" s="223"/>
      <c r="W952" s="223"/>
      <c r="X952" s="223"/>
      <c r="Y952" s="223"/>
      <c r="Z952" s="212"/>
      <c r="AA952" s="212"/>
      <c r="AB952" s="212"/>
      <c r="AC952" s="212"/>
      <c r="AD952" s="212"/>
      <c r="AE952" s="212"/>
      <c r="AF952" s="212"/>
      <c r="AG952" s="212" t="s">
        <v>442</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3" x14ac:dyDescent="0.2">
      <c r="A953" s="219"/>
      <c r="B953" s="220"/>
      <c r="C953" s="275" t="s">
        <v>459</v>
      </c>
      <c r="D953" s="266"/>
      <c r="E953" s="267">
        <v>78.2</v>
      </c>
      <c r="F953" s="223"/>
      <c r="G953" s="223"/>
      <c r="H953" s="223"/>
      <c r="I953" s="223"/>
      <c r="J953" s="223"/>
      <c r="K953" s="223"/>
      <c r="L953" s="223"/>
      <c r="M953" s="223"/>
      <c r="N953" s="222"/>
      <c r="O953" s="222"/>
      <c r="P953" s="222"/>
      <c r="Q953" s="222"/>
      <c r="R953" s="223"/>
      <c r="S953" s="223"/>
      <c r="T953" s="223"/>
      <c r="U953" s="223"/>
      <c r="V953" s="223"/>
      <c r="W953" s="223"/>
      <c r="X953" s="223"/>
      <c r="Y953" s="223"/>
      <c r="Z953" s="212"/>
      <c r="AA953" s="212"/>
      <c r="AB953" s="212"/>
      <c r="AC953" s="212"/>
      <c r="AD953" s="212"/>
      <c r="AE953" s="212"/>
      <c r="AF953" s="212"/>
      <c r="AG953" s="212" t="s">
        <v>442</v>
      </c>
      <c r="AH953" s="212">
        <v>1</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
      <c r="A954" s="239">
        <v>164</v>
      </c>
      <c r="B954" s="240" t="s">
        <v>1169</v>
      </c>
      <c r="C954" s="257" t="s">
        <v>1170</v>
      </c>
      <c r="D954" s="241" t="s">
        <v>537</v>
      </c>
      <c r="E954" s="242">
        <v>8.6</v>
      </c>
      <c r="F954" s="243"/>
      <c r="G954" s="244">
        <f>ROUND(E954*F954,2)</f>
        <v>0</v>
      </c>
      <c r="H954" s="243"/>
      <c r="I954" s="244">
        <f>ROUND(E954*H954,2)</f>
        <v>0</v>
      </c>
      <c r="J954" s="243"/>
      <c r="K954" s="244">
        <f>ROUND(E954*J954,2)</f>
        <v>0</v>
      </c>
      <c r="L954" s="244">
        <v>21</v>
      </c>
      <c r="M954" s="244">
        <f>G954*(1+L954/100)</f>
        <v>0</v>
      </c>
      <c r="N954" s="242">
        <v>7.9000000000000001E-4</v>
      </c>
      <c r="O954" s="242">
        <f>ROUND(E954*N954,2)</f>
        <v>0.01</v>
      </c>
      <c r="P954" s="242">
        <v>0</v>
      </c>
      <c r="Q954" s="242">
        <f>ROUND(E954*P954,2)</f>
        <v>0</v>
      </c>
      <c r="R954" s="244" t="s">
        <v>1162</v>
      </c>
      <c r="S954" s="244" t="s">
        <v>352</v>
      </c>
      <c r="T954" s="245" t="s">
        <v>352</v>
      </c>
      <c r="U954" s="223">
        <v>0.3</v>
      </c>
      <c r="V954" s="223">
        <f>ROUND(E954*U954,2)</f>
        <v>2.58</v>
      </c>
      <c r="W954" s="223"/>
      <c r="X954" s="223" t="s">
        <v>437</v>
      </c>
      <c r="Y954" s="223" t="s">
        <v>355</v>
      </c>
      <c r="Z954" s="212"/>
      <c r="AA954" s="212"/>
      <c r="AB954" s="212"/>
      <c r="AC954" s="212"/>
      <c r="AD954" s="212"/>
      <c r="AE954" s="212"/>
      <c r="AF954" s="212"/>
      <c r="AG954" s="212" t="s">
        <v>438</v>
      </c>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2" x14ac:dyDescent="0.2">
      <c r="A955" s="219"/>
      <c r="B955" s="220"/>
      <c r="C955" s="273" t="s">
        <v>1163</v>
      </c>
      <c r="D955" s="270"/>
      <c r="E955" s="270"/>
      <c r="F955" s="270"/>
      <c r="G955" s="270"/>
      <c r="H955" s="223"/>
      <c r="I955" s="223"/>
      <c r="J955" s="223"/>
      <c r="K955" s="223"/>
      <c r="L955" s="223"/>
      <c r="M955" s="223"/>
      <c r="N955" s="222"/>
      <c r="O955" s="222"/>
      <c r="P955" s="222"/>
      <c r="Q955" s="222"/>
      <c r="R955" s="223"/>
      <c r="S955" s="223"/>
      <c r="T955" s="223"/>
      <c r="U955" s="223"/>
      <c r="V955" s="223"/>
      <c r="W955" s="223"/>
      <c r="X955" s="223"/>
      <c r="Y955" s="223"/>
      <c r="Z955" s="212"/>
      <c r="AA955" s="212"/>
      <c r="AB955" s="212"/>
      <c r="AC955" s="212"/>
      <c r="AD955" s="212"/>
      <c r="AE955" s="212"/>
      <c r="AF955" s="212"/>
      <c r="AG955" s="212" t="s">
        <v>440</v>
      </c>
      <c r="AH955" s="212"/>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2" x14ac:dyDescent="0.2">
      <c r="A956" s="219"/>
      <c r="B956" s="220"/>
      <c r="C956" s="274" t="s">
        <v>1164</v>
      </c>
      <c r="D956" s="264"/>
      <c r="E956" s="265"/>
      <c r="F956" s="223"/>
      <c r="G956" s="223"/>
      <c r="H956" s="223"/>
      <c r="I956" s="223"/>
      <c r="J956" s="223"/>
      <c r="K956" s="223"/>
      <c r="L956" s="223"/>
      <c r="M956" s="223"/>
      <c r="N956" s="222"/>
      <c r="O956" s="222"/>
      <c r="P956" s="222"/>
      <c r="Q956" s="222"/>
      <c r="R956" s="223"/>
      <c r="S956" s="223"/>
      <c r="T956" s="223"/>
      <c r="U956" s="223"/>
      <c r="V956" s="223"/>
      <c r="W956" s="223"/>
      <c r="X956" s="223"/>
      <c r="Y956" s="223"/>
      <c r="Z956" s="212"/>
      <c r="AA956" s="212"/>
      <c r="AB956" s="212"/>
      <c r="AC956" s="212"/>
      <c r="AD956" s="212"/>
      <c r="AE956" s="212"/>
      <c r="AF956" s="212"/>
      <c r="AG956" s="212" t="s">
        <v>442</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3" x14ac:dyDescent="0.2">
      <c r="A957" s="219"/>
      <c r="B957" s="220"/>
      <c r="C957" s="274" t="s">
        <v>1171</v>
      </c>
      <c r="D957" s="264"/>
      <c r="E957" s="265">
        <v>8.6</v>
      </c>
      <c r="F957" s="223"/>
      <c r="G957" s="223"/>
      <c r="H957" s="223"/>
      <c r="I957" s="223"/>
      <c r="J957" s="223"/>
      <c r="K957" s="223"/>
      <c r="L957" s="223"/>
      <c r="M957" s="223"/>
      <c r="N957" s="222"/>
      <c r="O957" s="222"/>
      <c r="P957" s="222"/>
      <c r="Q957" s="222"/>
      <c r="R957" s="223"/>
      <c r="S957" s="223"/>
      <c r="T957" s="223"/>
      <c r="U957" s="223"/>
      <c r="V957" s="223"/>
      <c r="W957" s="223"/>
      <c r="X957" s="223"/>
      <c r="Y957" s="223"/>
      <c r="Z957" s="212"/>
      <c r="AA957" s="212"/>
      <c r="AB957" s="212"/>
      <c r="AC957" s="212"/>
      <c r="AD957" s="212"/>
      <c r="AE957" s="212"/>
      <c r="AF957" s="212"/>
      <c r="AG957" s="212" t="s">
        <v>442</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75" t="s">
        <v>459</v>
      </c>
      <c r="D958" s="266"/>
      <c r="E958" s="267">
        <v>8.6</v>
      </c>
      <c r="F958" s="223"/>
      <c r="G958" s="223"/>
      <c r="H958" s="223"/>
      <c r="I958" s="223"/>
      <c r="J958" s="223"/>
      <c r="K958" s="223"/>
      <c r="L958" s="223"/>
      <c r="M958" s="223"/>
      <c r="N958" s="222"/>
      <c r="O958" s="222"/>
      <c r="P958" s="222"/>
      <c r="Q958" s="222"/>
      <c r="R958" s="223"/>
      <c r="S958" s="223"/>
      <c r="T958" s="223"/>
      <c r="U958" s="223"/>
      <c r="V958" s="223"/>
      <c r="W958" s="223"/>
      <c r="X958" s="223"/>
      <c r="Y958" s="223"/>
      <c r="Z958" s="212"/>
      <c r="AA958" s="212"/>
      <c r="AB958" s="212"/>
      <c r="AC958" s="212"/>
      <c r="AD958" s="212"/>
      <c r="AE958" s="212"/>
      <c r="AF958" s="212"/>
      <c r="AG958" s="212" t="s">
        <v>442</v>
      </c>
      <c r="AH958" s="212">
        <v>1</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1" x14ac:dyDescent="0.2">
      <c r="A959" s="239">
        <v>165</v>
      </c>
      <c r="B959" s="240" t="s">
        <v>1172</v>
      </c>
      <c r="C959" s="257" t="s">
        <v>1173</v>
      </c>
      <c r="D959" s="241" t="s">
        <v>537</v>
      </c>
      <c r="E959" s="242">
        <v>39.549999999999997</v>
      </c>
      <c r="F959" s="243"/>
      <c r="G959" s="244">
        <f>ROUND(E959*F959,2)</f>
        <v>0</v>
      </c>
      <c r="H959" s="243"/>
      <c r="I959" s="244">
        <f>ROUND(E959*H959,2)</f>
        <v>0</v>
      </c>
      <c r="J959" s="243"/>
      <c r="K959" s="244">
        <f>ROUND(E959*J959,2)</f>
        <v>0</v>
      </c>
      <c r="L959" s="244">
        <v>21</v>
      </c>
      <c r="M959" s="244">
        <f>G959*(1+L959/100)</f>
        <v>0</v>
      </c>
      <c r="N959" s="242">
        <v>2.0500000000000002E-3</v>
      </c>
      <c r="O959" s="242">
        <f>ROUND(E959*N959,2)</f>
        <v>0.08</v>
      </c>
      <c r="P959" s="242">
        <v>0</v>
      </c>
      <c r="Q959" s="242">
        <f>ROUND(E959*P959,2)</f>
        <v>0</v>
      </c>
      <c r="R959" s="244" t="s">
        <v>1162</v>
      </c>
      <c r="S959" s="244" t="s">
        <v>352</v>
      </c>
      <c r="T959" s="245" t="s">
        <v>352</v>
      </c>
      <c r="U959" s="223">
        <v>0.42194999999999999</v>
      </c>
      <c r="V959" s="223">
        <f>ROUND(E959*U959,2)</f>
        <v>16.690000000000001</v>
      </c>
      <c r="W959" s="223"/>
      <c r="X959" s="223" t="s">
        <v>437</v>
      </c>
      <c r="Y959" s="223" t="s">
        <v>355</v>
      </c>
      <c r="Z959" s="212"/>
      <c r="AA959" s="212"/>
      <c r="AB959" s="212"/>
      <c r="AC959" s="212"/>
      <c r="AD959" s="212"/>
      <c r="AE959" s="212"/>
      <c r="AF959" s="212"/>
      <c r="AG959" s="212" t="s">
        <v>438</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2" x14ac:dyDescent="0.2">
      <c r="A960" s="219"/>
      <c r="B960" s="220"/>
      <c r="C960" s="273" t="s">
        <v>1163</v>
      </c>
      <c r="D960" s="270"/>
      <c r="E960" s="270"/>
      <c r="F960" s="270"/>
      <c r="G960" s="270"/>
      <c r="H960" s="223"/>
      <c r="I960" s="223"/>
      <c r="J960" s="223"/>
      <c r="K960" s="223"/>
      <c r="L960" s="223"/>
      <c r="M960" s="223"/>
      <c r="N960" s="222"/>
      <c r="O960" s="222"/>
      <c r="P960" s="222"/>
      <c r="Q960" s="222"/>
      <c r="R960" s="223"/>
      <c r="S960" s="223"/>
      <c r="T960" s="223"/>
      <c r="U960" s="223"/>
      <c r="V960" s="223"/>
      <c r="W960" s="223"/>
      <c r="X960" s="223"/>
      <c r="Y960" s="223"/>
      <c r="Z960" s="212"/>
      <c r="AA960" s="212"/>
      <c r="AB960" s="212"/>
      <c r="AC960" s="212"/>
      <c r="AD960" s="212"/>
      <c r="AE960" s="212"/>
      <c r="AF960" s="212"/>
      <c r="AG960" s="212" t="s">
        <v>440</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2" x14ac:dyDescent="0.2">
      <c r="A961" s="219"/>
      <c r="B961" s="220"/>
      <c r="C961" s="259" t="s">
        <v>425</v>
      </c>
      <c r="D961" s="248"/>
      <c r="E961" s="248"/>
      <c r="F961" s="248"/>
      <c r="G961" s="248"/>
      <c r="H961" s="223"/>
      <c r="I961" s="223"/>
      <c r="J961" s="223"/>
      <c r="K961" s="223"/>
      <c r="L961" s="223"/>
      <c r="M961" s="223"/>
      <c r="N961" s="222"/>
      <c r="O961" s="222"/>
      <c r="P961" s="222"/>
      <c r="Q961" s="222"/>
      <c r="R961" s="223"/>
      <c r="S961" s="223"/>
      <c r="T961" s="223"/>
      <c r="U961" s="223"/>
      <c r="V961" s="223"/>
      <c r="W961" s="223"/>
      <c r="X961" s="223"/>
      <c r="Y961" s="223"/>
      <c r="Z961" s="212"/>
      <c r="AA961" s="212"/>
      <c r="AB961" s="212"/>
      <c r="AC961" s="212"/>
      <c r="AD961" s="212"/>
      <c r="AE961" s="212"/>
      <c r="AF961" s="212"/>
      <c r="AG961" s="212" t="s">
        <v>357</v>
      </c>
      <c r="AH961" s="212"/>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59" t="s">
        <v>1174</v>
      </c>
      <c r="D962" s="248"/>
      <c r="E962" s="248"/>
      <c r="F962" s="248"/>
      <c r="G962" s="248"/>
      <c r="H962" s="223"/>
      <c r="I962" s="223"/>
      <c r="J962" s="223"/>
      <c r="K962" s="223"/>
      <c r="L962" s="223"/>
      <c r="M962" s="223"/>
      <c r="N962" s="222"/>
      <c r="O962" s="222"/>
      <c r="P962" s="222"/>
      <c r="Q962" s="222"/>
      <c r="R962" s="223"/>
      <c r="S962" s="223"/>
      <c r="T962" s="223"/>
      <c r="U962" s="223"/>
      <c r="V962" s="223"/>
      <c r="W962" s="223"/>
      <c r="X962" s="223"/>
      <c r="Y962" s="223"/>
      <c r="Z962" s="212"/>
      <c r="AA962" s="212"/>
      <c r="AB962" s="212"/>
      <c r="AC962" s="212"/>
      <c r="AD962" s="212"/>
      <c r="AE962" s="212"/>
      <c r="AF962" s="212"/>
      <c r="AG962" s="212" t="s">
        <v>357</v>
      </c>
      <c r="AH962" s="212"/>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2" x14ac:dyDescent="0.2">
      <c r="A963" s="219"/>
      <c r="B963" s="220"/>
      <c r="C963" s="274" t="s">
        <v>1164</v>
      </c>
      <c r="D963" s="264"/>
      <c r="E963" s="265"/>
      <c r="F963" s="223"/>
      <c r="G963" s="223"/>
      <c r="H963" s="223"/>
      <c r="I963" s="223"/>
      <c r="J963" s="223"/>
      <c r="K963" s="223"/>
      <c r="L963" s="223"/>
      <c r="M963" s="223"/>
      <c r="N963" s="222"/>
      <c r="O963" s="222"/>
      <c r="P963" s="222"/>
      <c r="Q963" s="222"/>
      <c r="R963" s="223"/>
      <c r="S963" s="223"/>
      <c r="T963" s="223"/>
      <c r="U963" s="223"/>
      <c r="V963" s="223"/>
      <c r="W963" s="223"/>
      <c r="X963" s="223"/>
      <c r="Y963" s="223"/>
      <c r="Z963" s="212"/>
      <c r="AA963" s="212"/>
      <c r="AB963" s="212"/>
      <c r="AC963" s="212"/>
      <c r="AD963" s="212"/>
      <c r="AE963" s="212"/>
      <c r="AF963" s="212"/>
      <c r="AG963" s="212" t="s">
        <v>442</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
      <c r="A964" s="219"/>
      <c r="B964" s="220"/>
      <c r="C964" s="274" t="s">
        <v>1175</v>
      </c>
      <c r="D964" s="264"/>
      <c r="E964" s="265">
        <v>39.549999999999997</v>
      </c>
      <c r="F964" s="223"/>
      <c r="G964" s="223"/>
      <c r="H964" s="223"/>
      <c r="I964" s="223"/>
      <c r="J964" s="223"/>
      <c r="K964" s="223"/>
      <c r="L964" s="223"/>
      <c r="M964" s="223"/>
      <c r="N964" s="222"/>
      <c r="O964" s="222"/>
      <c r="P964" s="222"/>
      <c r="Q964" s="222"/>
      <c r="R964" s="223"/>
      <c r="S964" s="223"/>
      <c r="T964" s="223"/>
      <c r="U964" s="223"/>
      <c r="V964" s="223"/>
      <c r="W964" s="223"/>
      <c r="X964" s="223"/>
      <c r="Y964" s="223"/>
      <c r="Z964" s="212"/>
      <c r="AA964" s="212"/>
      <c r="AB964" s="212"/>
      <c r="AC964" s="212"/>
      <c r="AD964" s="212"/>
      <c r="AE964" s="212"/>
      <c r="AF964" s="212"/>
      <c r="AG964" s="212" t="s">
        <v>442</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3" x14ac:dyDescent="0.2">
      <c r="A965" s="219"/>
      <c r="B965" s="220"/>
      <c r="C965" s="275" t="s">
        <v>459</v>
      </c>
      <c r="D965" s="266"/>
      <c r="E965" s="267">
        <v>39.549999999999997</v>
      </c>
      <c r="F965" s="223"/>
      <c r="G965" s="223"/>
      <c r="H965" s="223"/>
      <c r="I965" s="223"/>
      <c r="J965" s="223"/>
      <c r="K965" s="223"/>
      <c r="L965" s="223"/>
      <c r="M965" s="223"/>
      <c r="N965" s="222"/>
      <c r="O965" s="222"/>
      <c r="P965" s="222"/>
      <c r="Q965" s="222"/>
      <c r="R965" s="223"/>
      <c r="S965" s="223"/>
      <c r="T965" s="223"/>
      <c r="U965" s="223"/>
      <c r="V965" s="223"/>
      <c r="W965" s="223"/>
      <c r="X965" s="223"/>
      <c r="Y965" s="223"/>
      <c r="Z965" s="212"/>
      <c r="AA965" s="212"/>
      <c r="AB965" s="212"/>
      <c r="AC965" s="212"/>
      <c r="AD965" s="212"/>
      <c r="AE965" s="212"/>
      <c r="AF965" s="212"/>
      <c r="AG965" s="212" t="s">
        <v>442</v>
      </c>
      <c r="AH965" s="212">
        <v>1</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ht="22.5" outlineLevel="1" x14ac:dyDescent="0.2">
      <c r="A966" s="239">
        <v>166</v>
      </c>
      <c r="B966" s="240" t="s">
        <v>1176</v>
      </c>
      <c r="C966" s="257" t="s">
        <v>1177</v>
      </c>
      <c r="D966" s="241" t="s">
        <v>537</v>
      </c>
      <c r="E966" s="242">
        <v>39.549999999999997</v>
      </c>
      <c r="F966" s="243"/>
      <c r="G966" s="244">
        <f>ROUND(E966*F966,2)</f>
        <v>0</v>
      </c>
      <c r="H966" s="243"/>
      <c r="I966" s="244">
        <f>ROUND(E966*H966,2)</f>
        <v>0</v>
      </c>
      <c r="J966" s="243"/>
      <c r="K966" s="244">
        <f>ROUND(E966*J966,2)</f>
        <v>0</v>
      </c>
      <c r="L966" s="244">
        <v>21</v>
      </c>
      <c r="M966" s="244">
        <f>G966*(1+L966/100)</f>
        <v>0</v>
      </c>
      <c r="N966" s="242">
        <v>1.1900000000000001E-3</v>
      </c>
      <c r="O966" s="242">
        <f>ROUND(E966*N966,2)</f>
        <v>0.05</v>
      </c>
      <c r="P966" s="242">
        <v>0</v>
      </c>
      <c r="Q966" s="242">
        <f>ROUND(E966*P966,2)</f>
        <v>0</v>
      </c>
      <c r="R966" s="244" t="s">
        <v>1162</v>
      </c>
      <c r="S966" s="244" t="s">
        <v>352</v>
      </c>
      <c r="T966" s="245" t="s">
        <v>352</v>
      </c>
      <c r="U966" s="223">
        <v>0.28000000000000003</v>
      </c>
      <c r="V966" s="223">
        <f>ROUND(E966*U966,2)</f>
        <v>11.07</v>
      </c>
      <c r="W966" s="223"/>
      <c r="X966" s="223" t="s">
        <v>437</v>
      </c>
      <c r="Y966" s="223" t="s">
        <v>355</v>
      </c>
      <c r="Z966" s="212"/>
      <c r="AA966" s="212"/>
      <c r="AB966" s="212"/>
      <c r="AC966" s="212"/>
      <c r="AD966" s="212"/>
      <c r="AE966" s="212"/>
      <c r="AF966" s="212"/>
      <c r="AG966" s="212" t="s">
        <v>438</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2" x14ac:dyDescent="0.2">
      <c r="A967" s="219"/>
      <c r="B967" s="220"/>
      <c r="C967" s="273" t="s">
        <v>1163</v>
      </c>
      <c r="D967" s="270"/>
      <c r="E967" s="270"/>
      <c r="F967" s="270"/>
      <c r="G967" s="270"/>
      <c r="H967" s="223"/>
      <c r="I967" s="223"/>
      <c r="J967" s="223"/>
      <c r="K967" s="223"/>
      <c r="L967" s="223"/>
      <c r="M967" s="223"/>
      <c r="N967" s="222"/>
      <c r="O967" s="222"/>
      <c r="P967" s="222"/>
      <c r="Q967" s="222"/>
      <c r="R967" s="223"/>
      <c r="S967" s="223"/>
      <c r="T967" s="223"/>
      <c r="U967" s="223"/>
      <c r="V967" s="223"/>
      <c r="W967" s="223"/>
      <c r="X967" s="223"/>
      <c r="Y967" s="223"/>
      <c r="Z967" s="212"/>
      <c r="AA967" s="212"/>
      <c r="AB967" s="212"/>
      <c r="AC967" s="212"/>
      <c r="AD967" s="212"/>
      <c r="AE967" s="212"/>
      <c r="AF967" s="212"/>
      <c r="AG967" s="212" t="s">
        <v>440</v>
      </c>
      <c r="AH967" s="212"/>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2" x14ac:dyDescent="0.2">
      <c r="A968" s="219"/>
      <c r="B968" s="220"/>
      <c r="C968" s="274" t="s">
        <v>1164</v>
      </c>
      <c r="D968" s="264"/>
      <c r="E968" s="265"/>
      <c r="F968" s="223"/>
      <c r="G968" s="223"/>
      <c r="H968" s="223"/>
      <c r="I968" s="223"/>
      <c r="J968" s="223"/>
      <c r="K968" s="223"/>
      <c r="L968" s="223"/>
      <c r="M968" s="223"/>
      <c r="N968" s="222"/>
      <c r="O968" s="222"/>
      <c r="P968" s="222"/>
      <c r="Q968" s="222"/>
      <c r="R968" s="223"/>
      <c r="S968" s="223"/>
      <c r="T968" s="223"/>
      <c r="U968" s="223"/>
      <c r="V968" s="223"/>
      <c r="W968" s="223"/>
      <c r="X968" s="223"/>
      <c r="Y968" s="223"/>
      <c r="Z968" s="212"/>
      <c r="AA968" s="212"/>
      <c r="AB968" s="212"/>
      <c r="AC968" s="212"/>
      <c r="AD968" s="212"/>
      <c r="AE968" s="212"/>
      <c r="AF968" s="212"/>
      <c r="AG968" s="212" t="s">
        <v>442</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74" t="s">
        <v>1178</v>
      </c>
      <c r="D969" s="264"/>
      <c r="E969" s="265">
        <v>39.549999999999997</v>
      </c>
      <c r="F969" s="223"/>
      <c r="G969" s="223"/>
      <c r="H969" s="223"/>
      <c r="I969" s="223"/>
      <c r="J969" s="223"/>
      <c r="K969" s="223"/>
      <c r="L969" s="223"/>
      <c r="M969" s="223"/>
      <c r="N969" s="222"/>
      <c r="O969" s="222"/>
      <c r="P969" s="222"/>
      <c r="Q969" s="222"/>
      <c r="R969" s="223"/>
      <c r="S969" s="223"/>
      <c r="T969" s="223"/>
      <c r="U969" s="223"/>
      <c r="V969" s="223"/>
      <c r="W969" s="223"/>
      <c r="X969" s="223"/>
      <c r="Y969" s="223"/>
      <c r="Z969" s="212"/>
      <c r="AA969" s="212"/>
      <c r="AB969" s="212"/>
      <c r="AC969" s="212"/>
      <c r="AD969" s="212"/>
      <c r="AE969" s="212"/>
      <c r="AF969" s="212"/>
      <c r="AG969" s="212" t="s">
        <v>442</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ht="22.5" outlineLevel="1" x14ac:dyDescent="0.2">
      <c r="A970" s="239">
        <v>167</v>
      </c>
      <c r="B970" s="240" t="s">
        <v>1179</v>
      </c>
      <c r="C970" s="257" t="s">
        <v>1180</v>
      </c>
      <c r="D970" s="241" t="s">
        <v>537</v>
      </c>
      <c r="E970" s="242">
        <v>39</v>
      </c>
      <c r="F970" s="243"/>
      <c r="G970" s="244">
        <f>ROUND(E970*F970,2)</f>
        <v>0</v>
      </c>
      <c r="H970" s="243"/>
      <c r="I970" s="244">
        <f>ROUND(E970*H970,2)</f>
        <v>0</v>
      </c>
      <c r="J970" s="243"/>
      <c r="K970" s="244">
        <f>ROUND(E970*J970,2)</f>
        <v>0</v>
      </c>
      <c r="L970" s="244">
        <v>21</v>
      </c>
      <c r="M970" s="244">
        <f>G970*(1+L970/100)</f>
        <v>0</v>
      </c>
      <c r="N970" s="242">
        <v>7.9500000000000005E-3</v>
      </c>
      <c r="O970" s="242">
        <f>ROUND(E970*N970,2)</f>
        <v>0.31</v>
      </c>
      <c r="P970" s="242">
        <v>0</v>
      </c>
      <c r="Q970" s="242">
        <f>ROUND(E970*P970,2)</f>
        <v>0</v>
      </c>
      <c r="R970" s="244" t="s">
        <v>1162</v>
      </c>
      <c r="S970" s="244" t="s">
        <v>352</v>
      </c>
      <c r="T970" s="245" t="s">
        <v>352</v>
      </c>
      <c r="U970" s="223">
        <v>0.58875</v>
      </c>
      <c r="V970" s="223">
        <f>ROUND(E970*U970,2)</f>
        <v>22.96</v>
      </c>
      <c r="W970" s="223"/>
      <c r="X970" s="223" t="s">
        <v>437</v>
      </c>
      <c r="Y970" s="223" t="s">
        <v>355</v>
      </c>
      <c r="Z970" s="212"/>
      <c r="AA970" s="212"/>
      <c r="AB970" s="212"/>
      <c r="AC970" s="212"/>
      <c r="AD970" s="212"/>
      <c r="AE970" s="212"/>
      <c r="AF970" s="212"/>
      <c r="AG970" s="212" t="s">
        <v>438</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73" t="s">
        <v>1163</v>
      </c>
      <c r="D971" s="270"/>
      <c r="E971" s="270"/>
      <c r="F971" s="270"/>
      <c r="G971" s="270"/>
      <c r="H971" s="223"/>
      <c r="I971" s="223"/>
      <c r="J971" s="223"/>
      <c r="K971" s="223"/>
      <c r="L971" s="223"/>
      <c r="M971" s="223"/>
      <c r="N971" s="222"/>
      <c r="O971" s="222"/>
      <c r="P971" s="222"/>
      <c r="Q971" s="222"/>
      <c r="R971" s="223"/>
      <c r="S971" s="223"/>
      <c r="T971" s="223"/>
      <c r="U971" s="223"/>
      <c r="V971" s="223"/>
      <c r="W971" s="223"/>
      <c r="X971" s="223"/>
      <c r="Y971" s="223"/>
      <c r="Z971" s="212"/>
      <c r="AA971" s="212"/>
      <c r="AB971" s="212"/>
      <c r="AC971" s="212"/>
      <c r="AD971" s="212"/>
      <c r="AE971" s="212"/>
      <c r="AF971" s="212"/>
      <c r="AG971" s="212" t="s">
        <v>440</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2" x14ac:dyDescent="0.2">
      <c r="A972" s="219"/>
      <c r="B972" s="220"/>
      <c r="C972" s="274" t="s">
        <v>1164</v>
      </c>
      <c r="D972" s="264"/>
      <c r="E972" s="265"/>
      <c r="F972" s="223"/>
      <c r="G972" s="223"/>
      <c r="H972" s="223"/>
      <c r="I972" s="223"/>
      <c r="J972" s="223"/>
      <c r="K972" s="223"/>
      <c r="L972" s="223"/>
      <c r="M972" s="223"/>
      <c r="N972" s="222"/>
      <c r="O972" s="222"/>
      <c r="P972" s="222"/>
      <c r="Q972" s="222"/>
      <c r="R972" s="223"/>
      <c r="S972" s="223"/>
      <c r="T972" s="223"/>
      <c r="U972" s="223"/>
      <c r="V972" s="223"/>
      <c r="W972" s="223"/>
      <c r="X972" s="223"/>
      <c r="Y972" s="223"/>
      <c r="Z972" s="212"/>
      <c r="AA972" s="212"/>
      <c r="AB972" s="212"/>
      <c r="AC972" s="212"/>
      <c r="AD972" s="212"/>
      <c r="AE972" s="212"/>
      <c r="AF972" s="212"/>
      <c r="AG972" s="212" t="s">
        <v>442</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74" t="s">
        <v>1181</v>
      </c>
      <c r="D973" s="264"/>
      <c r="E973" s="265">
        <v>39</v>
      </c>
      <c r="F973" s="223"/>
      <c r="G973" s="223"/>
      <c r="H973" s="223"/>
      <c r="I973" s="223"/>
      <c r="J973" s="223"/>
      <c r="K973" s="223"/>
      <c r="L973" s="223"/>
      <c r="M973" s="223"/>
      <c r="N973" s="222"/>
      <c r="O973" s="222"/>
      <c r="P973" s="222"/>
      <c r="Q973" s="222"/>
      <c r="R973" s="223"/>
      <c r="S973" s="223"/>
      <c r="T973" s="223"/>
      <c r="U973" s="223"/>
      <c r="V973" s="223"/>
      <c r="W973" s="223"/>
      <c r="X973" s="223"/>
      <c r="Y973" s="223"/>
      <c r="Z973" s="212"/>
      <c r="AA973" s="212"/>
      <c r="AB973" s="212"/>
      <c r="AC973" s="212"/>
      <c r="AD973" s="212"/>
      <c r="AE973" s="212"/>
      <c r="AF973" s="212"/>
      <c r="AG973" s="212" t="s">
        <v>442</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75" t="s">
        <v>459</v>
      </c>
      <c r="D974" s="266"/>
      <c r="E974" s="267">
        <v>39</v>
      </c>
      <c r="F974" s="223"/>
      <c r="G974" s="223"/>
      <c r="H974" s="223"/>
      <c r="I974" s="223"/>
      <c r="J974" s="223"/>
      <c r="K974" s="223"/>
      <c r="L974" s="223"/>
      <c r="M974" s="223"/>
      <c r="N974" s="222"/>
      <c r="O974" s="222"/>
      <c r="P974" s="222"/>
      <c r="Q974" s="222"/>
      <c r="R974" s="223"/>
      <c r="S974" s="223"/>
      <c r="T974" s="223"/>
      <c r="U974" s="223"/>
      <c r="V974" s="223"/>
      <c r="W974" s="223"/>
      <c r="X974" s="223"/>
      <c r="Y974" s="223"/>
      <c r="Z974" s="212"/>
      <c r="AA974" s="212"/>
      <c r="AB974" s="212"/>
      <c r="AC974" s="212"/>
      <c r="AD974" s="212"/>
      <c r="AE974" s="212"/>
      <c r="AF974" s="212"/>
      <c r="AG974" s="212" t="s">
        <v>442</v>
      </c>
      <c r="AH974" s="212">
        <v>1</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1" x14ac:dyDescent="0.2">
      <c r="A975" s="239">
        <v>168</v>
      </c>
      <c r="B975" s="240" t="s">
        <v>1182</v>
      </c>
      <c r="C975" s="257" t="s">
        <v>1183</v>
      </c>
      <c r="D975" s="241" t="s">
        <v>537</v>
      </c>
      <c r="E975" s="242">
        <v>70.400000000000006</v>
      </c>
      <c r="F975" s="243"/>
      <c r="G975" s="244">
        <f>ROUND(E975*F975,2)</f>
        <v>0</v>
      </c>
      <c r="H975" s="243"/>
      <c r="I975" s="244">
        <f>ROUND(E975*H975,2)</f>
        <v>0</v>
      </c>
      <c r="J975" s="243"/>
      <c r="K975" s="244">
        <f>ROUND(E975*J975,2)</f>
        <v>0</v>
      </c>
      <c r="L975" s="244">
        <v>21</v>
      </c>
      <c r="M975" s="244">
        <f>G975*(1+L975/100)</f>
        <v>0</v>
      </c>
      <c r="N975" s="242">
        <v>1.41E-3</v>
      </c>
      <c r="O975" s="242">
        <f>ROUND(E975*N975,2)</f>
        <v>0.1</v>
      </c>
      <c r="P975" s="242">
        <v>0</v>
      </c>
      <c r="Q975" s="242">
        <f>ROUND(E975*P975,2)</f>
        <v>0</v>
      </c>
      <c r="R975" s="244" t="s">
        <v>1162</v>
      </c>
      <c r="S975" s="244" t="s">
        <v>352</v>
      </c>
      <c r="T975" s="245" t="s">
        <v>352</v>
      </c>
      <c r="U975" s="223">
        <v>0.23</v>
      </c>
      <c r="V975" s="223">
        <f>ROUND(E975*U975,2)</f>
        <v>16.190000000000001</v>
      </c>
      <c r="W975" s="223"/>
      <c r="X975" s="223" t="s">
        <v>437</v>
      </c>
      <c r="Y975" s="223" t="s">
        <v>355</v>
      </c>
      <c r="Z975" s="212"/>
      <c r="AA975" s="212"/>
      <c r="AB975" s="212"/>
      <c r="AC975" s="212"/>
      <c r="AD975" s="212"/>
      <c r="AE975" s="212"/>
      <c r="AF975" s="212"/>
      <c r="AG975" s="212" t="s">
        <v>438</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2" x14ac:dyDescent="0.2">
      <c r="A976" s="219"/>
      <c r="B976" s="220"/>
      <c r="C976" s="258" t="s">
        <v>1184</v>
      </c>
      <c r="D976" s="246"/>
      <c r="E976" s="246"/>
      <c r="F976" s="246"/>
      <c r="G976" s="246"/>
      <c r="H976" s="223"/>
      <c r="I976" s="223"/>
      <c r="J976" s="223"/>
      <c r="K976" s="223"/>
      <c r="L976" s="223"/>
      <c r="M976" s="223"/>
      <c r="N976" s="222"/>
      <c r="O976" s="222"/>
      <c r="P976" s="222"/>
      <c r="Q976" s="222"/>
      <c r="R976" s="223"/>
      <c r="S976" s="223"/>
      <c r="T976" s="223"/>
      <c r="U976" s="223"/>
      <c r="V976" s="223"/>
      <c r="W976" s="223"/>
      <c r="X976" s="223"/>
      <c r="Y976" s="223"/>
      <c r="Z976" s="212"/>
      <c r="AA976" s="212"/>
      <c r="AB976" s="212"/>
      <c r="AC976" s="212"/>
      <c r="AD976" s="212"/>
      <c r="AE976" s="212"/>
      <c r="AF976" s="212"/>
      <c r="AG976" s="212" t="s">
        <v>357</v>
      </c>
      <c r="AH976" s="212"/>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2" x14ac:dyDescent="0.2">
      <c r="A977" s="219"/>
      <c r="B977" s="220"/>
      <c r="C977" s="274" t="s">
        <v>1164</v>
      </c>
      <c r="D977" s="264"/>
      <c r="E977" s="265"/>
      <c r="F977" s="223"/>
      <c r="G977" s="223"/>
      <c r="H977" s="223"/>
      <c r="I977" s="223"/>
      <c r="J977" s="223"/>
      <c r="K977" s="223"/>
      <c r="L977" s="223"/>
      <c r="M977" s="223"/>
      <c r="N977" s="222"/>
      <c r="O977" s="222"/>
      <c r="P977" s="222"/>
      <c r="Q977" s="222"/>
      <c r="R977" s="223"/>
      <c r="S977" s="223"/>
      <c r="T977" s="223"/>
      <c r="U977" s="223"/>
      <c r="V977" s="223"/>
      <c r="W977" s="223"/>
      <c r="X977" s="223"/>
      <c r="Y977" s="223"/>
      <c r="Z977" s="212"/>
      <c r="AA977" s="212"/>
      <c r="AB977" s="212"/>
      <c r="AC977" s="212"/>
      <c r="AD977" s="212"/>
      <c r="AE977" s="212"/>
      <c r="AF977" s="212"/>
      <c r="AG977" s="212" t="s">
        <v>442</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74" t="s">
        <v>1185</v>
      </c>
      <c r="D978" s="264"/>
      <c r="E978" s="265">
        <v>70.400000000000006</v>
      </c>
      <c r="F978" s="223"/>
      <c r="G978" s="223"/>
      <c r="H978" s="223"/>
      <c r="I978" s="223"/>
      <c r="J978" s="223"/>
      <c r="K978" s="223"/>
      <c r="L978" s="223"/>
      <c r="M978" s="223"/>
      <c r="N978" s="222"/>
      <c r="O978" s="222"/>
      <c r="P978" s="222"/>
      <c r="Q978" s="222"/>
      <c r="R978" s="223"/>
      <c r="S978" s="223"/>
      <c r="T978" s="223"/>
      <c r="U978" s="223"/>
      <c r="V978" s="223"/>
      <c r="W978" s="223"/>
      <c r="X978" s="223"/>
      <c r="Y978" s="223"/>
      <c r="Z978" s="212"/>
      <c r="AA978" s="212"/>
      <c r="AB978" s="212"/>
      <c r="AC978" s="212"/>
      <c r="AD978" s="212"/>
      <c r="AE978" s="212"/>
      <c r="AF978" s="212"/>
      <c r="AG978" s="212" t="s">
        <v>442</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75" t="s">
        <v>459</v>
      </c>
      <c r="D979" s="266"/>
      <c r="E979" s="267">
        <v>70.400000000000006</v>
      </c>
      <c r="F979" s="223"/>
      <c r="G979" s="223"/>
      <c r="H979" s="223"/>
      <c r="I979" s="223"/>
      <c r="J979" s="223"/>
      <c r="K979" s="223"/>
      <c r="L979" s="223"/>
      <c r="M979" s="223"/>
      <c r="N979" s="222"/>
      <c r="O979" s="222"/>
      <c r="P979" s="222"/>
      <c r="Q979" s="222"/>
      <c r="R979" s="223"/>
      <c r="S979" s="223"/>
      <c r="T979" s="223"/>
      <c r="U979" s="223"/>
      <c r="V979" s="223"/>
      <c r="W979" s="223"/>
      <c r="X979" s="223"/>
      <c r="Y979" s="223"/>
      <c r="Z979" s="212"/>
      <c r="AA979" s="212"/>
      <c r="AB979" s="212"/>
      <c r="AC979" s="212"/>
      <c r="AD979" s="212"/>
      <c r="AE979" s="212"/>
      <c r="AF979" s="212"/>
      <c r="AG979" s="212" t="s">
        <v>442</v>
      </c>
      <c r="AH979" s="212">
        <v>1</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ht="22.5" outlineLevel="1" x14ac:dyDescent="0.2">
      <c r="A980" s="239">
        <v>169</v>
      </c>
      <c r="B980" s="240" t="s">
        <v>1186</v>
      </c>
      <c r="C980" s="257" t="s">
        <v>1187</v>
      </c>
      <c r="D980" s="241" t="s">
        <v>537</v>
      </c>
      <c r="E980" s="242">
        <v>17.28</v>
      </c>
      <c r="F980" s="243"/>
      <c r="G980" s="244">
        <f>ROUND(E980*F980,2)</f>
        <v>0</v>
      </c>
      <c r="H980" s="243"/>
      <c r="I980" s="244">
        <f>ROUND(E980*H980,2)</f>
        <v>0</v>
      </c>
      <c r="J980" s="243"/>
      <c r="K980" s="244">
        <f>ROUND(E980*J980,2)</f>
        <v>0</v>
      </c>
      <c r="L980" s="244">
        <v>21</v>
      </c>
      <c r="M980" s="244">
        <f>G980*(1+L980/100)</f>
        <v>0</v>
      </c>
      <c r="N980" s="242">
        <v>4.9100000000000003E-3</v>
      </c>
      <c r="O980" s="242">
        <f>ROUND(E980*N980,2)</f>
        <v>0.08</v>
      </c>
      <c r="P980" s="242">
        <v>0</v>
      </c>
      <c r="Q980" s="242">
        <f>ROUND(E980*P980,2)</f>
        <v>0</v>
      </c>
      <c r="R980" s="244" t="s">
        <v>1162</v>
      </c>
      <c r="S980" s="244" t="s">
        <v>352</v>
      </c>
      <c r="T980" s="245" t="s">
        <v>352</v>
      </c>
      <c r="U980" s="223">
        <v>0.59914999999999996</v>
      </c>
      <c r="V980" s="223">
        <f>ROUND(E980*U980,2)</f>
        <v>10.35</v>
      </c>
      <c r="W980" s="223"/>
      <c r="X980" s="223" t="s">
        <v>437</v>
      </c>
      <c r="Y980" s="223" t="s">
        <v>355</v>
      </c>
      <c r="Z980" s="212"/>
      <c r="AA980" s="212"/>
      <c r="AB980" s="212"/>
      <c r="AC980" s="212"/>
      <c r="AD980" s="212"/>
      <c r="AE980" s="212"/>
      <c r="AF980" s="212"/>
      <c r="AG980" s="212" t="s">
        <v>438</v>
      </c>
      <c r="AH980" s="212"/>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2" x14ac:dyDescent="0.2">
      <c r="A981" s="219"/>
      <c r="B981" s="220"/>
      <c r="C981" s="274" t="s">
        <v>1188</v>
      </c>
      <c r="D981" s="264"/>
      <c r="E981" s="265">
        <v>4.87</v>
      </c>
      <c r="F981" s="223"/>
      <c r="G981" s="223"/>
      <c r="H981" s="223"/>
      <c r="I981" s="223"/>
      <c r="J981" s="223"/>
      <c r="K981" s="223"/>
      <c r="L981" s="223"/>
      <c r="M981" s="223"/>
      <c r="N981" s="222"/>
      <c r="O981" s="222"/>
      <c r="P981" s="222"/>
      <c r="Q981" s="222"/>
      <c r="R981" s="223"/>
      <c r="S981" s="223"/>
      <c r="T981" s="223"/>
      <c r="U981" s="223"/>
      <c r="V981" s="223"/>
      <c r="W981" s="223"/>
      <c r="X981" s="223"/>
      <c r="Y981" s="223"/>
      <c r="Z981" s="212"/>
      <c r="AA981" s="212"/>
      <c r="AB981" s="212"/>
      <c r="AC981" s="212"/>
      <c r="AD981" s="212"/>
      <c r="AE981" s="212"/>
      <c r="AF981" s="212"/>
      <c r="AG981" s="212" t="s">
        <v>442</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3" x14ac:dyDescent="0.2">
      <c r="A982" s="219"/>
      <c r="B982" s="220"/>
      <c r="C982" s="274" t="s">
        <v>1189</v>
      </c>
      <c r="D982" s="264"/>
      <c r="E982" s="265">
        <v>3.895</v>
      </c>
      <c r="F982" s="223"/>
      <c r="G982" s="223"/>
      <c r="H982" s="223"/>
      <c r="I982" s="223"/>
      <c r="J982" s="223"/>
      <c r="K982" s="223"/>
      <c r="L982" s="223"/>
      <c r="M982" s="223"/>
      <c r="N982" s="222"/>
      <c r="O982" s="222"/>
      <c r="P982" s="222"/>
      <c r="Q982" s="222"/>
      <c r="R982" s="223"/>
      <c r="S982" s="223"/>
      <c r="T982" s="223"/>
      <c r="U982" s="223"/>
      <c r="V982" s="223"/>
      <c r="W982" s="223"/>
      <c r="X982" s="223"/>
      <c r="Y982" s="223"/>
      <c r="Z982" s="212"/>
      <c r="AA982" s="212"/>
      <c r="AB982" s="212"/>
      <c r="AC982" s="212"/>
      <c r="AD982" s="212"/>
      <c r="AE982" s="212"/>
      <c r="AF982" s="212"/>
      <c r="AG982" s="212" t="s">
        <v>442</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19"/>
      <c r="B983" s="220"/>
      <c r="C983" s="274" t="s">
        <v>1190</v>
      </c>
      <c r="D983" s="264"/>
      <c r="E983" s="265">
        <v>3.89</v>
      </c>
      <c r="F983" s="223"/>
      <c r="G983" s="223"/>
      <c r="H983" s="223"/>
      <c r="I983" s="223"/>
      <c r="J983" s="223"/>
      <c r="K983" s="223"/>
      <c r="L983" s="223"/>
      <c r="M983" s="223"/>
      <c r="N983" s="222"/>
      <c r="O983" s="222"/>
      <c r="P983" s="222"/>
      <c r="Q983" s="222"/>
      <c r="R983" s="223"/>
      <c r="S983" s="223"/>
      <c r="T983" s="223"/>
      <c r="U983" s="223"/>
      <c r="V983" s="223"/>
      <c r="W983" s="223"/>
      <c r="X983" s="223"/>
      <c r="Y983" s="223"/>
      <c r="Z983" s="212"/>
      <c r="AA983" s="212"/>
      <c r="AB983" s="212"/>
      <c r="AC983" s="212"/>
      <c r="AD983" s="212"/>
      <c r="AE983" s="212"/>
      <c r="AF983" s="212"/>
      <c r="AG983" s="212" t="s">
        <v>442</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74" t="s">
        <v>1191</v>
      </c>
      <c r="D984" s="264"/>
      <c r="E984" s="265">
        <v>4.625</v>
      </c>
      <c r="F984" s="223"/>
      <c r="G984" s="223"/>
      <c r="H984" s="223"/>
      <c r="I984" s="223"/>
      <c r="J984" s="223"/>
      <c r="K984" s="223"/>
      <c r="L984" s="223"/>
      <c r="M984" s="223"/>
      <c r="N984" s="222"/>
      <c r="O984" s="222"/>
      <c r="P984" s="222"/>
      <c r="Q984" s="222"/>
      <c r="R984" s="223"/>
      <c r="S984" s="223"/>
      <c r="T984" s="223"/>
      <c r="U984" s="223"/>
      <c r="V984" s="223"/>
      <c r="W984" s="223"/>
      <c r="X984" s="223"/>
      <c r="Y984" s="223"/>
      <c r="Z984" s="212"/>
      <c r="AA984" s="212"/>
      <c r="AB984" s="212"/>
      <c r="AC984" s="212"/>
      <c r="AD984" s="212"/>
      <c r="AE984" s="212"/>
      <c r="AF984" s="212"/>
      <c r="AG984" s="212" t="s">
        <v>442</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75" t="s">
        <v>459</v>
      </c>
      <c r="D985" s="266"/>
      <c r="E985" s="267">
        <v>17.28</v>
      </c>
      <c r="F985" s="223"/>
      <c r="G985" s="223"/>
      <c r="H985" s="223"/>
      <c r="I985" s="223"/>
      <c r="J985" s="223"/>
      <c r="K985" s="223"/>
      <c r="L985" s="223"/>
      <c r="M985" s="223"/>
      <c r="N985" s="222"/>
      <c r="O985" s="222"/>
      <c r="P985" s="222"/>
      <c r="Q985" s="222"/>
      <c r="R985" s="223"/>
      <c r="S985" s="223"/>
      <c r="T985" s="223"/>
      <c r="U985" s="223"/>
      <c r="V985" s="223"/>
      <c r="W985" s="223"/>
      <c r="X985" s="223"/>
      <c r="Y985" s="223"/>
      <c r="Z985" s="212"/>
      <c r="AA985" s="212"/>
      <c r="AB985" s="212"/>
      <c r="AC985" s="212"/>
      <c r="AD985" s="212"/>
      <c r="AE985" s="212"/>
      <c r="AF985" s="212"/>
      <c r="AG985" s="212" t="s">
        <v>442</v>
      </c>
      <c r="AH985" s="212">
        <v>1</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ht="22.5" outlineLevel="1" x14ac:dyDescent="0.2">
      <c r="A986" s="239">
        <v>170</v>
      </c>
      <c r="B986" s="240" t="s">
        <v>1192</v>
      </c>
      <c r="C986" s="257" t="s">
        <v>1193</v>
      </c>
      <c r="D986" s="241" t="s">
        <v>537</v>
      </c>
      <c r="E986" s="242">
        <v>39.549999999999997</v>
      </c>
      <c r="F986" s="243"/>
      <c r="G986" s="244">
        <f>ROUND(E986*F986,2)</f>
        <v>0</v>
      </c>
      <c r="H986" s="243"/>
      <c r="I986" s="244">
        <f>ROUND(E986*H986,2)</f>
        <v>0</v>
      </c>
      <c r="J986" s="243"/>
      <c r="K986" s="244">
        <f>ROUND(E986*J986,2)</f>
        <v>0</v>
      </c>
      <c r="L986" s="244">
        <v>21</v>
      </c>
      <c r="M986" s="244">
        <f>G986*(1+L986/100)</f>
        <v>0</v>
      </c>
      <c r="N986" s="242">
        <v>7.8600000000000007E-3</v>
      </c>
      <c r="O986" s="242">
        <f>ROUND(E986*N986,2)</f>
        <v>0.31</v>
      </c>
      <c r="P986" s="242">
        <v>0</v>
      </c>
      <c r="Q986" s="242">
        <f>ROUND(E986*P986,2)</f>
        <v>0</v>
      </c>
      <c r="R986" s="244" t="s">
        <v>1162</v>
      </c>
      <c r="S986" s="244" t="s">
        <v>352</v>
      </c>
      <c r="T986" s="245" t="s">
        <v>352</v>
      </c>
      <c r="U986" s="223">
        <v>0.83338000000000001</v>
      </c>
      <c r="V986" s="223">
        <f>ROUND(E986*U986,2)</f>
        <v>32.96</v>
      </c>
      <c r="W986" s="223"/>
      <c r="X986" s="223" t="s">
        <v>437</v>
      </c>
      <c r="Y986" s="223" t="s">
        <v>355</v>
      </c>
      <c r="Z986" s="212"/>
      <c r="AA986" s="212"/>
      <c r="AB986" s="212"/>
      <c r="AC986" s="212"/>
      <c r="AD986" s="212"/>
      <c r="AE986" s="212"/>
      <c r="AF986" s="212"/>
      <c r="AG986" s="212" t="s">
        <v>438</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2" x14ac:dyDescent="0.2">
      <c r="A987" s="219"/>
      <c r="B987" s="220"/>
      <c r="C987" s="273" t="s">
        <v>1194</v>
      </c>
      <c r="D987" s="270"/>
      <c r="E987" s="270"/>
      <c r="F987" s="270"/>
      <c r="G987" s="270"/>
      <c r="H987" s="223"/>
      <c r="I987" s="223"/>
      <c r="J987" s="223"/>
      <c r="K987" s="223"/>
      <c r="L987" s="223"/>
      <c r="M987" s="223"/>
      <c r="N987" s="222"/>
      <c r="O987" s="222"/>
      <c r="P987" s="222"/>
      <c r="Q987" s="222"/>
      <c r="R987" s="223"/>
      <c r="S987" s="223"/>
      <c r="T987" s="223"/>
      <c r="U987" s="223"/>
      <c r="V987" s="223"/>
      <c r="W987" s="223"/>
      <c r="X987" s="223"/>
      <c r="Y987" s="223"/>
      <c r="Z987" s="212"/>
      <c r="AA987" s="212"/>
      <c r="AB987" s="212"/>
      <c r="AC987" s="212"/>
      <c r="AD987" s="212"/>
      <c r="AE987" s="212"/>
      <c r="AF987" s="212"/>
      <c r="AG987" s="212" t="s">
        <v>440</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2" x14ac:dyDescent="0.2">
      <c r="A988" s="219"/>
      <c r="B988" s="220"/>
      <c r="C988" s="274" t="s">
        <v>1164</v>
      </c>
      <c r="D988" s="264"/>
      <c r="E988" s="265"/>
      <c r="F988" s="223"/>
      <c r="G988" s="223"/>
      <c r="H988" s="223"/>
      <c r="I988" s="223"/>
      <c r="J988" s="223"/>
      <c r="K988" s="223"/>
      <c r="L988" s="223"/>
      <c r="M988" s="223"/>
      <c r="N988" s="222"/>
      <c r="O988" s="222"/>
      <c r="P988" s="222"/>
      <c r="Q988" s="222"/>
      <c r="R988" s="223"/>
      <c r="S988" s="223"/>
      <c r="T988" s="223"/>
      <c r="U988" s="223"/>
      <c r="V988" s="223"/>
      <c r="W988" s="223"/>
      <c r="X988" s="223"/>
      <c r="Y988" s="223"/>
      <c r="Z988" s="212"/>
      <c r="AA988" s="212"/>
      <c r="AB988" s="212"/>
      <c r="AC988" s="212"/>
      <c r="AD988" s="212"/>
      <c r="AE988" s="212"/>
      <c r="AF988" s="212"/>
      <c r="AG988" s="212" t="s">
        <v>442</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19"/>
      <c r="B989" s="220"/>
      <c r="C989" s="274" t="s">
        <v>1195</v>
      </c>
      <c r="D989" s="264"/>
      <c r="E989" s="265">
        <v>39.549999999999997</v>
      </c>
      <c r="F989" s="223"/>
      <c r="G989" s="223"/>
      <c r="H989" s="223"/>
      <c r="I989" s="223"/>
      <c r="J989" s="223"/>
      <c r="K989" s="223"/>
      <c r="L989" s="223"/>
      <c r="M989" s="223"/>
      <c r="N989" s="222"/>
      <c r="O989" s="222"/>
      <c r="P989" s="222"/>
      <c r="Q989" s="222"/>
      <c r="R989" s="223"/>
      <c r="S989" s="223"/>
      <c r="T989" s="223"/>
      <c r="U989" s="223"/>
      <c r="V989" s="223"/>
      <c r="W989" s="223"/>
      <c r="X989" s="223"/>
      <c r="Y989" s="223"/>
      <c r="Z989" s="212"/>
      <c r="AA989" s="212"/>
      <c r="AB989" s="212"/>
      <c r="AC989" s="212"/>
      <c r="AD989" s="212"/>
      <c r="AE989" s="212"/>
      <c r="AF989" s="212"/>
      <c r="AG989" s="212" t="s">
        <v>442</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ht="22.5" outlineLevel="1" x14ac:dyDescent="0.2">
      <c r="A990" s="239">
        <v>171</v>
      </c>
      <c r="B990" s="240" t="s">
        <v>1196</v>
      </c>
      <c r="C990" s="257" t="s">
        <v>1197</v>
      </c>
      <c r="D990" s="241" t="s">
        <v>537</v>
      </c>
      <c r="E990" s="242">
        <v>18</v>
      </c>
      <c r="F990" s="243"/>
      <c r="G990" s="244">
        <f>ROUND(E990*F990,2)</f>
        <v>0</v>
      </c>
      <c r="H990" s="243"/>
      <c r="I990" s="244">
        <f>ROUND(E990*H990,2)</f>
        <v>0</v>
      </c>
      <c r="J990" s="243"/>
      <c r="K990" s="244">
        <f>ROUND(E990*J990,2)</f>
        <v>0</v>
      </c>
      <c r="L990" s="244">
        <v>21</v>
      </c>
      <c r="M990" s="244">
        <f>G990*(1+L990/100)</f>
        <v>0</v>
      </c>
      <c r="N990" s="242">
        <v>2.0600000000000002E-3</v>
      </c>
      <c r="O990" s="242">
        <f>ROUND(E990*N990,2)</f>
        <v>0.04</v>
      </c>
      <c r="P990" s="242">
        <v>0</v>
      </c>
      <c r="Q990" s="242">
        <f>ROUND(E990*P990,2)</f>
        <v>0</v>
      </c>
      <c r="R990" s="244" t="s">
        <v>1162</v>
      </c>
      <c r="S990" s="244" t="s">
        <v>352</v>
      </c>
      <c r="T990" s="245" t="s">
        <v>352</v>
      </c>
      <c r="U990" s="223">
        <v>0.28000000000000003</v>
      </c>
      <c r="V990" s="223">
        <f>ROUND(E990*U990,2)</f>
        <v>5.04</v>
      </c>
      <c r="W990" s="223"/>
      <c r="X990" s="223" t="s">
        <v>437</v>
      </c>
      <c r="Y990" s="223" t="s">
        <v>355</v>
      </c>
      <c r="Z990" s="212"/>
      <c r="AA990" s="212"/>
      <c r="AB990" s="212"/>
      <c r="AC990" s="212"/>
      <c r="AD990" s="212"/>
      <c r="AE990" s="212"/>
      <c r="AF990" s="212"/>
      <c r="AG990" s="212" t="s">
        <v>438</v>
      </c>
      <c r="AH990" s="212"/>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2" x14ac:dyDescent="0.2">
      <c r="A991" s="219"/>
      <c r="B991" s="220"/>
      <c r="C991" s="273" t="s">
        <v>1198</v>
      </c>
      <c r="D991" s="270"/>
      <c r="E991" s="270"/>
      <c r="F991" s="270"/>
      <c r="G991" s="270"/>
      <c r="H991" s="223"/>
      <c r="I991" s="223"/>
      <c r="J991" s="223"/>
      <c r="K991" s="223"/>
      <c r="L991" s="223"/>
      <c r="M991" s="223"/>
      <c r="N991" s="222"/>
      <c r="O991" s="222"/>
      <c r="P991" s="222"/>
      <c r="Q991" s="222"/>
      <c r="R991" s="223"/>
      <c r="S991" s="223"/>
      <c r="T991" s="223"/>
      <c r="U991" s="223"/>
      <c r="V991" s="223"/>
      <c r="W991" s="223"/>
      <c r="X991" s="223"/>
      <c r="Y991" s="223"/>
      <c r="Z991" s="212"/>
      <c r="AA991" s="212"/>
      <c r="AB991" s="212"/>
      <c r="AC991" s="212"/>
      <c r="AD991" s="212"/>
      <c r="AE991" s="212"/>
      <c r="AF991" s="212"/>
      <c r="AG991" s="212" t="s">
        <v>440</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2" x14ac:dyDescent="0.2">
      <c r="A992" s="219"/>
      <c r="B992" s="220"/>
      <c r="C992" s="259" t="s">
        <v>1199</v>
      </c>
      <c r="D992" s="248"/>
      <c r="E992" s="248"/>
      <c r="F992" s="248"/>
      <c r="G992" s="248"/>
      <c r="H992" s="223"/>
      <c r="I992" s="223"/>
      <c r="J992" s="223"/>
      <c r="K992" s="223"/>
      <c r="L992" s="223"/>
      <c r="M992" s="223"/>
      <c r="N992" s="222"/>
      <c r="O992" s="222"/>
      <c r="P992" s="222"/>
      <c r="Q992" s="222"/>
      <c r="R992" s="223"/>
      <c r="S992" s="223"/>
      <c r="T992" s="223"/>
      <c r="U992" s="223"/>
      <c r="V992" s="223"/>
      <c r="W992" s="223"/>
      <c r="X992" s="223"/>
      <c r="Y992" s="223"/>
      <c r="Z992" s="212"/>
      <c r="AA992" s="212"/>
      <c r="AB992" s="212"/>
      <c r="AC992" s="212"/>
      <c r="AD992" s="212"/>
      <c r="AE992" s="212"/>
      <c r="AF992" s="212"/>
      <c r="AG992" s="212" t="s">
        <v>357</v>
      </c>
      <c r="AH992" s="212"/>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2" x14ac:dyDescent="0.2">
      <c r="A993" s="219"/>
      <c r="B993" s="220"/>
      <c r="C993" s="274" t="s">
        <v>1164</v>
      </c>
      <c r="D993" s="264"/>
      <c r="E993" s="265"/>
      <c r="F993" s="223"/>
      <c r="G993" s="223"/>
      <c r="H993" s="223"/>
      <c r="I993" s="223"/>
      <c r="J993" s="223"/>
      <c r="K993" s="223"/>
      <c r="L993" s="223"/>
      <c r="M993" s="223"/>
      <c r="N993" s="222"/>
      <c r="O993" s="222"/>
      <c r="P993" s="222"/>
      <c r="Q993" s="222"/>
      <c r="R993" s="223"/>
      <c r="S993" s="223"/>
      <c r="T993" s="223"/>
      <c r="U993" s="223"/>
      <c r="V993" s="223"/>
      <c r="W993" s="223"/>
      <c r="X993" s="223"/>
      <c r="Y993" s="223"/>
      <c r="Z993" s="212"/>
      <c r="AA993" s="212"/>
      <c r="AB993" s="212"/>
      <c r="AC993" s="212"/>
      <c r="AD993" s="212"/>
      <c r="AE993" s="212"/>
      <c r="AF993" s="212"/>
      <c r="AG993" s="212" t="s">
        <v>442</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74" t="s">
        <v>1200</v>
      </c>
      <c r="D994" s="264"/>
      <c r="E994" s="265">
        <v>2</v>
      </c>
      <c r="F994" s="223"/>
      <c r="G994" s="223"/>
      <c r="H994" s="223"/>
      <c r="I994" s="223"/>
      <c r="J994" s="223"/>
      <c r="K994" s="223"/>
      <c r="L994" s="223"/>
      <c r="M994" s="223"/>
      <c r="N994" s="222"/>
      <c r="O994" s="222"/>
      <c r="P994" s="222"/>
      <c r="Q994" s="222"/>
      <c r="R994" s="223"/>
      <c r="S994" s="223"/>
      <c r="T994" s="223"/>
      <c r="U994" s="223"/>
      <c r="V994" s="223"/>
      <c r="W994" s="223"/>
      <c r="X994" s="223"/>
      <c r="Y994" s="223"/>
      <c r="Z994" s="212"/>
      <c r="AA994" s="212"/>
      <c r="AB994" s="212"/>
      <c r="AC994" s="212"/>
      <c r="AD994" s="212"/>
      <c r="AE994" s="212"/>
      <c r="AF994" s="212"/>
      <c r="AG994" s="212" t="s">
        <v>442</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74" t="s">
        <v>202</v>
      </c>
      <c r="D995" s="264"/>
      <c r="E995" s="265">
        <v>1</v>
      </c>
      <c r="F995" s="223"/>
      <c r="G995" s="223"/>
      <c r="H995" s="223"/>
      <c r="I995" s="223"/>
      <c r="J995" s="223"/>
      <c r="K995" s="223"/>
      <c r="L995" s="223"/>
      <c r="M995" s="223"/>
      <c r="N995" s="222"/>
      <c r="O995" s="222"/>
      <c r="P995" s="222"/>
      <c r="Q995" s="222"/>
      <c r="R995" s="223"/>
      <c r="S995" s="223"/>
      <c r="T995" s="223"/>
      <c r="U995" s="223"/>
      <c r="V995" s="223"/>
      <c r="W995" s="223"/>
      <c r="X995" s="223"/>
      <c r="Y995" s="223"/>
      <c r="Z995" s="212"/>
      <c r="AA995" s="212"/>
      <c r="AB995" s="212"/>
      <c r="AC995" s="212"/>
      <c r="AD995" s="212"/>
      <c r="AE995" s="212"/>
      <c r="AF995" s="212"/>
      <c r="AG995" s="212" t="s">
        <v>442</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74" t="s">
        <v>202</v>
      </c>
      <c r="D996" s="264"/>
      <c r="E996" s="265">
        <v>1</v>
      </c>
      <c r="F996" s="223"/>
      <c r="G996" s="223"/>
      <c r="H996" s="223"/>
      <c r="I996" s="223"/>
      <c r="J996" s="223"/>
      <c r="K996" s="223"/>
      <c r="L996" s="223"/>
      <c r="M996" s="223"/>
      <c r="N996" s="222"/>
      <c r="O996" s="222"/>
      <c r="P996" s="222"/>
      <c r="Q996" s="222"/>
      <c r="R996" s="223"/>
      <c r="S996" s="223"/>
      <c r="T996" s="223"/>
      <c r="U996" s="223"/>
      <c r="V996" s="223"/>
      <c r="W996" s="223"/>
      <c r="X996" s="223"/>
      <c r="Y996" s="223"/>
      <c r="Z996" s="212"/>
      <c r="AA996" s="212"/>
      <c r="AB996" s="212"/>
      <c r="AC996" s="212"/>
      <c r="AD996" s="212"/>
      <c r="AE996" s="212"/>
      <c r="AF996" s="212"/>
      <c r="AG996" s="212" t="s">
        <v>442</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74" t="s">
        <v>1201</v>
      </c>
      <c r="D997" s="264"/>
      <c r="E997" s="265">
        <v>2</v>
      </c>
      <c r="F997" s="223"/>
      <c r="G997" s="223"/>
      <c r="H997" s="223"/>
      <c r="I997" s="223"/>
      <c r="J997" s="223"/>
      <c r="K997" s="223"/>
      <c r="L997" s="223"/>
      <c r="M997" s="223"/>
      <c r="N997" s="222"/>
      <c r="O997" s="222"/>
      <c r="P997" s="222"/>
      <c r="Q997" s="222"/>
      <c r="R997" s="223"/>
      <c r="S997" s="223"/>
      <c r="T997" s="223"/>
      <c r="U997" s="223"/>
      <c r="V997" s="223"/>
      <c r="W997" s="223"/>
      <c r="X997" s="223"/>
      <c r="Y997" s="223"/>
      <c r="Z997" s="212"/>
      <c r="AA997" s="212"/>
      <c r="AB997" s="212"/>
      <c r="AC997" s="212"/>
      <c r="AD997" s="212"/>
      <c r="AE997" s="212"/>
      <c r="AF997" s="212"/>
      <c r="AG997" s="212" t="s">
        <v>442</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74" t="s">
        <v>208</v>
      </c>
      <c r="D998" s="264"/>
      <c r="E998" s="265">
        <v>3</v>
      </c>
      <c r="F998" s="223"/>
      <c r="G998" s="223"/>
      <c r="H998" s="223"/>
      <c r="I998" s="223"/>
      <c r="J998" s="223"/>
      <c r="K998" s="223"/>
      <c r="L998" s="223"/>
      <c r="M998" s="223"/>
      <c r="N998" s="222"/>
      <c r="O998" s="222"/>
      <c r="P998" s="222"/>
      <c r="Q998" s="222"/>
      <c r="R998" s="223"/>
      <c r="S998" s="223"/>
      <c r="T998" s="223"/>
      <c r="U998" s="223"/>
      <c r="V998" s="223"/>
      <c r="W998" s="223"/>
      <c r="X998" s="223"/>
      <c r="Y998" s="223"/>
      <c r="Z998" s="212"/>
      <c r="AA998" s="212"/>
      <c r="AB998" s="212"/>
      <c r="AC998" s="212"/>
      <c r="AD998" s="212"/>
      <c r="AE998" s="212"/>
      <c r="AF998" s="212"/>
      <c r="AG998" s="212" t="s">
        <v>442</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74" t="s">
        <v>208</v>
      </c>
      <c r="D999" s="264"/>
      <c r="E999" s="265">
        <v>3</v>
      </c>
      <c r="F999" s="223"/>
      <c r="G999" s="223"/>
      <c r="H999" s="223"/>
      <c r="I999" s="223"/>
      <c r="J999" s="223"/>
      <c r="K999" s="223"/>
      <c r="L999" s="223"/>
      <c r="M999" s="223"/>
      <c r="N999" s="222"/>
      <c r="O999" s="222"/>
      <c r="P999" s="222"/>
      <c r="Q999" s="222"/>
      <c r="R999" s="223"/>
      <c r="S999" s="223"/>
      <c r="T999" s="223"/>
      <c r="U999" s="223"/>
      <c r="V999" s="223"/>
      <c r="W999" s="223"/>
      <c r="X999" s="223"/>
      <c r="Y999" s="223"/>
      <c r="Z999" s="212"/>
      <c r="AA999" s="212"/>
      <c r="AB999" s="212"/>
      <c r="AC999" s="212"/>
      <c r="AD999" s="212"/>
      <c r="AE999" s="212"/>
      <c r="AF999" s="212"/>
      <c r="AG999" s="212" t="s">
        <v>442</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74" t="s">
        <v>1202</v>
      </c>
      <c r="D1000" s="264"/>
      <c r="E1000" s="265">
        <v>6</v>
      </c>
      <c r="F1000" s="223"/>
      <c r="G1000" s="223"/>
      <c r="H1000" s="223"/>
      <c r="I1000" s="223"/>
      <c r="J1000" s="223"/>
      <c r="K1000" s="223"/>
      <c r="L1000" s="223"/>
      <c r="M1000" s="223"/>
      <c r="N1000" s="222"/>
      <c r="O1000" s="222"/>
      <c r="P1000" s="222"/>
      <c r="Q1000" s="222"/>
      <c r="R1000" s="223"/>
      <c r="S1000" s="223"/>
      <c r="T1000" s="223"/>
      <c r="U1000" s="223"/>
      <c r="V1000" s="223"/>
      <c r="W1000" s="223"/>
      <c r="X1000" s="223"/>
      <c r="Y1000" s="223"/>
      <c r="Z1000" s="212"/>
      <c r="AA1000" s="212"/>
      <c r="AB1000" s="212"/>
      <c r="AC1000" s="212"/>
      <c r="AD1000" s="212"/>
      <c r="AE1000" s="212"/>
      <c r="AF1000" s="212"/>
      <c r="AG1000" s="212" t="s">
        <v>442</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75" t="s">
        <v>459</v>
      </c>
      <c r="D1001" s="266"/>
      <c r="E1001" s="267">
        <v>18</v>
      </c>
      <c r="F1001" s="223"/>
      <c r="G1001" s="223"/>
      <c r="H1001" s="223"/>
      <c r="I1001" s="223"/>
      <c r="J1001" s="223"/>
      <c r="K1001" s="223"/>
      <c r="L1001" s="223"/>
      <c r="M1001" s="223"/>
      <c r="N1001" s="222"/>
      <c r="O1001" s="222"/>
      <c r="P1001" s="222"/>
      <c r="Q1001" s="222"/>
      <c r="R1001" s="223"/>
      <c r="S1001" s="223"/>
      <c r="T1001" s="223"/>
      <c r="U1001" s="223"/>
      <c r="V1001" s="223"/>
      <c r="W1001" s="223"/>
      <c r="X1001" s="223"/>
      <c r="Y1001" s="223"/>
      <c r="Z1001" s="212"/>
      <c r="AA1001" s="212"/>
      <c r="AB1001" s="212"/>
      <c r="AC1001" s="212"/>
      <c r="AD1001" s="212"/>
      <c r="AE1001" s="212"/>
      <c r="AF1001" s="212"/>
      <c r="AG1001" s="212" t="s">
        <v>442</v>
      </c>
      <c r="AH1001" s="212">
        <v>1</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ht="22.5" outlineLevel="1" x14ac:dyDescent="0.2">
      <c r="A1002" s="239">
        <v>172</v>
      </c>
      <c r="B1002" s="240" t="s">
        <v>1203</v>
      </c>
      <c r="C1002" s="257" t="s">
        <v>1204</v>
      </c>
      <c r="D1002" s="241" t="s">
        <v>537</v>
      </c>
      <c r="E1002" s="242">
        <v>39</v>
      </c>
      <c r="F1002" s="243"/>
      <c r="G1002" s="244">
        <f>ROUND(E1002*F1002,2)</f>
        <v>0</v>
      </c>
      <c r="H1002" s="243"/>
      <c r="I1002" s="244">
        <f>ROUND(E1002*H1002,2)</f>
        <v>0</v>
      </c>
      <c r="J1002" s="243"/>
      <c r="K1002" s="244">
        <f>ROUND(E1002*J1002,2)</f>
        <v>0</v>
      </c>
      <c r="L1002" s="244">
        <v>21</v>
      </c>
      <c r="M1002" s="244">
        <f>G1002*(1+L1002/100)</f>
        <v>0</v>
      </c>
      <c r="N1002" s="242">
        <v>7.9500000000000005E-3</v>
      </c>
      <c r="O1002" s="242">
        <f>ROUND(E1002*N1002,2)</f>
        <v>0.31</v>
      </c>
      <c r="P1002" s="242">
        <v>0</v>
      </c>
      <c r="Q1002" s="242">
        <f>ROUND(E1002*P1002,2)</f>
        <v>0</v>
      </c>
      <c r="R1002" s="244"/>
      <c r="S1002" s="244" t="s">
        <v>413</v>
      </c>
      <c r="T1002" s="245" t="s">
        <v>352</v>
      </c>
      <c r="U1002" s="223">
        <v>0.59</v>
      </c>
      <c r="V1002" s="223">
        <f>ROUND(E1002*U1002,2)</f>
        <v>23.01</v>
      </c>
      <c r="W1002" s="223"/>
      <c r="X1002" s="223" t="s">
        <v>437</v>
      </c>
      <c r="Y1002" s="223" t="s">
        <v>355</v>
      </c>
      <c r="Z1002" s="212"/>
      <c r="AA1002" s="212"/>
      <c r="AB1002" s="212"/>
      <c r="AC1002" s="212"/>
      <c r="AD1002" s="212"/>
      <c r="AE1002" s="212"/>
      <c r="AF1002" s="212"/>
      <c r="AG1002" s="212" t="s">
        <v>438</v>
      </c>
      <c r="AH1002" s="212"/>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2" x14ac:dyDescent="0.2">
      <c r="A1003" s="219"/>
      <c r="B1003" s="220"/>
      <c r="C1003" s="258" t="s">
        <v>425</v>
      </c>
      <c r="D1003" s="246"/>
      <c r="E1003" s="246"/>
      <c r="F1003" s="246"/>
      <c r="G1003" s="246"/>
      <c r="H1003" s="223"/>
      <c r="I1003" s="223"/>
      <c r="J1003" s="223"/>
      <c r="K1003" s="223"/>
      <c r="L1003" s="223"/>
      <c r="M1003" s="223"/>
      <c r="N1003" s="222"/>
      <c r="O1003" s="222"/>
      <c r="P1003" s="222"/>
      <c r="Q1003" s="222"/>
      <c r="R1003" s="223"/>
      <c r="S1003" s="223"/>
      <c r="T1003" s="223"/>
      <c r="U1003" s="223"/>
      <c r="V1003" s="223"/>
      <c r="W1003" s="223"/>
      <c r="X1003" s="223"/>
      <c r="Y1003" s="223"/>
      <c r="Z1003" s="212"/>
      <c r="AA1003" s="212"/>
      <c r="AB1003" s="212"/>
      <c r="AC1003" s="212"/>
      <c r="AD1003" s="212"/>
      <c r="AE1003" s="212"/>
      <c r="AF1003" s="212"/>
      <c r="AG1003" s="212" t="s">
        <v>357</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19"/>
      <c r="B1004" s="220"/>
      <c r="C1004" s="259" t="s">
        <v>1684</v>
      </c>
      <c r="D1004" s="248"/>
      <c r="E1004" s="248"/>
      <c r="F1004" s="248"/>
      <c r="G1004" s="248"/>
      <c r="H1004" s="223"/>
      <c r="I1004" s="223"/>
      <c r="J1004" s="223"/>
      <c r="K1004" s="223"/>
      <c r="L1004" s="223"/>
      <c r="M1004" s="223"/>
      <c r="N1004" s="222"/>
      <c r="O1004" s="222"/>
      <c r="P1004" s="222"/>
      <c r="Q1004" s="222"/>
      <c r="R1004" s="223"/>
      <c r="S1004" s="223"/>
      <c r="T1004" s="223"/>
      <c r="U1004" s="223"/>
      <c r="V1004" s="223"/>
      <c r="W1004" s="223"/>
      <c r="X1004" s="223"/>
      <c r="Y1004" s="223"/>
      <c r="Z1004" s="212"/>
      <c r="AA1004" s="212"/>
      <c r="AB1004" s="212"/>
      <c r="AC1004" s="212"/>
      <c r="AD1004" s="212"/>
      <c r="AE1004" s="212"/>
      <c r="AF1004" s="212"/>
      <c r="AG1004" s="212" t="s">
        <v>357</v>
      </c>
      <c r="AH1004" s="212"/>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59" t="s">
        <v>1652</v>
      </c>
      <c r="D1005" s="248"/>
      <c r="E1005" s="248"/>
      <c r="F1005" s="248"/>
      <c r="G1005" s="248"/>
      <c r="H1005" s="223"/>
      <c r="I1005" s="223"/>
      <c r="J1005" s="223"/>
      <c r="K1005" s="223"/>
      <c r="L1005" s="223"/>
      <c r="M1005" s="223"/>
      <c r="N1005" s="222"/>
      <c r="O1005" s="222"/>
      <c r="P1005" s="222"/>
      <c r="Q1005" s="222"/>
      <c r="R1005" s="223"/>
      <c r="S1005" s="223"/>
      <c r="T1005" s="223"/>
      <c r="U1005" s="223"/>
      <c r="V1005" s="223"/>
      <c r="W1005" s="223"/>
      <c r="X1005" s="223"/>
      <c r="Y1005" s="223"/>
      <c r="Z1005" s="212"/>
      <c r="AA1005" s="212"/>
      <c r="AB1005" s="212"/>
      <c r="AC1005" s="212"/>
      <c r="AD1005" s="212"/>
      <c r="AE1005" s="212"/>
      <c r="AF1005" s="212"/>
      <c r="AG1005" s="212" t="s">
        <v>357</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47" t="str">
        <f>C1005</f>
        <v>Kompletní provedení dle veškerých informací obsažených v PD (textová i výkresová část, technologické postupy atd.).</v>
      </c>
      <c r="BB1005" s="212"/>
      <c r="BC1005" s="212"/>
      <c r="BD1005" s="212"/>
      <c r="BE1005" s="212"/>
      <c r="BF1005" s="212"/>
      <c r="BG1005" s="212"/>
      <c r="BH1005" s="212"/>
    </row>
    <row r="1006" spans="1:60" ht="22.5" outlineLevel="3" x14ac:dyDescent="0.2">
      <c r="A1006" s="219"/>
      <c r="B1006" s="220"/>
      <c r="C1006" s="259" t="s">
        <v>1653</v>
      </c>
      <c r="D1006" s="248"/>
      <c r="E1006" s="248"/>
      <c r="F1006" s="248"/>
      <c r="G1006" s="248"/>
      <c r="H1006" s="223"/>
      <c r="I1006" s="223"/>
      <c r="J1006" s="223"/>
      <c r="K1006" s="223"/>
      <c r="L1006" s="223"/>
      <c r="M1006" s="223"/>
      <c r="N1006" s="222"/>
      <c r="O1006" s="222"/>
      <c r="P1006" s="222"/>
      <c r="Q1006" s="222"/>
      <c r="R1006" s="223"/>
      <c r="S1006" s="223"/>
      <c r="T1006" s="223"/>
      <c r="U1006" s="223"/>
      <c r="V1006" s="223"/>
      <c r="W1006" s="223"/>
      <c r="X1006" s="223"/>
      <c r="Y1006" s="223"/>
      <c r="Z1006" s="212"/>
      <c r="AA1006" s="212"/>
      <c r="AB1006" s="212"/>
      <c r="AC1006" s="212"/>
      <c r="AD1006" s="212"/>
      <c r="AE1006" s="212"/>
      <c r="AF1006" s="212"/>
      <c r="AG1006" s="212" t="s">
        <v>357</v>
      </c>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47" t="str">
        <f>C1006</f>
        <v>Provedení je včetně montáže, demontáže původních konstrukcí, dodávky, přesunu hmot, přesunu a likvidace suti, povrchové úpravy, repasí, dílenských dokumentací,</v>
      </c>
      <c r="BB1006" s="212"/>
      <c r="BC1006" s="212"/>
      <c r="BD1006" s="212"/>
      <c r="BE1006" s="212"/>
      <c r="BF1006" s="212"/>
      <c r="BG1006" s="212"/>
      <c r="BH1006" s="212"/>
    </row>
    <row r="1007" spans="1:60" outlineLevel="3" x14ac:dyDescent="0.2">
      <c r="A1007" s="219"/>
      <c r="B1007" s="220"/>
      <c r="C1007" s="259" t="s">
        <v>666</v>
      </c>
      <c r="D1007" s="248"/>
      <c r="E1007" s="248"/>
      <c r="F1007" s="248"/>
      <c r="G1007" s="248"/>
      <c r="H1007" s="223"/>
      <c r="I1007" s="223"/>
      <c r="J1007" s="223"/>
      <c r="K1007" s="223"/>
      <c r="L1007" s="223"/>
      <c r="M1007" s="223"/>
      <c r="N1007" s="222"/>
      <c r="O1007" s="222"/>
      <c r="P1007" s="222"/>
      <c r="Q1007" s="222"/>
      <c r="R1007" s="223"/>
      <c r="S1007" s="223"/>
      <c r="T1007" s="223"/>
      <c r="U1007" s="223"/>
      <c r="V1007" s="223"/>
      <c r="W1007" s="223"/>
      <c r="X1007" s="223"/>
      <c r="Y1007" s="223"/>
      <c r="Z1007" s="212"/>
      <c r="AA1007" s="212"/>
      <c r="AB1007" s="212"/>
      <c r="AC1007" s="212"/>
      <c r="AD1007" s="212"/>
      <c r="AE1007" s="212"/>
      <c r="AF1007" s="212"/>
      <c r="AG1007" s="212" t="s">
        <v>357</v>
      </c>
      <c r="AH1007" s="212"/>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2" x14ac:dyDescent="0.2">
      <c r="A1008" s="219"/>
      <c r="B1008" s="220"/>
      <c r="C1008" s="274" t="s">
        <v>1205</v>
      </c>
      <c r="D1008" s="264"/>
      <c r="E1008" s="265">
        <v>39</v>
      </c>
      <c r="F1008" s="223"/>
      <c r="G1008" s="223"/>
      <c r="H1008" s="223"/>
      <c r="I1008" s="223"/>
      <c r="J1008" s="223"/>
      <c r="K1008" s="223"/>
      <c r="L1008" s="223"/>
      <c r="M1008" s="223"/>
      <c r="N1008" s="222"/>
      <c r="O1008" s="222"/>
      <c r="P1008" s="222"/>
      <c r="Q1008" s="222"/>
      <c r="R1008" s="223"/>
      <c r="S1008" s="223"/>
      <c r="T1008" s="223"/>
      <c r="U1008" s="223"/>
      <c r="V1008" s="223"/>
      <c r="W1008" s="223"/>
      <c r="X1008" s="223"/>
      <c r="Y1008" s="223"/>
      <c r="Z1008" s="212"/>
      <c r="AA1008" s="212"/>
      <c r="AB1008" s="212"/>
      <c r="AC1008" s="212"/>
      <c r="AD1008" s="212"/>
      <c r="AE1008" s="212"/>
      <c r="AF1008" s="212"/>
      <c r="AG1008" s="212" t="s">
        <v>442</v>
      </c>
      <c r="AH1008" s="212">
        <v>5</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1" x14ac:dyDescent="0.2">
      <c r="A1009" s="239">
        <v>173</v>
      </c>
      <c r="B1009" s="240" t="s">
        <v>1206</v>
      </c>
      <c r="C1009" s="257" t="s">
        <v>1207</v>
      </c>
      <c r="D1009" s="241"/>
      <c r="E1009" s="242">
        <v>0</v>
      </c>
      <c r="F1009" s="243"/>
      <c r="G1009" s="244">
        <f>ROUND(E1009*F1009,2)</f>
        <v>0</v>
      </c>
      <c r="H1009" s="243"/>
      <c r="I1009" s="244">
        <f>ROUND(E1009*H1009,2)</f>
        <v>0</v>
      </c>
      <c r="J1009" s="243"/>
      <c r="K1009" s="244">
        <f>ROUND(E1009*J1009,2)</f>
        <v>0</v>
      </c>
      <c r="L1009" s="244">
        <v>21</v>
      </c>
      <c r="M1009" s="244">
        <f>G1009*(1+L1009/100)</f>
        <v>0</v>
      </c>
      <c r="N1009" s="242">
        <v>0</v>
      </c>
      <c r="O1009" s="242">
        <f>ROUND(E1009*N1009,2)</f>
        <v>0</v>
      </c>
      <c r="P1009" s="242">
        <v>0</v>
      </c>
      <c r="Q1009" s="242">
        <f>ROUND(E1009*P1009,2)</f>
        <v>0</v>
      </c>
      <c r="R1009" s="244"/>
      <c r="S1009" s="244" t="s">
        <v>413</v>
      </c>
      <c r="T1009" s="245" t="s">
        <v>353</v>
      </c>
      <c r="U1009" s="223">
        <v>0</v>
      </c>
      <c r="V1009" s="223">
        <f>ROUND(E1009*U1009,2)</f>
        <v>0</v>
      </c>
      <c r="W1009" s="223"/>
      <c r="X1009" s="223" t="s">
        <v>437</v>
      </c>
      <c r="Y1009" s="223" t="s">
        <v>355</v>
      </c>
      <c r="Z1009" s="212"/>
      <c r="AA1009" s="212"/>
      <c r="AB1009" s="212"/>
      <c r="AC1009" s="212"/>
      <c r="AD1009" s="212"/>
      <c r="AE1009" s="212"/>
      <c r="AF1009" s="212"/>
      <c r="AG1009" s="212" t="s">
        <v>438</v>
      </c>
      <c r="AH1009" s="212"/>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2" x14ac:dyDescent="0.2">
      <c r="A1010" s="219"/>
      <c r="B1010" s="220"/>
      <c r="C1010" s="258" t="s">
        <v>1208</v>
      </c>
      <c r="D1010" s="246"/>
      <c r="E1010" s="246"/>
      <c r="F1010" s="246"/>
      <c r="G1010" s="246"/>
      <c r="H1010" s="223"/>
      <c r="I1010" s="223"/>
      <c r="J1010" s="223"/>
      <c r="K1010" s="223"/>
      <c r="L1010" s="223"/>
      <c r="M1010" s="223"/>
      <c r="N1010" s="222"/>
      <c r="O1010" s="222"/>
      <c r="P1010" s="222"/>
      <c r="Q1010" s="222"/>
      <c r="R1010" s="223"/>
      <c r="S1010" s="223"/>
      <c r="T1010" s="223"/>
      <c r="U1010" s="223"/>
      <c r="V1010" s="223"/>
      <c r="W1010" s="223"/>
      <c r="X1010" s="223"/>
      <c r="Y1010" s="223"/>
      <c r="Z1010" s="212"/>
      <c r="AA1010" s="212"/>
      <c r="AB1010" s="212"/>
      <c r="AC1010" s="212"/>
      <c r="AD1010" s="212"/>
      <c r="AE1010" s="212"/>
      <c r="AF1010" s="212"/>
      <c r="AG1010" s="212" t="s">
        <v>357</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3" x14ac:dyDescent="0.2">
      <c r="A1011" s="219"/>
      <c r="B1011" s="220"/>
      <c r="C1011" s="259" t="s">
        <v>1209</v>
      </c>
      <c r="D1011" s="248"/>
      <c r="E1011" s="248"/>
      <c r="F1011" s="248"/>
      <c r="G1011" s="248"/>
      <c r="H1011" s="223"/>
      <c r="I1011" s="223"/>
      <c r="J1011" s="223"/>
      <c r="K1011" s="223"/>
      <c r="L1011" s="223"/>
      <c r="M1011" s="223"/>
      <c r="N1011" s="222"/>
      <c r="O1011" s="222"/>
      <c r="P1011" s="222"/>
      <c r="Q1011" s="222"/>
      <c r="R1011" s="223"/>
      <c r="S1011" s="223"/>
      <c r="T1011" s="223"/>
      <c r="U1011" s="223"/>
      <c r="V1011" s="223"/>
      <c r="W1011" s="223"/>
      <c r="X1011" s="223"/>
      <c r="Y1011" s="223"/>
      <c r="Z1011" s="212"/>
      <c r="AA1011" s="212"/>
      <c r="AB1011" s="212"/>
      <c r="AC1011" s="212"/>
      <c r="AD1011" s="212"/>
      <c r="AE1011" s="212"/>
      <c r="AF1011" s="212"/>
      <c r="AG1011" s="212" t="s">
        <v>357</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
      <c r="A1012" s="219"/>
      <c r="B1012" s="220"/>
      <c r="C1012" s="259" t="s">
        <v>1210</v>
      </c>
      <c r="D1012" s="248"/>
      <c r="E1012" s="248"/>
      <c r="F1012" s="248"/>
      <c r="G1012" s="248"/>
      <c r="H1012" s="223"/>
      <c r="I1012" s="223"/>
      <c r="J1012" s="223"/>
      <c r="K1012" s="223"/>
      <c r="L1012" s="223"/>
      <c r="M1012" s="223"/>
      <c r="N1012" s="222"/>
      <c r="O1012" s="222"/>
      <c r="P1012" s="222"/>
      <c r="Q1012" s="222"/>
      <c r="R1012" s="223"/>
      <c r="S1012" s="223"/>
      <c r="T1012" s="223"/>
      <c r="U1012" s="223"/>
      <c r="V1012" s="223"/>
      <c r="W1012" s="223"/>
      <c r="X1012" s="223"/>
      <c r="Y1012" s="223"/>
      <c r="Z1012" s="212"/>
      <c r="AA1012" s="212"/>
      <c r="AB1012" s="212"/>
      <c r="AC1012" s="212"/>
      <c r="AD1012" s="212"/>
      <c r="AE1012" s="212"/>
      <c r="AF1012" s="212"/>
      <c r="AG1012" s="212" t="s">
        <v>357</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59" t="s">
        <v>1211</v>
      </c>
      <c r="D1013" s="248"/>
      <c r="E1013" s="248"/>
      <c r="F1013" s="248"/>
      <c r="G1013" s="248"/>
      <c r="H1013" s="223"/>
      <c r="I1013" s="223"/>
      <c r="J1013" s="223"/>
      <c r="K1013" s="223"/>
      <c r="L1013" s="223"/>
      <c r="M1013" s="223"/>
      <c r="N1013" s="222"/>
      <c r="O1013" s="222"/>
      <c r="P1013" s="222"/>
      <c r="Q1013" s="222"/>
      <c r="R1013" s="223"/>
      <c r="S1013" s="223"/>
      <c r="T1013" s="223"/>
      <c r="U1013" s="223"/>
      <c r="V1013" s="223"/>
      <c r="W1013" s="223"/>
      <c r="X1013" s="223"/>
      <c r="Y1013" s="223"/>
      <c r="Z1013" s="212"/>
      <c r="AA1013" s="212"/>
      <c r="AB1013" s="212"/>
      <c r="AC1013" s="212"/>
      <c r="AD1013" s="212"/>
      <c r="AE1013" s="212"/>
      <c r="AF1013" s="212"/>
      <c r="AG1013" s="212" t="s">
        <v>357</v>
      </c>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59" t="s">
        <v>1212</v>
      </c>
      <c r="D1014" s="248"/>
      <c r="E1014" s="248"/>
      <c r="F1014" s="248"/>
      <c r="G1014" s="248"/>
      <c r="H1014" s="223"/>
      <c r="I1014" s="223"/>
      <c r="J1014" s="223"/>
      <c r="K1014" s="223"/>
      <c r="L1014" s="223"/>
      <c r="M1014" s="223"/>
      <c r="N1014" s="222"/>
      <c r="O1014" s="222"/>
      <c r="P1014" s="222"/>
      <c r="Q1014" s="222"/>
      <c r="R1014" s="223"/>
      <c r="S1014" s="223"/>
      <c r="T1014" s="223"/>
      <c r="U1014" s="223"/>
      <c r="V1014" s="223"/>
      <c r="W1014" s="223"/>
      <c r="X1014" s="223"/>
      <c r="Y1014" s="223"/>
      <c r="Z1014" s="212"/>
      <c r="AA1014" s="212"/>
      <c r="AB1014" s="212"/>
      <c r="AC1014" s="212"/>
      <c r="AD1014" s="212"/>
      <c r="AE1014" s="212"/>
      <c r="AF1014" s="212"/>
      <c r="AG1014" s="212" t="s">
        <v>357</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59" t="s">
        <v>1213</v>
      </c>
      <c r="D1015" s="248"/>
      <c r="E1015" s="248"/>
      <c r="F1015" s="248"/>
      <c r="G1015" s="248"/>
      <c r="H1015" s="223"/>
      <c r="I1015" s="223"/>
      <c r="J1015" s="223"/>
      <c r="K1015" s="223"/>
      <c r="L1015" s="223"/>
      <c r="M1015" s="223"/>
      <c r="N1015" s="222"/>
      <c r="O1015" s="222"/>
      <c r="P1015" s="222"/>
      <c r="Q1015" s="222"/>
      <c r="R1015" s="223"/>
      <c r="S1015" s="223"/>
      <c r="T1015" s="223"/>
      <c r="U1015" s="223"/>
      <c r="V1015" s="223"/>
      <c r="W1015" s="223"/>
      <c r="X1015" s="223"/>
      <c r="Y1015" s="223"/>
      <c r="Z1015" s="212"/>
      <c r="AA1015" s="212"/>
      <c r="AB1015" s="212"/>
      <c r="AC1015" s="212"/>
      <c r="AD1015" s="212"/>
      <c r="AE1015" s="212"/>
      <c r="AF1015" s="212"/>
      <c r="AG1015" s="212" t="s">
        <v>357</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59" t="s">
        <v>1214</v>
      </c>
      <c r="D1016" s="248"/>
      <c r="E1016" s="248"/>
      <c r="F1016" s="248"/>
      <c r="G1016" s="248"/>
      <c r="H1016" s="223"/>
      <c r="I1016" s="223"/>
      <c r="J1016" s="223"/>
      <c r="K1016" s="223"/>
      <c r="L1016" s="223"/>
      <c r="M1016" s="223"/>
      <c r="N1016" s="222"/>
      <c r="O1016" s="222"/>
      <c r="P1016" s="222"/>
      <c r="Q1016" s="222"/>
      <c r="R1016" s="223"/>
      <c r="S1016" s="223"/>
      <c r="T1016" s="223"/>
      <c r="U1016" s="223"/>
      <c r="V1016" s="223"/>
      <c r="W1016" s="223"/>
      <c r="X1016" s="223"/>
      <c r="Y1016" s="223"/>
      <c r="Z1016" s="212"/>
      <c r="AA1016" s="212"/>
      <c r="AB1016" s="212"/>
      <c r="AC1016" s="212"/>
      <c r="AD1016" s="212"/>
      <c r="AE1016" s="212"/>
      <c r="AF1016" s="212"/>
      <c r="AG1016" s="212" t="s">
        <v>357</v>
      </c>
      <c r="AH1016" s="212"/>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1" x14ac:dyDescent="0.2">
      <c r="A1017" s="239">
        <v>174</v>
      </c>
      <c r="B1017" s="240" t="s">
        <v>1215</v>
      </c>
      <c r="C1017" s="257" t="s">
        <v>1216</v>
      </c>
      <c r="D1017" s="241" t="s">
        <v>582</v>
      </c>
      <c r="E1017" s="242">
        <v>1.36324</v>
      </c>
      <c r="F1017" s="243"/>
      <c r="G1017" s="244">
        <f>ROUND(E1017*F1017,2)</f>
        <v>0</v>
      </c>
      <c r="H1017" s="243"/>
      <c r="I1017" s="244">
        <f>ROUND(E1017*H1017,2)</f>
        <v>0</v>
      </c>
      <c r="J1017" s="243"/>
      <c r="K1017" s="244">
        <f>ROUND(E1017*J1017,2)</f>
        <v>0</v>
      </c>
      <c r="L1017" s="244">
        <v>21</v>
      </c>
      <c r="M1017" s="244">
        <f>G1017*(1+L1017/100)</f>
        <v>0</v>
      </c>
      <c r="N1017" s="242">
        <v>0</v>
      </c>
      <c r="O1017" s="242">
        <f>ROUND(E1017*N1017,2)</f>
        <v>0</v>
      </c>
      <c r="P1017" s="242">
        <v>0</v>
      </c>
      <c r="Q1017" s="242">
        <f>ROUND(E1017*P1017,2)</f>
        <v>0</v>
      </c>
      <c r="R1017" s="244" t="s">
        <v>1162</v>
      </c>
      <c r="S1017" s="244" t="s">
        <v>352</v>
      </c>
      <c r="T1017" s="245" t="s">
        <v>352</v>
      </c>
      <c r="U1017" s="223">
        <v>4.7370000000000001</v>
      </c>
      <c r="V1017" s="223">
        <f>ROUND(E1017*U1017,2)</f>
        <v>6.46</v>
      </c>
      <c r="W1017" s="223"/>
      <c r="X1017" s="223" t="s">
        <v>1026</v>
      </c>
      <c r="Y1017" s="223" t="s">
        <v>355</v>
      </c>
      <c r="Z1017" s="212"/>
      <c r="AA1017" s="212"/>
      <c r="AB1017" s="212"/>
      <c r="AC1017" s="212"/>
      <c r="AD1017" s="212"/>
      <c r="AE1017" s="212"/>
      <c r="AF1017" s="212"/>
      <c r="AG1017" s="212" t="s">
        <v>1027</v>
      </c>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2" x14ac:dyDescent="0.2">
      <c r="A1018" s="219"/>
      <c r="B1018" s="220"/>
      <c r="C1018" s="273" t="s">
        <v>1126</v>
      </c>
      <c r="D1018" s="270"/>
      <c r="E1018" s="270"/>
      <c r="F1018" s="270"/>
      <c r="G1018" s="270"/>
      <c r="H1018" s="223"/>
      <c r="I1018" s="223"/>
      <c r="J1018" s="223"/>
      <c r="K1018" s="223"/>
      <c r="L1018" s="223"/>
      <c r="M1018" s="223"/>
      <c r="N1018" s="222"/>
      <c r="O1018" s="222"/>
      <c r="P1018" s="222"/>
      <c r="Q1018" s="222"/>
      <c r="R1018" s="223"/>
      <c r="S1018" s="223"/>
      <c r="T1018" s="223"/>
      <c r="U1018" s="223"/>
      <c r="V1018" s="223"/>
      <c r="W1018" s="223"/>
      <c r="X1018" s="223"/>
      <c r="Y1018" s="223"/>
      <c r="Z1018" s="212"/>
      <c r="AA1018" s="212"/>
      <c r="AB1018" s="212"/>
      <c r="AC1018" s="212"/>
      <c r="AD1018" s="212"/>
      <c r="AE1018" s="212"/>
      <c r="AF1018" s="212"/>
      <c r="AG1018" s="212" t="s">
        <v>440</v>
      </c>
      <c r="AH1018" s="212"/>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2" x14ac:dyDescent="0.2">
      <c r="A1019" s="219"/>
      <c r="B1019" s="220"/>
      <c r="C1019" s="274" t="s">
        <v>1029</v>
      </c>
      <c r="D1019" s="264"/>
      <c r="E1019" s="265"/>
      <c r="F1019" s="223"/>
      <c r="G1019" s="223"/>
      <c r="H1019" s="223"/>
      <c r="I1019" s="223"/>
      <c r="J1019" s="223"/>
      <c r="K1019" s="223"/>
      <c r="L1019" s="223"/>
      <c r="M1019" s="223"/>
      <c r="N1019" s="222"/>
      <c r="O1019" s="222"/>
      <c r="P1019" s="222"/>
      <c r="Q1019" s="222"/>
      <c r="R1019" s="223"/>
      <c r="S1019" s="223"/>
      <c r="T1019" s="223"/>
      <c r="U1019" s="223"/>
      <c r="V1019" s="223"/>
      <c r="W1019" s="223"/>
      <c r="X1019" s="223"/>
      <c r="Y1019" s="223"/>
      <c r="Z1019" s="212"/>
      <c r="AA1019" s="212"/>
      <c r="AB1019" s="212"/>
      <c r="AC1019" s="212"/>
      <c r="AD1019" s="212"/>
      <c r="AE1019" s="212"/>
      <c r="AF1019" s="212"/>
      <c r="AG1019" s="212" t="s">
        <v>442</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74" t="s">
        <v>1217</v>
      </c>
      <c r="D1020" s="264"/>
      <c r="E1020" s="265"/>
      <c r="F1020" s="223"/>
      <c r="G1020" s="223"/>
      <c r="H1020" s="223"/>
      <c r="I1020" s="223"/>
      <c r="J1020" s="223"/>
      <c r="K1020" s="223"/>
      <c r="L1020" s="223"/>
      <c r="M1020" s="223"/>
      <c r="N1020" s="222"/>
      <c r="O1020" s="222"/>
      <c r="P1020" s="222"/>
      <c r="Q1020" s="222"/>
      <c r="R1020" s="223"/>
      <c r="S1020" s="223"/>
      <c r="T1020" s="223"/>
      <c r="U1020" s="223"/>
      <c r="V1020" s="223"/>
      <c r="W1020" s="223"/>
      <c r="X1020" s="223"/>
      <c r="Y1020" s="223"/>
      <c r="Z1020" s="212"/>
      <c r="AA1020" s="212"/>
      <c r="AB1020" s="212"/>
      <c r="AC1020" s="212"/>
      <c r="AD1020" s="212"/>
      <c r="AE1020" s="212"/>
      <c r="AF1020" s="212"/>
      <c r="AG1020" s="212" t="s">
        <v>442</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74" t="s">
        <v>1218</v>
      </c>
      <c r="D1021" s="264"/>
      <c r="E1021" s="265">
        <v>1.36324</v>
      </c>
      <c r="F1021" s="223"/>
      <c r="G1021" s="223"/>
      <c r="H1021" s="223"/>
      <c r="I1021" s="223"/>
      <c r="J1021" s="223"/>
      <c r="K1021" s="223"/>
      <c r="L1021" s="223"/>
      <c r="M1021" s="223"/>
      <c r="N1021" s="222"/>
      <c r="O1021" s="222"/>
      <c r="P1021" s="222"/>
      <c r="Q1021" s="222"/>
      <c r="R1021" s="223"/>
      <c r="S1021" s="223"/>
      <c r="T1021" s="223"/>
      <c r="U1021" s="223"/>
      <c r="V1021" s="223"/>
      <c r="W1021" s="223"/>
      <c r="X1021" s="223"/>
      <c r="Y1021" s="223"/>
      <c r="Z1021" s="212"/>
      <c r="AA1021" s="212"/>
      <c r="AB1021" s="212"/>
      <c r="AC1021" s="212"/>
      <c r="AD1021" s="212"/>
      <c r="AE1021" s="212"/>
      <c r="AF1021" s="212"/>
      <c r="AG1021" s="212" t="s">
        <v>442</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x14ac:dyDescent="0.2">
      <c r="A1022" s="229" t="s">
        <v>347</v>
      </c>
      <c r="B1022" s="230" t="s">
        <v>266</v>
      </c>
      <c r="C1022" s="256" t="s">
        <v>267</v>
      </c>
      <c r="D1022" s="231"/>
      <c r="E1022" s="232"/>
      <c r="F1022" s="233"/>
      <c r="G1022" s="233">
        <f>SUMIF(AG1023:AG1080,"&lt;&gt;NOR",G1023:G1080)</f>
        <v>0</v>
      </c>
      <c r="H1022" s="233"/>
      <c r="I1022" s="233">
        <f>SUM(I1023:I1080)</f>
        <v>0</v>
      </c>
      <c r="J1022" s="233"/>
      <c r="K1022" s="233">
        <f>SUM(K1023:K1080)</f>
        <v>0</v>
      </c>
      <c r="L1022" s="233"/>
      <c r="M1022" s="233">
        <f>SUM(M1023:M1080)</f>
        <v>0</v>
      </c>
      <c r="N1022" s="232"/>
      <c r="O1022" s="232">
        <f>SUM(O1023:O1080)</f>
        <v>0.81</v>
      </c>
      <c r="P1022" s="232"/>
      <c r="Q1022" s="232">
        <f>SUM(Q1023:Q1080)</f>
        <v>0</v>
      </c>
      <c r="R1022" s="233"/>
      <c r="S1022" s="233"/>
      <c r="T1022" s="234"/>
      <c r="U1022" s="228"/>
      <c r="V1022" s="228">
        <f>SUM(V1023:V1080)</f>
        <v>8.0500000000000007</v>
      </c>
      <c r="W1022" s="228"/>
      <c r="X1022" s="228"/>
      <c r="Y1022" s="228"/>
      <c r="AG1022" t="s">
        <v>348</v>
      </c>
    </row>
    <row r="1023" spans="1:60" outlineLevel="1" x14ac:dyDescent="0.2">
      <c r="A1023" s="239">
        <v>175</v>
      </c>
      <c r="B1023" s="240" t="s">
        <v>1219</v>
      </c>
      <c r="C1023" s="257" t="s">
        <v>1220</v>
      </c>
      <c r="D1023" s="241" t="s">
        <v>576</v>
      </c>
      <c r="E1023" s="242">
        <v>1</v>
      </c>
      <c r="F1023" s="243"/>
      <c r="G1023" s="244">
        <f>ROUND(E1023*F1023,2)</f>
        <v>0</v>
      </c>
      <c r="H1023" s="243"/>
      <c r="I1023" s="244">
        <f>ROUND(E1023*H1023,2)</f>
        <v>0</v>
      </c>
      <c r="J1023" s="243"/>
      <c r="K1023" s="244">
        <f>ROUND(E1023*J1023,2)</f>
        <v>0</v>
      </c>
      <c r="L1023" s="244">
        <v>21</v>
      </c>
      <c r="M1023" s="244">
        <f>G1023*(1+L1023/100)</f>
        <v>0</v>
      </c>
      <c r="N1023" s="242">
        <v>0</v>
      </c>
      <c r="O1023" s="242">
        <f>ROUND(E1023*N1023,2)</f>
        <v>0</v>
      </c>
      <c r="P1023" s="242">
        <v>0</v>
      </c>
      <c r="Q1023" s="242">
        <f>ROUND(E1023*P1023,2)</f>
        <v>0</v>
      </c>
      <c r="R1023" s="244" t="s">
        <v>1221</v>
      </c>
      <c r="S1023" s="244" t="s">
        <v>352</v>
      </c>
      <c r="T1023" s="245" t="s">
        <v>352</v>
      </c>
      <c r="U1023" s="223">
        <v>8.0449999999999999</v>
      </c>
      <c r="V1023" s="223">
        <f>ROUND(E1023*U1023,2)</f>
        <v>8.0500000000000007</v>
      </c>
      <c r="W1023" s="223"/>
      <c r="X1023" s="223" t="s">
        <v>437</v>
      </c>
      <c r="Y1023" s="223" t="s">
        <v>355</v>
      </c>
      <c r="Z1023" s="212"/>
      <c r="AA1023" s="212"/>
      <c r="AB1023" s="212"/>
      <c r="AC1023" s="212"/>
      <c r="AD1023" s="212"/>
      <c r="AE1023" s="212"/>
      <c r="AF1023" s="212"/>
      <c r="AG1023" s="212" t="s">
        <v>438</v>
      </c>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2" x14ac:dyDescent="0.2">
      <c r="A1024" s="219"/>
      <c r="B1024" s="220"/>
      <c r="C1024" s="274" t="s">
        <v>1222</v>
      </c>
      <c r="D1024" s="264"/>
      <c r="E1024" s="265"/>
      <c r="F1024" s="223"/>
      <c r="G1024" s="223"/>
      <c r="H1024" s="223"/>
      <c r="I1024" s="223"/>
      <c r="J1024" s="223"/>
      <c r="K1024" s="223"/>
      <c r="L1024" s="223"/>
      <c r="M1024" s="223"/>
      <c r="N1024" s="222"/>
      <c r="O1024" s="222"/>
      <c r="P1024" s="222"/>
      <c r="Q1024" s="222"/>
      <c r="R1024" s="223"/>
      <c r="S1024" s="223"/>
      <c r="T1024" s="223"/>
      <c r="U1024" s="223"/>
      <c r="V1024" s="223"/>
      <c r="W1024" s="223"/>
      <c r="X1024" s="223"/>
      <c r="Y1024" s="223"/>
      <c r="Z1024" s="212"/>
      <c r="AA1024" s="212"/>
      <c r="AB1024" s="212"/>
      <c r="AC1024" s="212"/>
      <c r="AD1024" s="212"/>
      <c r="AE1024" s="212"/>
      <c r="AF1024" s="212"/>
      <c r="AG1024" s="212" t="s">
        <v>442</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74" t="s">
        <v>1223</v>
      </c>
      <c r="D1025" s="264"/>
      <c r="E1025" s="265">
        <v>1</v>
      </c>
      <c r="F1025" s="223"/>
      <c r="G1025" s="223"/>
      <c r="H1025" s="223"/>
      <c r="I1025" s="223"/>
      <c r="J1025" s="223"/>
      <c r="K1025" s="223"/>
      <c r="L1025" s="223"/>
      <c r="M1025" s="223"/>
      <c r="N1025" s="222"/>
      <c r="O1025" s="222"/>
      <c r="P1025" s="222"/>
      <c r="Q1025" s="222"/>
      <c r="R1025" s="223"/>
      <c r="S1025" s="223"/>
      <c r="T1025" s="223"/>
      <c r="U1025" s="223"/>
      <c r="V1025" s="223"/>
      <c r="W1025" s="223"/>
      <c r="X1025" s="223"/>
      <c r="Y1025" s="223"/>
      <c r="Z1025" s="212"/>
      <c r="AA1025" s="212"/>
      <c r="AB1025" s="212"/>
      <c r="AC1025" s="212"/>
      <c r="AD1025" s="212"/>
      <c r="AE1025" s="212"/>
      <c r="AF1025" s="212"/>
      <c r="AG1025" s="212" t="s">
        <v>442</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75" t="s">
        <v>459</v>
      </c>
      <c r="D1026" s="266"/>
      <c r="E1026" s="267">
        <v>1</v>
      </c>
      <c r="F1026" s="223"/>
      <c r="G1026" s="223"/>
      <c r="H1026" s="223"/>
      <c r="I1026" s="223"/>
      <c r="J1026" s="223"/>
      <c r="K1026" s="223"/>
      <c r="L1026" s="223"/>
      <c r="M1026" s="223"/>
      <c r="N1026" s="222"/>
      <c r="O1026" s="222"/>
      <c r="P1026" s="222"/>
      <c r="Q1026" s="222"/>
      <c r="R1026" s="223"/>
      <c r="S1026" s="223"/>
      <c r="T1026" s="223"/>
      <c r="U1026" s="223"/>
      <c r="V1026" s="223"/>
      <c r="W1026" s="223"/>
      <c r="X1026" s="223"/>
      <c r="Y1026" s="223"/>
      <c r="Z1026" s="212"/>
      <c r="AA1026" s="212"/>
      <c r="AB1026" s="212"/>
      <c r="AC1026" s="212"/>
      <c r="AD1026" s="212"/>
      <c r="AE1026" s="212"/>
      <c r="AF1026" s="212"/>
      <c r="AG1026" s="212" t="s">
        <v>442</v>
      </c>
      <c r="AH1026" s="212">
        <v>1</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ht="22.5" outlineLevel="1" x14ac:dyDescent="0.2">
      <c r="A1027" s="239">
        <v>176</v>
      </c>
      <c r="B1027" s="240" t="s">
        <v>1224</v>
      </c>
      <c r="C1027" s="257" t="s">
        <v>1225</v>
      </c>
      <c r="D1027" s="241" t="s">
        <v>486</v>
      </c>
      <c r="E1027" s="242">
        <v>1</v>
      </c>
      <c r="F1027" s="243"/>
      <c r="G1027" s="244">
        <f>ROUND(E1027*F1027,2)</f>
        <v>0</v>
      </c>
      <c r="H1027" s="243"/>
      <c r="I1027" s="244">
        <f>ROUND(E1027*H1027,2)</f>
        <v>0</v>
      </c>
      <c r="J1027" s="243"/>
      <c r="K1027" s="244">
        <f>ROUND(E1027*J1027,2)</f>
        <v>0</v>
      </c>
      <c r="L1027" s="244">
        <v>21</v>
      </c>
      <c r="M1027" s="244">
        <f>G1027*(1+L1027/100)</f>
        <v>0</v>
      </c>
      <c r="N1027" s="242">
        <v>4.3520000000000003E-2</v>
      </c>
      <c r="O1027" s="242">
        <f>ROUND(E1027*N1027,2)</f>
        <v>0.04</v>
      </c>
      <c r="P1027" s="242">
        <v>0</v>
      </c>
      <c r="Q1027" s="242">
        <f>ROUND(E1027*P1027,2)</f>
        <v>0</v>
      </c>
      <c r="R1027" s="244" t="s">
        <v>853</v>
      </c>
      <c r="S1027" s="244" t="s">
        <v>352</v>
      </c>
      <c r="T1027" s="245" t="s">
        <v>352</v>
      </c>
      <c r="U1027" s="223">
        <v>0</v>
      </c>
      <c r="V1027" s="223">
        <f>ROUND(E1027*U1027,2)</f>
        <v>0</v>
      </c>
      <c r="W1027" s="223"/>
      <c r="X1027" s="223" t="s">
        <v>686</v>
      </c>
      <c r="Y1027" s="223" t="s">
        <v>355</v>
      </c>
      <c r="Z1027" s="212"/>
      <c r="AA1027" s="212"/>
      <c r="AB1027" s="212"/>
      <c r="AC1027" s="212"/>
      <c r="AD1027" s="212"/>
      <c r="AE1027" s="212"/>
      <c r="AF1027" s="212"/>
      <c r="AG1027" s="212" t="s">
        <v>687</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2" x14ac:dyDescent="0.2">
      <c r="A1028" s="219"/>
      <c r="B1028" s="220"/>
      <c r="C1028" s="258" t="s">
        <v>425</v>
      </c>
      <c r="D1028" s="246"/>
      <c r="E1028" s="246"/>
      <c r="F1028" s="246"/>
      <c r="G1028" s="246"/>
      <c r="H1028" s="223"/>
      <c r="I1028" s="223"/>
      <c r="J1028" s="223"/>
      <c r="K1028" s="223"/>
      <c r="L1028" s="223"/>
      <c r="M1028" s="223"/>
      <c r="N1028" s="222"/>
      <c r="O1028" s="222"/>
      <c r="P1028" s="222"/>
      <c r="Q1028" s="222"/>
      <c r="R1028" s="223"/>
      <c r="S1028" s="223"/>
      <c r="T1028" s="223"/>
      <c r="U1028" s="223"/>
      <c r="V1028" s="223"/>
      <c r="W1028" s="223"/>
      <c r="X1028" s="223"/>
      <c r="Y1028" s="223"/>
      <c r="Z1028" s="212"/>
      <c r="AA1028" s="212"/>
      <c r="AB1028" s="212"/>
      <c r="AC1028" s="212"/>
      <c r="AD1028" s="212"/>
      <c r="AE1028" s="212"/>
      <c r="AF1028" s="212"/>
      <c r="AG1028" s="212" t="s">
        <v>357</v>
      </c>
      <c r="AH1028" s="212"/>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59" t="s">
        <v>1226</v>
      </c>
      <c r="D1029" s="248"/>
      <c r="E1029" s="248"/>
      <c r="F1029" s="248"/>
      <c r="G1029" s="248"/>
      <c r="H1029" s="223"/>
      <c r="I1029" s="223"/>
      <c r="J1029" s="223"/>
      <c r="K1029" s="223"/>
      <c r="L1029" s="223"/>
      <c r="M1029" s="223"/>
      <c r="N1029" s="222"/>
      <c r="O1029" s="222"/>
      <c r="P1029" s="222"/>
      <c r="Q1029" s="222"/>
      <c r="R1029" s="223"/>
      <c r="S1029" s="223"/>
      <c r="T1029" s="223"/>
      <c r="U1029" s="223"/>
      <c r="V1029" s="223"/>
      <c r="W1029" s="223"/>
      <c r="X1029" s="223"/>
      <c r="Y1029" s="223"/>
      <c r="Z1029" s="212"/>
      <c r="AA1029" s="212"/>
      <c r="AB1029" s="212"/>
      <c r="AC1029" s="212"/>
      <c r="AD1029" s="212"/>
      <c r="AE1029" s="212"/>
      <c r="AF1029" s="212"/>
      <c r="AG1029" s="212" t="s">
        <v>357</v>
      </c>
      <c r="AH1029" s="212"/>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59" t="s">
        <v>1227</v>
      </c>
      <c r="D1030" s="248"/>
      <c r="E1030" s="248"/>
      <c r="F1030" s="248"/>
      <c r="G1030" s="248"/>
      <c r="H1030" s="223"/>
      <c r="I1030" s="223"/>
      <c r="J1030" s="223"/>
      <c r="K1030" s="223"/>
      <c r="L1030" s="223"/>
      <c r="M1030" s="223"/>
      <c r="N1030" s="222"/>
      <c r="O1030" s="222"/>
      <c r="P1030" s="222"/>
      <c r="Q1030" s="222"/>
      <c r="R1030" s="223"/>
      <c r="S1030" s="223"/>
      <c r="T1030" s="223"/>
      <c r="U1030" s="223"/>
      <c r="V1030" s="223"/>
      <c r="W1030" s="223"/>
      <c r="X1030" s="223"/>
      <c r="Y1030" s="223"/>
      <c r="Z1030" s="212"/>
      <c r="AA1030" s="212"/>
      <c r="AB1030" s="212"/>
      <c r="AC1030" s="212"/>
      <c r="AD1030" s="212"/>
      <c r="AE1030" s="212"/>
      <c r="AF1030" s="212"/>
      <c r="AG1030" s="212" t="s">
        <v>357</v>
      </c>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59" t="s">
        <v>1228</v>
      </c>
      <c r="D1031" s="248"/>
      <c r="E1031" s="248"/>
      <c r="F1031" s="248"/>
      <c r="G1031" s="248"/>
      <c r="H1031" s="223"/>
      <c r="I1031" s="223"/>
      <c r="J1031" s="223"/>
      <c r="K1031" s="223"/>
      <c r="L1031" s="223"/>
      <c r="M1031" s="223"/>
      <c r="N1031" s="222"/>
      <c r="O1031" s="222"/>
      <c r="P1031" s="222"/>
      <c r="Q1031" s="222"/>
      <c r="R1031" s="223"/>
      <c r="S1031" s="223"/>
      <c r="T1031" s="223"/>
      <c r="U1031" s="223"/>
      <c r="V1031" s="223"/>
      <c r="W1031" s="223"/>
      <c r="X1031" s="223"/>
      <c r="Y1031" s="223"/>
      <c r="Z1031" s="212"/>
      <c r="AA1031" s="212"/>
      <c r="AB1031" s="212"/>
      <c r="AC1031" s="212"/>
      <c r="AD1031" s="212"/>
      <c r="AE1031" s="212"/>
      <c r="AF1031" s="212"/>
      <c r="AG1031" s="212" t="s">
        <v>357</v>
      </c>
      <c r="AH1031" s="212"/>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59" t="s">
        <v>1229</v>
      </c>
      <c r="D1032" s="248"/>
      <c r="E1032" s="248"/>
      <c r="F1032" s="248"/>
      <c r="G1032" s="248"/>
      <c r="H1032" s="223"/>
      <c r="I1032" s="223"/>
      <c r="J1032" s="223"/>
      <c r="K1032" s="223"/>
      <c r="L1032" s="223"/>
      <c r="M1032" s="223"/>
      <c r="N1032" s="222"/>
      <c r="O1032" s="222"/>
      <c r="P1032" s="222"/>
      <c r="Q1032" s="222"/>
      <c r="R1032" s="223"/>
      <c r="S1032" s="223"/>
      <c r="T1032" s="223"/>
      <c r="U1032" s="223"/>
      <c r="V1032" s="223"/>
      <c r="W1032" s="223"/>
      <c r="X1032" s="223"/>
      <c r="Y1032" s="223"/>
      <c r="Z1032" s="212"/>
      <c r="AA1032" s="212"/>
      <c r="AB1032" s="212"/>
      <c r="AC1032" s="212"/>
      <c r="AD1032" s="212"/>
      <c r="AE1032" s="212"/>
      <c r="AF1032" s="212"/>
      <c r="AG1032" s="212" t="s">
        <v>357</v>
      </c>
      <c r="AH1032" s="212"/>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2" x14ac:dyDescent="0.2">
      <c r="A1033" s="219"/>
      <c r="B1033" s="220"/>
      <c r="C1033" s="274" t="s">
        <v>1230</v>
      </c>
      <c r="D1033" s="264"/>
      <c r="E1033" s="265"/>
      <c r="F1033" s="223"/>
      <c r="G1033" s="223"/>
      <c r="H1033" s="223"/>
      <c r="I1033" s="223"/>
      <c r="J1033" s="223"/>
      <c r="K1033" s="223"/>
      <c r="L1033" s="223"/>
      <c r="M1033" s="223"/>
      <c r="N1033" s="222"/>
      <c r="O1033" s="222"/>
      <c r="P1033" s="222"/>
      <c r="Q1033" s="222"/>
      <c r="R1033" s="223"/>
      <c r="S1033" s="223"/>
      <c r="T1033" s="223"/>
      <c r="U1033" s="223"/>
      <c r="V1033" s="223"/>
      <c r="W1033" s="223"/>
      <c r="X1033" s="223"/>
      <c r="Y1033" s="223"/>
      <c r="Z1033" s="212"/>
      <c r="AA1033" s="212"/>
      <c r="AB1033" s="212"/>
      <c r="AC1033" s="212"/>
      <c r="AD1033" s="212"/>
      <c r="AE1033" s="212"/>
      <c r="AF1033" s="212"/>
      <c r="AG1033" s="212" t="s">
        <v>442</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74" t="s">
        <v>1231</v>
      </c>
      <c r="D1034" s="264"/>
      <c r="E1034" s="265">
        <v>1</v>
      </c>
      <c r="F1034" s="223"/>
      <c r="G1034" s="223"/>
      <c r="H1034" s="223"/>
      <c r="I1034" s="223"/>
      <c r="J1034" s="223"/>
      <c r="K1034" s="223"/>
      <c r="L1034" s="223"/>
      <c r="M1034" s="223"/>
      <c r="N1034" s="222"/>
      <c r="O1034" s="222"/>
      <c r="P1034" s="222"/>
      <c r="Q1034" s="222"/>
      <c r="R1034" s="223"/>
      <c r="S1034" s="223"/>
      <c r="T1034" s="223"/>
      <c r="U1034" s="223"/>
      <c r="V1034" s="223"/>
      <c r="W1034" s="223"/>
      <c r="X1034" s="223"/>
      <c r="Y1034" s="223"/>
      <c r="Z1034" s="212"/>
      <c r="AA1034" s="212"/>
      <c r="AB1034" s="212"/>
      <c r="AC1034" s="212"/>
      <c r="AD1034" s="212"/>
      <c r="AE1034" s="212"/>
      <c r="AF1034" s="212"/>
      <c r="AG1034" s="212" t="s">
        <v>442</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ht="22.5" outlineLevel="1" x14ac:dyDescent="0.2">
      <c r="A1035" s="239">
        <v>177</v>
      </c>
      <c r="B1035" s="240" t="s">
        <v>1232</v>
      </c>
      <c r="C1035" s="257" t="s">
        <v>1233</v>
      </c>
      <c r="D1035" s="241" t="s">
        <v>486</v>
      </c>
      <c r="E1035" s="242">
        <v>6</v>
      </c>
      <c r="F1035" s="243"/>
      <c r="G1035" s="244">
        <f>ROUND(E1035*F1035,2)</f>
        <v>0</v>
      </c>
      <c r="H1035" s="243"/>
      <c r="I1035" s="244">
        <f>ROUND(E1035*H1035,2)</f>
        <v>0</v>
      </c>
      <c r="J1035" s="243"/>
      <c r="K1035" s="244">
        <f>ROUND(E1035*J1035,2)</f>
        <v>0</v>
      </c>
      <c r="L1035" s="244">
        <v>21</v>
      </c>
      <c r="M1035" s="244">
        <f>G1035*(1+L1035/100)</f>
        <v>0</v>
      </c>
      <c r="N1035" s="242">
        <v>4.1349999999999998E-2</v>
      </c>
      <c r="O1035" s="242">
        <f>ROUND(E1035*N1035,2)</f>
        <v>0.25</v>
      </c>
      <c r="P1035" s="242">
        <v>0</v>
      </c>
      <c r="Q1035" s="242">
        <f>ROUND(E1035*P1035,2)</f>
        <v>0</v>
      </c>
      <c r="R1035" s="244" t="s">
        <v>853</v>
      </c>
      <c r="S1035" s="244" t="s">
        <v>352</v>
      </c>
      <c r="T1035" s="245" t="s">
        <v>352</v>
      </c>
      <c r="U1035" s="223">
        <v>0</v>
      </c>
      <c r="V1035" s="223">
        <f>ROUND(E1035*U1035,2)</f>
        <v>0</v>
      </c>
      <c r="W1035" s="223"/>
      <c r="X1035" s="223" t="s">
        <v>686</v>
      </c>
      <c r="Y1035" s="223" t="s">
        <v>355</v>
      </c>
      <c r="Z1035" s="212"/>
      <c r="AA1035" s="212"/>
      <c r="AB1035" s="212"/>
      <c r="AC1035" s="212"/>
      <c r="AD1035" s="212"/>
      <c r="AE1035" s="212"/>
      <c r="AF1035" s="212"/>
      <c r="AG1035" s="212" t="s">
        <v>687</v>
      </c>
      <c r="AH1035" s="212"/>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2" x14ac:dyDescent="0.2">
      <c r="A1036" s="219"/>
      <c r="B1036" s="220"/>
      <c r="C1036" s="258" t="s">
        <v>425</v>
      </c>
      <c r="D1036" s="246"/>
      <c r="E1036" s="246"/>
      <c r="F1036" s="246"/>
      <c r="G1036" s="246"/>
      <c r="H1036" s="223"/>
      <c r="I1036" s="223"/>
      <c r="J1036" s="223"/>
      <c r="K1036" s="223"/>
      <c r="L1036" s="223"/>
      <c r="M1036" s="223"/>
      <c r="N1036" s="222"/>
      <c r="O1036" s="222"/>
      <c r="P1036" s="222"/>
      <c r="Q1036" s="222"/>
      <c r="R1036" s="223"/>
      <c r="S1036" s="223"/>
      <c r="T1036" s="223"/>
      <c r="U1036" s="223"/>
      <c r="V1036" s="223"/>
      <c r="W1036" s="223"/>
      <c r="X1036" s="223"/>
      <c r="Y1036" s="223"/>
      <c r="Z1036" s="212"/>
      <c r="AA1036" s="212"/>
      <c r="AB1036" s="212"/>
      <c r="AC1036" s="212"/>
      <c r="AD1036" s="212"/>
      <c r="AE1036" s="212"/>
      <c r="AF1036" s="212"/>
      <c r="AG1036" s="212" t="s">
        <v>357</v>
      </c>
      <c r="AH1036" s="212"/>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59" t="s">
        <v>1226</v>
      </c>
      <c r="D1037" s="248"/>
      <c r="E1037" s="248"/>
      <c r="F1037" s="248"/>
      <c r="G1037" s="248"/>
      <c r="H1037" s="223"/>
      <c r="I1037" s="223"/>
      <c r="J1037" s="223"/>
      <c r="K1037" s="223"/>
      <c r="L1037" s="223"/>
      <c r="M1037" s="223"/>
      <c r="N1037" s="222"/>
      <c r="O1037" s="222"/>
      <c r="P1037" s="222"/>
      <c r="Q1037" s="222"/>
      <c r="R1037" s="223"/>
      <c r="S1037" s="223"/>
      <c r="T1037" s="223"/>
      <c r="U1037" s="223"/>
      <c r="V1037" s="223"/>
      <c r="W1037" s="223"/>
      <c r="X1037" s="223"/>
      <c r="Y1037" s="223"/>
      <c r="Z1037" s="212"/>
      <c r="AA1037" s="212"/>
      <c r="AB1037" s="212"/>
      <c r="AC1037" s="212"/>
      <c r="AD1037" s="212"/>
      <c r="AE1037" s="212"/>
      <c r="AF1037" s="212"/>
      <c r="AG1037" s="212" t="s">
        <v>357</v>
      </c>
      <c r="AH1037" s="212"/>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59" t="s">
        <v>1234</v>
      </c>
      <c r="D1038" s="248"/>
      <c r="E1038" s="248"/>
      <c r="F1038" s="248"/>
      <c r="G1038" s="248"/>
      <c r="H1038" s="223"/>
      <c r="I1038" s="223"/>
      <c r="J1038" s="223"/>
      <c r="K1038" s="223"/>
      <c r="L1038" s="223"/>
      <c r="M1038" s="223"/>
      <c r="N1038" s="222"/>
      <c r="O1038" s="222"/>
      <c r="P1038" s="222"/>
      <c r="Q1038" s="222"/>
      <c r="R1038" s="223"/>
      <c r="S1038" s="223"/>
      <c r="T1038" s="223"/>
      <c r="U1038" s="223"/>
      <c r="V1038" s="223"/>
      <c r="W1038" s="223"/>
      <c r="X1038" s="223"/>
      <c r="Y1038" s="223"/>
      <c r="Z1038" s="212"/>
      <c r="AA1038" s="212"/>
      <c r="AB1038" s="212"/>
      <c r="AC1038" s="212"/>
      <c r="AD1038" s="212"/>
      <c r="AE1038" s="212"/>
      <c r="AF1038" s="212"/>
      <c r="AG1038" s="212" t="s">
        <v>357</v>
      </c>
      <c r="AH1038" s="212"/>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59" t="s">
        <v>1235</v>
      </c>
      <c r="D1039" s="248"/>
      <c r="E1039" s="248"/>
      <c r="F1039" s="248"/>
      <c r="G1039" s="248"/>
      <c r="H1039" s="223"/>
      <c r="I1039" s="223"/>
      <c r="J1039" s="223"/>
      <c r="K1039" s="223"/>
      <c r="L1039" s="223"/>
      <c r="M1039" s="223"/>
      <c r="N1039" s="222"/>
      <c r="O1039" s="222"/>
      <c r="P1039" s="222"/>
      <c r="Q1039" s="222"/>
      <c r="R1039" s="223"/>
      <c r="S1039" s="223"/>
      <c r="T1039" s="223"/>
      <c r="U1039" s="223"/>
      <c r="V1039" s="223"/>
      <c r="W1039" s="223"/>
      <c r="X1039" s="223"/>
      <c r="Y1039" s="223"/>
      <c r="Z1039" s="212"/>
      <c r="AA1039" s="212"/>
      <c r="AB1039" s="212"/>
      <c r="AC1039" s="212"/>
      <c r="AD1039" s="212"/>
      <c r="AE1039" s="212"/>
      <c r="AF1039" s="212"/>
      <c r="AG1039" s="212" t="s">
        <v>357</v>
      </c>
      <c r="AH1039" s="212"/>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59" t="s">
        <v>1236</v>
      </c>
      <c r="D1040" s="248"/>
      <c r="E1040" s="248"/>
      <c r="F1040" s="248"/>
      <c r="G1040" s="248"/>
      <c r="H1040" s="223"/>
      <c r="I1040" s="223"/>
      <c r="J1040" s="223"/>
      <c r="K1040" s="223"/>
      <c r="L1040" s="223"/>
      <c r="M1040" s="223"/>
      <c r="N1040" s="222"/>
      <c r="O1040" s="222"/>
      <c r="P1040" s="222"/>
      <c r="Q1040" s="222"/>
      <c r="R1040" s="223"/>
      <c r="S1040" s="223"/>
      <c r="T1040" s="223"/>
      <c r="U1040" s="223"/>
      <c r="V1040" s="223"/>
      <c r="W1040" s="223"/>
      <c r="X1040" s="223"/>
      <c r="Y1040" s="223"/>
      <c r="Z1040" s="212"/>
      <c r="AA1040" s="212"/>
      <c r="AB1040" s="212"/>
      <c r="AC1040" s="212"/>
      <c r="AD1040" s="212"/>
      <c r="AE1040" s="212"/>
      <c r="AF1040" s="212"/>
      <c r="AG1040" s="212" t="s">
        <v>357</v>
      </c>
      <c r="AH1040" s="212"/>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59" t="s">
        <v>1237</v>
      </c>
      <c r="D1041" s="248"/>
      <c r="E1041" s="248"/>
      <c r="F1041" s="248"/>
      <c r="G1041" s="248"/>
      <c r="H1041" s="223"/>
      <c r="I1041" s="223"/>
      <c r="J1041" s="223"/>
      <c r="K1041" s="223"/>
      <c r="L1041" s="223"/>
      <c r="M1041" s="223"/>
      <c r="N1041" s="222"/>
      <c r="O1041" s="222"/>
      <c r="P1041" s="222"/>
      <c r="Q1041" s="222"/>
      <c r="R1041" s="223"/>
      <c r="S1041" s="223"/>
      <c r="T1041" s="223"/>
      <c r="U1041" s="223"/>
      <c r="V1041" s="223"/>
      <c r="W1041" s="223"/>
      <c r="X1041" s="223"/>
      <c r="Y1041" s="223"/>
      <c r="Z1041" s="212"/>
      <c r="AA1041" s="212"/>
      <c r="AB1041" s="212"/>
      <c r="AC1041" s="212"/>
      <c r="AD1041" s="212"/>
      <c r="AE1041" s="212"/>
      <c r="AF1041" s="212"/>
      <c r="AG1041" s="212" t="s">
        <v>357</v>
      </c>
      <c r="AH1041" s="212"/>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2" x14ac:dyDescent="0.2">
      <c r="A1042" s="219"/>
      <c r="B1042" s="220"/>
      <c r="C1042" s="274" t="s">
        <v>1230</v>
      </c>
      <c r="D1042" s="264"/>
      <c r="E1042" s="265"/>
      <c r="F1042" s="223"/>
      <c r="G1042" s="223"/>
      <c r="H1042" s="223"/>
      <c r="I1042" s="223"/>
      <c r="J1042" s="223"/>
      <c r="K1042" s="223"/>
      <c r="L1042" s="223"/>
      <c r="M1042" s="223"/>
      <c r="N1042" s="222"/>
      <c r="O1042" s="222"/>
      <c r="P1042" s="222"/>
      <c r="Q1042" s="222"/>
      <c r="R1042" s="223"/>
      <c r="S1042" s="223"/>
      <c r="T1042" s="223"/>
      <c r="U1042" s="223"/>
      <c r="V1042" s="223"/>
      <c r="W1042" s="223"/>
      <c r="X1042" s="223"/>
      <c r="Y1042" s="223"/>
      <c r="Z1042" s="212"/>
      <c r="AA1042" s="212"/>
      <c r="AB1042" s="212"/>
      <c r="AC1042" s="212"/>
      <c r="AD1042" s="212"/>
      <c r="AE1042" s="212"/>
      <c r="AF1042" s="212"/>
      <c r="AG1042" s="212" t="s">
        <v>442</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74" t="s">
        <v>1238</v>
      </c>
      <c r="D1043" s="264"/>
      <c r="E1043" s="265">
        <v>2</v>
      </c>
      <c r="F1043" s="223"/>
      <c r="G1043" s="223"/>
      <c r="H1043" s="223"/>
      <c r="I1043" s="223"/>
      <c r="J1043" s="223"/>
      <c r="K1043" s="223"/>
      <c r="L1043" s="223"/>
      <c r="M1043" s="223"/>
      <c r="N1043" s="222"/>
      <c r="O1043" s="222"/>
      <c r="P1043" s="222"/>
      <c r="Q1043" s="222"/>
      <c r="R1043" s="223"/>
      <c r="S1043" s="223"/>
      <c r="T1043" s="223"/>
      <c r="U1043" s="223"/>
      <c r="V1043" s="223"/>
      <c r="W1043" s="223"/>
      <c r="X1043" s="223"/>
      <c r="Y1043" s="223"/>
      <c r="Z1043" s="212"/>
      <c r="AA1043" s="212"/>
      <c r="AB1043" s="212"/>
      <c r="AC1043" s="212"/>
      <c r="AD1043" s="212"/>
      <c r="AE1043" s="212"/>
      <c r="AF1043" s="212"/>
      <c r="AG1043" s="212" t="s">
        <v>442</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74" t="s">
        <v>1239</v>
      </c>
      <c r="D1044" s="264"/>
      <c r="E1044" s="265">
        <v>4</v>
      </c>
      <c r="F1044" s="223"/>
      <c r="G1044" s="223"/>
      <c r="H1044" s="223"/>
      <c r="I1044" s="223"/>
      <c r="J1044" s="223"/>
      <c r="K1044" s="223"/>
      <c r="L1044" s="223"/>
      <c r="M1044" s="223"/>
      <c r="N1044" s="222"/>
      <c r="O1044" s="222"/>
      <c r="P1044" s="222"/>
      <c r="Q1044" s="222"/>
      <c r="R1044" s="223"/>
      <c r="S1044" s="223"/>
      <c r="T1044" s="223"/>
      <c r="U1044" s="223"/>
      <c r="V1044" s="223"/>
      <c r="W1044" s="223"/>
      <c r="X1044" s="223"/>
      <c r="Y1044" s="223"/>
      <c r="Z1044" s="212"/>
      <c r="AA1044" s="212"/>
      <c r="AB1044" s="212"/>
      <c r="AC1044" s="212"/>
      <c r="AD1044" s="212"/>
      <c r="AE1044" s="212"/>
      <c r="AF1044" s="212"/>
      <c r="AG1044" s="212" t="s">
        <v>442</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75" t="s">
        <v>459</v>
      </c>
      <c r="D1045" s="266"/>
      <c r="E1045" s="267">
        <v>6</v>
      </c>
      <c r="F1045" s="223"/>
      <c r="G1045" s="223"/>
      <c r="H1045" s="223"/>
      <c r="I1045" s="223"/>
      <c r="J1045" s="223"/>
      <c r="K1045" s="223"/>
      <c r="L1045" s="223"/>
      <c r="M1045" s="223"/>
      <c r="N1045" s="222"/>
      <c r="O1045" s="222"/>
      <c r="P1045" s="222"/>
      <c r="Q1045" s="222"/>
      <c r="R1045" s="223"/>
      <c r="S1045" s="223"/>
      <c r="T1045" s="223"/>
      <c r="U1045" s="223"/>
      <c r="V1045" s="223"/>
      <c r="W1045" s="223"/>
      <c r="X1045" s="223"/>
      <c r="Y1045" s="223"/>
      <c r="Z1045" s="212"/>
      <c r="AA1045" s="212"/>
      <c r="AB1045" s="212"/>
      <c r="AC1045" s="212"/>
      <c r="AD1045" s="212"/>
      <c r="AE1045" s="212"/>
      <c r="AF1045" s="212"/>
      <c r="AG1045" s="212" t="s">
        <v>442</v>
      </c>
      <c r="AH1045" s="212">
        <v>1</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ht="22.5" outlineLevel="1" x14ac:dyDescent="0.2">
      <c r="A1046" s="239">
        <v>178</v>
      </c>
      <c r="B1046" s="240" t="s">
        <v>1240</v>
      </c>
      <c r="C1046" s="257" t="s">
        <v>1241</v>
      </c>
      <c r="D1046" s="241" t="s">
        <v>486</v>
      </c>
      <c r="E1046" s="242">
        <v>6</v>
      </c>
      <c r="F1046" s="243"/>
      <c r="G1046" s="244">
        <f>ROUND(E1046*F1046,2)</f>
        <v>0</v>
      </c>
      <c r="H1046" s="243"/>
      <c r="I1046" s="244">
        <f>ROUND(E1046*H1046,2)</f>
        <v>0</v>
      </c>
      <c r="J1046" s="243"/>
      <c r="K1046" s="244">
        <f>ROUND(E1046*J1046,2)</f>
        <v>0</v>
      </c>
      <c r="L1046" s="244">
        <v>21</v>
      </c>
      <c r="M1046" s="244">
        <f>G1046*(1+L1046/100)</f>
        <v>0</v>
      </c>
      <c r="N1046" s="242">
        <v>4.1250000000000002E-2</v>
      </c>
      <c r="O1046" s="242">
        <f>ROUND(E1046*N1046,2)</f>
        <v>0.25</v>
      </c>
      <c r="P1046" s="242">
        <v>0</v>
      </c>
      <c r="Q1046" s="242">
        <f>ROUND(E1046*P1046,2)</f>
        <v>0</v>
      </c>
      <c r="R1046" s="244" t="s">
        <v>853</v>
      </c>
      <c r="S1046" s="244" t="s">
        <v>352</v>
      </c>
      <c r="T1046" s="245" t="s">
        <v>352</v>
      </c>
      <c r="U1046" s="223">
        <v>0</v>
      </c>
      <c r="V1046" s="223">
        <f>ROUND(E1046*U1046,2)</f>
        <v>0</v>
      </c>
      <c r="W1046" s="223"/>
      <c r="X1046" s="223" t="s">
        <v>686</v>
      </c>
      <c r="Y1046" s="223" t="s">
        <v>355</v>
      </c>
      <c r="Z1046" s="212"/>
      <c r="AA1046" s="212"/>
      <c r="AB1046" s="212"/>
      <c r="AC1046" s="212"/>
      <c r="AD1046" s="212"/>
      <c r="AE1046" s="212"/>
      <c r="AF1046" s="212"/>
      <c r="AG1046" s="212" t="s">
        <v>687</v>
      </c>
      <c r="AH1046" s="212"/>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2" x14ac:dyDescent="0.2">
      <c r="A1047" s="219"/>
      <c r="B1047" s="220"/>
      <c r="C1047" s="258" t="s">
        <v>425</v>
      </c>
      <c r="D1047" s="246"/>
      <c r="E1047" s="246"/>
      <c r="F1047" s="246"/>
      <c r="G1047" s="246"/>
      <c r="H1047" s="223"/>
      <c r="I1047" s="223"/>
      <c r="J1047" s="223"/>
      <c r="K1047" s="223"/>
      <c r="L1047" s="223"/>
      <c r="M1047" s="223"/>
      <c r="N1047" s="222"/>
      <c r="O1047" s="222"/>
      <c r="P1047" s="222"/>
      <c r="Q1047" s="222"/>
      <c r="R1047" s="223"/>
      <c r="S1047" s="223"/>
      <c r="T1047" s="223"/>
      <c r="U1047" s="223"/>
      <c r="V1047" s="223"/>
      <c r="W1047" s="223"/>
      <c r="X1047" s="223"/>
      <c r="Y1047" s="223"/>
      <c r="Z1047" s="212"/>
      <c r="AA1047" s="212"/>
      <c r="AB1047" s="212"/>
      <c r="AC1047" s="212"/>
      <c r="AD1047" s="212"/>
      <c r="AE1047" s="212"/>
      <c r="AF1047" s="212"/>
      <c r="AG1047" s="212" t="s">
        <v>357</v>
      </c>
      <c r="AH1047" s="212"/>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59" t="s">
        <v>1226</v>
      </c>
      <c r="D1048" s="248"/>
      <c r="E1048" s="248"/>
      <c r="F1048" s="248"/>
      <c r="G1048" s="248"/>
      <c r="H1048" s="223"/>
      <c r="I1048" s="223"/>
      <c r="J1048" s="223"/>
      <c r="K1048" s="223"/>
      <c r="L1048" s="223"/>
      <c r="M1048" s="223"/>
      <c r="N1048" s="222"/>
      <c r="O1048" s="222"/>
      <c r="P1048" s="222"/>
      <c r="Q1048" s="222"/>
      <c r="R1048" s="223"/>
      <c r="S1048" s="223"/>
      <c r="T1048" s="223"/>
      <c r="U1048" s="223"/>
      <c r="V1048" s="223"/>
      <c r="W1048" s="223"/>
      <c r="X1048" s="223"/>
      <c r="Y1048" s="223"/>
      <c r="Z1048" s="212"/>
      <c r="AA1048" s="212"/>
      <c r="AB1048" s="212"/>
      <c r="AC1048" s="212"/>
      <c r="AD1048" s="212"/>
      <c r="AE1048" s="212"/>
      <c r="AF1048" s="212"/>
      <c r="AG1048" s="212" t="s">
        <v>357</v>
      </c>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59" t="s">
        <v>1234</v>
      </c>
      <c r="D1049" s="248"/>
      <c r="E1049" s="248"/>
      <c r="F1049" s="248"/>
      <c r="G1049" s="248"/>
      <c r="H1049" s="223"/>
      <c r="I1049" s="223"/>
      <c r="J1049" s="223"/>
      <c r="K1049" s="223"/>
      <c r="L1049" s="223"/>
      <c r="M1049" s="223"/>
      <c r="N1049" s="222"/>
      <c r="O1049" s="222"/>
      <c r="P1049" s="222"/>
      <c r="Q1049" s="222"/>
      <c r="R1049" s="223"/>
      <c r="S1049" s="223"/>
      <c r="T1049" s="223"/>
      <c r="U1049" s="223"/>
      <c r="V1049" s="223"/>
      <c r="W1049" s="223"/>
      <c r="X1049" s="223"/>
      <c r="Y1049" s="223"/>
      <c r="Z1049" s="212"/>
      <c r="AA1049" s="212"/>
      <c r="AB1049" s="212"/>
      <c r="AC1049" s="212"/>
      <c r="AD1049" s="212"/>
      <c r="AE1049" s="212"/>
      <c r="AF1049" s="212"/>
      <c r="AG1049" s="212" t="s">
        <v>357</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59" t="s">
        <v>1235</v>
      </c>
      <c r="D1050" s="248"/>
      <c r="E1050" s="248"/>
      <c r="F1050" s="248"/>
      <c r="G1050" s="248"/>
      <c r="H1050" s="223"/>
      <c r="I1050" s="223"/>
      <c r="J1050" s="223"/>
      <c r="K1050" s="223"/>
      <c r="L1050" s="223"/>
      <c r="M1050" s="223"/>
      <c r="N1050" s="222"/>
      <c r="O1050" s="222"/>
      <c r="P1050" s="222"/>
      <c r="Q1050" s="222"/>
      <c r="R1050" s="223"/>
      <c r="S1050" s="223"/>
      <c r="T1050" s="223"/>
      <c r="U1050" s="223"/>
      <c r="V1050" s="223"/>
      <c r="W1050" s="223"/>
      <c r="X1050" s="223"/>
      <c r="Y1050" s="223"/>
      <c r="Z1050" s="212"/>
      <c r="AA1050" s="212"/>
      <c r="AB1050" s="212"/>
      <c r="AC1050" s="212"/>
      <c r="AD1050" s="212"/>
      <c r="AE1050" s="212"/>
      <c r="AF1050" s="212"/>
      <c r="AG1050" s="212" t="s">
        <v>357</v>
      </c>
      <c r="AH1050" s="212"/>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59" t="s">
        <v>1236</v>
      </c>
      <c r="D1051" s="248"/>
      <c r="E1051" s="248"/>
      <c r="F1051" s="248"/>
      <c r="G1051" s="248"/>
      <c r="H1051" s="223"/>
      <c r="I1051" s="223"/>
      <c r="J1051" s="223"/>
      <c r="K1051" s="223"/>
      <c r="L1051" s="223"/>
      <c r="M1051" s="223"/>
      <c r="N1051" s="222"/>
      <c r="O1051" s="222"/>
      <c r="P1051" s="222"/>
      <c r="Q1051" s="222"/>
      <c r="R1051" s="223"/>
      <c r="S1051" s="223"/>
      <c r="T1051" s="223"/>
      <c r="U1051" s="223"/>
      <c r="V1051" s="223"/>
      <c r="W1051" s="223"/>
      <c r="X1051" s="223"/>
      <c r="Y1051" s="223"/>
      <c r="Z1051" s="212"/>
      <c r="AA1051" s="212"/>
      <c r="AB1051" s="212"/>
      <c r="AC1051" s="212"/>
      <c r="AD1051" s="212"/>
      <c r="AE1051" s="212"/>
      <c r="AF1051" s="212"/>
      <c r="AG1051" s="212" t="s">
        <v>357</v>
      </c>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59" t="s">
        <v>1242</v>
      </c>
      <c r="D1052" s="248"/>
      <c r="E1052" s="248"/>
      <c r="F1052" s="248"/>
      <c r="G1052" s="248"/>
      <c r="H1052" s="223"/>
      <c r="I1052" s="223"/>
      <c r="J1052" s="223"/>
      <c r="K1052" s="223"/>
      <c r="L1052" s="223"/>
      <c r="M1052" s="223"/>
      <c r="N1052" s="222"/>
      <c r="O1052" s="222"/>
      <c r="P1052" s="222"/>
      <c r="Q1052" s="222"/>
      <c r="R1052" s="223"/>
      <c r="S1052" s="223"/>
      <c r="T1052" s="223"/>
      <c r="U1052" s="223"/>
      <c r="V1052" s="223"/>
      <c r="W1052" s="223"/>
      <c r="X1052" s="223"/>
      <c r="Y1052" s="223"/>
      <c r="Z1052" s="212"/>
      <c r="AA1052" s="212"/>
      <c r="AB1052" s="212"/>
      <c r="AC1052" s="212"/>
      <c r="AD1052" s="212"/>
      <c r="AE1052" s="212"/>
      <c r="AF1052" s="212"/>
      <c r="AG1052" s="212" t="s">
        <v>357</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2" x14ac:dyDescent="0.2">
      <c r="A1053" s="219"/>
      <c r="B1053" s="220"/>
      <c r="C1053" s="274" t="s">
        <v>1230</v>
      </c>
      <c r="D1053" s="264"/>
      <c r="E1053" s="265"/>
      <c r="F1053" s="223"/>
      <c r="G1053" s="223"/>
      <c r="H1053" s="223"/>
      <c r="I1053" s="223"/>
      <c r="J1053" s="223"/>
      <c r="K1053" s="223"/>
      <c r="L1053" s="223"/>
      <c r="M1053" s="223"/>
      <c r="N1053" s="222"/>
      <c r="O1053" s="222"/>
      <c r="P1053" s="222"/>
      <c r="Q1053" s="222"/>
      <c r="R1053" s="223"/>
      <c r="S1053" s="223"/>
      <c r="T1053" s="223"/>
      <c r="U1053" s="223"/>
      <c r="V1053" s="223"/>
      <c r="W1053" s="223"/>
      <c r="X1053" s="223"/>
      <c r="Y1053" s="223"/>
      <c r="Z1053" s="212"/>
      <c r="AA1053" s="212"/>
      <c r="AB1053" s="212"/>
      <c r="AC1053" s="212"/>
      <c r="AD1053" s="212"/>
      <c r="AE1053" s="212"/>
      <c r="AF1053" s="212"/>
      <c r="AG1053" s="212" t="s">
        <v>442</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74" t="s">
        <v>1243</v>
      </c>
      <c r="D1054" s="264"/>
      <c r="E1054" s="265">
        <v>3</v>
      </c>
      <c r="F1054" s="223"/>
      <c r="G1054" s="223"/>
      <c r="H1054" s="223"/>
      <c r="I1054" s="223"/>
      <c r="J1054" s="223"/>
      <c r="K1054" s="223"/>
      <c r="L1054" s="223"/>
      <c r="M1054" s="223"/>
      <c r="N1054" s="222"/>
      <c r="O1054" s="222"/>
      <c r="P1054" s="222"/>
      <c r="Q1054" s="222"/>
      <c r="R1054" s="223"/>
      <c r="S1054" s="223"/>
      <c r="T1054" s="223"/>
      <c r="U1054" s="223"/>
      <c r="V1054" s="223"/>
      <c r="W1054" s="223"/>
      <c r="X1054" s="223"/>
      <c r="Y1054" s="223"/>
      <c r="Z1054" s="212"/>
      <c r="AA1054" s="212"/>
      <c r="AB1054" s="212"/>
      <c r="AC1054" s="212"/>
      <c r="AD1054" s="212"/>
      <c r="AE1054" s="212"/>
      <c r="AF1054" s="212"/>
      <c r="AG1054" s="212" t="s">
        <v>442</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74" t="s">
        <v>1244</v>
      </c>
      <c r="D1055" s="264"/>
      <c r="E1055" s="265">
        <v>3</v>
      </c>
      <c r="F1055" s="223"/>
      <c r="G1055" s="223"/>
      <c r="H1055" s="223"/>
      <c r="I1055" s="223"/>
      <c r="J1055" s="223"/>
      <c r="K1055" s="223"/>
      <c r="L1055" s="223"/>
      <c r="M1055" s="223"/>
      <c r="N1055" s="222"/>
      <c r="O1055" s="222"/>
      <c r="P1055" s="222"/>
      <c r="Q1055" s="222"/>
      <c r="R1055" s="223"/>
      <c r="S1055" s="223"/>
      <c r="T1055" s="223"/>
      <c r="U1055" s="223"/>
      <c r="V1055" s="223"/>
      <c r="W1055" s="223"/>
      <c r="X1055" s="223"/>
      <c r="Y1055" s="223"/>
      <c r="Z1055" s="212"/>
      <c r="AA1055" s="212"/>
      <c r="AB1055" s="212"/>
      <c r="AC1055" s="212"/>
      <c r="AD1055" s="212"/>
      <c r="AE1055" s="212"/>
      <c r="AF1055" s="212"/>
      <c r="AG1055" s="212" t="s">
        <v>442</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75" t="s">
        <v>459</v>
      </c>
      <c r="D1056" s="266"/>
      <c r="E1056" s="267">
        <v>6</v>
      </c>
      <c r="F1056" s="223"/>
      <c r="G1056" s="223"/>
      <c r="H1056" s="223"/>
      <c r="I1056" s="223"/>
      <c r="J1056" s="223"/>
      <c r="K1056" s="223"/>
      <c r="L1056" s="223"/>
      <c r="M1056" s="223"/>
      <c r="N1056" s="222"/>
      <c r="O1056" s="222"/>
      <c r="P1056" s="222"/>
      <c r="Q1056" s="222"/>
      <c r="R1056" s="223"/>
      <c r="S1056" s="223"/>
      <c r="T1056" s="223"/>
      <c r="U1056" s="223"/>
      <c r="V1056" s="223"/>
      <c r="W1056" s="223"/>
      <c r="X1056" s="223"/>
      <c r="Y1056" s="223"/>
      <c r="Z1056" s="212"/>
      <c r="AA1056" s="212"/>
      <c r="AB1056" s="212"/>
      <c r="AC1056" s="212"/>
      <c r="AD1056" s="212"/>
      <c r="AE1056" s="212"/>
      <c r="AF1056" s="212"/>
      <c r="AG1056" s="212" t="s">
        <v>442</v>
      </c>
      <c r="AH1056" s="212">
        <v>1</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ht="22.5" outlineLevel="1" x14ac:dyDescent="0.2">
      <c r="A1057" s="239">
        <v>179</v>
      </c>
      <c r="B1057" s="240" t="s">
        <v>1245</v>
      </c>
      <c r="C1057" s="257" t="s">
        <v>1246</v>
      </c>
      <c r="D1057" s="241" t="s">
        <v>486</v>
      </c>
      <c r="E1057" s="242">
        <v>4</v>
      </c>
      <c r="F1057" s="243"/>
      <c r="G1057" s="244">
        <f>ROUND(E1057*F1057,2)</f>
        <v>0</v>
      </c>
      <c r="H1057" s="243"/>
      <c r="I1057" s="244">
        <f>ROUND(E1057*H1057,2)</f>
        <v>0</v>
      </c>
      <c r="J1057" s="243"/>
      <c r="K1057" s="244">
        <f>ROUND(E1057*J1057,2)</f>
        <v>0</v>
      </c>
      <c r="L1057" s="244">
        <v>21</v>
      </c>
      <c r="M1057" s="244">
        <f>G1057*(1+L1057/100)</f>
        <v>0</v>
      </c>
      <c r="N1057" s="242">
        <v>4.0890000000000003E-2</v>
      </c>
      <c r="O1057" s="242">
        <f>ROUND(E1057*N1057,2)</f>
        <v>0.16</v>
      </c>
      <c r="P1057" s="242">
        <v>0</v>
      </c>
      <c r="Q1057" s="242">
        <f>ROUND(E1057*P1057,2)</f>
        <v>0</v>
      </c>
      <c r="R1057" s="244" t="s">
        <v>853</v>
      </c>
      <c r="S1057" s="244" t="s">
        <v>352</v>
      </c>
      <c r="T1057" s="245" t="s">
        <v>352</v>
      </c>
      <c r="U1057" s="223">
        <v>0</v>
      </c>
      <c r="V1057" s="223">
        <f>ROUND(E1057*U1057,2)</f>
        <v>0</v>
      </c>
      <c r="W1057" s="223"/>
      <c r="X1057" s="223" t="s">
        <v>686</v>
      </c>
      <c r="Y1057" s="223" t="s">
        <v>355</v>
      </c>
      <c r="Z1057" s="212"/>
      <c r="AA1057" s="212"/>
      <c r="AB1057" s="212"/>
      <c r="AC1057" s="212"/>
      <c r="AD1057" s="212"/>
      <c r="AE1057" s="212"/>
      <c r="AF1057" s="212"/>
      <c r="AG1057" s="212" t="s">
        <v>687</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2" x14ac:dyDescent="0.2">
      <c r="A1058" s="219"/>
      <c r="B1058" s="220"/>
      <c r="C1058" s="258" t="s">
        <v>425</v>
      </c>
      <c r="D1058" s="246"/>
      <c r="E1058" s="246"/>
      <c r="F1058" s="246"/>
      <c r="G1058" s="246"/>
      <c r="H1058" s="223"/>
      <c r="I1058" s="223"/>
      <c r="J1058" s="223"/>
      <c r="K1058" s="223"/>
      <c r="L1058" s="223"/>
      <c r="M1058" s="223"/>
      <c r="N1058" s="222"/>
      <c r="O1058" s="222"/>
      <c r="P1058" s="222"/>
      <c r="Q1058" s="222"/>
      <c r="R1058" s="223"/>
      <c r="S1058" s="223"/>
      <c r="T1058" s="223"/>
      <c r="U1058" s="223"/>
      <c r="V1058" s="223"/>
      <c r="W1058" s="223"/>
      <c r="X1058" s="223"/>
      <c r="Y1058" s="223"/>
      <c r="Z1058" s="212"/>
      <c r="AA1058" s="212"/>
      <c r="AB1058" s="212"/>
      <c r="AC1058" s="212"/>
      <c r="AD1058" s="212"/>
      <c r="AE1058" s="212"/>
      <c r="AF1058" s="212"/>
      <c r="AG1058" s="212" t="s">
        <v>357</v>
      </c>
      <c r="AH1058" s="212"/>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59" t="s">
        <v>1226</v>
      </c>
      <c r="D1059" s="248"/>
      <c r="E1059" s="248"/>
      <c r="F1059" s="248"/>
      <c r="G1059" s="248"/>
      <c r="H1059" s="223"/>
      <c r="I1059" s="223"/>
      <c r="J1059" s="223"/>
      <c r="K1059" s="223"/>
      <c r="L1059" s="223"/>
      <c r="M1059" s="223"/>
      <c r="N1059" s="222"/>
      <c r="O1059" s="222"/>
      <c r="P1059" s="222"/>
      <c r="Q1059" s="222"/>
      <c r="R1059" s="223"/>
      <c r="S1059" s="223"/>
      <c r="T1059" s="223"/>
      <c r="U1059" s="223"/>
      <c r="V1059" s="223"/>
      <c r="W1059" s="223"/>
      <c r="X1059" s="223"/>
      <c r="Y1059" s="223"/>
      <c r="Z1059" s="212"/>
      <c r="AA1059" s="212"/>
      <c r="AB1059" s="212"/>
      <c r="AC1059" s="212"/>
      <c r="AD1059" s="212"/>
      <c r="AE1059" s="212"/>
      <c r="AF1059" s="212"/>
      <c r="AG1059" s="212" t="s">
        <v>357</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59" t="s">
        <v>1234</v>
      </c>
      <c r="D1060" s="248"/>
      <c r="E1060" s="248"/>
      <c r="F1060" s="248"/>
      <c r="G1060" s="248"/>
      <c r="H1060" s="223"/>
      <c r="I1060" s="223"/>
      <c r="J1060" s="223"/>
      <c r="K1060" s="223"/>
      <c r="L1060" s="223"/>
      <c r="M1060" s="223"/>
      <c r="N1060" s="222"/>
      <c r="O1060" s="222"/>
      <c r="P1060" s="222"/>
      <c r="Q1060" s="222"/>
      <c r="R1060" s="223"/>
      <c r="S1060" s="223"/>
      <c r="T1060" s="223"/>
      <c r="U1060" s="223"/>
      <c r="V1060" s="223"/>
      <c r="W1060" s="223"/>
      <c r="X1060" s="223"/>
      <c r="Y1060" s="223"/>
      <c r="Z1060" s="212"/>
      <c r="AA1060" s="212"/>
      <c r="AB1060" s="212"/>
      <c r="AC1060" s="212"/>
      <c r="AD1060" s="212"/>
      <c r="AE1060" s="212"/>
      <c r="AF1060" s="212"/>
      <c r="AG1060" s="212" t="s">
        <v>357</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59" t="s">
        <v>1228</v>
      </c>
      <c r="D1061" s="248"/>
      <c r="E1061" s="248"/>
      <c r="F1061" s="248"/>
      <c r="G1061" s="248"/>
      <c r="H1061" s="223"/>
      <c r="I1061" s="223"/>
      <c r="J1061" s="223"/>
      <c r="K1061" s="223"/>
      <c r="L1061" s="223"/>
      <c r="M1061" s="223"/>
      <c r="N1061" s="222"/>
      <c r="O1061" s="222"/>
      <c r="P1061" s="222"/>
      <c r="Q1061" s="222"/>
      <c r="R1061" s="223"/>
      <c r="S1061" s="223"/>
      <c r="T1061" s="223"/>
      <c r="U1061" s="223"/>
      <c r="V1061" s="223"/>
      <c r="W1061" s="223"/>
      <c r="X1061" s="223"/>
      <c r="Y1061" s="223"/>
      <c r="Z1061" s="212"/>
      <c r="AA1061" s="212"/>
      <c r="AB1061" s="212"/>
      <c r="AC1061" s="212"/>
      <c r="AD1061" s="212"/>
      <c r="AE1061" s="212"/>
      <c r="AF1061" s="212"/>
      <c r="AG1061" s="212" t="s">
        <v>357</v>
      </c>
      <c r="AH1061" s="212"/>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59" t="s">
        <v>1229</v>
      </c>
      <c r="D1062" s="248"/>
      <c r="E1062" s="248"/>
      <c r="F1062" s="248"/>
      <c r="G1062" s="248"/>
      <c r="H1062" s="223"/>
      <c r="I1062" s="223"/>
      <c r="J1062" s="223"/>
      <c r="K1062" s="223"/>
      <c r="L1062" s="223"/>
      <c r="M1062" s="223"/>
      <c r="N1062" s="222"/>
      <c r="O1062" s="222"/>
      <c r="P1062" s="222"/>
      <c r="Q1062" s="222"/>
      <c r="R1062" s="223"/>
      <c r="S1062" s="223"/>
      <c r="T1062" s="223"/>
      <c r="U1062" s="223"/>
      <c r="V1062" s="223"/>
      <c r="W1062" s="223"/>
      <c r="X1062" s="223"/>
      <c r="Y1062" s="223"/>
      <c r="Z1062" s="212"/>
      <c r="AA1062" s="212"/>
      <c r="AB1062" s="212"/>
      <c r="AC1062" s="212"/>
      <c r="AD1062" s="212"/>
      <c r="AE1062" s="212"/>
      <c r="AF1062" s="212"/>
      <c r="AG1062" s="212" t="s">
        <v>357</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2" x14ac:dyDescent="0.2">
      <c r="A1063" s="219"/>
      <c r="B1063" s="220"/>
      <c r="C1063" s="274" t="s">
        <v>1230</v>
      </c>
      <c r="D1063" s="264"/>
      <c r="E1063" s="265"/>
      <c r="F1063" s="223"/>
      <c r="G1063" s="223"/>
      <c r="H1063" s="223"/>
      <c r="I1063" s="223"/>
      <c r="J1063" s="223"/>
      <c r="K1063" s="223"/>
      <c r="L1063" s="223"/>
      <c r="M1063" s="223"/>
      <c r="N1063" s="222"/>
      <c r="O1063" s="222"/>
      <c r="P1063" s="222"/>
      <c r="Q1063" s="222"/>
      <c r="R1063" s="223"/>
      <c r="S1063" s="223"/>
      <c r="T1063" s="223"/>
      <c r="U1063" s="223"/>
      <c r="V1063" s="223"/>
      <c r="W1063" s="223"/>
      <c r="X1063" s="223"/>
      <c r="Y1063" s="223"/>
      <c r="Z1063" s="212"/>
      <c r="AA1063" s="212"/>
      <c r="AB1063" s="212"/>
      <c r="AC1063" s="212"/>
      <c r="AD1063" s="212"/>
      <c r="AE1063" s="212"/>
      <c r="AF1063" s="212"/>
      <c r="AG1063" s="212" t="s">
        <v>442</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74" t="s">
        <v>1247</v>
      </c>
      <c r="D1064" s="264"/>
      <c r="E1064" s="265">
        <v>4</v>
      </c>
      <c r="F1064" s="223"/>
      <c r="G1064" s="223"/>
      <c r="H1064" s="223"/>
      <c r="I1064" s="223"/>
      <c r="J1064" s="223"/>
      <c r="K1064" s="223"/>
      <c r="L1064" s="223"/>
      <c r="M1064" s="223"/>
      <c r="N1064" s="222"/>
      <c r="O1064" s="222"/>
      <c r="P1064" s="222"/>
      <c r="Q1064" s="222"/>
      <c r="R1064" s="223"/>
      <c r="S1064" s="223"/>
      <c r="T1064" s="223"/>
      <c r="U1064" s="223"/>
      <c r="V1064" s="223"/>
      <c r="W1064" s="223"/>
      <c r="X1064" s="223"/>
      <c r="Y1064" s="223"/>
      <c r="Z1064" s="212"/>
      <c r="AA1064" s="212"/>
      <c r="AB1064" s="212"/>
      <c r="AC1064" s="212"/>
      <c r="AD1064" s="212"/>
      <c r="AE1064" s="212"/>
      <c r="AF1064" s="212"/>
      <c r="AG1064" s="212" t="s">
        <v>442</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75" t="s">
        <v>459</v>
      </c>
      <c r="D1065" s="266"/>
      <c r="E1065" s="267">
        <v>4</v>
      </c>
      <c r="F1065" s="223"/>
      <c r="G1065" s="223"/>
      <c r="H1065" s="223"/>
      <c r="I1065" s="223"/>
      <c r="J1065" s="223"/>
      <c r="K1065" s="223"/>
      <c r="L1065" s="223"/>
      <c r="M1065" s="223"/>
      <c r="N1065" s="222"/>
      <c r="O1065" s="222"/>
      <c r="P1065" s="222"/>
      <c r="Q1065" s="222"/>
      <c r="R1065" s="223"/>
      <c r="S1065" s="223"/>
      <c r="T1065" s="223"/>
      <c r="U1065" s="223"/>
      <c r="V1065" s="223"/>
      <c r="W1065" s="223"/>
      <c r="X1065" s="223"/>
      <c r="Y1065" s="223"/>
      <c r="Z1065" s="212"/>
      <c r="AA1065" s="212"/>
      <c r="AB1065" s="212"/>
      <c r="AC1065" s="212"/>
      <c r="AD1065" s="212"/>
      <c r="AE1065" s="212"/>
      <c r="AF1065" s="212"/>
      <c r="AG1065" s="212" t="s">
        <v>442</v>
      </c>
      <c r="AH1065" s="212">
        <v>1</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
      <c r="A1066" s="239">
        <v>180</v>
      </c>
      <c r="B1066" s="240" t="s">
        <v>1248</v>
      </c>
      <c r="C1066" s="257" t="s">
        <v>1249</v>
      </c>
      <c r="D1066" s="241" t="s">
        <v>416</v>
      </c>
      <c r="E1066" s="242">
        <v>1</v>
      </c>
      <c r="F1066" s="243"/>
      <c r="G1066" s="244">
        <f>ROUND(E1066*F1066,2)</f>
        <v>0</v>
      </c>
      <c r="H1066" s="243"/>
      <c r="I1066" s="244">
        <f>ROUND(E1066*H1066,2)</f>
        <v>0</v>
      </c>
      <c r="J1066" s="243"/>
      <c r="K1066" s="244">
        <f>ROUND(E1066*J1066,2)</f>
        <v>0</v>
      </c>
      <c r="L1066" s="244">
        <v>21</v>
      </c>
      <c r="M1066" s="244">
        <f>G1066*(1+L1066/100)</f>
        <v>0</v>
      </c>
      <c r="N1066" s="242">
        <v>0.105</v>
      </c>
      <c r="O1066" s="242">
        <f>ROUND(E1066*N1066,2)</f>
        <v>0.11</v>
      </c>
      <c r="P1066" s="242">
        <v>0</v>
      </c>
      <c r="Q1066" s="242">
        <f>ROUND(E1066*P1066,2)</f>
        <v>0</v>
      </c>
      <c r="R1066" s="244"/>
      <c r="S1066" s="244" t="s">
        <v>413</v>
      </c>
      <c r="T1066" s="245" t="s">
        <v>353</v>
      </c>
      <c r="U1066" s="223">
        <v>0</v>
      </c>
      <c r="V1066" s="223">
        <f>ROUND(E1066*U1066,2)</f>
        <v>0</v>
      </c>
      <c r="W1066" s="223"/>
      <c r="X1066" s="223" t="s">
        <v>526</v>
      </c>
      <c r="Y1066" s="223" t="s">
        <v>355</v>
      </c>
      <c r="Z1066" s="212"/>
      <c r="AA1066" s="212"/>
      <c r="AB1066" s="212"/>
      <c r="AC1066" s="212"/>
      <c r="AD1066" s="212"/>
      <c r="AE1066" s="212"/>
      <c r="AF1066" s="212"/>
      <c r="AG1066" s="212" t="s">
        <v>527</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2" x14ac:dyDescent="0.2">
      <c r="A1067" s="219"/>
      <c r="B1067" s="220"/>
      <c r="C1067" s="258" t="s">
        <v>425</v>
      </c>
      <c r="D1067" s="246"/>
      <c r="E1067" s="246"/>
      <c r="F1067" s="246"/>
      <c r="G1067" s="246"/>
      <c r="H1067" s="223"/>
      <c r="I1067" s="223"/>
      <c r="J1067" s="223"/>
      <c r="K1067" s="223"/>
      <c r="L1067" s="223"/>
      <c r="M1067" s="223"/>
      <c r="N1067" s="222"/>
      <c r="O1067" s="222"/>
      <c r="P1067" s="222"/>
      <c r="Q1067" s="222"/>
      <c r="R1067" s="223"/>
      <c r="S1067" s="223"/>
      <c r="T1067" s="223"/>
      <c r="U1067" s="223"/>
      <c r="V1067" s="223"/>
      <c r="W1067" s="223"/>
      <c r="X1067" s="223"/>
      <c r="Y1067" s="223"/>
      <c r="Z1067" s="212"/>
      <c r="AA1067" s="212"/>
      <c r="AB1067" s="212"/>
      <c r="AC1067" s="212"/>
      <c r="AD1067" s="212"/>
      <c r="AE1067" s="212"/>
      <c r="AF1067" s="212"/>
      <c r="AG1067" s="212" t="s">
        <v>357</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59" t="s">
        <v>1250</v>
      </c>
      <c r="D1068" s="248"/>
      <c r="E1068" s="248"/>
      <c r="F1068" s="248"/>
      <c r="G1068" s="248"/>
      <c r="H1068" s="223"/>
      <c r="I1068" s="223"/>
      <c r="J1068" s="223"/>
      <c r="K1068" s="223"/>
      <c r="L1068" s="223"/>
      <c r="M1068" s="223"/>
      <c r="N1068" s="222"/>
      <c r="O1068" s="222"/>
      <c r="P1068" s="222"/>
      <c r="Q1068" s="222"/>
      <c r="R1068" s="223"/>
      <c r="S1068" s="223"/>
      <c r="T1068" s="223"/>
      <c r="U1068" s="223"/>
      <c r="V1068" s="223"/>
      <c r="W1068" s="223"/>
      <c r="X1068" s="223"/>
      <c r="Y1068" s="223"/>
      <c r="Z1068" s="212"/>
      <c r="AA1068" s="212"/>
      <c r="AB1068" s="212"/>
      <c r="AC1068" s="212"/>
      <c r="AD1068" s="212"/>
      <c r="AE1068" s="212"/>
      <c r="AF1068" s="212"/>
      <c r="AG1068" s="212" t="s">
        <v>357</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59" t="s">
        <v>1251</v>
      </c>
      <c r="D1069" s="248"/>
      <c r="E1069" s="248"/>
      <c r="F1069" s="248"/>
      <c r="G1069" s="248"/>
      <c r="H1069" s="223"/>
      <c r="I1069" s="223"/>
      <c r="J1069" s="223"/>
      <c r="K1069" s="223"/>
      <c r="L1069" s="223"/>
      <c r="M1069" s="223"/>
      <c r="N1069" s="222"/>
      <c r="O1069" s="222"/>
      <c r="P1069" s="222"/>
      <c r="Q1069" s="222"/>
      <c r="R1069" s="223"/>
      <c r="S1069" s="223"/>
      <c r="T1069" s="223"/>
      <c r="U1069" s="223"/>
      <c r="V1069" s="223"/>
      <c r="W1069" s="223"/>
      <c r="X1069" s="223"/>
      <c r="Y1069" s="223"/>
      <c r="Z1069" s="212"/>
      <c r="AA1069" s="212"/>
      <c r="AB1069" s="212"/>
      <c r="AC1069" s="212"/>
      <c r="AD1069" s="212"/>
      <c r="AE1069" s="212"/>
      <c r="AF1069" s="212"/>
      <c r="AG1069" s="212" t="s">
        <v>357</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ht="22.5" outlineLevel="3" x14ac:dyDescent="0.2">
      <c r="A1070" s="219"/>
      <c r="B1070" s="220"/>
      <c r="C1070" s="259" t="s">
        <v>1252</v>
      </c>
      <c r="D1070" s="248"/>
      <c r="E1070" s="248"/>
      <c r="F1070" s="248"/>
      <c r="G1070" s="248"/>
      <c r="H1070" s="223"/>
      <c r="I1070" s="223"/>
      <c r="J1070" s="223"/>
      <c r="K1070" s="223"/>
      <c r="L1070" s="223"/>
      <c r="M1070" s="223"/>
      <c r="N1070" s="222"/>
      <c r="O1070" s="222"/>
      <c r="P1070" s="222"/>
      <c r="Q1070" s="222"/>
      <c r="R1070" s="223"/>
      <c r="S1070" s="223"/>
      <c r="T1070" s="223"/>
      <c r="U1070" s="223"/>
      <c r="V1070" s="223"/>
      <c r="W1070" s="223"/>
      <c r="X1070" s="223"/>
      <c r="Y1070" s="223"/>
      <c r="Z1070" s="212"/>
      <c r="AA1070" s="212"/>
      <c r="AB1070" s="212"/>
      <c r="AC1070" s="212"/>
      <c r="AD1070" s="212"/>
      <c r="AE1070" s="212"/>
      <c r="AF1070" s="212"/>
      <c r="AG1070" s="212" t="s">
        <v>357</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47" t="str">
        <f>C1070</f>
        <v>PRACOVNÍ DESKA Z LAMINÁTOVANÉ DŘEVOTŘÍSKY SE ZAOBLENOU PŘEDNÍ HRANOU ODOLNÉ PROTI VODĚ, POŠKRÁBÁNÍ A TEPLOTÁM DO 180°C</v>
      </c>
      <c r="BB1070" s="212"/>
      <c r="BC1070" s="212"/>
      <c r="BD1070" s="212"/>
      <c r="BE1070" s="212"/>
      <c r="BF1070" s="212"/>
      <c r="BG1070" s="212"/>
      <c r="BH1070" s="212"/>
    </row>
    <row r="1071" spans="1:60" outlineLevel="3" x14ac:dyDescent="0.2">
      <c r="A1071" s="219"/>
      <c r="B1071" s="220"/>
      <c r="C1071" s="259" t="s">
        <v>1253</v>
      </c>
      <c r="D1071" s="248"/>
      <c r="E1071" s="248"/>
      <c r="F1071" s="248"/>
      <c r="G1071" s="248"/>
      <c r="H1071" s="223"/>
      <c r="I1071" s="223"/>
      <c r="J1071" s="223"/>
      <c r="K1071" s="223"/>
      <c r="L1071" s="223"/>
      <c r="M1071" s="223"/>
      <c r="N1071" s="222"/>
      <c r="O1071" s="222"/>
      <c r="P1071" s="222"/>
      <c r="Q1071" s="222"/>
      <c r="R1071" s="223"/>
      <c r="S1071" s="223"/>
      <c r="T1071" s="223"/>
      <c r="U1071" s="223"/>
      <c r="V1071" s="223"/>
      <c r="W1071" s="223"/>
      <c r="X1071" s="223"/>
      <c r="Y1071" s="223"/>
      <c r="Z1071" s="212"/>
      <c r="AA1071" s="212"/>
      <c r="AB1071" s="212"/>
      <c r="AC1071" s="212"/>
      <c r="AD1071" s="212"/>
      <c r="AE1071" s="212"/>
      <c r="AF1071" s="212"/>
      <c r="AG1071" s="212" t="s">
        <v>357</v>
      </c>
      <c r="AH1071" s="212"/>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59" t="s">
        <v>1254</v>
      </c>
      <c r="D1072" s="248"/>
      <c r="E1072" s="248"/>
      <c r="F1072" s="248"/>
      <c r="G1072" s="248"/>
      <c r="H1072" s="223"/>
      <c r="I1072" s="223"/>
      <c r="J1072" s="223"/>
      <c r="K1072" s="223"/>
      <c r="L1072" s="223"/>
      <c r="M1072" s="223"/>
      <c r="N1072" s="222"/>
      <c r="O1072" s="222"/>
      <c r="P1072" s="222"/>
      <c r="Q1072" s="222"/>
      <c r="R1072" s="223"/>
      <c r="S1072" s="223"/>
      <c r="T1072" s="223"/>
      <c r="U1072" s="223"/>
      <c r="V1072" s="223"/>
      <c r="W1072" s="223"/>
      <c r="X1072" s="223"/>
      <c r="Y1072" s="223"/>
      <c r="Z1072" s="212"/>
      <c r="AA1072" s="212"/>
      <c r="AB1072" s="212"/>
      <c r="AC1072" s="212"/>
      <c r="AD1072" s="212"/>
      <c r="AE1072" s="212"/>
      <c r="AF1072" s="212"/>
      <c r="AG1072" s="212" t="s">
        <v>357</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59" t="s">
        <v>1255</v>
      </c>
      <c r="D1073" s="248"/>
      <c r="E1073" s="248"/>
      <c r="F1073" s="248"/>
      <c r="G1073" s="248"/>
      <c r="H1073" s="223"/>
      <c r="I1073" s="223"/>
      <c r="J1073" s="223"/>
      <c r="K1073" s="223"/>
      <c r="L1073" s="223"/>
      <c r="M1073" s="223"/>
      <c r="N1073" s="222"/>
      <c r="O1073" s="222"/>
      <c r="P1073" s="222"/>
      <c r="Q1073" s="222"/>
      <c r="R1073" s="223"/>
      <c r="S1073" s="223"/>
      <c r="T1073" s="223"/>
      <c r="U1073" s="223"/>
      <c r="V1073" s="223"/>
      <c r="W1073" s="223"/>
      <c r="X1073" s="223"/>
      <c r="Y1073" s="223"/>
      <c r="Z1073" s="212"/>
      <c r="AA1073" s="212"/>
      <c r="AB1073" s="212"/>
      <c r="AC1073" s="212"/>
      <c r="AD1073" s="212"/>
      <c r="AE1073" s="212"/>
      <c r="AF1073" s="212"/>
      <c r="AG1073" s="212" t="s">
        <v>357</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47" t="str">
        <f>C1073</f>
        <v>BATERIE STOJÁNKOVÁ , PÁKOVÁ, DŘEZOVÁ, CHROMOVANÁ, NAPOJENÁ ROHOVÝMI VENTILY . KOORDINOVAT S PROFESÍ ZTI .</v>
      </c>
      <c r="BB1073" s="212"/>
      <c r="BC1073" s="212"/>
      <c r="BD1073" s="212"/>
      <c r="BE1073" s="212"/>
      <c r="BF1073" s="212"/>
      <c r="BG1073" s="212"/>
      <c r="BH1073" s="212"/>
    </row>
    <row r="1074" spans="1:60" outlineLevel="3" x14ac:dyDescent="0.2">
      <c r="A1074" s="219"/>
      <c r="B1074" s="220"/>
      <c r="C1074" s="259" t="s">
        <v>1256</v>
      </c>
      <c r="D1074" s="248"/>
      <c r="E1074" s="248"/>
      <c r="F1074" s="248"/>
      <c r="G1074" s="248"/>
      <c r="H1074" s="223"/>
      <c r="I1074" s="223"/>
      <c r="J1074" s="223"/>
      <c r="K1074" s="223"/>
      <c r="L1074" s="223"/>
      <c r="M1074" s="223"/>
      <c r="N1074" s="222"/>
      <c r="O1074" s="222"/>
      <c r="P1074" s="222"/>
      <c r="Q1074" s="222"/>
      <c r="R1074" s="223"/>
      <c r="S1074" s="223"/>
      <c r="T1074" s="223"/>
      <c r="U1074" s="223"/>
      <c r="V1074" s="223"/>
      <c r="W1074" s="223"/>
      <c r="X1074" s="223"/>
      <c r="Y1074" s="223"/>
      <c r="Z1074" s="212"/>
      <c r="AA1074" s="212"/>
      <c r="AB1074" s="212"/>
      <c r="AC1074" s="212"/>
      <c r="AD1074" s="212"/>
      <c r="AE1074" s="212"/>
      <c r="AF1074" s="212"/>
      <c r="AG1074" s="212" t="s">
        <v>357</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59" t="s">
        <v>1257</v>
      </c>
      <c r="D1075" s="248"/>
      <c r="E1075" s="248"/>
      <c r="F1075" s="248"/>
      <c r="G1075" s="248"/>
      <c r="H1075" s="223"/>
      <c r="I1075" s="223"/>
      <c r="J1075" s="223"/>
      <c r="K1075" s="223"/>
      <c r="L1075" s="223"/>
      <c r="M1075" s="223"/>
      <c r="N1075" s="222"/>
      <c r="O1075" s="222"/>
      <c r="P1075" s="222"/>
      <c r="Q1075" s="222"/>
      <c r="R1075" s="223"/>
      <c r="S1075" s="223"/>
      <c r="T1075" s="223"/>
      <c r="U1075" s="223"/>
      <c r="V1075" s="223"/>
      <c r="W1075" s="223"/>
      <c r="X1075" s="223"/>
      <c r="Y1075" s="223"/>
      <c r="Z1075" s="212"/>
      <c r="AA1075" s="212"/>
      <c r="AB1075" s="212"/>
      <c r="AC1075" s="212"/>
      <c r="AD1075" s="212"/>
      <c r="AE1075" s="212"/>
      <c r="AF1075" s="212"/>
      <c r="AG1075" s="212" t="s">
        <v>357</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59" t="s">
        <v>1655</v>
      </c>
      <c r="D1076" s="248"/>
      <c r="E1076" s="248"/>
      <c r="F1076" s="248"/>
      <c r="G1076" s="248"/>
      <c r="H1076" s="223"/>
      <c r="I1076" s="223"/>
      <c r="J1076" s="223"/>
      <c r="K1076" s="223"/>
      <c r="L1076" s="223"/>
      <c r="M1076" s="223"/>
      <c r="N1076" s="222"/>
      <c r="O1076" s="222"/>
      <c r="P1076" s="222"/>
      <c r="Q1076" s="222"/>
      <c r="R1076" s="223"/>
      <c r="S1076" s="223"/>
      <c r="T1076" s="223"/>
      <c r="U1076" s="223"/>
      <c r="V1076" s="223"/>
      <c r="W1076" s="223"/>
      <c r="X1076" s="223"/>
      <c r="Y1076" s="223"/>
      <c r="Z1076" s="212"/>
      <c r="AA1076" s="212"/>
      <c r="AB1076" s="212"/>
      <c r="AC1076" s="212"/>
      <c r="AD1076" s="212"/>
      <c r="AE1076" s="212"/>
      <c r="AF1076" s="212"/>
      <c r="AG1076" s="212" t="s">
        <v>357</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47" t="str">
        <f>C1076</f>
        <v>Kompletní dodávka dle veškerých informací obsažených v PD (textová i výkresová část, technologické postupy atd.).</v>
      </c>
      <c r="BB1076" s="212"/>
      <c r="BC1076" s="212"/>
      <c r="BD1076" s="212"/>
      <c r="BE1076" s="212"/>
      <c r="BF1076" s="212"/>
      <c r="BG1076" s="212"/>
      <c r="BH1076" s="212"/>
    </row>
    <row r="1077" spans="1:60" outlineLevel="3" x14ac:dyDescent="0.2">
      <c r="A1077" s="219"/>
      <c r="B1077" s="220"/>
      <c r="C1077" s="259" t="s">
        <v>1685</v>
      </c>
      <c r="D1077" s="248"/>
      <c r="E1077" s="248"/>
      <c r="F1077" s="248"/>
      <c r="G1077" s="248"/>
      <c r="H1077" s="223"/>
      <c r="I1077" s="223"/>
      <c r="J1077" s="223"/>
      <c r="K1077" s="223"/>
      <c r="L1077" s="223"/>
      <c r="M1077" s="223"/>
      <c r="N1077" s="222"/>
      <c r="O1077" s="222"/>
      <c r="P1077" s="222"/>
      <c r="Q1077" s="222"/>
      <c r="R1077" s="223"/>
      <c r="S1077" s="223"/>
      <c r="T1077" s="223"/>
      <c r="U1077" s="223"/>
      <c r="V1077" s="223"/>
      <c r="W1077" s="223"/>
      <c r="X1077" s="223"/>
      <c r="Y1077" s="223"/>
      <c r="Z1077" s="212"/>
      <c r="AA1077" s="212"/>
      <c r="AB1077" s="212"/>
      <c r="AC1077" s="212"/>
      <c r="AD1077" s="212"/>
      <c r="AE1077" s="212"/>
      <c r="AF1077" s="212"/>
      <c r="AG1077" s="212" t="s">
        <v>357</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59" t="s">
        <v>666</v>
      </c>
      <c r="D1078" s="248"/>
      <c r="E1078" s="248"/>
      <c r="F1078" s="248"/>
      <c r="G1078" s="248"/>
      <c r="H1078" s="223"/>
      <c r="I1078" s="223"/>
      <c r="J1078" s="223"/>
      <c r="K1078" s="223"/>
      <c r="L1078" s="223"/>
      <c r="M1078" s="223"/>
      <c r="N1078" s="222"/>
      <c r="O1078" s="222"/>
      <c r="P1078" s="222"/>
      <c r="Q1078" s="222"/>
      <c r="R1078" s="223"/>
      <c r="S1078" s="223"/>
      <c r="T1078" s="223"/>
      <c r="U1078" s="223"/>
      <c r="V1078" s="223"/>
      <c r="W1078" s="223"/>
      <c r="X1078" s="223"/>
      <c r="Y1078" s="223"/>
      <c r="Z1078" s="212"/>
      <c r="AA1078" s="212"/>
      <c r="AB1078" s="212"/>
      <c r="AC1078" s="212"/>
      <c r="AD1078" s="212"/>
      <c r="AE1078" s="212"/>
      <c r="AF1078" s="212"/>
      <c r="AG1078" s="212" t="s">
        <v>357</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1" x14ac:dyDescent="0.2">
      <c r="A1079" s="219">
        <v>181</v>
      </c>
      <c r="B1079" s="220" t="s">
        <v>1258</v>
      </c>
      <c r="C1079" s="277" t="s">
        <v>1259</v>
      </c>
      <c r="D1079" s="221" t="s">
        <v>0</v>
      </c>
      <c r="E1079" s="271"/>
      <c r="F1079" s="224"/>
      <c r="G1079" s="223">
        <f>ROUND(E1079*F1079,2)</f>
        <v>0</v>
      </c>
      <c r="H1079" s="224"/>
      <c r="I1079" s="223">
        <f>ROUND(E1079*H1079,2)</f>
        <v>0</v>
      </c>
      <c r="J1079" s="224"/>
      <c r="K1079" s="223">
        <f>ROUND(E1079*J1079,2)</f>
        <v>0</v>
      </c>
      <c r="L1079" s="223">
        <v>21</v>
      </c>
      <c r="M1079" s="223">
        <f>G1079*(1+L1079/100)</f>
        <v>0</v>
      </c>
      <c r="N1079" s="222">
        <v>0</v>
      </c>
      <c r="O1079" s="222">
        <f>ROUND(E1079*N1079,2)</f>
        <v>0</v>
      </c>
      <c r="P1079" s="222">
        <v>0</v>
      </c>
      <c r="Q1079" s="222">
        <f>ROUND(E1079*P1079,2)</f>
        <v>0</v>
      </c>
      <c r="R1079" s="223" t="s">
        <v>1221</v>
      </c>
      <c r="S1079" s="223" t="s">
        <v>352</v>
      </c>
      <c r="T1079" s="223" t="s">
        <v>352</v>
      </c>
      <c r="U1079" s="223">
        <v>0</v>
      </c>
      <c r="V1079" s="223">
        <f>ROUND(E1079*U1079,2)</f>
        <v>0</v>
      </c>
      <c r="W1079" s="223"/>
      <c r="X1079" s="223" t="s">
        <v>1026</v>
      </c>
      <c r="Y1079" s="223" t="s">
        <v>355</v>
      </c>
      <c r="Z1079" s="212"/>
      <c r="AA1079" s="212"/>
      <c r="AB1079" s="212"/>
      <c r="AC1079" s="212"/>
      <c r="AD1079" s="212"/>
      <c r="AE1079" s="212"/>
      <c r="AF1079" s="212"/>
      <c r="AG1079" s="212" t="s">
        <v>1027</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2" x14ac:dyDescent="0.2">
      <c r="A1080" s="219"/>
      <c r="B1080" s="220"/>
      <c r="C1080" s="278" t="s">
        <v>1126</v>
      </c>
      <c r="D1080" s="272"/>
      <c r="E1080" s="272"/>
      <c r="F1080" s="272"/>
      <c r="G1080" s="272"/>
      <c r="H1080" s="223"/>
      <c r="I1080" s="223"/>
      <c r="J1080" s="223"/>
      <c r="K1080" s="223"/>
      <c r="L1080" s="223"/>
      <c r="M1080" s="223"/>
      <c r="N1080" s="222"/>
      <c r="O1080" s="222"/>
      <c r="P1080" s="222"/>
      <c r="Q1080" s="222"/>
      <c r="R1080" s="223"/>
      <c r="S1080" s="223"/>
      <c r="T1080" s="223"/>
      <c r="U1080" s="223"/>
      <c r="V1080" s="223"/>
      <c r="W1080" s="223"/>
      <c r="X1080" s="223"/>
      <c r="Y1080" s="223"/>
      <c r="Z1080" s="212"/>
      <c r="AA1080" s="212"/>
      <c r="AB1080" s="212"/>
      <c r="AC1080" s="212"/>
      <c r="AD1080" s="212"/>
      <c r="AE1080" s="212"/>
      <c r="AF1080" s="212"/>
      <c r="AG1080" s="212" t="s">
        <v>440</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x14ac:dyDescent="0.2">
      <c r="A1081" s="229" t="s">
        <v>347</v>
      </c>
      <c r="B1081" s="230" t="s">
        <v>268</v>
      </c>
      <c r="C1081" s="256" t="s">
        <v>269</v>
      </c>
      <c r="D1081" s="231"/>
      <c r="E1081" s="232"/>
      <c r="F1081" s="233"/>
      <c r="G1081" s="233">
        <f>SUMIF(AG1082:AG1463,"&lt;&gt;NOR",G1082:G1463)</f>
        <v>0</v>
      </c>
      <c r="H1081" s="233"/>
      <c r="I1081" s="233">
        <f>SUM(I1082:I1463)</f>
        <v>0</v>
      </c>
      <c r="J1081" s="233"/>
      <c r="K1081" s="233">
        <f>SUM(K1082:K1463)</f>
        <v>0</v>
      </c>
      <c r="L1081" s="233"/>
      <c r="M1081" s="233">
        <f>SUM(M1082:M1463)</f>
        <v>0</v>
      </c>
      <c r="N1081" s="232"/>
      <c r="O1081" s="232">
        <f>SUM(O1082:O1463)</f>
        <v>31.310000000000002</v>
      </c>
      <c r="P1081" s="232"/>
      <c r="Q1081" s="232">
        <f>SUM(Q1082:Q1463)</f>
        <v>0</v>
      </c>
      <c r="R1081" s="233"/>
      <c r="S1081" s="233"/>
      <c r="T1081" s="234"/>
      <c r="U1081" s="228"/>
      <c r="V1081" s="228">
        <f>SUM(V1082:V1463)</f>
        <v>1377.4199999999998</v>
      </c>
      <c r="W1081" s="228"/>
      <c r="X1081" s="228"/>
      <c r="Y1081" s="228"/>
      <c r="AG1081" t="s">
        <v>348</v>
      </c>
    </row>
    <row r="1082" spans="1:60" outlineLevel="1" x14ac:dyDescent="0.2">
      <c r="A1082" s="239">
        <v>182</v>
      </c>
      <c r="B1082" s="240" t="s">
        <v>1260</v>
      </c>
      <c r="C1082" s="257" t="s">
        <v>1261</v>
      </c>
      <c r="D1082" s="241" t="s">
        <v>486</v>
      </c>
      <c r="E1082" s="242">
        <v>153.08000000000001</v>
      </c>
      <c r="F1082" s="243"/>
      <c r="G1082" s="244">
        <f>ROUND(E1082*F1082,2)</f>
        <v>0</v>
      </c>
      <c r="H1082" s="243"/>
      <c r="I1082" s="244">
        <f>ROUND(E1082*H1082,2)</f>
        <v>0</v>
      </c>
      <c r="J1082" s="243"/>
      <c r="K1082" s="244">
        <f>ROUND(E1082*J1082,2)</f>
        <v>0</v>
      </c>
      <c r="L1082" s="244">
        <v>21</v>
      </c>
      <c r="M1082" s="244">
        <f>G1082*(1+L1082/100)</f>
        <v>0</v>
      </c>
      <c r="N1082" s="242">
        <v>3.0000000000000001E-5</v>
      </c>
      <c r="O1082" s="242">
        <f>ROUND(E1082*N1082,2)</f>
        <v>0</v>
      </c>
      <c r="P1082" s="242">
        <v>0</v>
      </c>
      <c r="Q1082" s="242">
        <f>ROUND(E1082*P1082,2)</f>
        <v>0</v>
      </c>
      <c r="R1082" s="244" t="s">
        <v>1262</v>
      </c>
      <c r="S1082" s="244" t="s">
        <v>352</v>
      </c>
      <c r="T1082" s="245" t="s">
        <v>352</v>
      </c>
      <c r="U1082" s="223">
        <v>0.34</v>
      </c>
      <c r="V1082" s="223">
        <f>ROUND(E1082*U1082,2)</f>
        <v>52.05</v>
      </c>
      <c r="W1082" s="223"/>
      <c r="X1082" s="223" t="s">
        <v>437</v>
      </c>
      <c r="Y1082" s="223" t="s">
        <v>355</v>
      </c>
      <c r="Z1082" s="212"/>
      <c r="AA1082" s="212"/>
      <c r="AB1082" s="212"/>
      <c r="AC1082" s="212"/>
      <c r="AD1082" s="212"/>
      <c r="AE1082" s="212"/>
      <c r="AF1082" s="212"/>
      <c r="AG1082" s="212" t="s">
        <v>438</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2" x14ac:dyDescent="0.2">
      <c r="A1083" s="219"/>
      <c r="B1083" s="220"/>
      <c r="C1083" s="274" t="s">
        <v>1263</v>
      </c>
      <c r="D1083" s="264"/>
      <c r="E1083" s="265">
        <v>153.08000000000001</v>
      </c>
      <c r="F1083" s="223"/>
      <c r="G1083" s="223"/>
      <c r="H1083" s="223"/>
      <c r="I1083" s="223"/>
      <c r="J1083" s="223"/>
      <c r="K1083" s="223"/>
      <c r="L1083" s="223"/>
      <c r="M1083" s="223"/>
      <c r="N1083" s="222"/>
      <c r="O1083" s="222"/>
      <c r="P1083" s="222"/>
      <c r="Q1083" s="222"/>
      <c r="R1083" s="223"/>
      <c r="S1083" s="223"/>
      <c r="T1083" s="223"/>
      <c r="U1083" s="223"/>
      <c r="V1083" s="223"/>
      <c r="W1083" s="223"/>
      <c r="X1083" s="223"/>
      <c r="Y1083" s="223"/>
      <c r="Z1083" s="212"/>
      <c r="AA1083" s="212"/>
      <c r="AB1083" s="212"/>
      <c r="AC1083" s="212"/>
      <c r="AD1083" s="212"/>
      <c r="AE1083" s="212"/>
      <c r="AF1083" s="212"/>
      <c r="AG1083" s="212" t="s">
        <v>442</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1" x14ac:dyDescent="0.2">
      <c r="A1084" s="239">
        <v>183</v>
      </c>
      <c r="B1084" s="240" t="s">
        <v>1264</v>
      </c>
      <c r="C1084" s="257" t="s">
        <v>1265</v>
      </c>
      <c r="D1084" s="241" t="s">
        <v>1266</v>
      </c>
      <c r="E1084" s="242">
        <v>27734.637159999998</v>
      </c>
      <c r="F1084" s="243"/>
      <c r="G1084" s="244">
        <f>ROUND(E1084*F1084,2)</f>
        <v>0</v>
      </c>
      <c r="H1084" s="243"/>
      <c r="I1084" s="244">
        <f>ROUND(E1084*H1084,2)</f>
        <v>0</v>
      </c>
      <c r="J1084" s="243"/>
      <c r="K1084" s="244">
        <f>ROUND(E1084*J1084,2)</f>
        <v>0</v>
      </c>
      <c r="L1084" s="244">
        <v>21</v>
      </c>
      <c r="M1084" s="244">
        <f>G1084*(1+L1084/100)</f>
        <v>0</v>
      </c>
      <c r="N1084" s="242">
        <v>0</v>
      </c>
      <c r="O1084" s="242">
        <f>ROUND(E1084*N1084,2)</f>
        <v>0</v>
      </c>
      <c r="P1084" s="242">
        <v>0</v>
      </c>
      <c r="Q1084" s="242">
        <f>ROUND(E1084*P1084,2)</f>
        <v>0</v>
      </c>
      <c r="R1084" s="244" t="s">
        <v>1262</v>
      </c>
      <c r="S1084" s="244" t="s">
        <v>352</v>
      </c>
      <c r="T1084" s="245" t="s">
        <v>352</v>
      </c>
      <c r="U1084" s="223">
        <v>0</v>
      </c>
      <c r="V1084" s="223">
        <f>ROUND(E1084*U1084,2)</f>
        <v>0</v>
      </c>
      <c r="W1084" s="223"/>
      <c r="X1084" s="223" t="s">
        <v>437</v>
      </c>
      <c r="Y1084" s="223" t="s">
        <v>355</v>
      </c>
      <c r="Z1084" s="212"/>
      <c r="AA1084" s="212"/>
      <c r="AB1084" s="212"/>
      <c r="AC1084" s="212"/>
      <c r="AD1084" s="212"/>
      <c r="AE1084" s="212"/>
      <c r="AF1084" s="212"/>
      <c r="AG1084" s="212" t="s">
        <v>438</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2" x14ac:dyDescent="0.2">
      <c r="A1085" s="219"/>
      <c r="B1085" s="220"/>
      <c r="C1085" s="274" t="s">
        <v>1267</v>
      </c>
      <c r="D1085" s="264"/>
      <c r="E1085" s="265">
        <v>276</v>
      </c>
      <c r="F1085" s="223"/>
      <c r="G1085" s="223"/>
      <c r="H1085" s="223"/>
      <c r="I1085" s="223"/>
      <c r="J1085" s="223"/>
      <c r="K1085" s="223"/>
      <c r="L1085" s="223"/>
      <c r="M1085" s="223"/>
      <c r="N1085" s="222"/>
      <c r="O1085" s="222"/>
      <c r="P1085" s="222"/>
      <c r="Q1085" s="222"/>
      <c r="R1085" s="223"/>
      <c r="S1085" s="223"/>
      <c r="T1085" s="223"/>
      <c r="U1085" s="223"/>
      <c r="V1085" s="223"/>
      <c r="W1085" s="223"/>
      <c r="X1085" s="223"/>
      <c r="Y1085" s="223"/>
      <c r="Z1085" s="212"/>
      <c r="AA1085" s="212"/>
      <c r="AB1085" s="212"/>
      <c r="AC1085" s="212"/>
      <c r="AD1085" s="212"/>
      <c r="AE1085" s="212"/>
      <c r="AF1085" s="212"/>
      <c r="AG1085" s="212" t="s">
        <v>442</v>
      </c>
      <c r="AH1085" s="212">
        <v>5</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74" t="s">
        <v>1268</v>
      </c>
      <c r="D1086" s="264"/>
      <c r="E1086" s="265">
        <v>187.13614000000001</v>
      </c>
      <c r="F1086" s="223"/>
      <c r="G1086" s="223"/>
      <c r="H1086" s="223"/>
      <c r="I1086" s="223"/>
      <c r="J1086" s="223"/>
      <c r="K1086" s="223"/>
      <c r="L1086" s="223"/>
      <c r="M1086" s="223"/>
      <c r="N1086" s="222"/>
      <c r="O1086" s="222"/>
      <c r="P1086" s="222"/>
      <c r="Q1086" s="222"/>
      <c r="R1086" s="223"/>
      <c r="S1086" s="223"/>
      <c r="T1086" s="223"/>
      <c r="U1086" s="223"/>
      <c r="V1086" s="223"/>
      <c r="W1086" s="223"/>
      <c r="X1086" s="223"/>
      <c r="Y1086" s="223"/>
      <c r="Z1086" s="212"/>
      <c r="AA1086" s="212"/>
      <c r="AB1086" s="212"/>
      <c r="AC1086" s="212"/>
      <c r="AD1086" s="212"/>
      <c r="AE1086" s="212"/>
      <c r="AF1086" s="212"/>
      <c r="AG1086" s="212" t="s">
        <v>442</v>
      </c>
      <c r="AH1086" s="212">
        <v>5</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74" t="s">
        <v>1269</v>
      </c>
      <c r="D1087" s="264"/>
      <c r="E1087" s="265">
        <v>476.42626000000001</v>
      </c>
      <c r="F1087" s="223"/>
      <c r="G1087" s="223"/>
      <c r="H1087" s="223"/>
      <c r="I1087" s="223"/>
      <c r="J1087" s="223"/>
      <c r="K1087" s="223"/>
      <c r="L1087" s="223"/>
      <c r="M1087" s="223"/>
      <c r="N1087" s="222"/>
      <c r="O1087" s="222"/>
      <c r="P1087" s="222"/>
      <c r="Q1087" s="222"/>
      <c r="R1087" s="223"/>
      <c r="S1087" s="223"/>
      <c r="T1087" s="223"/>
      <c r="U1087" s="223"/>
      <c r="V1087" s="223"/>
      <c r="W1087" s="223"/>
      <c r="X1087" s="223"/>
      <c r="Y1087" s="223"/>
      <c r="Z1087" s="212"/>
      <c r="AA1087" s="212"/>
      <c r="AB1087" s="212"/>
      <c r="AC1087" s="212"/>
      <c r="AD1087" s="212"/>
      <c r="AE1087" s="212"/>
      <c r="AF1087" s="212"/>
      <c r="AG1087" s="212" t="s">
        <v>442</v>
      </c>
      <c r="AH1087" s="212">
        <v>5</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74" t="s">
        <v>1270</v>
      </c>
      <c r="D1088" s="264"/>
      <c r="E1088" s="265">
        <v>703.22247000000004</v>
      </c>
      <c r="F1088" s="223"/>
      <c r="G1088" s="223"/>
      <c r="H1088" s="223"/>
      <c r="I1088" s="223"/>
      <c r="J1088" s="223"/>
      <c r="K1088" s="223"/>
      <c r="L1088" s="223"/>
      <c r="M1088" s="223"/>
      <c r="N1088" s="222"/>
      <c r="O1088" s="222"/>
      <c r="P1088" s="222"/>
      <c r="Q1088" s="222"/>
      <c r="R1088" s="223"/>
      <c r="S1088" s="223"/>
      <c r="T1088" s="223"/>
      <c r="U1088" s="223"/>
      <c r="V1088" s="223"/>
      <c r="W1088" s="223"/>
      <c r="X1088" s="223"/>
      <c r="Y1088" s="223"/>
      <c r="Z1088" s="212"/>
      <c r="AA1088" s="212"/>
      <c r="AB1088" s="212"/>
      <c r="AC1088" s="212"/>
      <c r="AD1088" s="212"/>
      <c r="AE1088" s="212"/>
      <c r="AF1088" s="212"/>
      <c r="AG1088" s="212" t="s">
        <v>442</v>
      </c>
      <c r="AH1088" s="212">
        <v>5</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74" t="s">
        <v>1271</v>
      </c>
      <c r="D1089" s="264"/>
      <c r="E1089" s="265">
        <v>721.11704999999995</v>
      </c>
      <c r="F1089" s="223"/>
      <c r="G1089" s="223"/>
      <c r="H1089" s="223"/>
      <c r="I1089" s="223"/>
      <c r="J1089" s="223"/>
      <c r="K1089" s="223"/>
      <c r="L1089" s="223"/>
      <c r="M1089" s="223"/>
      <c r="N1089" s="222"/>
      <c r="O1089" s="222"/>
      <c r="P1089" s="222"/>
      <c r="Q1089" s="222"/>
      <c r="R1089" s="223"/>
      <c r="S1089" s="223"/>
      <c r="T1089" s="223"/>
      <c r="U1089" s="223"/>
      <c r="V1089" s="223"/>
      <c r="W1089" s="223"/>
      <c r="X1089" s="223"/>
      <c r="Y1089" s="223"/>
      <c r="Z1089" s="212"/>
      <c r="AA1089" s="212"/>
      <c r="AB1089" s="212"/>
      <c r="AC1089" s="212"/>
      <c r="AD1089" s="212"/>
      <c r="AE1089" s="212"/>
      <c r="AF1089" s="212"/>
      <c r="AG1089" s="212" t="s">
        <v>442</v>
      </c>
      <c r="AH1089" s="212">
        <v>5</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74" t="s">
        <v>1272</v>
      </c>
      <c r="D1090" s="264"/>
      <c r="E1090" s="265">
        <v>8631.9443900000006</v>
      </c>
      <c r="F1090" s="223"/>
      <c r="G1090" s="223"/>
      <c r="H1090" s="223"/>
      <c r="I1090" s="223"/>
      <c r="J1090" s="223"/>
      <c r="K1090" s="223"/>
      <c r="L1090" s="223"/>
      <c r="M1090" s="223"/>
      <c r="N1090" s="222"/>
      <c r="O1090" s="222"/>
      <c r="P1090" s="222"/>
      <c r="Q1090" s="222"/>
      <c r="R1090" s="223"/>
      <c r="S1090" s="223"/>
      <c r="T1090" s="223"/>
      <c r="U1090" s="223"/>
      <c r="V1090" s="223"/>
      <c r="W1090" s="223"/>
      <c r="X1090" s="223"/>
      <c r="Y1090" s="223"/>
      <c r="Z1090" s="212"/>
      <c r="AA1090" s="212"/>
      <c r="AB1090" s="212"/>
      <c r="AC1090" s="212"/>
      <c r="AD1090" s="212"/>
      <c r="AE1090" s="212"/>
      <c r="AF1090" s="212"/>
      <c r="AG1090" s="212" t="s">
        <v>442</v>
      </c>
      <c r="AH1090" s="212">
        <v>5</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19"/>
      <c r="B1091" s="220"/>
      <c r="C1091" s="274" t="s">
        <v>1273</v>
      </c>
      <c r="D1091" s="264"/>
      <c r="E1091" s="265">
        <v>5616.8603599999997</v>
      </c>
      <c r="F1091" s="223"/>
      <c r="G1091" s="223"/>
      <c r="H1091" s="223"/>
      <c r="I1091" s="223"/>
      <c r="J1091" s="223"/>
      <c r="K1091" s="223"/>
      <c r="L1091" s="223"/>
      <c r="M1091" s="223"/>
      <c r="N1091" s="222"/>
      <c r="O1091" s="222"/>
      <c r="P1091" s="222"/>
      <c r="Q1091" s="222"/>
      <c r="R1091" s="223"/>
      <c r="S1091" s="223"/>
      <c r="T1091" s="223"/>
      <c r="U1091" s="223"/>
      <c r="V1091" s="223"/>
      <c r="W1091" s="223"/>
      <c r="X1091" s="223"/>
      <c r="Y1091" s="223"/>
      <c r="Z1091" s="212"/>
      <c r="AA1091" s="212"/>
      <c r="AB1091" s="212"/>
      <c r="AC1091" s="212"/>
      <c r="AD1091" s="212"/>
      <c r="AE1091" s="212"/>
      <c r="AF1091" s="212"/>
      <c r="AG1091" s="212" t="s">
        <v>442</v>
      </c>
      <c r="AH1091" s="212">
        <v>5</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74" t="s">
        <v>1274</v>
      </c>
      <c r="D1092" s="264"/>
      <c r="E1092" s="265">
        <v>11121.930490000001</v>
      </c>
      <c r="F1092" s="223"/>
      <c r="G1092" s="223"/>
      <c r="H1092" s="223"/>
      <c r="I1092" s="223"/>
      <c r="J1092" s="223"/>
      <c r="K1092" s="223"/>
      <c r="L1092" s="223"/>
      <c r="M1092" s="223"/>
      <c r="N1092" s="222"/>
      <c r="O1092" s="222"/>
      <c r="P1092" s="222"/>
      <c r="Q1092" s="222"/>
      <c r="R1092" s="223"/>
      <c r="S1092" s="223"/>
      <c r="T1092" s="223"/>
      <c r="U1092" s="223"/>
      <c r="V1092" s="223"/>
      <c r="W1092" s="223"/>
      <c r="X1092" s="223"/>
      <c r="Y1092" s="223"/>
      <c r="Z1092" s="212"/>
      <c r="AA1092" s="212"/>
      <c r="AB1092" s="212"/>
      <c r="AC1092" s="212"/>
      <c r="AD1092" s="212"/>
      <c r="AE1092" s="212"/>
      <c r="AF1092" s="212"/>
      <c r="AG1092" s="212" t="s">
        <v>442</v>
      </c>
      <c r="AH1092" s="212">
        <v>5</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75" t="s">
        <v>459</v>
      </c>
      <c r="D1093" s="266"/>
      <c r="E1093" s="267">
        <v>27734.637159999998</v>
      </c>
      <c r="F1093" s="223"/>
      <c r="G1093" s="223"/>
      <c r="H1093" s="223"/>
      <c r="I1093" s="223"/>
      <c r="J1093" s="223"/>
      <c r="K1093" s="223"/>
      <c r="L1093" s="223"/>
      <c r="M1093" s="223"/>
      <c r="N1093" s="222"/>
      <c r="O1093" s="222"/>
      <c r="P1093" s="222"/>
      <c r="Q1093" s="222"/>
      <c r="R1093" s="223"/>
      <c r="S1093" s="223"/>
      <c r="T1093" s="223"/>
      <c r="U1093" s="223"/>
      <c r="V1093" s="223"/>
      <c r="W1093" s="223"/>
      <c r="X1093" s="223"/>
      <c r="Y1093" s="223"/>
      <c r="Z1093" s="212"/>
      <c r="AA1093" s="212"/>
      <c r="AB1093" s="212"/>
      <c r="AC1093" s="212"/>
      <c r="AD1093" s="212"/>
      <c r="AE1093" s="212"/>
      <c r="AF1093" s="212"/>
      <c r="AG1093" s="212" t="s">
        <v>442</v>
      </c>
      <c r="AH1093" s="212">
        <v>1</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
      <c r="A1094" s="239">
        <v>184</v>
      </c>
      <c r="B1094" s="240" t="s">
        <v>1275</v>
      </c>
      <c r="C1094" s="257" t="s">
        <v>1276</v>
      </c>
      <c r="D1094" s="241" t="s">
        <v>1266</v>
      </c>
      <c r="E1094" s="242">
        <v>240</v>
      </c>
      <c r="F1094" s="243"/>
      <c r="G1094" s="244">
        <f>ROUND(E1094*F1094,2)</f>
        <v>0</v>
      </c>
      <c r="H1094" s="243"/>
      <c r="I1094" s="244">
        <f>ROUND(E1094*H1094,2)</f>
        <v>0</v>
      </c>
      <c r="J1094" s="243"/>
      <c r="K1094" s="244">
        <f>ROUND(E1094*J1094,2)</f>
        <v>0</v>
      </c>
      <c r="L1094" s="244">
        <v>21</v>
      </c>
      <c r="M1094" s="244">
        <f>G1094*(1+L1094/100)</f>
        <v>0</v>
      </c>
      <c r="N1094" s="242">
        <v>6.0000000000000002E-5</v>
      </c>
      <c r="O1094" s="242">
        <f>ROUND(E1094*N1094,2)</f>
        <v>0.01</v>
      </c>
      <c r="P1094" s="242">
        <v>0</v>
      </c>
      <c r="Q1094" s="242">
        <f>ROUND(E1094*P1094,2)</f>
        <v>0</v>
      </c>
      <c r="R1094" s="244" t="s">
        <v>1262</v>
      </c>
      <c r="S1094" s="244" t="s">
        <v>352</v>
      </c>
      <c r="T1094" s="245" t="s">
        <v>352</v>
      </c>
      <c r="U1094" s="223">
        <v>0.42599999999999999</v>
      </c>
      <c r="V1094" s="223">
        <f>ROUND(E1094*U1094,2)</f>
        <v>102.24</v>
      </c>
      <c r="W1094" s="223"/>
      <c r="X1094" s="223" t="s">
        <v>437</v>
      </c>
      <c r="Y1094" s="223" t="s">
        <v>355</v>
      </c>
      <c r="Z1094" s="212"/>
      <c r="AA1094" s="212"/>
      <c r="AB1094" s="212"/>
      <c r="AC1094" s="212"/>
      <c r="AD1094" s="212"/>
      <c r="AE1094" s="212"/>
      <c r="AF1094" s="212"/>
      <c r="AG1094" s="212" t="s">
        <v>438</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2" x14ac:dyDescent="0.2">
      <c r="A1095" s="219"/>
      <c r="B1095" s="220"/>
      <c r="C1095" s="274" t="s">
        <v>1277</v>
      </c>
      <c r="D1095" s="264"/>
      <c r="E1095" s="265">
        <v>240</v>
      </c>
      <c r="F1095" s="223"/>
      <c r="G1095" s="223"/>
      <c r="H1095" s="223"/>
      <c r="I1095" s="223"/>
      <c r="J1095" s="223"/>
      <c r="K1095" s="223"/>
      <c r="L1095" s="223"/>
      <c r="M1095" s="223"/>
      <c r="N1095" s="222"/>
      <c r="O1095" s="222"/>
      <c r="P1095" s="222"/>
      <c r="Q1095" s="222"/>
      <c r="R1095" s="223"/>
      <c r="S1095" s="223"/>
      <c r="T1095" s="223"/>
      <c r="U1095" s="223"/>
      <c r="V1095" s="223"/>
      <c r="W1095" s="223"/>
      <c r="X1095" s="223"/>
      <c r="Y1095" s="223"/>
      <c r="Z1095" s="212"/>
      <c r="AA1095" s="212"/>
      <c r="AB1095" s="212"/>
      <c r="AC1095" s="212"/>
      <c r="AD1095" s="212"/>
      <c r="AE1095" s="212"/>
      <c r="AF1095" s="212"/>
      <c r="AG1095" s="212" t="s">
        <v>442</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
      <c r="A1096" s="239">
        <v>185</v>
      </c>
      <c r="B1096" s="240" t="s">
        <v>1278</v>
      </c>
      <c r="C1096" s="257" t="s">
        <v>1279</v>
      </c>
      <c r="D1096" s="241" t="s">
        <v>1266</v>
      </c>
      <c r="E1096" s="242">
        <v>162.72708</v>
      </c>
      <c r="F1096" s="243"/>
      <c r="G1096" s="244">
        <f>ROUND(E1096*F1096,2)</f>
        <v>0</v>
      </c>
      <c r="H1096" s="243"/>
      <c r="I1096" s="244">
        <f>ROUND(E1096*H1096,2)</f>
        <v>0</v>
      </c>
      <c r="J1096" s="243"/>
      <c r="K1096" s="244">
        <f>ROUND(E1096*J1096,2)</f>
        <v>0</v>
      </c>
      <c r="L1096" s="244">
        <v>21</v>
      </c>
      <c r="M1096" s="244">
        <f>G1096*(1+L1096/100)</f>
        <v>0</v>
      </c>
      <c r="N1096" s="242">
        <v>6.0000000000000002E-5</v>
      </c>
      <c r="O1096" s="242">
        <f>ROUND(E1096*N1096,2)</f>
        <v>0.01</v>
      </c>
      <c r="P1096" s="242">
        <v>0</v>
      </c>
      <c r="Q1096" s="242">
        <f>ROUND(E1096*P1096,2)</f>
        <v>0</v>
      </c>
      <c r="R1096" s="244" t="s">
        <v>1262</v>
      </c>
      <c r="S1096" s="244" t="s">
        <v>352</v>
      </c>
      <c r="T1096" s="245" t="s">
        <v>352</v>
      </c>
      <c r="U1096" s="223">
        <v>0.3</v>
      </c>
      <c r="V1096" s="223">
        <f>ROUND(E1096*U1096,2)</f>
        <v>48.82</v>
      </c>
      <c r="W1096" s="223"/>
      <c r="X1096" s="223" t="s">
        <v>437</v>
      </c>
      <c r="Y1096" s="223" t="s">
        <v>355</v>
      </c>
      <c r="Z1096" s="212"/>
      <c r="AA1096" s="212"/>
      <c r="AB1096" s="212"/>
      <c r="AC1096" s="212"/>
      <c r="AD1096" s="212"/>
      <c r="AE1096" s="212"/>
      <c r="AF1096" s="212"/>
      <c r="AG1096" s="212" t="s">
        <v>438</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2" x14ac:dyDescent="0.2">
      <c r="A1097" s="219"/>
      <c r="B1097" s="220"/>
      <c r="C1097" s="274" t="s">
        <v>1280</v>
      </c>
      <c r="D1097" s="264"/>
      <c r="E1097" s="265"/>
      <c r="F1097" s="223"/>
      <c r="G1097" s="223"/>
      <c r="H1097" s="223"/>
      <c r="I1097" s="223"/>
      <c r="J1097" s="223"/>
      <c r="K1097" s="223"/>
      <c r="L1097" s="223"/>
      <c r="M1097" s="223"/>
      <c r="N1097" s="222"/>
      <c r="O1097" s="222"/>
      <c r="P1097" s="222"/>
      <c r="Q1097" s="222"/>
      <c r="R1097" s="223"/>
      <c r="S1097" s="223"/>
      <c r="T1097" s="223"/>
      <c r="U1097" s="223"/>
      <c r="V1097" s="223"/>
      <c r="W1097" s="223"/>
      <c r="X1097" s="223"/>
      <c r="Y1097" s="223"/>
      <c r="Z1097" s="212"/>
      <c r="AA1097" s="212"/>
      <c r="AB1097" s="212"/>
      <c r="AC1097" s="212"/>
      <c r="AD1097" s="212"/>
      <c r="AE1097" s="212"/>
      <c r="AF1097" s="212"/>
      <c r="AG1097" s="212" t="s">
        <v>442</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74" t="s">
        <v>1281</v>
      </c>
      <c r="D1098" s="264"/>
      <c r="E1098" s="265">
        <v>53.207279999999997</v>
      </c>
      <c r="F1098" s="223"/>
      <c r="G1098" s="223"/>
      <c r="H1098" s="223"/>
      <c r="I1098" s="223"/>
      <c r="J1098" s="223"/>
      <c r="K1098" s="223"/>
      <c r="L1098" s="223"/>
      <c r="M1098" s="223"/>
      <c r="N1098" s="222"/>
      <c r="O1098" s="222"/>
      <c r="P1098" s="222"/>
      <c r="Q1098" s="222"/>
      <c r="R1098" s="223"/>
      <c r="S1098" s="223"/>
      <c r="T1098" s="223"/>
      <c r="U1098" s="223"/>
      <c r="V1098" s="223"/>
      <c r="W1098" s="223"/>
      <c r="X1098" s="223"/>
      <c r="Y1098" s="223"/>
      <c r="Z1098" s="212"/>
      <c r="AA1098" s="212"/>
      <c r="AB1098" s="212"/>
      <c r="AC1098" s="212"/>
      <c r="AD1098" s="212"/>
      <c r="AE1098" s="212"/>
      <c r="AF1098" s="212"/>
      <c r="AG1098" s="212" t="s">
        <v>442</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
      <c r="A1099" s="219"/>
      <c r="B1099" s="220"/>
      <c r="C1099" s="274" t="s">
        <v>1282</v>
      </c>
      <c r="D1099" s="264"/>
      <c r="E1099" s="265">
        <v>109.5198</v>
      </c>
      <c r="F1099" s="223"/>
      <c r="G1099" s="223"/>
      <c r="H1099" s="223"/>
      <c r="I1099" s="223"/>
      <c r="J1099" s="223"/>
      <c r="K1099" s="223"/>
      <c r="L1099" s="223"/>
      <c r="M1099" s="223"/>
      <c r="N1099" s="222"/>
      <c r="O1099" s="222"/>
      <c r="P1099" s="222"/>
      <c r="Q1099" s="222"/>
      <c r="R1099" s="223"/>
      <c r="S1099" s="223"/>
      <c r="T1099" s="223"/>
      <c r="U1099" s="223"/>
      <c r="V1099" s="223"/>
      <c r="W1099" s="223"/>
      <c r="X1099" s="223"/>
      <c r="Y1099" s="223"/>
      <c r="Z1099" s="212"/>
      <c r="AA1099" s="212"/>
      <c r="AB1099" s="212"/>
      <c r="AC1099" s="212"/>
      <c r="AD1099" s="212"/>
      <c r="AE1099" s="212"/>
      <c r="AF1099" s="212"/>
      <c r="AG1099" s="212" t="s">
        <v>442</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
      <c r="A1100" s="239">
        <v>186</v>
      </c>
      <c r="B1100" s="240" t="s">
        <v>1283</v>
      </c>
      <c r="C1100" s="257" t="s">
        <v>1284</v>
      </c>
      <c r="D1100" s="241" t="s">
        <v>1266</v>
      </c>
      <c r="E1100" s="242">
        <v>414.28370000000001</v>
      </c>
      <c r="F1100" s="243"/>
      <c r="G1100" s="244">
        <f>ROUND(E1100*F1100,2)</f>
        <v>0</v>
      </c>
      <c r="H1100" s="243"/>
      <c r="I1100" s="244">
        <f>ROUND(E1100*H1100,2)</f>
        <v>0</v>
      </c>
      <c r="J1100" s="243"/>
      <c r="K1100" s="244">
        <f>ROUND(E1100*J1100,2)</f>
        <v>0</v>
      </c>
      <c r="L1100" s="244">
        <v>21</v>
      </c>
      <c r="M1100" s="244">
        <f>G1100*(1+L1100/100)</f>
        <v>0</v>
      </c>
      <c r="N1100" s="242">
        <v>6.0000000000000002E-5</v>
      </c>
      <c r="O1100" s="242">
        <f>ROUND(E1100*N1100,2)</f>
        <v>0.02</v>
      </c>
      <c r="P1100" s="242">
        <v>0</v>
      </c>
      <c r="Q1100" s="242">
        <f>ROUND(E1100*P1100,2)</f>
        <v>0</v>
      </c>
      <c r="R1100" s="244" t="s">
        <v>1262</v>
      </c>
      <c r="S1100" s="244" t="s">
        <v>352</v>
      </c>
      <c r="T1100" s="245" t="s">
        <v>352</v>
      </c>
      <c r="U1100" s="223">
        <v>0.22</v>
      </c>
      <c r="V1100" s="223">
        <f>ROUND(E1100*U1100,2)</f>
        <v>91.14</v>
      </c>
      <c r="W1100" s="223"/>
      <c r="X1100" s="223" t="s">
        <v>437</v>
      </c>
      <c r="Y1100" s="223" t="s">
        <v>355</v>
      </c>
      <c r="Z1100" s="212"/>
      <c r="AA1100" s="212"/>
      <c r="AB1100" s="212"/>
      <c r="AC1100" s="212"/>
      <c r="AD1100" s="212"/>
      <c r="AE1100" s="212"/>
      <c r="AF1100" s="212"/>
      <c r="AG1100" s="212" t="s">
        <v>438</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2" x14ac:dyDescent="0.2">
      <c r="A1101" s="219"/>
      <c r="B1101" s="220"/>
      <c r="C1101" s="274" t="s">
        <v>1280</v>
      </c>
      <c r="D1101" s="264"/>
      <c r="E1101" s="265"/>
      <c r="F1101" s="223"/>
      <c r="G1101" s="223"/>
      <c r="H1101" s="223"/>
      <c r="I1101" s="223"/>
      <c r="J1101" s="223"/>
      <c r="K1101" s="223"/>
      <c r="L1101" s="223"/>
      <c r="M1101" s="223"/>
      <c r="N1101" s="222"/>
      <c r="O1101" s="222"/>
      <c r="P1101" s="222"/>
      <c r="Q1101" s="222"/>
      <c r="R1101" s="223"/>
      <c r="S1101" s="223"/>
      <c r="T1101" s="223"/>
      <c r="U1101" s="223"/>
      <c r="V1101" s="223"/>
      <c r="W1101" s="223"/>
      <c r="X1101" s="223"/>
      <c r="Y1101" s="223"/>
      <c r="Z1101" s="212"/>
      <c r="AA1101" s="212"/>
      <c r="AB1101" s="212"/>
      <c r="AC1101" s="212"/>
      <c r="AD1101" s="212"/>
      <c r="AE1101" s="212"/>
      <c r="AF1101" s="212"/>
      <c r="AG1101" s="212" t="s">
        <v>442</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74" t="s">
        <v>1285</v>
      </c>
      <c r="D1102" s="264"/>
      <c r="E1102" s="265">
        <v>136.631</v>
      </c>
      <c r="F1102" s="223"/>
      <c r="G1102" s="223"/>
      <c r="H1102" s="223"/>
      <c r="I1102" s="223"/>
      <c r="J1102" s="223"/>
      <c r="K1102" s="223"/>
      <c r="L1102" s="223"/>
      <c r="M1102" s="223"/>
      <c r="N1102" s="222"/>
      <c r="O1102" s="222"/>
      <c r="P1102" s="222"/>
      <c r="Q1102" s="222"/>
      <c r="R1102" s="223"/>
      <c r="S1102" s="223"/>
      <c r="T1102" s="223"/>
      <c r="U1102" s="223"/>
      <c r="V1102" s="223"/>
      <c r="W1102" s="223"/>
      <c r="X1102" s="223"/>
      <c r="Y1102" s="223"/>
      <c r="Z1102" s="212"/>
      <c r="AA1102" s="212"/>
      <c r="AB1102" s="212"/>
      <c r="AC1102" s="212"/>
      <c r="AD1102" s="212"/>
      <c r="AE1102" s="212"/>
      <c r="AF1102" s="212"/>
      <c r="AG1102" s="212" t="s">
        <v>442</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3" x14ac:dyDescent="0.2">
      <c r="A1103" s="219"/>
      <c r="B1103" s="220"/>
      <c r="C1103" s="274" t="s">
        <v>1286</v>
      </c>
      <c r="D1103" s="264"/>
      <c r="E1103" s="265">
        <v>277.65269999999998</v>
      </c>
      <c r="F1103" s="223"/>
      <c r="G1103" s="223"/>
      <c r="H1103" s="223"/>
      <c r="I1103" s="223"/>
      <c r="J1103" s="223"/>
      <c r="K1103" s="223"/>
      <c r="L1103" s="223"/>
      <c r="M1103" s="223"/>
      <c r="N1103" s="222"/>
      <c r="O1103" s="222"/>
      <c r="P1103" s="222"/>
      <c r="Q1103" s="222"/>
      <c r="R1103" s="223"/>
      <c r="S1103" s="223"/>
      <c r="T1103" s="223"/>
      <c r="U1103" s="223"/>
      <c r="V1103" s="223"/>
      <c r="W1103" s="223"/>
      <c r="X1103" s="223"/>
      <c r="Y1103" s="223"/>
      <c r="Z1103" s="212"/>
      <c r="AA1103" s="212"/>
      <c r="AB1103" s="212"/>
      <c r="AC1103" s="212"/>
      <c r="AD1103" s="212"/>
      <c r="AE1103" s="212"/>
      <c r="AF1103" s="212"/>
      <c r="AG1103" s="212" t="s">
        <v>442</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39">
        <v>187</v>
      </c>
      <c r="B1104" s="240" t="s">
        <v>1287</v>
      </c>
      <c r="C1104" s="257" t="s">
        <v>1288</v>
      </c>
      <c r="D1104" s="241" t="s">
        <v>1266</v>
      </c>
      <c r="E1104" s="242">
        <v>611.49779999999998</v>
      </c>
      <c r="F1104" s="243"/>
      <c r="G1104" s="244">
        <f>ROUND(E1104*F1104,2)</f>
        <v>0</v>
      </c>
      <c r="H1104" s="243"/>
      <c r="I1104" s="244">
        <f>ROUND(E1104*H1104,2)</f>
        <v>0</v>
      </c>
      <c r="J1104" s="243"/>
      <c r="K1104" s="244">
        <f>ROUND(E1104*J1104,2)</f>
        <v>0</v>
      </c>
      <c r="L1104" s="244">
        <v>21</v>
      </c>
      <c r="M1104" s="244">
        <f>G1104*(1+L1104/100)</f>
        <v>0</v>
      </c>
      <c r="N1104" s="242">
        <v>5.0000000000000002E-5</v>
      </c>
      <c r="O1104" s="242">
        <f>ROUND(E1104*N1104,2)</f>
        <v>0.03</v>
      </c>
      <c r="P1104" s="242">
        <v>0</v>
      </c>
      <c r="Q1104" s="242">
        <f>ROUND(E1104*P1104,2)</f>
        <v>0</v>
      </c>
      <c r="R1104" s="244" t="s">
        <v>1262</v>
      </c>
      <c r="S1104" s="244" t="s">
        <v>352</v>
      </c>
      <c r="T1104" s="245" t="s">
        <v>352</v>
      </c>
      <c r="U1104" s="223">
        <v>0.1</v>
      </c>
      <c r="V1104" s="223">
        <f>ROUND(E1104*U1104,2)</f>
        <v>61.15</v>
      </c>
      <c r="W1104" s="223"/>
      <c r="X1104" s="223" t="s">
        <v>437</v>
      </c>
      <c r="Y1104" s="223" t="s">
        <v>355</v>
      </c>
      <c r="Z1104" s="212"/>
      <c r="AA1104" s="212"/>
      <c r="AB1104" s="212"/>
      <c r="AC1104" s="212"/>
      <c r="AD1104" s="212"/>
      <c r="AE1104" s="212"/>
      <c r="AF1104" s="212"/>
      <c r="AG1104" s="212" t="s">
        <v>438</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2" x14ac:dyDescent="0.2">
      <c r="A1105" s="219"/>
      <c r="B1105" s="220"/>
      <c r="C1105" s="274" t="s">
        <v>1280</v>
      </c>
      <c r="D1105" s="264"/>
      <c r="E1105" s="265"/>
      <c r="F1105" s="223"/>
      <c r="G1105" s="223"/>
      <c r="H1105" s="223"/>
      <c r="I1105" s="223"/>
      <c r="J1105" s="223"/>
      <c r="K1105" s="223"/>
      <c r="L1105" s="223"/>
      <c r="M1105" s="223"/>
      <c r="N1105" s="222"/>
      <c r="O1105" s="222"/>
      <c r="P1105" s="222"/>
      <c r="Q1105" s="222"/>
      <c r="R1105" s="223"/>
      <c r="S1105" s="223"/>
      <c r="T1105" s="223"/>
      <c r="U1105" s="223"/>
      <c r="V1105" s="223"/>
      <c r="W1105" s="223"/>
      <c r="X1105" s="223"/>
      <c r="Y1105" s="223"/>
      <c r="Z1105" s="212"/>
      <c r="AA1105" s="212"/>
      <c r="AB1105" s="212"/>
      <c r="AC1105" s="212"/>
      <c r="AD1105" s="212"/>
      <c r="AE1105" s="212"/>
      <c r="AF1105" s="212"/>
      <c r="AG1105" s="212" t="s">
        <v>442</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3" x14ac:dyDescent="0.2">
      <c r="A1106" s="219"/>
      <c r="B1106" s="220"/>
      <c r="C1106" s="274" t="s">
        <v>1289</v>
      </c>
      <c r="D1106" s="264"/>
      <c r="E1106" s="265">
        <v>110.3558</v>
      </c>
      <c r="F1106" s="223"/>
      <c r="G1106" s="223"/>
      <c r="H1106" s="223"/>
      <c r="I1106" s="223"/>
      <c r="J1106" s="223"/>
      <c r="K1106" s="223"/>
      <c r="L1106" s="223"/>
      <c r="M1106" s="223"/>
      <c r="N1106" s="222"/>
      <c r="O1106" s="222"/>
      <c r="P1106" s="222"/>
      <c r="Q1106" s="222"/>
      <c r="R1106" s="223"/>
      <c r="S1106" s="223"/>
      <c r="T1106" s="223"/>
      <c r="U1106" s="223"/>
      <c r="V1106" s="223"/>
      <c r="W1106" s="223"/>
      <c r="X1106" s="223"/>
      <c r="Y1106" s="223"/>
      <c r="Z1106" s="212"/>
      <c r="AA1106" s="212"/>
      <c r="AB1106" s="212"/>
      <c r="AC1106" s="212"/>
      <c r="AD1106" s="212"/>
      <c r="AE1106" s="212"/>
      <c r="AF1106" s="212"/>
      <c r="AG1106" s="212" t="s">
        <v>442</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74" t="s">
        <v>1290</v>
      </c>
      <c r="D1107" s="264"/>
      <c r="E1107" s="265">
        <v>98.894000000000005</v>
      </c>
      <c r="F1107" s="223"/>
      <c r="G1107" s="223"/>
      <c r="H1107" s="223"/>
      <c r="I1107" s="223"/>
      <c r="J1107" s="223"/>
      <c r="K1107" s="223"/>
      <c r="L1107" s="223"/>
      <c r="M1107" s="223"/>
      <c r="N1107" s="222"/>
      <c r="O1107" s="222"/>
      <c r="P1107" s="222"/>
      <c r="Q1107" s="222"/>
      <c r="R1107" s="223"/>
      <c r="S1107" s="223"/>
      <c r="T1107" s="223"/>
      <c r="U1107" s="223"/>
      <c r="V1107" s="223"/>
      <c r="W1107" s="223"/>
      <c r="X1107" s="223"/>
      <c r="Y1107" s="223"/>
      <c r="Z1107" s="212"/>
      <c r="AA1107" s="212"/>
      <c r="AB1107" s="212"/>
      <c r="AC1107" s="212"/>
      <c r="AD1107" s="212"/>
      <c r="AE1107" s="212"/>
      <c r="AF1107" s="212"/>
      <c r="AG1107" s="212" t="s">
        <v>442</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74" t="s">
        <v>1291</v>
      </c>
      <c r="D1108" s="264"/>
      <c r="E1108" s="265">
        <v>402.24799999999999</v>
      </c>
      <c r="F1108" s="223"/>
      <c r="G1108" s="223"/>
      <c r="H1108" s="223"/>
      <c r="I1108" s="223"/>
      <c r="J1108" s="223"/>
      <c r="K1108" s="223"/>
      <c r="L1108" s="223"/>
      <c r="M1108" s="223"/>
      <c r="N1108" s="222"/>
      <c r="O1108" s="222"/>
      <c r="P1108" s="222"/>
      <c r="Q1108" s="222"/>
      <c r="R1108" s="223"/>
      <c r="S1108" s="223"/>
      <c r="T1108" s="223"/>
      <c r="U1108" s="223"/>
      <c r="V1108" s="223"/>
      <c r="W1108" s="223"/>
      <c r="X1108" s="223"/>
      <c r="Y1108" s="223"/>
      <c r="Z1108" s="212"/>
      <c r="AA1108" s="212"/>
      <c r="AB1108" s="212"/>
      <c r="AC1108" s="212"/>
      <c r="AD1108" s="212"/>
      <c r="AE1108" s="212"/>
      <c r="AF1108" s="212"/>
      <c r="AG1108" s="212" t="s">
        <v>442</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39">
        <v>188</v>
      </c>
      <c r="B1109" s="240" t="s">
        <v>1292</v>
      </c>
      <c r="C1109" s="257" t="s">
        <v>1293</v>
      </c>
      <c r="D1109" s="241" t="s">
        <v>1266</v>
      </c>
      <c r="E1109" s="242">
        <v>627.05830000000003</v>
      </c>
      <c r="F1109" s="243"/>
      <c r="G1109" s="244">
        <f>ROUND(E1109*F1109,2)</f>
        <v>0</v>
      </c>
      <c r="H1109" s="243"/>
      <c r="I1109" s="244">
        <f>ROUND(E1109*H1109,2)</f>
        <v>0</v>
      </c>
      <c r="J1109" s="243"/>
      <c r="K1109" s="244">
        <f>ROUND(E1109*J1109,2)</f>
        <v>0</v>
      </c>
      <c r="L1109" s="244">
        <v>21</v>
      </c>
      <c r="M1109" s="244">
        <f>G1109*(1+L1109/100)</f>
        <v>0</v>
      </c>
      <c r="N1109" s="242">
        <v>5.0000000000000002E-5</v>
      </c>
      <c r="O1109" s="242">
        <f>ROUND(E1109*N1109,2)</f>
        <v>0.03</v>
      </c>
      <c r="P1109" s="242">
        <v>0</v>
      </c>
      <c r="Q1109" s="242">
        <f>ROUND(E1109*P1109,2)</f>
        <v>0</v>
      </c>
      <c r="R1109" s="244" t="s">
        <v>1262</v>
      </c>
      <c r="S1109" s="244" t="s">
        <v>352</v>
      </c>
      <c r="T1109" s="245" t="s">
        <v>352</v>
      </c>
      <c r="U1109" s="223">
        <v>0.08</v>
      </c>
      <c r="V1109" s="223">
        <f>ROUND(E1109*U1109,2)</f>
        <v>50.16</v>
      </c>
      <c r="W1109" s="223"/>
      <c r="X1109" s="223" t="s">
        <v>437</v>
      </c>
      <c r="Y1109" s="223" t="s">
        <v>355</v>
      </c>
      <c r="Z1109" s="212"/>
      <c r="AA1109" s="212"/>
      <c r="AB1109" s="212"/>
      <c r="AC1109" s="212"/>
      <c r="AD1109" s="212"/>
      <c r="AE1109" s="212"/>
      <c r="AF1109" s="212"/>
      <c r="AG1109" s="212" t="s">
        <v>438</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2" x14ac:dyDescent="0.2">
      <c r="A1110" s="219"/>
      <c r="B1110" s="220"/>
      <c r="C1110" s="274" t="s">
        <v>1280</v>
      </c>
      <c r="D1110" s="264"/>
      <c r="E1110" s="265"/>
      <c r="F1110" s="223"/>
      <c r="G1110" s="223"/>
      <c r="H1110" s="223"/>
      <c r="I1110" s="223"/>
      <c r="J1110" s="223"/>
      <c r="K1110" s="223"/>
      <c r="L1110" s="223"/>
      <c r="M1110" s="223"/>
      <c r="N1110" s="222"/>
      <c r="O1110" s="222"/>
      <c r="P1110" s="222"/>
      <c r="Q1110" s="222"/>
      <c r="R1110" s="223"/>
      <c r="S1110" s="223"/>
      <c r="T1110" s="223"/>
      <c r="U1110" s="223"/>
      <c r="V1110" s="223"/>
      <c r="W1110" s="223"/>
      <c r="X1110" s="223"/>
      <c r="Y1110" s="223"/>
      <c r="Z1110" s="212"/>
      <c r="AA1110" s="212"/>
      <c r="AB1110" s="212"/>
      <c r="AC1110" s="212"/>
      <c r="AD1110" s="212"/>
      <c r="AE1110" s="212"/>
      <c r="AF1110" s="212"/>
      <c r="AG1110" s="212" t="s">
        <v>442</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3" x14ac:dyDescent="0.2">
      <c r="A1111" s="219"/>
      <c r="B1111" s="220"/>
      <c r="C1111" s="274" t="s">
        <v>1294</v>
      </c>
      <c r="D1111" s="264"/>
      <c r="E1111" s="265">
        <v>141.84</v>
      </c>
      <c r="F1111" s="223"/>
      <c r="G1111" s="223"/>
      <c r="H1111" s="223"/>
      <c r="I1111" s="223"/>
      <c r="J1111" s="223"/>
      <c r="K1111" s="223"/>
      <c r="L1111" s="223"/>
      <c r="M1111" s="223"/>
      <c r="N1111" s="222"/>
      <c r="O1111" s="222"/>
      <c r="P1111" s="222"/>
      <c r="Q1111" s="222"/>
      <c r="R1111" s="223"/>
      <c r="S1111" s="223"/>
      <c r="T1111" s="223"/>
      <c r="U1111" s="223"/>
      <c r="V1111" s="223"/>
      <c r="W1111" s="223"/>
      <c r="X1111" s="223"/>
      <c r="Y1111" s="223"/>
      <c r="Z1111" s="212"/>
      <c r="AA1111" s="212"/>
      <c r="AB1111" s="212"/>
      <c r="AC1111" s="212"/>
      <c r="AD1111" s="212"/>
      <c r="AE1111" s="212"/>
      <c r="AF1111" s="212"/>
      <c r="AG1111" s="212" t="s">
        <v>442</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3" x14ac:dyDescent="0.2">
      <c r="A1112" s="219"/>
      <c r="B1112" s="220"/>
      <c r="C1112" s="274" t="s">
        <v>1295</v>
      </c>
      <c r="D1112" s="264"/>
      <c r="E1112" s="265">
        <v>328.35789999999997</v>
      </c>
      <c r="F1112" s="223"/>
      <c r="G1112" s="223"/>
      <c r="H1112" s="223"/>
      <c r="I1112" s="223"/>
      <c r="J1112" s="223"/>
      <c r="K1112" s="223"/>
      <c r="L1112" s="223"/>
      <c r="M1112" s="223"/>
      <c r="N1112" s="222"/>
      <c r="O1112" s="222"/>
      <c r="P1112" s="222"/>
      <c r="Q1112" s="222"/>
      <c r="R1112" s="223"/>
      <c r="S1112" s="223"/>
      <c r="T1112" s="223"/>
      <c r="U1112" s="223"/>
      <c r="V1112" s="223"/>
      <c r="W1112" s="223"/>
      <c r="X1112" s="223"/>
      <c r="Y1112" s="223"/>
      <c r="Z1112" s="212"/>
      <c r="AA1112" s="212"/>
      <c r="AB1112" s="212"/>
      <c r="AC1112" s="212"/>
      <c r="AD1112" s="212"/>
      <c r="AE1112" s="212"/>
      <c r="AF1112" s="212"/>
      <c r="AG1112" s="212" t="s">
        <v>442</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3" x14ac:dyDescent="0.2">
      <c r="A1113" s="219"/>
      <c r="B1113" s="220"/>
      <c r="C1113" s="274" t="s">
        <v>1296</v>
      </c>
      <c r="D1113" s="264"/>
      <c r="E1113" s="265">
        <v>156.8604</v>
      </c>
      <c r="F1113" s="223"/>
      <c r="G1113" s="223"/>
      <c r="H1113" s="223"/>
      <c r="I1113" s="223"/>
      <c r="J1113" s="223"/>
      <c r="K1113" s="223"/>
      <c r="L1113" s="223"/>
      <c r="M1113" s="223"/>
      <c r="N1113" s="222"/>
      <c r="O1113" s="222"/>
      <c r="P1113" s="222"/>
      <c r="Q1113" s="222"/>
      <c r="R1113" s="223"/>
      <c r="S1113" s="223"/>
      <c r="T1113" s="223"/>
      <c r="U1113" s="223"/>
      <c r="V1113" s="223"/>
      <c r="W1113" s="223"/>
      <c r="X1113" s="223"/>
      <c r="Y1113" s="223"/>
      <c r="Z1113" s="212"/>
      <c r="AA1113" s="212"/>
      <c r="AB1113" s="212"/>
      <c r="AC1113" s="212"/>
      <c r="AD1113" s="212"/>
      <c r="AE1113" s="212"/>
      <c r="AF1113" s="212"/>
      <c r="AG1113" s="212" t="s">
        <v>442</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39">
        <v>189</v>
      </c>
      <c r="B1114" s="240" t="s">
        <v>1297</v>
      </c>
      <c r="C1114" s="257" t="s">
        <v>1298</v>
      </c>
      <c r="D1114" s="241" t="s">
        <v>1266</v>
      </c>
      <c r="E1114" s="242">
        <v>7506.0385999999999</v>
      </c>
      <c r="F1114" s="243"/>
      <c r="G1114" s="244">
        <f>ROUND(E1114*F1114,2)</f>
        <v>0</v>
      </c>
      <c r="H1114" s="243"/>
      <c r="I1114" s="244">
        <f>ROUND(E1114*H1114,2)</f>
        <v>0</v>
      </c>
      <c r="J1114" s="243"/>
      <c r="K1114" s="244">
        <f>ROUND(E1114*J1114,2)</f>
        <v>0</v>
      </c>
      <c r="L1114" s="244">
        <v>21</v>
      </c>
      <c r="M1114" s="244">
        <f>G1114*(1+L1114/100)</f>
        <v>0</v>
      </c>
      <c r="N1114" s="242">
        <v>5.0000000000000002E-5</v>
      </c>
      <c r="O1114" s="242">
        <f>ROUND(E1114*N1114,2)</f>
        <v>0.38</v>
      </c>
      <c r="P1114" s="242">
        <v>0</v>
      </c>
      <c r="Q1114" s="242">
        <f>ROUND(E1114*P1114,2)</f>
        <v>0</v>
      </c>
      <c r="R1114" s="244" t="s">
        <v>1262</v>
      </c>
      <c r="S1114" s="244" t="s">
        <v>352</v>
      </c>
      <c r="T1114" s="245" t="s">
        <v>352</v>
      </c>
      <c r="U1114" s="223">
        <v>0.05</v>
      </c>
      <c r="V1114" s="223">
        <f>ROUND(E1114*U1114,2)</f>
        <v>375.3</v>
      </c>
      <c r="W1114" s="223"/>
      <c r="X1114" s="223" t="s">
        <v>437</v>
      </c>
      <c r="Y1114" s="223" t="s">
        <v>355</v>
      </c>
      <c r="Z1114" s="212"/>
      <c r="AA1114" s="212"/>
      <c r="AB1114" s="212"/>
      <c r="AC1114" s="212"/>
      <c r="AD1114" s="212"/>
      <c r="AE1114" s="212"/>
      <c r="AF1114" s="212"/>
      <c r="AG1114" s="212" t="s">
        <v>438</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2" x14ac:dyDescent="0.2">
      <c r="A1115" s="219"/>
      <c r="B1115" s="220"/>
      <c r="C1115" s="274" t="s">
        <v>1280</v>
      </c>
      <c r="D1115" s="264"/>
      <c r="E1115" s="265"/>
      <c r="F1115" s="223"/>
      <c r="G1115" s="223"/>
      <c r="H1115" s="223"/>
      <c r="I1115" s="223"/>
      <c r="J1115" s="223"/>
      <c r="K1115" s="223"/>
      <c r="L1115" s="223"/>
      <c r="M1115" s="223"/>
      <c r="N1115" s="222"/>
      <c r="O1115" s="222"/>
      <c r="P1115" s="222"/>
      <c r="Q1115" s="222"/>
      <c r="R1115" s="223"/>
      <c r="S1115" s="223"/>
      <c r="T1115" s="223"/>
      <c r="U1115" s="223"/>
      <c r="V1115" s="223"/>
      <c r="W1115" s="223"/>
      <c r="X1115" s="223"/>
      <c r="Y1115" s="223"/>
      <c r="Z1115" s="212"/>
      <c r="AA1115" s="212"/>
      <c r="AB1115" s="212"/>
      <c r="AC1115" s="212"/>
      <c r="AD1115" s="212"/>
      <c r="AE1115" s="212"/>
      <c r="AF1115" s="212"/>
      <c r="AG1115" s="212" t="s">
        <v>442</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74" t="s">
        <v>1299</v>
      </c>
      <c r="D1116" s="264"/>
      <c r="E1116" s="265">
        <v>200.64</v>
      </c>
      <c r="F1116" s="223"/>
      <c r="G1116" s="223"/>
      <c r="H1116" s="223"/>
      <c r="I1116" s="223"/>
      <c r="J1116" s="223"/>
      <c r="K1116" s="223"/>
      <c r="L1116" s="223"/>
      <c r="M1116" s="223"/>
      <c r="N1116" s="222"/>
      <c r="O1116" s="222"/>
      <c r="P1116" s="222"/>
      <c r="Q1116" s="222"/>
      <c r="R1116" s="223"/>
      <c r="S1116" s="223"/>
      <c r="T1116" s="223"/>
      <c r="U1116" s="223"/>
      <c r="V1116" s="223"/>
      <c r="W1116" s="223"/>
      <c r="X1116" s="223"/>
      <c r="Y1116" s="223"/>
      <c r="Z1116" s="212"/>
      <c r="AA1116" s="212"/>
      <c r="AB1116" s="212"/>
      <c r="AC1116" s="212"/>
      <c r="AD1116" s="212"/>
      <c r="AE1116" s="212"/>
      <c r="AF1116" s="212"/>
      <c r="AG1116" s="212" t="s">
        <v>442</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3" x14ac:dyDescent="0.2">
      <c r="A1117" s="219"/>
      <c r="B1117" s="220"/>
      <c r="C1117" s="274" t="s">
        <v>1300</v>
      </c>
      <c r="D1117" s="264"/>
      <c r="E1117" s="265">
        <v>940.8</v>
      </c>
      <c r="F1117" s="223"/>
      <c r="G1117" s="223"/>
      <c r="H1117" s="223"/>
      <c r="I1117" s="223"/>
      <c r="J1117" s="223"/>
      <c r="K1117" s="223"/>
      <c r="L1117" s="223"/>
      <c r="M1117" s="223"/>
      <c r="N1117" s="222"/>
      <c r="O1117" s="222"/>
      <c r="P1117" s="222"/>
      <c r="Q1117" s="222"/>
      <c r="R1117" s="223"/>
      <c r="S1117" s="223"/>
      <c r="T1117" s="223"/>
      <c r="U1117" s="223"/>
      <c r="V1117" s="223"/>
      <c r="W1117" s="223"/>
      <c r="X1117" s="223"/>
      <c r="Y1117" s="223"/>
      <c r="Z1117" s="212"/>
      <c r="AA1117" s="212"/>
      <c r="AB1117" s="212"/>
      <c r="AC1117" s="212"/>
      <c r="AD1117" s="212"/>
      <c r="AE1117" s="212"/>
      <c r="AF1117" s="212"/>
      <c r="AG1117" s="212" t="s">
        <v>442</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3" x14ac:dyDescent="0.2">
      <c r="A1118" s="219"/>
      <c r="B1118" s="220"/>
      <c r="C1118" s="274" t="s">
        <v>1301</v>
      </c>
      <c r="D1118" s="264"/>
      <c r="E1118" s="265">
        <v>1934.1</v>
      </c>
      <c r="F1118" s="223"/>
      <c r="G1118" s="223"/>
      <c r="H1118" s="223"/>
      <c r="I1118" s="223"/>
      <c r="J1118" s="223"/>
      <c r="K1118" s="223"/>
      <c r="L1118" s="223"/>
      <c r="M1118" s="223"/>
      <c r="N1118" s="222"/>
      <c r="O1118" s="222"/>
      <c r="P1118" s="222"/>
      <c r="Q1118" s="222"/>
      <c r="R1118" s="223"/>
      <c r="S1118" s="223"/>
      <c r="T1118" s="223"/>
      <c r="U1118" s="223"/>
      <c r="V1118" s="223"/>
      <c r="W1118" s="223"/>
      <c r="X1118" s="223"/>
      <c r="Y1118" s="223"/>
      <c r="Z1118" s="212"/>
      <c r="AA1118" s="212"/>
      <c r="AB1118" s="212"/>
      <c r="AC1118" s="212"/>
      <c r="AD1118" s="212"/>
      <c r="AE1118" s="212"/>
      <c r="AF1118" s="212"/>
      <c r="AG1118" s="212" t="s">
        <v>442</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3" x14ac:dyDescent="0.2">
      <c r="A1119" s="219"/>
      <c r="B1119" s="220"/>
      <c r="C1119" s="274" t="s">
        <v>1302</v>
      </c>
      <c r="D1119" s="264"/>
      <c r="E1119" s="265">
        <v>231.6326</v>
      </c>
      <c r="F1119" s="223"/>
      <c r="G1119" s="223"/>
      <c r="H1119" s="223"/>
      <c r="I1119" s="223"/>
      <c r="J1119" s="223"/>
      <c r="K1119" s="223"/>
      <c r="L1119" s="223"/>
      <c r="M1119" s="223"/>
      <c r="N1119" s="222"/>
      <c r="O1119" s="222"/>
      <c r="P1119" s="222"/>
      <c r="Q1119" s="222"/>
      <c r="R1119" s="223"/>
      <c r="S1119" s="223"/>
      <c r="T1119" s="223"/>
      <c r="U1119" s="223"/>
      <c r="V1119" s="223"/>
      <c r="W1119" s="223"/>
      <c r="X1119" s="223"/>
      <c r="Y1119" s="223"/>
      <c r="Z1119" s="212"/>
      <c r="AA1119" s="212"/>
      <c r="AB1119" s="212"/>
      <c r="AC1119" s="212"/>
      <c r="AD1119" s="212"/>
      <c r="AE1119" s="212"/>
      <c r="AF1119" s="212"/>
      <c r="AG1119" s="212" t="s">
        <v>442</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3" x14ac:dyDescent="0.2">
      <c r="A1120" s="219"/>
      <c r="B1120" s="220"/>
      <c r="C1120" s="274" t="s">
        <v>1303</v>
      </c>
      <c r="D1120" s="264"/>
      <c r="E1120" s="265">
        <v>689.5</v>
      </c>
      <c r="F1120" s="223"/>
      <c r="G1120" s="223"/>
      <c r="H1120" s="223"/>
      <c r="I1120" s="223"/>
      <c r="J1120" s="223"/>
      <c r="K1120" s="223"/>
      <c r="L1120" s="223"/>
      <c r="M1120" s="223"/>
      <c r="N1120" s="222"/>
      <c r="O1120" s="222"/>
      <c r="P1120" s="222"/>
      <c r="Q1120" s="222"/>
      <c r="R1120" s="223"/>
      <c r="S1120" s="223"/>
      <c r="T1120" s="223"/>
      <c r="U1120" s="223"/>
      <c r="V1120" s="223"/>
      <c r="W1120" s="223"/>
      <c r="X1120" s="223"/>
      <c r="Y1120" s="223"/>
      <c r="Z1120" s="212"/>
      <c r="AA1120" s="212"/>
      <c r="AB1120" s="212"/>
      <c r="AC1120" s="212"/>
      <c r="AD1120" s="212"/>
      <c r="AE1120" s="212"/>
      <c r="AF1120" s="212"/>
      <c r="AG1120" s="212" t="s">
        <v>442</v>
      </c>
      <c r="AH1120" s="212">
        <v>0</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3" x14ac:dyDescent="0.2">
      <c r="A1121" s="219"/>
      <c r="B1121" s="220"/>
      <c r="C1121" s="274" t="s">
        <v>1304</v>
      </c>
      <c r="D1121" s="264"/>
      <c r="E1121" s="265">
        <v>151.29599999999999</v>
      </c>
      <c r="F1121" s="223"/>
      <c r="G1121" s="223"/>
      <c r="H1121" s="223"/>
      <c r="I1121" s="223"/>
      <c r="J1121" s="223"/>
      <c r="K1121" s="223"/>
      <c r="L1121" s="223"/>
      <c r="M1121" s="223"/>
      <c r="N1121" s="222"/>
      <c r="O1121" s="222"/>
      <c r="P1121" s="222"/>
      <c r="Q1121" s="222"/>
      <c r="R1121" s="223"/>
      <c r="S1121" s="223"/>
      <c r="T1121" s="223"/>
      <c r="U1121" s="223"/>
      <c r="V1121" s="223"/>
      <c r="W1121" s="223"/>
      <c r="X1121" s="223"/>
      <c r="Y1121" s="223"/>
      <c r="Z1121" s="212"/>
      <c r="AA1121" s="212"/>
      <c r="AB1121" s="212"/>
      <c r="AC1121" s="212"/>
      <c r="AD1121" s="212"/>
      <c r="AE1121" s="212"/>
      <c r="AF1121" s="212"/>
      <c r="AG1121" s="212" t="s">
        <v>442</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3" x14ac:dyDescent="0.2">
      <c r="A1122" s="219"/>
      <c r="B1122" s="220"/>
      <c r="C1122" s="274" t="s">
        <v>1305</v>
      </c>
      <c r="D1122" s="264"/>
      <c r="E1122" s="265">
        <v>174.99</v>
      </c>
      <c r="F1122" s="223"/>
      <c r="G1122" s="223"/>
      <c r="H1122" s="223"/>
      <c r="I1122" s="223"/>
      <c r="J1122" s="223"/>
      <c r="K1122" s="223"/>
      <c r="L1122" s="223"/>
      <c r="M1122" s="223"/>
      <c r="N1122" s="222"/>
      <c r="O1122" s="222"/>
      <c r="P1122" s="222"/>
      <c r="Q1122" s="222"/>
      <c r="R1122" s="223"/>
      <c r="S1122" s="223"/>
      <c r="T1122" s="223"/>
      <c r="U1122" s="223"/>
      <c r="V1122" s="223"/>
      <c r="W1122" s="223"/>
      <c r="X1122" s="223"/>
      <c r="Y1122" s="223"/>
      <c r="Z1122" s="212"/>
      <c r="AA1122" s="212"/>
      <c r="AB1122" s="212"/>
      <c r="AC1122" s="212"/>
      <c r="AD1122" s="212"/>
      <c r="AE1122" s="212"/>
      <c r="AF1122" s="212"/>
      <c r="AG1122" s="212" t="s">
        <v>442</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3" x14ac:dyDescent="0.2">
      <c r="A1123" s="219"/>
      <c r="B1123" s="220"/>
      <c r="C1123" s="274" t="s">
        <v>1306</v>
      </c>
      <c r="D1123" s="264"/>
      <c r="E1123" s="265">
        <v>784.32</v>
      </c>
      <c r="F1123" s="223"/>
      <c r="G1123" s="223"/>
      <c r="H1123" s="223"/>
      <c r="I1123" s="223"/>
      <c r="J1123" s="223"/>
      <c r="K1123" s="223"/>
      <c r="L1123" s="223"/>
      <c r="M1123" s="223"/>
      <c r="N1123" s="222"/>
      <c r="O1123" s="222"/>
      <c r="P1123" s="222"/>
      <c r="Q1123" s="222"/>
      <c r="R1123" s="223"/>
      <c r="S1123" s="223"/>
      <c r="T1123" s="223"/>
      <c r="U1123" s="223"/>
      <c r="V1123" s="223"/>
      <c r="W1123" s="223"/>
      <c r="X1123" s="223"/>
      <c r="Y1123" s="223"/>
      <c r="Z1123" s="212"/>
      <c r="AA1123" s="212"/>
      <c r="AB1123" s="212"/>
      <c r="AC1123" s="212"/>
      <c r="AD1123" s="212"/>
      <c r="AE1123" s="212"/>
      <c r="AF1123" s="212"/>
      <c r="AG1123" s="212" t="s">
        <v>442</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3" x14ac:dyDescent="0.2">
      <c r="A1124" s="219"/>
      <c r="B1124" s="220"/>
      <c r="C1124" s="274" t="s">
        <v>1307</v>
      </c>
      <c r="D1124" s="264"/>
      <c r="E1124" s="265">
        <v>744.8</v>
      </c>
      <c r="F1124" s="223"/>
      <c r="G1124" s="223"/>
      <c r="H1124" s="223"/>
      <c r="I1124" s="223"/>
      <c r="J1124" s="223"/>
      <c r="K1124" s="223"/>
      <c r="L1124" s="223"/>
      <c r="M1124" s="223"/>
      <c r="N1124" s="222"/>
      <c r="O1124" s="222"/>
      <c r="P1124" s="222"/>
      <c r="Q1124" s="222"/>
      <c r="R1124" s="223"/>
      <c r="S1124" s="223"/>
      <c r="T1124" s="223"/>
      <c r="U1124" s="223"/>
      <c r="V1124" s="223"/>
      <c r="W1124" s="223"/>
      <c r="X1124" s="223"/>
      <c r="Y1124" s="223"/>
      <c r="Z1124" s="212"/>
      <c r="AA1124" s="212"/>
      <c r="AB1124" s="212"/>
      <c r="AC1124" s="212"/>
      <c r="AD1124" s="212"/>
      <c r="AE1124" s="212"/>
      <c r="AF1124" s="212"/>
      <c r="AG1124" s="212" t="s">
        <v>442</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3" x14ac:dyDescent="0.2">
      <c r="A1125" s="219"/>
      <c r="B1125" s="220"/>
      <c r="C1125" s="274" t="s">
        <v>1308</v>
      </c>
      <c r="D1125" s="264"/>
      <c r="E1125" s="265">
        <v>1372.56</v>
      </c>
      <c r="F1125" s="223"/>
      <c r="G1125" s="223"/>
      <c r="H1125" s="223"/>
      <c r="I1125" s="223"/>
      <c r="J1125" s="223"/>
      <c r="K1125" s="223"/>
      <c r="L1125" s="223"/>
      <c r="M1125" s="223"/>
      <c r="N1125" s="222"/>
      <c r="O1125" s="222"/>
      <c r="P1125" s="222"/>
      <c r="Q1125" s="222"/>
      <c r="R1125" s="223"/>
      <c r="S1125" s="223"/>
      <c r="T1125" s="223"/>
      <c r="U1125" s="223"/>
      <c r="V1125" s="223"/>
      <c r="W1125" s="223"/>
      <c r="X1125" s="223"/>
      <c r="Y1125" s="223"/>
      <c r="Z1125" s="212"/>
      <c r="AA1125" s="212"/>
      <c r="AB1125" s="212"/>
      <c r="AC1125" s="212"/>
      <c r="AD1125" s="212"/>
      <c r="AE1125" s="212"/>
      <c r="AF1125" s="212"/>
      <c r="AG1125" s="212" t="s">
        <v>442</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3" x14ac:dyDescent="0.2">
      <c r="A1126" s="219"/>
      <c r="B1126" s="220"/>
      <c r="C1126" s="274" t="s">
        <v>1309</v>
      </c>
      <c r="D1126" s="264"/>
      <c r="E1126" s="265">
        <v>281.39999999999998</v>
      </c>
      <c r="F1126" s="223"/>
      <c r="G1126" s="223"/>
      <c r="H1126" s="223"/>
      <c r="I1126" s="223"/>
      <c r="J1126" s="223"/>
      <c r="K1126" s="223"/>
      <c r="L1126" s="223"/>
      <c r="M1126" s="223"/>
      <c r="N1126" s="222"/>
      <c r="O1126" s="222"/>
      <c r="P1126" s="222"/>
      <c r="Q1126" s="222"/>
      <c r="R1126" s="223"/>
      <c r="S1126" s="223"/>
      <c r="T1126" s="223"/>
      <c r="U1126" s="223"/>
      <c r="V1126" s="223"/>
      <c r="W1126" s="223"/>
      <c r="X1126" s="223"/>
      <c r="Y1126" s="223"/>
      <c r="Z1126" s="212"/>
      <c r="AA1126" s="212"/>
      <c r="AB1126" s="212"/>
      <c r="AC1126" s="212"/>
      <c r="AD1126" s="212"/>
      <c r="AE1126" s="212"/>
      <c r="AF1126" s="212"/>
      <c r="AG1126" s="212" t="s">
        <v>442</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75" t="s">
        <v>459</v>
      </c>
      <c r="D1127" s="266"/>
      <c r="E1127" s="267">
        <v>7506.0385999999999</v>
      </c>
      <c r="F1127" s="223"/>
      <c r="G1127" s="223"/>
      <c r="H1127" s="223"/>
      <c r="I1127" s="223"/>
      <c r="J1127" s="223"/>
      <c r="K1127" s="223"/>
      <c r="L1127" s="223"/>
      <c r="M1127" s="223"/>
      <c r="N1127" s="222"/>
      <c r="O1127" s="222"/>
      <c r="P1127" s="222"/>
      <c r="Q1127" s="222"/>
      <c r="R1127" s="223"/>
      <c r="S1127" s="223"/>
      <c r="T1127" s="223"/>
      <c r="U1127" s="223"/>
      <c r="V1127" s="223"/>
      <c r="W1127" s="223"/>
      <c r="X1127" s="223"/>
      <c r="Y1127" s="223"/>
      <c r="Z1127" s="212"/>
      <c r="AA1127" s="212"/>
      <c r="AB1127" s="212"/>
      <c r="AC1127" s="212"/>
      <c r="AD1127" s="212"/>
      <c r="AE1127" s="212"/>
      <c r="AF1127" s="212"/>
      <c r="AG1127" s="212" t="s">
        <v>442</v>
      </c>
      <c r="AH1127" s="212">
        <v>1</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39">
        <v>190</v>
      </c>
      <c r="B1128" s="240" t="s">
        <v>1310</v>
      </c>
      <c r="C1128" s="257" t="s">
        <v>1311</v>
      </c>
      <c r="D1128" s="241" t="s">
        <v>1266</v>
      </c>
      <c r="E1128" s="242">
        <v>4884.2263999999996</v>
      </c>
      <c r="F1128" s="243"/>
      <c r="G1128" s="244">
        <f>ROUND(E1128*F1128,2)</f>
        <v>0</v>
      </c>
      <c r="H1128" s="243"/>
      <c r="I1128" s="244">
        <f>ROUND(E1128*H1128,2)</f>
        <v>0</v>
      </c>
      <c r="J1128" s="243"/>
      <c r="K1128" s="244">
        <f>ROUND(E1128*J1128,2)</f>
        <v>0</v>
      </c>
      <c r="L1128" s="244">
        <v>21</v>
      </c>
      <c r="M1128" s="244">
        <f>G1128*(1+L1128/100)</f>
        <v>0</v>
      </c>
      <c r="N1128" s="242">
        <v>5.0000000000000002E-5</v>
      </c>
      <c r="O1128" s="242">
        <f>ROUND(E1128*N1128,2)</f>
        <v>0.24</v>
      </c>
      <c r="P1128" s="242">
        <v>0</v>
      </c>
      <c r="Q1128" s="242">
        <f>ROUND(E1128*P1128,2)</f>
        <v>0</v>
      </c>
      <c r="R1128" s="244" t="s">
        <v>1262</v>
      </c>
      <c r="S1128" s="244" t="s">
        <v>352</v>
      </c>
      <c r="T1128" s="245" t="s">
        <v>352</v>
      </c>
      <c r="U1128" s="223">
        <v>0.04</v>
      </c>
      <c r="V1128" s="223">
        <f>ROUND(E1128*U1128,2)</f>
        <v>195.37</v>
      </c>
      <c r="W1128" s="223"/>
      <c r="X1128" s="223" t="s">
        <v>437</v>
      </c>
      <c r="Y1128" s="223" t="s">
        <v>355</v>
      </c>
      <c r="Z1128" s="212"/>
      <c r="AA1128" s="212"/>
      <c r="AB1128" s="212"/>
      <c r="AC1128" s="212"/>
      <c r="AD1128" s="212"/>
      <c r="AE1128" s="212"/>
      <c r="AF1128" s="212"/>
      <c r="AG1128" s="212" t="s">
        <v>438</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74" t="s">
        <v>1280</v>
      </c>
      <c r="D1129" s="264"/>
      <c r="E1129" s="265"/>
      <c r="F1129" s="223"/>
      <c r="G1129" s="223"/>
      <c r="H1129" s="223"/>
      <c r="I1129" s="223"/>
      <c r="J1129" s="223"/>
      <c r="K1129" s="223"/>
      <c r="L1129" s="223"/>
      <c r="M1129" s="223"/>
      <c r="N1129" s="222"/>
      <c r="O1129" s="222"/>
      <c r="P1129" s="222"/>
      <c r="Q1129" s="222"/>
      <c r="R1129" s="223"/>
      <c r="S1129" s="223"/>
      <c r="T1129" s="223"/>
      <c r="U1129" s="223"/>
      <c r="V1129" s="223"/>
      <c r="W1129" s="223"/>
      <c r="X1129" s="223"/>
      <c r="Y1129" s="223"/>
      <c r="Z1129" s="212"/>
      <c r="AA1129" s="212"/>
      <c r="AB1129" s="212"/>
      <c r="AC1129" s="212"/>
      <c r="AD1129" s="212"/>
      <c r="AE1129" s="212"/>
      <c r="AF1129" s="212"/>
      <c r="AG1129" s="212" t="s">
        <v>442</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74" t="s">
        <v>1312</v>
      </c>
      <c r="D1130" s="264"/>
      <c r="E1130" s="265">
        <v>528.04</v>
      </c>
      <c r="F1130" s="223"/>
      <c r="G1130" s="223"/>
      <c r="H1130" s="223"/>
      <c r="I1130" s="223"/>
      <c r="J1130" s="223"/>
      <c r="K1130" s="223"/>
      <c r="L1130" s="223"/>
      <c r="M1130" s="223"/>
      <c r="N1130" s="222"/>
      <c r="O1130" s="222"/>
      <c r="P1130" s="222"/>
      <c r="Q1130" s="222"/>
      <c r="R1130" s="223"/>
      <c r="S1130" s="223"/>
      <c r="T1130" s="223"/>
      <c r="U1130" s="223"/>
      <c r="V1130" s="223"/>
      <c r="W1130" s="223"/>
      <c r="X1130" s="223"/>
      <c r="Y1130" s="223"/>
      <c r="Z1130" s="212"/>
      <c r="AA1130" s="212"/>
      <c r="AB1130" s="212"/>
      <c r="AC1130" s="212"/>
      <c r="AD1130" s="212"/>
      <c r="AE1130" s="212"/>
      <c r="AF1130" s="212"/>
      <c r="AG1130" s="212" t="s">
        <v>442</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3" x14ac:dyDescent="0.2">
      <c r="A1131" s="219"/>
      <c r="B1131" s="220"/>
      <c r="C1131" s="274" t="s">
        <v>1313</v>
      </c>
      <c r="D1131" s="264"/>
      <c r="E1131" s="265">
        <v>620.91999999999996</v>
      </c>
      <c r="F1131" s="223"/>
      <c r="G1131" s="223"/>
      <c r="H1131" s="223"/>
      <c r="I1131" s="223"/>
      <c r="J1131" s="223"/>
      <c r="K1131" s="223"/>
      <c r="L1131" s="223"/>
      <c r="M1131" s="223"/>
      <c r="N1131" s="222"/>
      <c r="O1131" s="222"/>
      <c r="P1131" s="222"/>
      <c r="Q1131" s="222"/>
      <c r="R1131" s="223"/>
      <c r="S1131" s="223"/>
      <c r="T1131" s="223"/>
      <c r="U1131" s="223"/>
      <c r="V1131" s="223"/>
      <c r="W1131" s="223"/>
      <c r="X1131" s="223"/>
      <c r="Y1131" s="223"/>
      <c r="Z1131" s="212"/>
      <c r="AA1131" s="212"/>
      <c r="AB1131" s="212"/>
      <c r="AC1131" s="212"/>
      <c r="AD1131" s="212"/>
      <c r="AE1131" s="212"/>
      <c r="AF1131" s="212"/>
      <c r="AG1131" s="212" t="s">
        <v>442</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3" x14ac:dyDescent="0.2">
      <c r="A1132" s="219"/>
      <c r="B1132" s="220"/>
      <c r="C1132" s="274" t="s">
        <v>1314</v>
      </c>
      <c r="D1132" s="264"/>
      <c r="E1132" s="265">
        <v>2177.52</v>
      </c>
      <c r="F1132" s="223"/>
      <c r="G1132" s="223"/>
      <c r="H1132" s="223"/>
      <c r="I1132" s="223"/>
      <c r="J1132" s="223"/>
      <c r="K1132" s="223"/>
      <c r="L1132" s="223"/>
      <c r="M1132" s="223"/>
      <c r="N1132" s="222"/>
      <c r="O1132" s="222"/>
      <c r="P1132" s="222"/>
      <c r="Q1132" s="222"/>
      <c r="R1132" s="223"/>
      <c r="S1132" s="223"/>
      <c r="T1132" s="223"/>
      <c r="U1132" s="223"/>
      <c r="V1132" s="223"/>
      <c r="W1132" s="223"/>
      <c r="X1132" s="223"/>
      <c r="Y1132" s="223"/>
      <c r="Z1132" s="212"/>
      <c r="AA1132" s="212"/>
      <c r="AB1132" s="212"/>
      <c r="AC1132" s="212"/>
      <c r="AD1132" s="212"/>
      <c r="AE1132" s="212"/>
      <c r="AF1132" s="212"/>
      <c r="AG1132" s="212" t="s">
        <v>442</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3" x14ac:dyDescent="0.2">
      <c r="A1133" s="219"/>
      <c r="B1133" s="220"/>
      <c r="C1133" s="274" t="s">
        <v>1315</v>
      </c>
      <c r="D1133" s="264"/>
      <c r="E1133" s="265">
        <v>389.0684</v>
      </c>
      <c r="F1133" s="223"/>
      <c r="G1133" s="223"/>
      <c r="H1133" s="223"/>
      <c r="I1133" s="223"/>
      <c r="J1133" s="223"/>
      <c r="K1133" s="223"/>
      <c r="L1133" s="223"/>
      <c r="M1133" s="223"/>
      <c r="N1133" s="222"/>
      <c r="O1133" s="222"/>
      <c r="P1133" s="222"/>
      <c r="Q1133" s="222"/>
      <c r="R1133" s="223"/>
      <c r="S1133" s="223"/>
      <c r="T1133" s="223"/>
      <c r="U1133" s="223"/>
      <c r="V1133" s="223"/>
      <c r="W1133" s="223"/>
      <c r="X1133" s="223"/>
      <c r="Y1133" s="223"/>
      <c r="Z1133" s="212"/>
      <c r="AA1133" s="212"/>
      <c r="AB1133" s="212"/>
      <c r="AC1133" s="212"/>
      <c r="AD1133" s="212"/>
      <c r="AE1133" s="212"/>
      <c r="AF1133" s="212"/>
      <c r="AG1133" s="212" t="s">
        <v>442</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19"/>
      <c r="B1134" s="220"/>
      <c r="C1134" s="274" t="s">
        <v>1316</v>
      </c>
      <c r="D1134" s="264"/>
      <c r="E1134" s="265">
        <v>1168.6780000000001</v>
      </c>
      <c r="F1134" s="223"/>
      <c r="G1134" s="223"/>
      <c r="H1134" s="223"/>
      <c r="I1134" s="223"/>
      <c r="J1134" s="223"/>
      <c r="K1134" s="223"/>
      <c r="L1134" s="223"/>
      <c r="M1134" s="223"/>
      <c r="N1134" s="222"/>
      <c r="O1134" s="222"/>
      <c r="P1134" s="222"/>
      <c r="Q1134" s="222"/>
      <c r="R1134" s="223"/>
      <c r="S1134" s="223"/>
      <c r="T1134" s="223"/>
      <c r="U1134" s="223"/>
      <c r="V1134" s="223"/>
      <c r="W1134" s="223"/>
      <c r="X1134" s="223"/>
      <c r="Y1134" s="223"/>
      <c r="Z1134" s="212"/>
      <c r="AA1134" s="212"/>
      <c r="AB1134" s="212"/>
      <c r="AC1134" s="212"/>
      <c r="AD1134" s="212"/>
      <c r="AE1134" s="212"/>
      <c r="AF1134" s="212"/>
      <c r="AG1134" s="212" t="s">
        <v>442</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19"/>
      <c r="B1135" s="220"/>
      <c r="C1135" s="275" t="s">
        <v>459</v>
      </c>
      <c r="D1135" s="266"/>
      <c r="E1135" s="267">
        <v>4884.2263999999996</v>
      </c>
      <c r="F1135" s="223"/>
      <c r="G1135" s="223"/>
      <c r="H1135" s="223"/>
      <c r="I1135" s="223"/>
      <c r="J1135" s="223"/>
      <c r="K1135" s="223"/>
      <c r="L1135" s="223"/>
      <c r="M1135" s="223"/>
      <c r="N1135" s="222"/>
      <c r="O1135" s="222"/>
      <c r="P1135" s="222"/>
      <c r="Q1135" s="222"/>
      <c r="R1135" s="223"/>
      <c r="S1135" s="223"/>
      <c r="T1135" s="223"/>
      <c r="U1135" s="223"/>
      <c r="V1135" s="223"/>
      <c r="W1135" s="223"/>
      <c r="X1135" s="223"/>
      <c r="Y1135" s="223"/>
      <c r="Z1135" s="212"/>
      <c r="AA1135" s="212"/>
      <c r="AB1135" s="212"/>
      <c r="AC1135" s="212"/>
      <c r="AD1135" s="212"/>
      <c r="AE1135" s="212"/>
      <c r="AF1135" s="212"/>
      <c r="AG1135" s="212" t="s">
        <v>442</v>
      </c>
      <c r="AH1135" s="212">
        <v>1</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
      <c r="A1136" s="239">
        <v>191</v>
      </c>
      <c r="B1136" s="240" t="s">
        <v>1317</v>
      </c>
      <c r="C1136" s="257" t="s">
        <v>1318</v>
      </c>
      <c r="D1136" s="241" t="s">
        <v>1266</v>
      </c>
      <c r="E1136" s="242">
        <v>9671.2438999999995</v>
      </c>
      <c r="F1136" s="243"/>
      <c r="G1136" s="244">
        <f>ROUND(E1136*F1136,2)</f>
        <v>0</v>
      </c>
      <c r="H1136" s="243"/>
      <c r="I1136" s="244">
        <f>ROUND(E1136*H1136,2)</f>
        <v>0</v>
      </c>
      <c r="J1136" s="243"/>
      <c r="K1136" s="244">
        <f>ROUND(E1136*J1136,2)</f>
        <v>0</v>
      </c>
      <c r="L1136" s="244">
        <v>21</v>
      </c>
      <c r="M1136" s="244">
        <f>G1136*(1+L1136/100)</f>
        <v>0</v>
      </c>
      <c r="N1136" s="242">
        <v>5.0000000000000002E-5</v>
      </c>
      <c r="O1136" s="242">
        <f>ROUND(E1136*N1136,2)</f>
        <v>0.48</v>
      </c>
      <c r="P1136" s="242">
        <v>0</v>
      </c>
      <c r="Q1136" s="242">
        <f>ROUND(E1136*P1136,2)</f>
        <v>0</v>
      </c>
      <c r="R1136" s="244" t="s">
        <v>1262</v>
      </c>
      <c r="S1136" s="244" t="s">
        <v>352</v>
      </c>
      <c r="T1136" s="245" t="s">
        <v>352</v>
      </c>
      <c r="U1136" s="223">
        <v>0.03</v>
      </c>
      <c r="V1136" s="223">
        <f>ROUND(E1136*U1136,2)</f>
        <v>290.14</v>
      </c>
      <c r="W1136" s="223"/>
      <c r="X1136" s="223" t="s">
        <v>437</v>
      </c>
      <c r="Y1136" s="223" t="s">
        <v>355</v>
      </c>
      <c r="Z1136" s="212"/>
      <c r="AA1136" s="212"/>
      <c r="AB1136" s="212"/>
      <c r="AC1136" s="212"/>
      <c r="AD1136" s="212"/>
      <c r="AE1136" s="212"/>
      <c r="AF1136" s="212"/>
      <c r="AG1136" s="212" t="s">
        <v>438</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2" x14ac:dyDescent="0.2">
      <c r="A1137" s="219"/>
      <c r="B1137" s="220"/>
      <c r="C1137" s="274" t="s">
        <v>1280</v>
      </c>
      <c r="D1137" s="264"/>
      <c r="E1137" s="265"/>
      <c r="F1137" s="223"/>
      <c r="G1137" s="223"/>
      <c r="H1137" s="223"/>
      <c r="I1137" s="223"/>
      <c r="J1137" s="223"/>
      <c r="K1137" s="223"/>
      <c r="L1137" s="223"/>
      <c r="M1137" s="223"/>
      <c r="N1137" s="222"/>
      <c r="O1137" s="222"/>
      <c r="P1137" s="222"/>
      <c r="Q1137" s="222"/>
      <c r="R1137" s="223"/>
      <c r="S1137" s="223"/>
      <c r="T1137" s="223"/>
      <c r="U1137" s="223"/>
      <c r="V1137" s="223"/>
      <c r="W1137" s="223"/>
      <c r="X1137" s="223"/>
      <c r="Y1137" s="223"/>
      <c r="Z1137" s="212"/>
      <c r="AA1137" s="212"/>
      <c r="AB1137" s="212"/>
      <c r="AC1137" s="212"/>
      <c r="AD1137" s="212"/>
      <c r="AE1137" s="212"/>
      <c r="AF1137" s="212"/>
      <c r="AG1137" s="212" t="s">
        <v>442</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3" x14ac:dyDescent="0.2">
      <c r="A1138" s="219"/>
      <c r="B1138" s="220"/>
      <c r="C1138" s="274" t="s">
        <v>1319</v>
      </c>
      <c r="D1138" s="264"/>
      <c r="E1138" s="265">
        <v>4349.6899999999996</v>
      </c>
      <c r="F1138" s="223"/>
      <c r="G1138" s="223"/>
      <c r="H1138" s="223"/>
      <c r="I1138" s="223"/>
      <c r="J1138" s="223"/>
      <c r="K1138" s="223"/>
      <c r="L1138" s="223"/>
      <c r="M1138" s="223"/>
      <c r="N1138" s="222"/>
      <c r="O1138" s="222"/>
      <c r="P1138" s="222"/>
      <c r="Q1138" s="222"/>
      <c r="R1138" s="223"/>
      <c r="S1138" s="223"/>
      <c r="T1138" s="223"/>
      <c r="U1138" s="223"/>
      <c r="V1138" s="223"/>
      <c r="W1138" s="223"/>
      <c r="X1138" s="223"/>
      <c r="Y1138" s="223"/>
      <c r="Z1138" s="212"/>
      <c r="AA1138" s="212"/>
      <c r="AB1138" s="212"/>
      <c r="AC1138" s="212"/>
      <c r="AD1138" s="212"/>
      <c r="AE1138" s="212"/>
      <c r="AF1138" s="212"/>
      <c r="AG1138" s="212" t="s">
        <v>442</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19"/>
      <c r="B1139" s="220"/>
      <c r="C1139" s="274" t="s">
        <v>1320</v>
      </c>
      <c r="D1139" s="264"/>
      <c r="E1139" s="265">
        <v>3743.415</v>
      </c>
      <c r="F1139" s="223"/>
      <c r="G1139" s="223"/>
      <c r="H1139" s="223"/>
      <c r="I1139" s="223"/>
      <c r="J1139" s="223"/>
      <c r="K1139" s="223"/>
      <c r="L1139" s="223"/>
      <c r="M1139" s="223"/>
      <c r="N1139" s="222"/>
      <c r="O1139" s="222"/>
      <c r="P1139" s="222"/>
      <c r="Q1139" s="222"/>
      <c r="R1139" s="223"/>
      <c r="S1139" s="223"/>
      <c r="T1139" s="223"/>
      <c r="U1139" s="223"/>
      <c r="V1139" s="223"/>
      <c r="W1139" s="223"/>
      <c r="X1139" s="223"/>
      <c r="Y1139" s="223"/>
      <c r="Z1139" s="212"/>
      <c r="AA1139" s="212"/>
      <c r="AB1139" s="212"/>
      <c r="AC1139" s="212"/>
      <c r="AD1139" s="212"/>
      <c r="AE1139" s="212"/>
      <c r="AF1139" s="212"/>
      <c r="AG1139" s="212" t="s">
        <v>442</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74" t="s">
        <v>1321</v>
      </c>
      <c r="D1140" s="264"/>
      <c r="E1140" s="265">
        <v>1578.1388999999999</v>
      </c>
      <c r="F1140" s="223"/>
      <c r="G1140" s="223"/>
      <c r="H1140" s="223"/>
      <c r="I1140" s="223"/>
      <c r="J1140" s="223"/>
      <c r="K1140" s="223"/>
      <c r="L1140" s="223"/>
      <c r="M1140" s="223"/>
      <c r="N1140" s="222"/>
      <c r="O1140" s="222"/>
      <c r="P1140" s="222"/>
      <c r="Q1140" s="222"/>
      <c r="R1140" s="223"/>
      <c r="S1140" s="223"/>
      <c r="T1140" s="223"/>
      <c r="U1140" s="223"/>
      <c r="V1140" s="223"/>
      <c r="W1140" s="223"/>
      <c r="X1140" s="223"/>
      <c r="Y1140" s="223"/>
      <c r="Z1140" s="212"/>
      <c r="AA1140" s="212"/>
      <c r="AB1140" s="212"/>
      <c r="AC1140" s="212"/>
      <c r="AD1140" s="212"/>
      <c r="AE1140" s="212"/>
      <c r="AF1140" s="212"/>
      <c r="AG1140" s="212" t="s">
        <v>442</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3" x14ac:dyDescent="0.2">
      <c r="A1141" s="219"/>
      <c r="B1141" s="220"/>
      <c r="C1141" s="275" t="s">
        <v>459</v>
      </c>
      <c r="D1141" s="266"/>
      <c r="E1141" s="267">
        <v>9671.2438999999995</v>
      </c>
      <c r="F1141" s="223"/>
      <c r="G1141" s="223"/>
      <c r="H1141" s="223"/>
      <c r="I1141" s="223"/>
      <c r="J1141" s="223"/>
      <c r="K1141" s="223"/>
      <c r="L1141" s="223"/>
      <c r="M1141" s="223"/>
      <c r="N1141" s="222"/>
      <c r="O1141" s="222"/>
      <c r="P1141" s="222"/>
      <c r="Q1141" s="222"/>
      <c r="R1141" s="223"/>
      <c r="S1141" s="223"/>
      <c r="T1141" s="223"/>
      <c r="U1141" s="223"/>
      <c r="V1141" s="223"/>
      <c r="W1141" s="223"/>
      <c r="X1141" s="223"/>
      <c r="Y1141" s="223"/>
      <c r="Z1141" s="212"/>
      <c r="AA1141" s="212"/>
      <c r="AB1141" s="212"/>
      <c r="AC1141" s="212"/>
      <c r="AD1141" s="212"/>
      <c r="AE1141" s="212"/>
      <c r="AF1141" s="212"/>
      <c r="AG1141" s="212" t="s">
        <v>442</v>
      </c>
      <c r="AH1141" s="212">
        <v>1</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ht="22.5" outlineLevel="1" x14ac:dyDescent="0.2">
      <c r="A1142" s="239">
        <v>192</v>
      </c>
      <c r="B1142" s="240" t="s">
        <v>1322</v>
      </c>
      <c r="C1142" s="257" t="s">
        <v>1323</v>
      </c>
      <c r="D1142" s="241" t="s">
        <v>486</v>
      </c>
      <c r="E1142" s="242">
        <v>19.788</v>
      </c>
      <c r="F1142" s="243"/>
      <c r="G1142" s="244">
        <f>ROUND(E1142*F1142,2)</f>
        <v>0</v>
      </c>
      <c r="H1142" s="243"/>
      <c r="I1142" s="244">
        <f>ROUND(E1142*H1142,2)</f>
        <v>0</v>
      </c>
      <c r="J1142" s="243"/>
      <c r="K1142" s="244">
        <f>ROUND(E1142*J1142,2)</f>
        <v>0</v>
      </c>
      <c r="L1142" s="244">
        <v>21</v>
      </c>
      <c r="M1142" s="244">
        <f>G1142*(1+L1142/100)</f>
        <v>0</v>
      </c>
      <c r="N1142" s="242">
        <v>3.0000000000000001E-5</v>
      </c>
      <c r="O1142" s="242">
        <f>ROUND(E1142*N1142,2)</f>
        <v>0</v>
      </c>
      <c r="P1142" s="242">
        <v>0</v>
      </c>
      <c r="Q1142" s="242">
        <f>ROUND(E1142*P1142,2)</f>
        <v>0</v>
      </c>
      <c r="R1142" s="244"/>
      <c r="S1142" s="244" t="s">
        <v>413</v>
      </c>
      <c r="T1142" s="245" t="s">
        <v>352</v>
      </c>
      <c r="U1142" s="223">
        <v>0.34</v>
      </c>
      <c r="V1142" s="223">
        <f>ROUND(E1142*U1142,2)</f>
        <v>6.73</v>
      </c>
      <c r="W1142" s="223"/>
      <c r="X1142" s="223" t="s">
        <v>437</v>
      </c>
      <c r="Y1142" s="223" t="s">
        <v>355</v>
      </c>
      <c r="Z1142" s="212"/>
      <c r="AA1142" s="212"/>
      <c r="AB1142" s="212"/>
      <c r="AC1142" s="212"/>
      <c r="AD1142" s="212"/>
      <c r="AE1142" s="212"/>
      <c r="AF1142" s="212"/>
      <c r="AG1142" s="212" t="s">
        <v>438</v>
      </c>
      <c r="AH1142" s="212"/>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2" x14ac:dyDescent="0.2">
      <c r="A1143" s="219"/>
      <c r="B1143" s="220"/>
      <c r="C1143" s="258" t="s">
        <v>425</v>
      </c>
      <c r="D1143" s="246"/>
      <c r="E1143" s="246"/>
      <c r="F1143" s="246"/>
      <c r="G1143" s="246"/>
      <c r="H1143" s="223"/>
      <c r="I1143" s="223"/>
      <c r="J1143" s="223"/>
      <c r="K1143" s="223"/>
      <c r="L1143" s="223"/>
      <c r="M1143" s="223"/>
      <c r="N1143" s="222"/>
      <c r="O1143" s="222"/>
      <c r="P1143" s="222"/>
      <c r="Q1143" s="222"/>
      <c r="R1143" s="223"/>
      <c r="S1143" s="223"/>
      <c r="T1143" s="223"/>
      <c r="U1143" s="223"/>
      <c r="V1143" s="223"/>
      <c r="W1143" s="223"/>
      <c r="X1143" s="223"/>
      <c r="Y1143" s="223"/>
      <c r="Z1143" s="212"/>
      <c r="AA1143" s="212"/>
      <c r="AB1143" s="212"/>
      <c r="AC1143" s="212"/>
      <c r="AD1143" s="212"/>
      <c r="AE1143" s="212"/>
      <c r="AF1143" s="212"/>
      <c r="AG1143" s="212" t="s">
        <v>357</v>
      </c>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3" x14ac:dyDescent="0.2">
      <c r="A1144" s="219"/>
      <c r="B1144" s="220"/>
      <c r="C1144" s="259" t="s">
        <v>1324</v>
      </c>
      <c r="D1144" s="248"/>
      <c r="E1144" s="248"/>
      <c r="F1144" s="248"/>
      <c r="G1144" s="248"/>
      <c r="H1144" s="223"/>
      <c r="I1144" s="223"/>
      <c r="J1144" s="223"/>
      <c r="K1144" s="223"/>
      <c r="L1144" s="223"/>
      <c r="M1144" s="223"/>
      <c r="N1144" s="222"/>
      <c r="O1144" s="222"/>
      <c r="P1144" s="222"/>
      <c r="Q1144" s="222"/>
      <c r="R1144" s="223"/>
      <c r="S1144" s="223"/>
      <c r="T1144" s="223"/>
      <c r="U1144" s="223"/>
      <c r="V1144" s="223"/>
      <c r="W1144" s="223"/>
      <c r="X1144" s="223"/>
      <c r="Y1144" s="223"/>
      <c r="Z1144" s="212"/>
      <c r="AA1144" s="212"/>
      <c r="AB1144" s="212"/>
      <c r="AC1144" s="212"/>
      <c r="AD1144" s="212"/>
      <c r="AE1144" s="212"/>
      <c r="AF1144" s="212"/>
      <c r="AG1144" s="212" t="s">
        <v>357</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47" t="str">
        <f>C1144</f>
        <v>Montáž oplechování stěnového pláště  tvar. plechem, šroubováním včetně spojovacího a těsnícího materiálu</v>
      </c>
      <c r="BB1144" s="212"/>
      <c r="BC1144" s="212"/>
      <c r="BD1144" s="212"/>
      <c r="BE1144" s="212"/>
      <c r="BF1144" s="212"/>
      <c r="BG1144" s="212"/>
      <c r="BH1144" s="212"/>
    </row>
    <row r="1145" spans="1:60" outlineLevel="3" x14ac:dyDescent="0.2">
      <c r="A1145" s="219"/>
      <c r="B1145" s="220"/>
      <c r="C1145" s="259" t="s">
        <v>1652</v>
      </c>
      <c r="D1145" s="248"/>
      <c r="E1145" s="248"/>
      <c r="F1145" s="248"/>
      <c r="G1145" s="248"/>
      <c r="H1145" s="223"/>
      <c r="I1145" s="223"/>
      <c r="J1145" s="223"/>
      <c r="K1145" s="223"/>
      <c r="L1145" s="223"/>
      <c r="M1145" s="223"/>
      <c r="N1145" s="222"/>
      <c r="O1145" s="222"/>
      <c r="P1145" s="222"/>
      <c r="Q1145" s="222"/>
      <c r="R1145" s="223"/>
      <c r="S1145" s="223"/>
      <c r="T1145" s="223"/>
      <c r="U1145" s="223"/>
      <c r="V1145" s="223"/>
      <c r="W1145" s="223"/>
      <c r="X1145" s="223"/>
      <c r="Y1145" s="223"/>
      <c r="Z1145" s="212"/>
      <c r="AA1145" s="212"/>
      <c r="AB1145" s="212"/>
      <c r="AC1145" s="212"/>
      <c r="AD1145" s="212"/>
      <c r="AE1145" s="212"/>
      <c r="AF1145" s="212"/>
      <c r="AG1145" s="212" t="s">
        <v>357</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47" t="str">
        <f>C1145</f>
        <v>Kompletní provedení dle veškerých informací obsažených v PD (textová i výkresová část, technologické postupy atd.).</v>
      </c>
      <c r="BB1145" s="212"/>
      <c r="BC1145" s="212"/>
      <c r="BD1145" s="212"/>
      <c r="BE1145" s="212"/>
      <c r="BF1145" s="212"/>
      <c r="BG1145" s="212"/>
      <c r="BH1145" s="212"/>
    </row>
    <row r="1146" spans="1:60" ht="22.5" outlineLevel="3" x14ac:dyDescent="0.2">
      <c r="A1146" s="219"/>
      <c r="B1146" s="220"/>
      <c r="C1146" s="259" t="s">
        <v>1653</v>
      </c>
      <c r="D1146" s="248"/>
      <c r="E1146" s="248"/>
      <c r="F1146" s="248"/>
      <c r="G1146" s="248"/>
      <c r="H1146" s="223"/>
      <c r="I1146" s="223"/>
      <c r="J1146" s="223"/>
      <c r="K1146" s="223"/>
      <c r="L1146" s="223"/>
      <c r="M1146" s="223"/>
      <c r="N1146" s="222"/>
      <c r="O1146" s="222"/>
      <c r="P1146" s="222"/>
      <c r="Q1146" s="222"/>
      <c r="R1146" s="223"/>
      <c r="S1146" s="223"/>
      <c r="T1146" s="223"/>
      <c r="U1146" s="223"/>
      <c r="V1146" s="223"/>
      <c r="W1146" s="223"/>
      <c r="X1146" s="223"/>
      <c r="Y1146" s="223"/>
      <c r="Z1146" s="212"/>
      <c r="AA1146" s="212"/>
      <c r="AB1146" s="212"/>
      <c r="AC1146" s="212"/>
      <c r="AD1146" s="212"/>
      <c r="AE1146" s="212"/>
      <c r="AF1146" s="212"/>
      <c r="AG1146" s="212" t="s">
        <v>357</v>
      </c>
      <c r="AH1146" s="212"/>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47" t="str">
        <f>C1146</f>
        <v>Provedení je včetně montáže, demontáže původních konstrukcí, dodávky, přesunu hmot, přesunu a likvidace suti, povrchové úpravy, repasí, dílenských dokumentací,</v>
      </c>
      <c r="BB1146" s="212"/>
      <c r="BC1146" s="212"/>
      <c r="BD1146" s="212"/>
      <c r="BE1146" s="212"/>
      <c r="BF1146" s="212"/>
      <c r="BG1146" s="212"/>
      <c r="BH1146" s="212"/>
    </row>
    <row r="1147" spans="1:60" outlineLevel="3" x14ac:dyDescent="0.2">
      <c r="A1147" s="219"/>
      <c r="B1147" s="220"/>
      <c r="C1147" s="259" t="s">
        <v>666</v>
      </c>
      <c r="D1147" s="248"/>
      <c r="E1147" s="248"/>
      <c r="F1147" s="248"/>
      <c r="G1147" s="248"/>
      <c r="H1147" s="223"/>
      <c r="I1147" s="223"/>
      <c r="J1147" s="223"/>
      <c r="K1147" s="223"/>
      <c r="L1147" s="223"/>
      <c r="M1147" s="223"/>
      <c r="N1147" s="222"/>
      <c r="O1147" s="222"/>
      <c r="P1147" s="222"/>
      <c r="Q1147" s="222"/>
      <c r="R1147" s="223"/>
      <c r="S1147" s="223"/>
      <c r="T1147" s="223"/>
      <c r="U1147" s="223"/>
      <c r="V1147" s="223"/>
      <c r="W1147" s="223"/>
      <c r="X1147" s="223"/>
      <c r="Y1147" s="223"/>
      <c r="Z1147" s="212"/>
      <c r="AA1147" s="212"/>
      <c r="AB1147" s="212"/>
      <c r="AC1147" s="212"/>
      <c r="AD1147" s="212"/>
      <c r="AE1147" s="212"/>
      <c r="AF1147" s="212"/>
      <c r="AG1147" s="212" t="s">
        <v>357</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2" x14ac:dyDescent="0.2">
      <c r="A1148" s="219"/>
      <c r="B1148" s="220"/>
      <c r="C1148" s="274" t="s">
        <v>1325</v>
      </c>
      <c r="D1148" s="264"/>
      <c r="E1148" s="265">
        <v>19.788</v>
      </c>
      <c r="F1148" s="223"/>
      <c r="G1148" s="223"/>
      <c r="H1148" s="223"/>
      <c r="I1148" s="223"/>
      <c r="J1148" s="223"/>
      <c r="K1148" s="223"/>
      <c r="L1148" s="223"/>
      <c r="M1148" s="223"/>
      <c r="N1148" s="222"/>
      <c r="O1148" s="222"/>
      <c r="P1148" s="222"/>
      <c r="Q1148" s="222"/>
      <c r="R1148" s="223"/>
      <c r="S1148" s="223"/>
      <c r="T1148" s="223"/>
      <c r="U1148" s="223"/>
      <c r="V1148" s="223"/>
      <c r="W1148" s="223"/>
      <c r="X1148" s="223"/>
      <c r="Y1148" s="223"/>
      <c r="Z1148" s="212"/>
      <c r="AA1148" s="212"/>
      <c r="AB1148" s="212"/>
      <c r="AC1148" s="212"/>
      <c r="AD1148" s="212"/>
      <c r="AE1148" s="212"/>
      <c r="AF1148" s="212"/>
      <c r="AG1148" s="212" t="s">
        <v>442</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1" x14ac:dyDescent="0.2">
      <c r="A1149" s="239">
        <v>193</v>
      </c>
      <c r="B1149" s="240" t="s">
        <v>1326</v>
      </c>
      <c r="C1149" s="257" t="s">
        <v>1327</v>
      </c>
      <c r="D1149" s="241"/>
      <c r="E1149" s="242">
        <v>0</v>
      </c>
      <c r="F1149" s="243"/>
      <c r="G1149" s="244">
        <f>ROUND(E1149*F1149,2)</f>
        <v>0</v>
      </c>
      <c r="H1149" s="243"/>
      <c r="I1149" s="244">
        <f>ROUND(E1149*H1149,2)</f>
        <v>0</v>
      </c>
      <c r="J1149" s="243"/>
      <c r="K1149" s="244">
        <f>ROUND(E1149*J1149,2)</f>
        <v>0</v>
      </c>
      <c r="L1149" s="244">
        <v>21</v>
      </c>
      <c r="M1149" s="244">
        <f>G1149*(1+L1149/100)</f>
        <v>0</v>
      </c>
      <c r="N1149" s="242">
        <v>0</v>
      </c>
      <c r="O1149" s="242">
        <f>ROUND(E1149*N1149,2)</f>
        <v>0</v>
      </c>
      <c r="P1149" s="242">
        <v>0</v>
      </c>
      <c r="Q1149" s="242">
        <f>ROUND(E1149*P1149,2)</f>
        <v>0</v>
      </c>
      <c r="R1149" s="244"/>
      <c r="S1149" s="244" t="s">
        <v>413</v>
      </c>
      <c r="T1149" s="245" t="s">
        <v>353</v>
      </c>
      <c r="U1149" s="223">
        <v>0</v>
      </c>
      <c r="V1149" s="223">
        <f>ROUND(E1149*U1149,2)</f>
        <v>0</v>
      </c>
      <c r="W1149" s="223"/>
      <c r="X1149" s="223" t="s">
        <v>437</v>
      </c>
      <c r="Y1149" s="223" t="s">
        <v>355</v>
      </c>
      <c r="Z1149" s="212"/>
      <c r="AA1149" s="212"/>
      <c r="AB1149" s="212"/>
      <c r="AC1149" s="212"/>
      <c r="AD1149" s="212"/>
      <c r="AE1149" s="212"/>
      <c r="AF1149" s="212"/>
      <c r="AG1149" s="212" t="s">
        <v>438</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2" x14ac:dyDescent="0.2">
      <c r="A1150" s="219"/>
      <c r="B1150" s="220"/>
      <c r="C1150" s="258" t="s">
        <v>1328</v>
      </c>
      <c r="D1150" s="246"/>
      <c r="E1150" s="246"/>
      <c r="F1150" s="246"/>
      <c r="G1150" s="246"/>
      <c r="H1150" s="223"/>
      <c r="I1150" s="223"/>
      <c r="J1150" s="223"/>
      <c r="K1150" s="223"/>
      <c r="L1150" s="223"/>
      <c r="M1150" s="223"/>
      <c r="N1150" s="222"/>
      <c r="O1150" s="222"/>
      <c r="P1150" s="222"/>
      <c r="Q1150" s="222"/>
      <c r="R1150" s="223"/>
      <c r="S1150" s="223"/>
      <c r="T1150" s="223"/>
      <c r="U1150" s="223"/>
      <c r="V1150" s="223"/>
      <c r="W1150" s="223"/>
      <c r="X1150" s="223"/>
      <c r="Y1150" s="223"/>
      <c r="Z1150" s="212"/>
      <c r="AA1150" s="212"/>
      <c r="AB1150" s="212"/>
      <c r="AC1150" s="212"/>
      <c r="AD1150" s="212"/>
      <c r="AE1150" s="212"/>
      <c r="AF1150" s="212"/>
      <c r="AG1150" s="212" t="s">
        <v>357</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ht="56.25" outlineLevel="3" x14ac:dyDescent="0.2">
      <c r="A1151" s="219"/>
      <c r="B1151" s="220"/>
      <c r="C1151" s="259" t="s">
        <v>1329</v>
      </c>
      <c r="D1151" s="248"/>
      <c r="E1151" s="248"/>
      <c r="F1151" s="248"/>
      <c r="G1151" s="248"/>
      <c r="H1151" s="223"/>
      <c r="I1151" s="223"/>
      <c r="J1151" s="223"/>
      <c r="K1151" s="223"/>
      <c r="L1151" s="223"/>
      <c r="M1151" s="223"/>
      <c r="N1151" s="222"/>
      <c r="O1151" s="222"/>
      <c r="P1151" s="222"/>
      <c r="Q1151" s="222"/>
      <c r="R1151" s="223"/>
      <c r="S1151" s="223"/>
      <c r="T1151" s="223"/>
      <c r="U1151" s="223"/>
      <c r="V1151" s="223"/>
      <c r="W1151" s="223"/>
      <c r="X1151" s="223"/>
      <c r="Y1151" s="223"/>
      <c r="Z1151" s="212"/>
      <c r="AA1151" s="212"/>
      <c r="AB1151" s="212"/>
      <c r="AC1151" s="212"/>
      <c r="AD1151" s="212"/>
      <c r="AE1151" s="212"/>
      <c r="AF1151" s="212"/>
      <c r="AG1151" s="212" t="s">
        <v>357</v>
      </c>
      <c r="AH1151" s="212"/>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47" t="str">
        <f>C1151</f>
        <v>Patky nosných sloupů ocelové konstrukce budou uloženy přímo na ŽB základ (nikoli na podkladový beton podlahy). Po instalaci chem. kotvení sloupů bude povrch základu pod patkami bude ošetřen hydroizolační hybridní minerální stěrkou (např. Remmers Multi-Baudicht 2K), která má vlastnosti živičné stěrky, je UV stabilní, překlenuje trhliny ? 2 mm a je vhodná jak do exteriéru, pod i nad terén. Hybridní stěrka spojuje vlastnosti minerálních izolačních stěrek, překlenujících trhliny (MDS) a silnovrstvých živičných stěrek modifikovaných plastickou hmotou (KMB) a vytváří tak jedinečný profil vlastností pro celé spektrum stavebních izolací.</v>
      </c>
      <c r="BB1151" s="212"/>
      <c r="BC1151" s="212"/>
      <c r="BD1151" s="212"/>
      <c r="BE1151" s="212"/>
      <c r="BF1151" s="212"/>
      <c r="BG1151" s="212"/>
      <c r="BH1151" s="212"/>
    </row>
    <row r="1152" spans="1:60" ht="22.5" outlineLevel="1" x14ac:dyDescent="0.2">
      <c r="A1152" s="239">
        <v>194</v>
      </c>
      <c r="B1152" s="240" t="s">
        <v>1330</v>
      </c>
      <c r="C1152" s="257" t="s">
        <v>1331</v>
      </c>
      <c r="D1152" s="241" t="s">
        <v>862</v>
      </c>
      <c r="E1152" s="242">
        <v>1</v>
      </c>
      <c r="F1152" s="243"/>
      <c r="G1152" s="244">
        <f>ROUND(E1152*F1152,2)</f>
        <v>0</v>
      </c>
      <c r="H1152" s="243"/>
      <c r="I1152" s="244">
        <f>ROUND(E1152*H1152,2)</f>
        <v>0</v>
      </c>
      <c r="J1152" s="243"/>
      <c r="K1152" s="244">
        <f>ROUND(E1152*J1152,2)</f>
        <v>0</v>
      </c>
      <c r="L1152" s="244">
        <v>21</v>
      </c>
      <c r="M1152" s="244">
        <f>G1152*(1+L1152/100)</f>
        <v>0</v>
      </c>
      <c r="N1152" s="242">
        <v>0</v>
      </c>
      <c r="O1152" s="242">
        <f>ROUND(E1152*N1152,2)</f>
        <v>0</v>
      </c>
      <c r="P1152" s="242">
        <v>0</v>
      </c>
      <c r="Q1152" s="242">
        <f>ROUND(E1152*P1152,2)</f>
        <v>0</v>
      </c>
      <c r="R1152" s="244"/>
      <c r="S1152" s="244" t="s">
        <v>413</v>
      </c>
      <c r="T1152" s="245" t="s">
        <v>353</v>
      </c>
      <c r="U1152" s="223">
        <v>0</v>
      </c>
      <c r="V1152" s="223">
        <f>ROUND(E1152*U1152,2)</f>
        <v>0</v>
      </c>
      <c r="W1152" s="223"/>
      <c r="X1152" s="223" t="s">
        <v>686</v>
      </c>
      <c r="Y1152" s="223" t="s">
        <v>355</v>
      </c>
      <c r="Z1152" s="212"/>
      <c r="AA1152" s="212"/>
      <c r="AB1152" s="212"/>
      <c r="AC1152" s="212"/>
      <c r="AD1152" s="212"/>
      <c r="AE1152" s="212"/>
      <c r="AF1152" s="212"/>
      <c r="AG1152" s="212" t="s">
        <v>687</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2" x14ac:dyDescent="0.2">
      <c r="A1153" s="219"/>
      <c r="B1153" s="220"/>
      <c r="C1153" s="258" t="s">
        <v>425</v>
      </c>
      <c r="D1153" s="246"/>
      <c r="E1153" s="246"/>
      <c r="F1153" s="246"/>
      <c r="G1153" s="246"/>
      <c r="H1153" s="223"/>
      <c r="I1153" s="223"/>
      <c r="J1153" s="223"/>
      <c r="K1153" s="223"/>
      <c r="L1153" s="223"/>
      <c r="M1153" s="223"/>
      <c r="N1153" s="222"/>
      <c r="O1153" s="222"/>
      <c r="P1153" s="222"/>
      <c r="Q1153" s="222"/>
      <c r="R1153" s="223"/>
      <c r="S1153" s="223"/>
      <c r="T1153" s="223"/>
      <c r="U1153" s="223"/>
      <c r="V1153" s="223"/>
      <c r="W1153" s="223"/>
      <c r="X1153" s="223"/>
      <c r="Y1153" s="223"/>
      <c r="Z1153" s="212"/>
      <c r="AA1153" s="212"/>
      <c r="AB1153" s="212"/>
      <c r="AC1153" s="212"/>
      <c r="AD1153" s="212"/>
      <c r="AE1153" s="212"/>
      <c r="AF1153" s="212"/>
      <c r="AG1153" s="212" t="s">
        <v>357</v>
      </c>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59" t="s">
        <v>1332</v>
      </c>
      <c r="D1154" s="248"/>
      <c r="E1154" s="248"/>
      <c r="F1154" s="248"/>
      <c r="G1154" s="248"/>
      <c r="H1154" s="223"/>
      <c r="I1154" s="223"/>
      <c r="J1154" s="223"/>
      <c r="K1154" s="223"/>
      <c r="L1154" s="223"/>
      <c r="M1154" s="223"/>
      <c r="N1154" s="222"/>
      <c r="O1154" s="222"/>
      <c r="P1154" s="222"/>
      <c r="Q1154" s="222"/>
      <c r="R1154" s="223"/>
      <c r="S1154" s="223"/>
      <c r="T1154" s="223"/>
      <c r="U1154" s="223"/>
      <c r="V1154" s="223"/>
      <c r="W1154" s="223"/>
      <c r="X1154" s="223"/>
      <c r="Y1154" s="223"/>
      <c r="Z1154" s="212"/>
      <c r="AA1154" s="212"/>
      <c r="AB1154" s="212"/>
      <c r="AC1154" s="212"/>
      <c r="AD1154" s="212"/>
      <c r="AE1154" s="212"/>
      <c r="AF1154" s="212"/>
      <c r="AG1154" s="212" t="s">
        <v>357</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59" t="s">
        <v>1333</v>
      </c>
      <c r="D1155" s="248"/>
      <c r="E1155" s="248"/>
      <c r="F1155" s="248"/>
      <c r="G1155" s="248"/>
      <c r="H1155" s="223"/>
      <c r="I1155" s="223"/>
      <c r="J1155" s="223"/>
      <c r="K1155" s="223"/>
      <c r="L1155" s="223"/>
      <c r="M1155" s="223"/>
      <c r="N1155" s="222"/>
      <c r="O1155" s="222"/>
      <c r="P1155" s="222"/>
      <c r="Q1155" s="222"/>
      <c r="R1155" s="223"/>
      <c r="S1155" s="223"/>
      <c r="T1155" s="223"/>
      <c r="U1155" s="223"/>
      <c r="V1155" s="223"/>
      <c r="W1155" s="223"/>
      <c r="X1155" s="223"/>
      <c r="Y1155" s="223"/>
      <c r="Z1155" s="212"/>
      <c r="AA1155" s="212"/>
      <c r="AB1155" s="212"/>
      <c r="AC1155" s="212"/>
      <c r="AD1155" s="212"/>
      <c r="AE1155" s="212"/>
      <c r="AF1155" s="212"/>
      <c r="AG1155" s="212" t="s">
        <v>357</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59" t="s">
        <v>1334</v>
      </c>
      <c r="D1156" s="248"/>
      <c r="E1156" s="248"/>
      <c r="F1156" s="248"/>
      <c r="G1156" s="248"/>
      <c r="H1156" s="223"/>
      <c r="I1156" s="223"/>
      <c r="J1156" s="223"/>
      <c r="K1156" s="223"/>
      <c r="L1156" s="223"/>
      <c r="M1156" s="223"/>
      <c r="N1156" s="222"/>
      <c r="O1156" s="222"/>
      <c r="P1156" s="222"/>
      <c r="Q1156" s="222"/>
      <c r="R1156" s="223"/>
      <c r="S1156" s="223"/>
      <c r="T1156" s="223"/>
      <c r="U1156" s="223"/>
      <c r="V1156" s="223"/>
      <c r="W1156" s="223"/>
      <c r="X1156" s="223"/>
      <c r="Y1156" s="223"/>
      <c r="Z1156" s="212"/>
      <c r="AA1156" s="212"/>
      <c r="AB1156" s="212"/>
      <c r="AC1156" s="212"/>
      <c r="AD1156" s="212"/>
      <c r="AE1156" s="212"/>
      <c r="AF1156" s="212"/>
      <c r="AG1156" s="212" t="s">
        <v>357</v>
      </c>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59" t="s">
        <v>1335</v>
      </c>
      <c r="D1157" s="248"/>
      <c r="E1157" s="248"/>
      <c r="F1157" s="248"/>
      <c r="G1157" s="248"/>
      <c r="H1157" s="223"/>
      <c r="I1157" s="223"/>
      <c r="J1157" s="223"/>
      <c r="K1157" s="223"/>
      <c r="L1157" s="223"/>
      <c r="M1157" s="223"/>
      <c r="N1157" s="222"/>
      <c r="O1157" s="222"/>
      <c r="P1157" s="222"/>
      <c r="Q1157" s="222"/>
      <c r="R1157" s="223"/>
      <c r="S1157" s="223"/>
      <c r="T1157" s="223"/>
      <c r="U1157" s="223"/>
      <c r="V1157" s="223"/>
      <c r="W1157" s="223"/>
      <c r="X1157" s="223"/>
      <c r="Y1157" s="223"/>
      <c r="Z1157" s="212"/>
      <c r="AA1157" s="212"/>
      <c r="AB1157" s="212"/>
      <c r="AC1157" s="212"/>
      <c r="AD1157" s="212"/>
      <c r="AE1157" s="212"/>
      <c r="AF1157" s="212"/>
      <c r="AG1157" s="212" t="s">
        <v>357</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59" t="s">
        <v>1336</v>
      </c>
      <c r="D1158" s="248"/>
      <c r="E1158" s="248"/>
      <c r="F1158" s="248"/>
      <c r="G1158" s="248"/>
      <c r="H1158" s="223"/>
      <c r="I1158" s="223"/>
      <c r="J1158" s="223"/>
      <c r="K1158" s="223"/>
      <c r="L1158" s="223"/>
      <c r="M1158" s="223"/>
      <c r="N1158" s="222"/>
      <c r="O1158" s="222"/>
      <c r="P1158" s="222"/>
      <c r="Q1158" s="222"/>
      <c r="R1158" s="223"/>
      <c r="S1158" s="223"/>
      <c r="T1158" s="223"/>
      <c r="U1158" s="223"/>
      <c r="V1158" s="223"/>
      <c r="W1158" s="223"/>
      <c r="X1158" s="223"/>
      <c r="Y1158" s="223"/>
      <c r="Z1158" s="212"/>
      <c r="AA1158" s="212"/>
      <c r="AB1158" s="212"/>
      <c r="AC1158" s="212"/>
      <c r="AD1158" s="212"/>
      <c r="AE1158" s="212"/>
      <c r="AF1158" s="212"/>
      <c r="AG1158" s="212" t="s">
        <v>357</v>
      </c>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59" t="s">
        <v>1337</v>
      </c>
      <c r="D1159" s="248"/>
      <c r="E1159" s="248"/>
      <c r="F1159" s="248"/>
      <c r="G1159" s="248"/>
      <c r="H1159" s="223"/>
      <c r="I1159" s="223"/>
      <c r="J1159" s="223"/>
      <c r="K1159" s="223"/>
      <c r="L1159" s="223"/>
      <c r="M1159" s="223"/>
      <c r="N1159" s="222"/>
      <c r="O1159" s="222"/>
      <c r="P1159" s="222"/>
      <c r="Q1159" s="222"/>
      <c r="R1159" s="223"/>
      <c r="S1159" s="223"/>
      <c r="T1159" s="223"/>
      <c r="U1159" s="223"/>
      <c r="V1159" s="223"/>
      <c r="W1159" s="223"/>
      <c r="X1159" s="223"/>
      <c r="Y1159" s="223"/>
      <c r="Z1159" s="212"/>
      <c r="AA1159" s="212"/>
      <c r="AB1159" s="212"/>
      <c r="AC1159" s="212"/>
      <c r="AD1159" s="212"/>
      <c r="AE1159" s="212"/>
      <c r="AF1159" s="212"/>
      <c r="AG1159" s="212" t="s">
        <v>357</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59" t="s">
        <v>1338</v>
      </c>
      <c r="D1160" s="248"/>
      <c r="E1160" s="248"/>
      <c r="F1160" s="248"/>
      <c r="G1160" s="248"/>
      <c r="H1160" s="223"/>
      <c r="I1160" s="223"/>
      <c r="J1160" s="223"/>
      <c r="K1160" s="223"/>
      <c r="L1160" s="223"/>
      <c r="M1160" s="223"/>
      <c r="N1160" s="222"/>
      <c r="O1160" s="222"/>
      <c r="P1160" s="222"/>
      <c r="Q1160" s="222"/>
      <c r="R1160" s="223"/>
      <c r="S1160" s="223"/>
      <c r="T1160" s="223"/>
      <c r="U1160" s="223"/>
      <c r="V1160" s="223"/>
      <c r="W1160" s="223"/>
      <c r="X1160" s="223"/>
      <c r="Y1160" s="223"/>
      <c r="Z1160" s="212"/>
      <c r="AA1160" s="212"/>
      <c r="AB1160" s="212"/>
      <c r="AC1160" s="212"/>
      <c r="AD1160" s="212"/>
      <c r="AE1160" s="212"/>
      <c r="AF1160" s="212"/>
      <c r="AG1160" s="212" t="s">
        <v>357</v>
      </c>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59" t="s">
        <v>889</v>
      </c>
      <c r="D1161" s="248"/>
      <c r="E1161" s="248"/>
      <c r="F1161" s="248"/>
      <c r="G1161" s="248"/>
      <c r="H1161" s="223"/>
      <c r="I1161" s="223"/>
      <c r="J1161" s="223"/>
      <c r="K1161" s="223"/>
      <c r="L1161" s="223"/>
      <c r="M1161" s="223"/>
      <c r="N1161" s="222"/>
      <c r="O1161" s="222"/>
      <c r="P1161" s="222"/>
      <c r="Q1161" s="222"/>
      <c r="R1161" s="223"/>
      <c r="S1161" s="223"/>
      <c r="T1161" s="223"/>
      <c r="U1161" s="223"/>
      <c r="V1161" s="223"/>
      <c r="W1161" s="223"/>
      <c r="X1161" s="223"/>
      <c r="Y1161" s="223"/>
      <c r="Z1161" s="212"/>
      <c r="AA1161" s="212"/>
      <c r="AB1161" s="212"/>
      <c r="AC1161" s="212"/>
      <c r="AD1161" s="212"/>
      <c r="AE1161" s="212"/>
      <c r="AF1161" s="212"/>
      <c r="AG1161" s="212" t="s">
        <v>357</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59" t="s">
        <v>1686</v>
      </c>
      <c r="D1162" s="248"/>
      <c r="E1162" s="248"/>
      <c r="F1162" s="248"/>
      <c r="G1162" s="248"/>
      <c r="H1162" s="223"/>
      <c r="I1162" s="223"/>
      <c r="J1162" s="223"/>
      <c r="K1162" s="223"/>
      <c r="L1162" s="223"/>
      <c r="M1162" s="223"/>
      <c r="N1162" s="222"/>
      <c r="O1162" s="222"/>
      <c r="P1162" s="222"/>
      <c r="Q1162" s="222"/>
      <c r="R1162" s="223"/>
      <c r="S1162" s="223"/>
      <c r="T1162" s="223"/>
      <c r="U1162" s="223"/>
      <c r="V1162" s="223"/>
      <c r="W1162" s="223"/>
      <c r="X1162" s="223"/>
      <c r="Y1162" s="223"/>
      <c r="Z1162" s="212"/>
      <c r="AA1162" s="212"/>
      <c r="AB1162" s="212"/>
      <c r="AC1162" s="212"/>
      <c r="AD1162" s="212"/>
      <c r="AE1162" s="212"/>
      <c r="AF1162" s="212"/>
      <c r="AG1162" s="212" t="s">
        <v>357</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59" t="s">
        <v>1687</v>
      </c>
      <c r="D1163" s="248"/>
      <c r="E1163" s="248"/>
      <c r="F1163" s="248"/>
      <c r="G1163" s="248"/>
      <c r="H1163" s="223"/>
      <c r="I1163" s="223"/>
      <c r="J1163" s="223"/>
      <c r="K1163" s="223"/>
      <c r="L1163" s="223"/>
      <c r="M1163" s="223"/>
      <c r="N1163" s="222"/>
      <c r="O1163" s="222"/>
      <c r="P1163" s="222"/>
      <c r="Q1163" s="222"/>
      <c r="R1163" s="223"/>
      <c r="S1163" s="223"/>
      <c r="T1163" s="223"/>
      <c r="U1163" s="223"/>
      <c r="V1163" s="223"/>
      <c r="W1163" s="223"/>
      <c r="X1163" s="223"/>
      <c r="Y1163" s="223"/>
      <c r="Z1163" s="212"/>
      <c r="AA1163" s="212"/>
      <c r="AB1163" s="212"/>
      <c r="AC1163" s="212"/>
      <c r="AD1163" s="212"/>
      <c r="AE1163" s="212"/>
      <c r="AF1163" s="212"/>
      <c r="AG1163" s="212" t="s">
        <v>357</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59" t="s">
        <v>1664</v>
      </c>
      <c r="D1164" s="248"/>
      <c r="E1164" s="248"/>
      <c r="F1164" s="248"/>
      <c r="G1164" s="248"/>
      <c r="H1164" s="223"/>
      <c r="I1164" s="223"/>
      <c r="J1164" s="223"/>
      <c r="K1164" s="223"/>
      <c r="L1164" s="223"/>
      <c r="M1164" s="223"/>
      <c r="N1164" s="222"/>
      <c r="O1164" s="222"/>
      <c r="P1164" s="222"/>
      <c r="Q1164" s="222"/>
      <c r="R1164" s="223"/>
      <c r="S1164" s="223"/>
      <c r="T1164" s="223"/>
      <c r="U1164" s="223"/>
      <c r="V1164" s="223"/>
      <c r="W1164" s="223"/>
      <c r="X1164" s="223"/>
      <c r="Y1164" s="223"/>
      <c r="Z1164" s="212"/>
      <c r="AA1164" s="212"/>
      <c r="AB1164" s="212"/>
      <c r="AC1164" s="212"/>
      <c r="AD1164" s="212"/>
      <c r="AE1164" s="212"/>
      <c r="AF1164" s="212"/>
      <c r="AG1164" s="212" t="s">
        <v>357</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59" t="s">
        <v>1339</v>
      </c>
      <c r="D1165" s="248"/>
      <c r="E1165" s="248"/>
      <c r="F1165" s="248"/>
      <c r="G1165" s="248"/>
      <c r="H1165" s="223"/>
      <c r="I1165" s="223"/>
      <c r="J1165" s="223"/>
      <c r="K1165" s="223"/>
      <c r="L1165" s="223"/>
      <c r="M1165" s="223"/>
      <c r="N1165" s="222"/>
      <c r="O1165" s="222"/>
      <c r="P1165" s="222"/>
      <c r="Q1165" s="222"/>
      <c r="R1165" s="223"/>
      <c r="S1165" s="223"/>
      <c r="T1165" s="223"/>
      <c r="U1165" s="223"/>
      <c r="V1165" s="223"/>
      <c r="W1165" s="223"/>
      <c r="X1165" s="223"/>
      <c r="Y1165" s="223"/>
      <c r="Z1165" s="212"/>
      <c r="AA1165" s="212"/>
      <c r="AB1165" s="212"/>
      <c r="AC1165" s="212"/>
      <c r="AD1165" s="212"/>
      <c r="AE1165" s="212"/>
      <c r="AF1165" s="212"/>
      <c r="AG1165" s="212" t="s">
        <v>357</v>
      </c>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59" t="s">
        <v>1665</v>
      </c>
      <c r="D1166" s="248"/>
      <c r="E1166" s="248"/>
      <c r="F1166" s="248"/>
      <c r="G1166" s="248"/>
      <c r="H1166" s="223"/>
      <c r="I1166" s="223"/>
      <c r="J1166" s="223"/>
      <c r="K1166" s="223"/>
      <c r="L1166" s="223"/>
      <c r="M1166" s="223"/>
      <c r="N1166" s="222"/>
      <c r="O1166" s="222"/>
      <c r="P1166" s="222"/>
      <c r="Q1166" s="222"/>
      <c r="R1166" s="223"/>
      <c r="S1166" s="223"/>
      <c r="T1166" s="223"/>
      <c r="U1166" s="223"/>
      <c r="V1166" s="223"/>
      <c r="W1166" s="223"/>
      <c r="X1166" s="223"/>
      <c r="Y1166" s="223"/>
      <c r="Z1166" s="212"/>
      <c r="AA1166" s="212"/>
      <c r="AB1166" s="212"/>
      <c r="AC1166" s="212"/>
      <c r="AD1166" s="212"/>
      <c r="AE1166" s="212"/>
      <c r="AF1166" s="212"/>
      <c r="AG1166" s="212" t="s">
        <v>357</v>
      </c>
      <c r="AH1166" s="212"/>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59" t="s">
        <v>1688</v>
      </c>
      <c r="D1167" s="248"/>
      <c r="E1167" s="248"/>
      <c r="F1167" s="248"/>
      <c r="G1167" s="248"/>
      <c r="H1167" s="223"/>
      <c r="I1167" s="223"/>
      <c r="J1167" s="223"/>
      <c r="K1167" s="223"/>
      <c r="L1167" s="223"/>
      <c r="M1167" s="223"/>
      <c r="N1167" s="222"/>
      <c r="O1167" s="222"/>
      <c r="P1167" s="222"/>
      <c r="Q1167" s="222"/>
      <c r="R1167" s="223"/>
      <c r="S1167" s="223"/>
      <c r="T1167" s="223"/>
      <c r="U1167" s="223"/>
      <c r="V1167" s="223"/>
      <c r="W1167" s="223"/>
      <c r="X1167" s="223"/>
      <c r="Y1167" s="223"/>
      <c r="Z1167" s="212"/>
      <c r="AA1167" s="212"/>
      <c r="AB1167" s="212"/>
      <c r="AC1167" s="212"/>
      <c r="AD1167" s="212"/>
      <c r="AE1167" s="212"/>
      <c r="AF1167" s="212"/>
      <c r="AG1167" s="212" t="s">
        <v>357</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19"/>
      <c r="B1168" s="220"/>
      <c r="C1168" s="259" t="s">
        <v>1340</v>
      </c>
      <c r="D1168" s="248"/>
      <c r="E1168" s="248"/>
      <c r="F1168" s="248"/>
      <c r="G1168" s="248"/>
      <c r="H1168" s="223"/>
      <c r="I1168" s="223"/>
      <c r="J1168" s="223"/>
      <c r="K1168" s="223"/>
      <c r="L1168" s="223"/>
      <c r="M1168" s="223"/>
      <c r="N1168" s="222"/>
      <c r="O1168" s="222"/>
      <c r="P1168" s="222"/>
      <c r="Q1168" s="222"/>
      <c r="R1168" s="223"/>
      <c r="S1168" s="223"/>
      <c r="T1168" s="223"/>
      <c r="U1168" s="223"/>
      <c r="V1168" s="223"/>
      <c r="W1168" s="223"/>
      <c r="X1168" s="223"/>
      <c r="Y1168" s="223"/>
      <c r="Z1168" s="212"/>
      <c r="AA1168" s="212"/>
      <c r="AB1168" s="212"/>
      <c r="AC1168" s="212"/>
      <c r="AD1168" s="212"/>
      <c r="AE1168" s="212"/>
      <c r="AF1168" s="212"/>
      <c r="AG1168" s="212" t="s">
        <v>357</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59" t="s">
        <v>1341</v>
      </c>
      <c r="D1169" s="248"/>
      <c r="E1169" s="248"/>
      <c r="F1169" s="248"/>
      <c r="G1169" s="248"/>
      <c r="H1169" s="223"/>
      <c r="I1169" s="223"/>
      <c r="J1169" s="223"/>
      <c r="K1169" s="223"/>
      <c r="L1169" s="223"/>
      <c r="M1169" s="223"/>
      <c r="N1169" s="222"/>
      <c r="O1169" s="222"/>
      <c r="P1169" s="222"/>
      <c r="Q1169" s="222"/>
      <c r="R1169" s="223"/>
      <c r="S1169" s="223"/>
      <c r="T1169" s="223"/>
      <c r="U1169" s="223"/>
      <c r="V1169" s="223"/>
      <c r="W1169" s="223"/>
      <c r="X1169" s="223"/>
      <c r="Y1169" s="223"/>
      <c r="Z1169" s="212"/>
      <c r="AA1169" s="212"/>
      <c r="AB1169" s="212"/>
      <c r="AC1169" s="212"/>
      <c r="AD1169" s="212"/>
      <c r="AE1169" s="212"/>
      <c r="AF1169" s="212"/>
      <c r="AG1169" s="212" t="s">
        <v>357</v>
      </c>
      <c r="AH1169" s="212"/>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59" t="s">
        <v>1342</v>
      </c>
      <c r="D1170" s="248"/>
      <c r="E1170" s="248"/>
      <c r="F1170" s="248"/>
      <c r="G1170" s="248"/>
      <c r="H1170" s="223"/>
      <c r="I1170" s="223"/>
      <c r="J1170" s="223"/>
      <c r="K1170" s="223"/>
      <c r="L1170" s="223"/>
      <c r="M1170" s="223"/>
      <c r="N1170" s="222"/>
      <c r="O1170" s="222"/>
      <c r="P1170" s="222"/>
      <c r="Q1170" s="222"/>
      <c r="R1170" s="223"/>
      <c r="S1170" s="223"/>
      <c r="T1170" s="223"/>
      <c r="U1170" s="223"/>
      <c r="V1170" s="223"/>
      <c r="W1170" s="223"/>
      <c r="X1170" s="223"/>
      <c r="Y1170" s="223"/>
      <c r="Z1170" s="212"/>
      <c r="AA1170" s="212"/>
      <c r="AB1170" s="212"/>
      <c r="AC1170" s="212"/>
      <c r="AD1170" s="212"/>
      <c r="AE1170" s="212"/>
      <c r="AF1170" s="212"/>
      <c r="AG1170" s="212" t="s">
        <v>357</v>
      </c>
      <c r="AH1170" s="212"/>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59" t="s">
        <v>1652</v>
      </c>
      <c r="D1171" s="248"/>
      <c r="E1171" s="248"/>
      <c r="F1171" s="248"/>
      <c r="G1171" s="248"/>
      <c r="H1171" s="223"/>
      <c r="I1171" s="223"/>
      <c r="J1171" s="223"/>
      <c r="K1171" s="223"/>
      <c r="L1171" s="223"/>
      <c r="M1171" s="223"/>
      <c r="N1171" s="222"/>
      <c r="O1171" s="222"/>
      <c r="P1171" s="222"/>
      <c r="Q1171" s="222"/>
      <c r="R1171" s="223"/>
      <c r="S1171" s="223"/>
      <c r="T1171" s="223"/>
      <c r="U1171" s="223"/>
      <c r="V1171" s="223"/>
      <c r="W1171" s="223"/>
      <c r="X1171" s="223"/>
      <c r="Y1171" s="223"/>
      <c r="Z1171" s="212"/>
      <c r="AA1171" s="212"/>
      <c r="AB1171" s="212"/>
      <c r="AC1171" s="212"/>
      <c r="AD1171" s="212"/>
      <c r="AE1171" s="212"/>
      <c r="AF1171" s="212"/>
      <c r="AG1171" s="212" t="s">
        <v>357</v>
      </c>
      <c r="AH1171" s="212"/>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47" t="str">
        <f>C1171</f>
        <v>Kompletní provedení dle veškerých informací obsažených v PD (textová i výkresová část, technologické postupy atd.).</v>
      </c>
      <c r="BB1171" s="212"/>
      <c r="BC1171" s="212"/>
      <c r="BD1171" s="212"/>
      <c r="BE1171" s="212"/>
      <c r="BF1171" s="212"/>
      <c r="BG1171" s="212"/>
      <c r="BH1171" s="212"/>
    </row>
    <row r="1172" spans="1:60" ht="22.5" outlineLevel="3" x14ac:dyDescent="0.2">
      <c r="A1172" s="219"/>
      <c r="B1172" s="220"/>
      <c r="C1172" s="259" t="s">
        <v>1653</v>
      </c>
      <c r="D1172" s="248"/>
      <c r="E1172" s="248"/>
      <c r="F1172" s="248"/>
      <c r="G1172" s="248"/>
      <c r="H1172" s="223"/>
      <c r="I1172" s="223"/>
      <c r="J1172" s="223"/>
      <c r="K1172" s="223"/>
      <c r="L1172" s="223"/>
      <c r="M1172" s="223"/>
      <c r="N1172" s="222"/>
      <c r="O1172" s="222"/>
      <c r="P1172" s="222"/>
      <c r="Q1172" s="222"/>
      <c r="R1172" s="223"/>
      <c r="S1172" s="223"/>
      <c r="T1172" s="223"/>
      <c r="U1172" s="223"/>
      <c r="V1172" s="223"/>
      <c r="W1172" s="223"/>
      <c r="X1172" s="223"/>
      <c r="Y1172" s="223"/>
      <c r="Z1172" s="212"/>
      <c r="AA1172" s="212"/>
      <c r="AB1172" s="212"/>
      <c r="AC1172" s="212"/>
      <c r="AD1172" s="212"/>
      <c r="AE1172" s="212"/>
      <c r="AF1172" s="212"/>
      <c r="AG1172" s="212" t="s">
        <v>357</v>
      </c>
      <c r="AH1172" s="212"/>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47" t="str">
        <f>C1172</f>
        <v>Provedení je včetně montáže, demontáže původních konstrukcí, dodávky, přesunu hmot, přesunu a likvidace suti, povrchové úpravy, repasí, dílenských dokumentací,</v>
      </c>
      <c r="BB1172" s="212"/>
      <c r="BC1172" s="212"/>
      <c r="BD1172" s="212"/>
      <c r="BE1172" s="212"/>
      <c r="BF1172" s="212"/>
      <c r="BG1172" s="212"/>
      <c r="BH1172" s="212"/>
    </row>
    <row r="1173" spans="1:60" outlineLevel="3" x14ac:dyDescent="0.2">
      <c r="A1173" s="219"/>
      <c r="B1173" s="220"/>
      <c r="C1173" s="259" t="s">
        <v>666</v>
      </c>
      <c r="D1173" s="248"/>
      <c r="E1173" s="248"/>
      <c r="F1173" s="248"/>
      <c r="G1173" s="248"/>
      <c r="H1173" s="223"/>
      <c r="I1173" s="223"/>
      <c r="J1173" s="223"/>
      <c r="K1173" s="223"/>
      <c r="L1173" s="223"/>
      <c r="M1173" s="223"/>
      <c r="N1173" s="222"/>
      <c r="O1173" s="222"/>
      <c r="P1173" s="222"/>
      <c r="Q1173" s="222"/>
      <c r="R1173" s="223"/>
      <c r="S1173" s="223"/>
      <c r="T1173" s="223"/>
      <c r="U1173" s="223"/>
      <c r="V1173" s="223"/>
      <c r="W1173" s="223"/>
      <c r="X1173" s="223"/>
      <c r="Y1173" s="223"/>
      <c r="Z1173" s="212"/>
      <c r="AA1173" s="212"/>
      <c r="AB1173" s="212"/>
      <c r="AC1173" s="212"/>
      <c r="AD1173" s="212"/>
      <c r="AE1173" s="212"/>
      <c r="AF1173" s="212"/>
      <c r="AG1173" s="212" t="s">
        <v>357</v>
      </c>
      <c r="AH1173" s="212"/>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
      <c r="A1174" s="239">
        <v>195</v>
      </c>
      <c r="B1174" s="240" t="s">
        <v>1343</v>
      </c>
      <c r="C1174" s="257" t="s">
        <v>1344</v>
      </c>
      <c r="D1174" s="241" t="s">
        <v>862</v>
      </c>
      <c r="E1174" s="242">
        <v>1</v>
      </c>
      <c r="F1174" s="243"/>
      <c r="G1174" s="244">
        <f>ROUND(E1174*F1174,2)</f>
        <v>0</v>
      </c>
      <c r="H1174" s="243"/>
      <c r="I1174" s="244">
        <f>ROUND(E1174*H1174,2)</f>
        <v>0</v>
      </c>
      <c r="J1174" s="243"/>
      <c r="K1174" s="244">
        <f>ROUND(E1174*J1174,2)</f>
        <v>0</v>
      </c>
      <c r="L1174" s="244">
        <v>21</v>
      </c>
      <c r="M1174" s="244">
        <f>G1174*(1+L1174/100)</f>
        <v>0</v>
      </c>
      <c r="N1174" s="242">
        <v>0</v>
      </c>
      <c r="O1174" s="242">
        <f>ROUND(E1174*N1174,2)</f>
        <v>0</v>
      </c>
      <c r="P1174" s="242">
        <v>0</v>
      </c>
      <c r="Q1174" s="242">
        <f>ROUND(E1174*P1174,2)</f>
        <v>0</v>
      </c>
      <c r="R1174" s="244"/>
      <c r="S1174" s="244" t="s">
        <v>413</v>
      </c>
      <c r="T1174" s="245" t="s">
        <v>353</v>
      </c>
      <c r="U1174" s="223">
        <v>0</v>
      </c>
      <c r="V1174" s="223">
        <f>ROUND(E1174*U1174,2)</f>
        <v>0</v>
      </c>
      <c r="W1174" s="223"/>
      <c r="X1174" s="223" t="s">
        <v>686</v>
      </c>
      <c r="Y1174" s="223" t="s">
        <v>355</v>
      </c>
      <c r="Z1174" s="212"/>
      <c r="AA1174" s="212"/>
      <c r="AB1174" s="212"/>
      <c r="AC1174" s="212"/>
      <c r="AD1174" s="212"/>
      <c r="AE1174" s="212"/>
      <c r="AF1174" s="212"/>
      <c r="AG1174" s="212" t="s">
        <v>687</v>
      </c>
      <c r="AH1174" s="212"/>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2" x14ac:dyDescent="0.2">
      <c r="A1175" s="219"/>
      <c r="B1175" s="220"/>
      <c r="C1175" s="258" t="s">
        <v>425</v>
      </c>
      <c r="D1175" s="246"/>
      <c r="E1175" s="246"/>
      <c r="F1175" s="246"/>
      <c r="G1175" s="246"/>
      <c r="H1175" s="223"/>
      <c r="I1175" s="223"/>
      <c r="J1175" s="223"/>
      <c r="K1175" s="223"/>
      <c r="L1175" s="223"/>
      <c r="M1175" s="223"/>
      <c r="N1175" s="222"/>
      <c r="O1175" s="222"/>
      <c r="P1175" s="222"/>
      <c r="Q1175" s="222"/>
      <c r="R1175" s="223"/>
      <c r="S1175" s="223"/>
      <c r="T1175" s="223"/>
      <c r="U1175" s="223"/>
      <c r="V1175" s="223"/>
      <c r="W1175" s="223"/>
      <c r="X1175" s="223"/>
      <c r="Y1175" s="223"/>
      <c r="Z1175" s="212"/>
      <c r="AA1175" s="212"/>
      <c r="AB1175" s="212"/>
      <c r="AC1175" s="212"/>
      <c r="AD1175" s="212"/>
      <c r="AE1175" s="212"/>
      <c r="AF1175" s="212"/>
      <c r="AG1175" s="212" t="s">
        <v>357</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59" t="s">
        <v>1345</v>
      </c>
      <c r="D1176" s="248"/>
      <c r="E1176" s="248"/>
      <c r="F1176" s="248"/>
      <c r="G1176" s="248"/>
      <c r="H1176" s="223"/>
      <c r="I1176" s="223"/>
      <c r="J1176" s="223"/>
      <c r="K1176" s="223"/>
      <c r="L1176" s="223"/>
      <c r="M1176" s="223"/>
      <c r="N1176" s="222"/>
      <c r="O1176" s="222"/>
      <c r="P1176" s="222"/>
      <c r="Q1176" s="222"/>
      <c r="R1176" s="223"/>
      <c r="S1176" s="223"/>
      <c r="T1176" s="223"/>
      <c r="U1176" s="223"/>
      <c r="V1176" s="223"/>
      <c r="W1176" s="223"/>
      <c r="X1176" s="223"/>
      <c r="Y1176" s="223"/>
      <c r="Z1176" s="212"/>
      <c r="AA1176" s="212"/>
      <c r="AB1176" s="212"/>
      <c r="AC1176" s="212"/>
      <c r="AD1176" s="212"/>
      <c r="AE1176" s="212"/>
      <c r="AF1176" s="212"/>
      <c r="AG1176" s="212" t="s">
        <v>357</v>
      </c>
      <c r="AH1176" s="212"/>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59" t="s">
        <v>1346</v>
      </c>
      <c r="D1177" s="248"/>
      <c r="E1177" s="248"/>
      <c r="F1177" s="248"/>
      <c r="G1177" s="248"/>
      <c r="H1177" s="223"/>
      <c r="I1177" s="223"/>
      <c r="J1177" s="223"/>
      <c r="K1177" s="223"/>
      <c r="L1177" s="223"/>
      <c r="M1177" s="223"/>
      <c r="N1177" s="222"/>
      <c r="O1177" s="222"/>
      <c r="P1177" s="222"/>
      <c r="Q1177" s="222"/>
      <c r="R1177" s="223"/>
      <c r="S1177" s="223"/>
      <c r="T1177" s="223"/>
      <c r="U1177" s="223"/>
      <c r="V1177" s="223"/>
      <c r="W1177" s="223"/>
      <c r="X1177" s="223"/>
      <c r="Y1177" s="223"/>
      <c r="Z1177" s="212"/>
      <c r="AA1177" s="212"/>
      <c r="AB1177" s="212"/>
      <c r="AC1177" s="212"/>
      <c r="AD1177" s="212"/>
      <c r="AE1177" s="212"/>
      <c r="AF1177" s="212"/>
      <c r="AG1177" s="212" t="s">
        <v>357</v>
      </c>
      <c r="AH1177" s="212"/>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59" t="s">
        <v>1347</v>
      </c>
      <c r="D1178" s="248"/>
      <c r="E1178" s="248"/>
      <c r="F1178" s="248"/>
      <c r="G1178" s="248"/>
      <c r="H1178" s="223"/>
      <c r="I1178" s="223"/>
      <c r="J1178" s="223"/>
      <c r="K1178" s="223"/>
      <c r="L1178" s="223"/>
      <c r="M1178" s="223"/>
      <c r="N1178" s="222"/>
      <c r="O1178" s="222"/>
      <c r="P1178" s="222"/>
      <c r="Q1178" s="222"/>
      <c r="R1178" s="223"/>
      <c r="S1178" s="223"/>
      <c r="T1178" s="223"/>
      <c r="U1178" s="223"/>
      <c r="V1178" s="223"/>
      <c r="W1178" s="223"/>
      <c r="X1178" s="223"/>
      <c r="Y1178" s="223"/>
      <c r="Z1178" s="212"/>
      <c r="AA1178" s="212"/>
      <c r="AB1178" s="212"/>
      <c r="AC1178" s="212"/>
      <c r="AD1178" s="212"/>
      <c r="AE1178" s="212"/>
      <c r="AF1178" s="212"/>
      <c r="AG1178" s="212" t="s">
        <v>357</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19"/>
      <c r="B1179" s="220"/>
      <c r="C1179" s="259" t="s">
        <v>1335</v>
      </c>
      <c r="D1179" s="248"/>
      <c r="E1179" s="248"/>
      <c r="F1179" s="248"/>
      <c r="G1179" s="248"/>
      <c r="H1179" s="223"/>
      <c r="I1179" s="223"/>
      <c r="J1179" s="223"/>
      <c r="K1179" s="223"/>
      <c r="L1179" s="223"/>
      <c r="M1179" s="223"/>
      <c r="N1179" s="222"/>
      <c r="O1179" s="222"/>
      <c r="P1179" s="222"/>
      <c r="Q1179" s="222"/>
      <c r="R1179" s="223"/>
      <c r="S1179" s="223"/>
      <c r="T1179" s="223"/>
      <c r="U1179" s="223"/>
      <c r="V1179" s="223"/>
      <c r="W1179" s="223"/>
      <c r="X1179" s="223"/>
      <c r="Y1179" s="223"/>
      <c r="Z1179" s="212"/>
      <c r="AA1179" s="212"/>
      <c r="AB1179" s="212"/>
      <c r="AC1179" s="212"/>
      <c r="AD1179" s="212"/>
      <c r="AE1179" s="212"/>
      <c r="AF1179" s="212"/>
      <c r="AG1179" s="212" t="s">
        <v>357</v>
      </c>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59" t="s">
        <v>1336</v>
      </c>
      <c r="D1180" s="248"/>
      <c r="E1180" s="248"/>
      <c r="F1180" s="248"/>
      <c r="G1180" s="248"/>
      <c r="H1180" s="223"/>
      <c r="I1180" s="223"/>
      <c r="J1180" s="223"/>
      <c r="K1180" s="223"/>
      <c r="L1180" s="223"/>
      <c r="M1180" s="223"/>
      <c r="N1180" s="222"/>
      <c r="O1180" s="222"/>
      <c r="P1180" s="222"/>
      <c r="Q1180" s="222"/>
      <c r="R1180" s="223"/>
      <c r="S1180" s="223"/>
      <c r="T1180" s="223"/>
      <c r="U1180" s="223"/>
      <c r="V1180" s="223"/>
      <c r="W1180" s="223"/>
      <c r="X1180" s="223"/>
      <c r="Y1180" s="223"/>
      <c r="Z1180" s="212"/>
      <c r="AA1180" s="212"/>
      <c r="AB1180" s="212"/>
      <c r="AC1180" s="212"/>
      <c r="AD1180" s="212"/>
      <c r="AE1180" s="212"/>
      <c r="AF1180" s="212"/>
      <c r="AG1180" s="212" t="s">
        <v>357</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59" t="s">
        <v>1348</v>
      </c>
      <c r="D1181" s="248"/>
      <c r="E1181" s="248"/>
      <c r="F1181" s="248"/>
      <c r="G1181" s="248"/>
      <c r="H1181" s="223"/>
      <c r="I1181" s="223"/>
      <c r="J1181" s="223"/>
      <c r="K1181" s="223"/>
      <c r="L1181" s="223"/>
      <c r="M1181" s="223"/>
      <c r="N1181" s="222"/>
      <c r="O1181" s="222"/>
      <c r="P1181" s="222"/>
      <c r="Q1181" s="222"/>
      <c r="R1181" s="223"/>
      <c r="S1181" s="223"/>
      <c r="T1181" s="223"/>
      <c r="U1181" s="223"/>
      <c r="V1181" s="223"/>
      <c r="W1181" s="223"/>
      <c r="X1181" s="223"/>
      <c r="Y1181" s="223"/>
      <c r="Z1181" s="212"/>
      <c r="AA1181" s="212"/>
      <c r="AB1181" s="212"/>
      <c r="AC1181" s="212"/>
      <c r="AD1181" s="212"/>
      <c r="AE1181" s="212"/>
      <c r="AF1181" s="212"/>
      <c r="AG1181" s="212" t="s">
        <v>357</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59" t="s">
        <v>1338</v>
      </c>
      <c r="D1182" s="248"/>
      <c r="E1182" s="248"/>
      <c r="F1182" s="248"/>
      <c r="G1182" s="248"/>
      <c r="H1182" s="223"/>
      <c r="I1182" s="223"/>
      <c r="J1182" s="223"/>
      <c r="K1182" s="223"/>
      <c r="L1182" s="223"/>
      <c r="M1182" s="223"/>
      <c r="N1182" s="222"/>
      <c r="O1182" s="222"/>
      <c r="P1182" s="222"/>
      <c r="Q1182" s="222"/>
      <c r="R1182" s="223"/>
      <c r="S1182" s="223"/>
      <c r="T1182" s="223"/>
      <c r="U1182" s="223"/>
      <c r="V1182" s="223"/>
      <c r="W1182" s="223"/>
      <c r="X1182" s="223"/>
      <c r="Y1182" s="223"/>
      <c r="Z1182" s="212"/>
      <c r="AA1182" s="212"/>
      <c r="AB1182" s="212"/>
      <c r="AC1182" s="212"/>
      <c r="AD1182" s="212"/>
      <c r="AE1182" s="212"/>
      <c r="AF1182" s="212"/>
      <c r="AG1182" s="212" t="s">
        <v>357</v>
      </c>
      <c r="AH1182" s="212"/>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59" t="s">
        <v>889</v>
      </c>
      <c r="D1183" s="248"/>
      <c r="E1183" s="248"/>
      <c r="F1183" s="248"/>
      <c r="G1183" s="248"/>
      <c r="H1183" s="223"/>
      <c r="I1183" s="223"/>
      <c r="J1183" s="223"/>
      <c r="K1183" s="223"/>
      <c r="L1183" s="223"/>
      <c r="M1183" s="223"/>
      <c r="N1183" s="222"/>
      <c r="O1183" s="222"/>
      <c r="P1183" s="222"/>
      <c r="Q1183" s="222"/>
      <c r="R1183" s="223"/>
      <c r="S1183" s="223"/>
      <c r="T1183" s="223"/>
      <c r="U1183" s="223"/>
      <c r="V1183" s="223"/>
      <c r="W1183" s="223"/>
      <c r="X1183" s="223"/>
      <c r="Y1183" s="223"/>
      <c r="Z1183" s="212"/>
      <c r="AA1183" s="212"/>
      <c r="AB1183" s="212"/>
      <c r="AC1183" s="212"/>
      <c r="AD1183" s="212"/>
      <c r="AE1183" s="212"/>
      <c r="AF1183" s="212"/>
      <c r="AG1183" s="212" t="s">
        <v>357</v>
      </c>
      <c r="AH1183" s="212"/>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59" t="s">
        <v>1686</v>
      </c>
      <c r="D1184" s="248"/>
      <c r="E1184" s="248"/>
      <c r="F1184" s="248"/>
      <c r="G1184" s="248"/>
      <c r="H1184" s="223"/>
      <c r="I1184" s="223"/>
      <c r="J1184" s="223"/>
      <c r="K1184" s="223"/>
      <c r="L1184" s="223"/>
      <c r="M1184" s="223"/>
      <c r="N1184" s="222"/>
      <c r="O1184" s="222"/>
      <c r="P1184" s="222"/>
      <c r="Q1184" s="222"/>
      <c r="R1184" s="223"/>
      <c r="S1184" s="223"/>
      <c r="T1184" s="223"/>
      <c r="U1184" s="223"/>
      <c r="V1184" s="223"/>
      <c r="W1184" s="223"/>
      <c r="X1184" s="223"/>
      <c r="Y1184" s="223"/>
      <c r="Z1184" s="212"/>
      <c r="AA1184" s="212"/>
      <c r="AB1184" s="212"/>
      <c r="AC1184" s="212"/>
      <c r="AD1184" s="212"/>
      <c r="AE1184" s="212"/>
      <c r="AF1184" s="212"/>
      <c r="AG1184" s="212" t="s">
        <v>357</v>
      </c>
      <c r="AH1184" s="212"/>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59" t="s">
        <v>1689</v>
      </c>
      <c r="D1185" s="248"/>
      <c r="E1185" s="248"/>
      <c r="F1185" s="248"/>
      <c r="G1185" s="248"/>
      <c r="H1185" s="223"/>
      <c r="I1185" s="223"/>
      <c r="J1185" s="223"/>
      <c r="K1185" s="223"/>
      <c r="L1185" s="223"/>
      <c r="M1185" s="223"/>
      <c r="N1185" s="222"/>
      <c r="O1185" s="222"/>
      <c r="P1185" s="222"/>
      <c r="Q1185" s="222"/>
      <c r="R1185" s="223"/>
      <c r="S1185" s="223"/>
      <c r="T1185" s="223"/>
      <c r="U1185" s="223"/>
      <c r="V1185" s="223"/>
      <c r="W1185" s="223"/>
      <c r="X1185" s="223"/>
      <c r="Y1185" s="223"/>
      <c r="Z1185" s="212"/>
      <c r="AA1185" s="212"/>
      <c r="AB1185" s="212"/>
      <c r="AC1185" s="212"/>
      <c r="AD1185" s="212"/>
      <c r="AE1185" s="212"/>
      <c r="AF1185" s="212"/>
      <c r="AG1185" s="212" t="s">
        <v>357</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59" t="s">
        <v>1664</v>
      </c>
      <c r="D1186" s="248"/>
      <c r="E1186" s="248"/>
      <c r="F1186" s="248"/>
      <c r="G1186" s="248"/>
      <c r="H1186" s="223"/>
      <c r="I1186" s="223"/>
      <c r="J1186" s="223"/>
      <c r="K1186" s="223"/>
      <c r="L1186" s="223"/>
      <c r="M1186" s="223"/>
      <c r="N1186" s="222"/>
      <c r="O1186" s="222"/>
      <c r="P1186" s="222"/>
      <c r="Q1186" s="222"/>
      <c r="R1186" s="223"/>
      <c r="S1186" s="223"/>
      <c r="T1186" s="223"/>
      <c r="U1186" s="223"/>
      <c r="V1186" s="223"/>
      <c r="W1186" s="223"/>
      <c r="X1186" s="223"/>
      <c r="Y1186" s="223"/>
      <c r="Z1186" s="212"/>
      <c r="AA1186" s="212"/>
      <c r="AB1186" s="212"/>
      <c r="AC1186" s="212"/>
      <c r="AD1186" s="212"/>
      <c r="AE1186" s="212"/>
      <c r="AF1186" s="212"/>
      <c r="AG1186" s="212" t="s">
        <v>357</v>
      </c>
      <c r="AH1186" s="212"/>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59" t="s">
        <v>1339</v>
      </c>
      <c r="D1187" s="248"/>
      <c r="E1187" s="248"/>
      <c r="F1187" s="248"/>
      <c r="G1187" s="248"/>
      <c r="H1187" s="223"/>
      <c r="I1187" s="223"/>
      <c r="J1187" s="223"/>
      <c r="K1187" s="223"/>
      <c r="L1187" s="223"/>
      <c r="M1187" s="223"/>
      <c r="N1187" s="222"/>
      <c r="O1187" s="222"/>
      <c r="P1187" s="222"/>
      <c r="Q1187" s="222"/>
      <c r="R1187" s="223"/>
      <c r="S1187" s="223"/>
      <c r="T1187" s="223"/>
      <c r="U1187" s="223"/>
      <c r="V1187" s="223"/>
      <c r="W1187" s="223"/>
      <c r="X1187" s="223"/>
      <c r="Y1187" s="223"/>
      <c r="Z1187" s="212"/>
      <c r="AA1187" s="212"/>
      <c r="AB1187" s="212"/>
      <c r="AC1187" s="212"/>
      <c r="AD1187" s="212"/>
      <c r="AE1187" s="212"/>
      <c r="AF1187" s="212"/>
      <c r="AG1187" s="212" t="s">
        <v>357</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19"/>
      <c r="B1188" s="220"/>
      <c r="C1188" s="259" t="s">
        <v>1665</v>
      </c>
      <c r="D1188" s="248"/>
      <c r="E1188" s="248"/>
      <c r="F1188" s="248"/>
      <c r="G1188" s="248"/>
      <c r="H1188" s="223"/>
      <c r="I1188" s="223"/>
      <c r="J1188" s="223"/>
      <c r="K1188" s="223"/>
      <c r="L1188" s="223"/>
      <c r="M1188" s="223"/>
      <c r="N1188" s="222"/>
      <c r="O1188" s="222"/>
      <c r="P1188" s="222"/>
      <c r="Q1188" s="222"/>
      <c r="R1188" s="223"/>
      <c r="S1188" s="223"/>
      <c r="T1188" s="223"/>
      <c r="U1188" s="223"/>
      <c r="V1188" s="223"/>
      <c r="W1188" s="223"/>
      <c r="X1188" s="223"/>
      <c r="Y1188" s="223"/>
      <c r="Z1188" s="212"/>
      <c r="AA1188" s="212"/>
      <c r="AB1188" s="212"/>
      <c r="AC1188" s="212"/>
      <c r="AD1188" s="212"/>
      <c r="AE1188" s="212"/>
      <c r="AF1188" s="212"/>
      <c r="AG1188" s="212" t="s">
        <v>357</v>
      </c>
      <c r="AH1188" s="212"/>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59" t="s">
        <v>1688</v>
      </c>
      <c r="D1189" s="248"/>
      <c r="E1189" s="248"/>
      <c r="F1189" s="248"/>
      <c r="G1189" s="248"/>
      <c r="H1189" s="223"/>
      <c r="I1189" s="223"/>
      <c r="J1189" s="223"/>
      <c r="K1189" s="223"/>
      <c r="L1189" s="223"/>
      <c r="M1189" s="223"/>
      <c r="N1189" s="222"/>
      <c r="O1189" s="222"/>
      <c r="P1189" s="222"/>
      <c r="Q1189" s="222"/>
      <c r="R1189" s="223"/>
      <c r="S1189" s="223"/>
      <c r="T1189" s="223"/>
      <c r="U1189" s="223"/>
      <c r="V1189" s="223"/>
      <c r="W1189" s="223"/>
      <c r="X1189" s="223"/>
      <c r="Y1189" s="223"/>
      <c r="Z1189" s="212"/>
      <c r="AA1189" s="212"/>
      <c r="AB1189" s="212"/>
      <c r="AC1189" s="212"/>
      <c r="AD1189" s="212"/>
      <c r="AE1189" s="212"/>
      <c r="AF1189" s="212"/>
      <c r="AG1189" s="212" t="s">
        <v>357</v>
      </c>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59" t="s">
        <v>1340</v>
      </c>
      <c r="D1190" s="248"/>
      <c r="E1190" s="248"/>
      <c r="F1190" s="248"/>
      <c r="G1190" s="248"/>
      <c r="H1190" s="223"/>
      <c r="I1190" s="223"/>
      <c r="J1190" s="223"/>
      <c r="K1190" s="223"/>
      <c r="L1190" s="223"/>
      <c r="M1190" s="223"/>
      <c r="N1190" s="222"/>
      <c r="O1190" s="222"/>
      <c r="P1190" s="222"/>
      <c r="Q1190" s="222"/>
      <c r="R1190" s="223"/>
      <c r="S1190" s="223"/>
      <c r="T1190" s="223"/>
      <c r="U1190" s="223"/>
      <c r="V1190" s="223"/>
      <c r="W1190" s="223"/>
      <c r="X1190" s="223"/>
      <c r="Y1190" s="223"/>
      <c r="Z1190" s="212"/>
      <c r="AA1190" s="212"/>
      <c r="AB1190" s="212"/>
      <c r="AC1190" s="212"/>
      <c r="AD1190" s="212"/>
      <c r="AE1190" s="212"/>
      <c r="AF1190" s="212"/>
      <c r="AG1190" s="212" t="s">
        <v>357</v>
      </c>
      <c r="AH1190" s="212"/>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59" t="s">
        <v>1341</v>
      </c>
      <c r="D1191" s="248"/>
      <c r="E1191" s="248"/>
      <c r="F1191" s="248"/>
      <c r="G1191" s="248"/>
      <c r="H1191" s="223"/>
      <c r="I1191" s="223"/>
      <c r="J1191" s="223"/>
      <c r="K1191" s="223"/>
      <c r="L1191" s="223"/>
      <c r="M1191" s="223"/>
      <c r="N1191" s="222"/>
      <c r="O1191" s="222"/>
      <c r="P1191" s="222"/>
      <c r="Q1191" s="222"/>
      <c r="R1191" s="223"/>
      <c r="S1191" s="223"/>
      <c r="T1191" s="223"/>
      <c r="U1191" s="223"/>
      <c r="V1191" s="223"/>
      <c r="W1191" s="223"/>
      <c r="X1191" s="223"/>
      <c r="Y1191" s="223"/>
      <c r="Z1191" s="212"/>
      <c r="AA1191" s="212"/>
      <c r="AB1191" s="212"/>
      <c r="AC1191" s="212"/>
      <c r="AD1191" s="212"/>
      <c r="AE1191" s="212"/>
      <c r="AF1191" s="212"/>
      <c r="AG1191" s="212" t="s">
        <v>357</v>
      </c>
      <c r="AH1191" s="212"/>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59" t="s">
        <v>1342</v>
      </c>
      <c r="D1192" s="248"/>
      <c r="E1192" s="248"/>
      <c r="F1192" s="248"/>
      <c r="G1192" s="248"/>
      <c r="H1192" s="223"/>
      <c r="I1192" s="223"/>
      <c r="J1192" s="223"/>
      <c r="K1192" s="223"/>
      <c r="L1192" s="223"/>
      <c r="M1192" s="223"/>
      <c r="N1192" s="222"/>
      <c r="O1192" s="222"/>
      <c r="P1192" s="222"/>
      <c r="Q1192" s="222"/>
      <c r="R1192" s="223"/>
      <c r="S1192" s="223"/>
      <c r="T1192" s="223"/>
      <c r="U1192" s="223"/>
      <c r="V1192" s="223"/>
      <c r="W1192" s="223"/>
      <c r="X1192" s="223"/>
      <c r="Y1192" s="223"/>
      <c r="Z1192" s="212"/>
      <c r="AA1192" s="212"/>
      <c r="AB1192" s="212"/>
      <c r="AC1192" s="212"/>
      <c r="AD1192" s="212"/>
      <c r="AE1192" s="212"/>
      <c r="AF1192" s="212"/>
      <c r="AG1192" s="212" t="s">
        <v>357</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59" t="s">
        <v>1652</v>
      </c>
      <c r="D1193" s="248"/>
      <c r="E1193" s="248"/>
      <c r="F1193" s="248"/>
      <c r="G1193" s="248"/>
      <c r="H1193" s="223"/>
      <c r="I1193" s="223"/>
      <c r="J1193" s="223"/>
      <c r="K1193" s="223"/>
      <c r="L1193" s="223"/>
      <c r="M1193" s="223"/>
      <c r="N1193" s="222"/>
      <c r="O1193" s="222"/>
      <c r="P1193" s="222"/>
      <c r="Q1193" s="222"/>
      <c r="R1193" s="223"/>
      <c r="S1193" s="223"/>
      <c r="T1193" s="223"/>
      <c r="U1193" s="223"/>
      <c r="V1193" s="223"/>
      <c r="W1193" s="223"/>
      <c r="X1193" s="223"/>
      <c r="Y1193" s="223"/>
      <c r="Z1193" s="212"/>
      <c r="AA1193" s="212"/>
      <c r="AB1193" s="212"/>
      <c r="AC1193" s="212"/>
      <c r="AD1193" s="212"/>
      <c r="AE1193" s="212"/>
      <c r="AF1193" s="212"/>
      <c r="AG1193" s="212" t="s">
        <v>357</v>
      </c>
      <c r="AH1193" s="212"/>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47" t="str">
        <f>C1193</f>
        <v>Kompletní provedení dle veškerých informací obsažených v PD (textová i výkresová část, technologické postupy atd.).</v>
      </c>
      <c r="BB1193" s="212"/>
      <c r="BC1193" s="212"/>
      <c r="BD1193" s="212"/>
      <c r="BE1193" s="212"/>
      <c r="BF1193" s="212"/>
      <c r="BG1193" s="212"/>
      <c r="BH1193" s="212"/>
    </row>
    <row r="1194" spans="1:60" ht="22.5" outlineLevel="3" x14ac:dyDescent="0.2">
      <c r="A1194" s="219"/>
      <c r="B1194" s="220"/>
      <c r="C1194" s="259" t="s">
        <v>1653</v>
      </c>
      <c r="D1194" s="248"/>
      <c r="E1194" s="248"/>
      <c r="F1194" s="248"/>
      <c r="G1194" s="248"/>
      <c r="H1194" s="223"/>
      <c r="I1194" s="223"/>
      <c r="J1194" s="223"/>
      <c r="K1194" s="223"/>
      <c r="L1194" s="223"/>
      <c r="M1194" s="223"/>
      <c r="N1194" s="222"/>
      <c r="O1194" s="222"/>
      <c r="P1194" s="222"/>
      <c r="Q1194" s="222"/>
      <c r="R1194" s="223"/>
      <c r="S1194" s="223"/>
      <c r="T1194" s="223"/>
      <c r="U1194" s="223"/>
      <c r="V1194" s="223"/>
      <c r="W1194" s="223"/>
      <c r="X1194" s="223"/>
      <c r="Y1194" s="223"/>
      <c r="Z1194" s="212"/>
      <c r="AA1194" s="212"/>
      <c r="AB1194" s="212"/>
      <c r="AC1194" s="212"/>
      <c r="AD1194" s="212"/>
      <c r="AE1194" s="212"/>
      <c r="AF1194" s="212"/>
      <c r="AG1194" s="212" t="s">
        <v>357</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47" t="str">
        <f>C1194</f>
        <v>Provedení je včetně montáže, demontáže původních konstrukcí, dodávky, přesunu hmot, přesunu a likvidace suti, povrchové úpravy, repasí, dílenských dokumentací,</v>
      </c>
      <c r="BB1194" s="212"/>
      <c r="BC1194" s="212"/>
      <c r="BD1194" s="212"/>
      <c r="BE1194" s="212"/>
      <c r="BF1194" s="212"/>
      <c r="BG1194" s="212"/>
      <c r="BH1194" s="212"/>
    </row>
    <row r="1195" spans="1:60" outlineLevel="3" x14ac:dyDescent="0.2">
      <c r="A1195" s="219"/>
      <c r="B1195" s="220"/>
      <c r="C1195" s="259" t="s">
        <v>666</v>
      </c>
      <c r="D1195" s="248"/>
      <c r="E1195" s="248"/>
      <c r="F1195" s="248"/>
      <c r="G1195" s="248"/>
      <c r="H1195" s="223"/>
      <c r="I1195" s="223"/>
      <c r="J1195" s="223"/>
      <c r="K1195" s="223"/>
      <c r="L1195" s="223"/>
      <c r="M1195" s="223"/>
      <c r="N1195" s="222"/>
      <c r="O1195" s="222"/>
      <c r="P1195" s="222"/>
      <c r="Q1195" s="222"/>
      <c r="R1195" s="223"/>
      <c r="S1195" s="223"/>
      <c r="T1195" s="223"/>
      <c r="U1195" s="223"/>
      <c r="V1195" s="223"/>
      <c r="W1195" s="223"/>
      <c r="X1195" s="223"/>
      <c r="Y1195" s="223"/>
      <c r="Z1195" s="212"/>
      <c r="AA1195" s="212"/>
      <c r="AB1195" s="212"/>
      <c r="AC1195" s="212"/>
      <c r="AD1195" s="212"/>
      <c r="AE1195" s="212"/>
      <c r="AF1195" s="212"/>
      <c r="AG1195" s="212" t="s">
        <v>357</v>
      </c>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1" x14ac:dyDescent="0.2">
      <c r="A1196" s="239">
        <v>196</v>
      </c>
      <c r="B1196" s="240" t="s">
        <v>1349</v>
      </c>
      <c r="C1196" s="257" t="s">
        <v>1350</v>
      </c>
      <c r="D1196" s="241" t="s">
        <v>862</v>
      </c>
      <c r="E1196" s="242">
        <v>2</v>
      </c>
      <c r="F1196" s="243"/>
      <c r="G1196" s="244">
        <f>ROUND(E1196*F1196,2)</f>
        <v>0</v>
      </c>
      <c r="H1196" s="243"/>
      <c r="I1196" s="244">
        <f>ROUND(E1196*H1196,2)</f>
        <v>0</v>
      </c>
      <c r="J1196" s="243"/>
      <c r="K1196" s="244">
        <f>ROUND(E1196*J1196,2)</f>
        <v>0</v>
      </c>
      <c r="L1196" s="244">
        <v>21</v>
      </c>
      <c r="M1196" s="244">
        <f>G1196*(1+L1196/100)</f>
        <v>0</v>
      </c>
      <c r="N1196" s="242">
        <v>0</v>
      </c>
      <c r="O1196" s="242">
        <f>ROUND(E1196*N1196,2)</f>
        <v>0</v>
      </c>
      <c r="P1196" s="242">
        <v>0</v>
      </c>
      <c r="Q1196" s="242">
        <f>ROUND(E1196*P1196,2)</f>
        <v>0</v>
      </c>
      <c r="R1196" s="244"/>
      <c r="S1196" s="244" t="s">
        <v>413</v>
      </c>
      <c r="T1196" s="245" t="s">
        <v>353</v>
      </c>
      <c r="U1196" s="223">
        <v>0</v>
      </c>
      <c r="V1196" s="223">
        <f>ROUND(E1196*U1196,2)</f>
        <v>0</v>
      </c>
      <c r="W1196" s="223"/>
      <c r="X1196" s="223" t="s">
        <v>686</v>
      </c>
      <c r="Y1196" s="223" t="s">
        <v>355</v>
      </c>
      <c r="Z1196" s="212"/>
      <c r="AA1196" s="212"/>
      <c r="AB1196" s="212"/>
      <c r="AC1196" s="212"/>
      <c r="AD1196" s="212"/>
      <c r="AE1196" s="212"/>
      <c r="AF1196" s="212"/>
      <c r="AG1196" s="212" t="s">
        <v>687</v>
      </c>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2" x14ac:dyDescent="0.2">
      <c r="A1197" s="219"/>
      <c r="B1197" s="220"/>
      <c r="C1197" s="258" t="s">
        <v>425</v>
      </c>
      <c r="D1197" s="246"/>
      <c r="E1197" s="246"/>
      <c r="F1197" s="246"/>
      <c r="G1197" s="246"/>
      <c r="H1197" s="223"/>
      <c r="I1197" s="223"/>
      <c r="J1197" s="223"/>
      <c r="K1197" s="223"/>
      <c r="L1197" s="223"/>
      <c r="M1197" s="223"/>
      <c r="N1197" s="222"/>
      <c r="O1197" s="222"/>
      <c r="P1197" s="222"/>
      <c r="Q1197" s="222"/>
      <c r="R1197" s="223"/>
      <c r="S1197" s="223"/>
      <c r="T1197" s="223"/>
      <c r="U1197" s="223"/>
      <c r="V1197" s="223"/>
      <c r="W1197" s="223"/>
      <c r="X1197" s="223"/>
      <c r="Y1197" s="223"/>
      <c r="Z1197" s="212"/>
      <c r="AA1197" s="212"/>
      <c r="AB1197" s="212"/>
      <c r="AC1197" s="212"/>
      <c r="AD1197" s="212"/>
      <c r="AE1197" s="212"/>
      <c r="AF1197" s="212"/>
      <c r="AG1197" s="212" t="s">
        <v>357</v>
      </c>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59" t="s">
        <v>1351</v>
      </c>
      <c r="D1198" s="248"/>
      <c r="E1198" s="248"/>
      <c r="F1198" s="248"/>
      <c r="G1198" s="248"/>
      <c r="H1198" s="223"/>
      <c r="I1198" s="223"/>
      <c r="J1198" s="223"/>
      <c r="K1198" s="223"/>
      <c r="L1198" s="223"/>
      <c r="M1198" s="223"/>
      <c r="N1198" s="222"/>
      <c r="O1198" s="222"/>
      <c r="P1198" s="222"/>
      <c r="Q1198" s="222"/>
      <c r="R1198" s="223"/>
      <c r="S1198" s="223"/>
      <c r="T1198" s="223"/>
      <c r="U1198" s="223"/>
      <c r="V1198" s="223"/>
      <c r="W1198" s="223"/>
      <c r="X1198" s="223"/>
      <c r="Y1198" s="223"/>
      <c r="Z1198" s="212"/>
      <c r="AA1198" s="212"/>
      <c r="AB1198" s="212"/>
      <c r="AC1198" s="212"/>
      <c r="AD1198" s="212"/>
      <c r="AE1198" s="212"/>
      <c r="AF1198" s="212"/>
      <c r="AG1198" s="212" t="s">
        <v>357</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59" t="s">
        <v>1352</v>
      </c>
      <c r="D1199" s="248"/>
      <c r="E1199" s="248"/>
      <c r="F1199" s="248"/>
      <c r="G1199" s="248"/>
      <c r="H1199" s="223"/>
      <c r="I1199" s="223"/>
      <c r="J1199" s="223"/>
      <c r="K1199" s="223"/>
      <c r="L1199" s="223"/>
      <c r="M1199" s="223"/>
      <c r="N1199" s="222"/>
      <c r="O1199" s="222"/>
      <c r="P1199" s="222"/>
      <c r="Q1199" s="222"/>
      <c r="R1199" s="223"/>
      <c r="S1199" s="223"/>
      <c r="T1199" s="223"/>
      <c r="U1199" s="223"/>
      <c r="V1199" s="223"/>
      <c r="W1199" s="223"/>
      <c r="X1199" s="223"/>
      <c r="Y1199" s="223"/>
      <c r="Z1199" s="212"/>
      <c r="AA1199" s="212"/>
      <c r="AB1199" s="212"/>
      <c r="AC1199" s="212"/>
      <c r="AD1199" s="212"/>
      <c r="AE1199" s="212"/>
      <c r="AF1199" s="212"/>
      <c r="AG1199" s="212" t="s">
        <v>357</v>
      </c>
      <c r="AH1199" s="212"/>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59" t="s">
        <v>1353</v>
      </c>
      <c r="D1200" s="248"/>
      <c r="E1200" s="248"/>
      <c r="F1200" s="248"/>
      <c r="G1200" s="248"/>
      <c r="H1200" s="223"/>
      <c r="I1200" s="223"/>
      <c r="J1200" s="223"/>
      <c r="K1200" s="223"/>
      <c r="L1200" s="223"/>
      <c r="M1200" s="223"/>
      <c r="N1200" s="222"/>
      <c r="O1200" s="222"/>
      <c r="P1200" s="222"/>
      <c r="Q1200" s="222"/>
      <c r="R1200" s="223"/>
      <c r="S1200" s="223"/>
      <c r="T1200" s="223"/>
      <c r="U1200" s="223"/>
      <c r="V1200" s="223"/>
      <c r="W1200" s="223"/>
      <c r="X1200" s="223"/>
      <c r="Y1200" s="223"/>
      <c r="Z1200" s="212"/>
      <c r="AA1200" s="212"/>
      <c r="AB1200" s="212"/>
      <c r="AC1200" s="212"/>
      <c r="AD1200" s="212"/>
      <c r="AE1200" s="212"/>
      <c r="AF1200" s="212"/>
      <c r="AG1200" s="212" t="s">
        <v>357</v>
      </c>
      <c r="AH1200" s="212"/>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59" t="s">
        <v>1335</v>
      </c>
      <c r="D1201" s="248"/>
      <c r="E1201" s="248"/>
      <c r="F1201" s="248"/>
      <c r="G1201" s="248"/>
      <c r="H1201" s="223"/>
      <c r="I1201" s="223"/>
      <c r="J1201" s="223"/>
      <c r="K1201" s="223"/>
      <c r="L1201" s="223"/>
      <c r="M1201" s="223"/>
      <c r="N1201" s="222"/>
      <c r="O1201" s="222"/>
      <c r="P1201" s="222"/>
      <c r="Q1201" s="222"/>
      <c r="R1201" s="223"/>
      <c r="S1201" s="223"/>
      <c r="T1201" s="223"/>
      <c r="U1201" s="223"/>
      <c r="V1201" s="223"/>
      <c r="W1201" s="223"/>
      <c r="X1201" s="223"/>
      <c r="Y1201" s="223"/>
      <c r="Z1201" s="212"/>
      <c r="AA1201" s="212"/>
      <c r="AB1201" s="212"/>
      <c r="AC1201" s="212"/>
      <c r="AD1201" s="212"/>
      <c r="AE1201" s="212"/>
      <c r="AF1201" s="212"/>
      <c r="AG1201" s="212" t="s">
        <v>357</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59" t="s">
        <v>1690</v>
      </c>
      <c r="D1202" s="248"/>
      <c r="E1202" s="248"/>
      <c r="F1202" s="248"/>
      <c r="G1202" s="248"/>
      <c r="H1202" s="223"/>
      <c r="I1202" s="223"/>
      <c r="J1202" s="223"/>
      <c r="K1202" s="223"/>
      <c r="L1202" s="223"/>
      <c r="M1202" s="223"/>
      <c r="N1202" s="222"/>
      <c r="O1202" s="222"/>
      <c r="P1202" s="222"/>
      <c r="Q1202" s="222"/>
      <c r="R1202" s="223"/>
      <c r="S1202" s="223"/>
      <c r="T1202" s="223"/>
      <c r="U1202" s="223"/>
      <c r="V1202" s="223"/>
      <c r="W1202" s="223"/>
      <c r="X1202" s="223"/>
      <c r="Y1202" s="223"/>
      <c r="Z1202" s="212"/>
      <c r="AA1202" s="212"/>
      <c r="AB1202" s="212"/>
      <c r="AC1202" s="212"/>
      <c r="AD1202" s="212"/>
      <c r="AE1202" s="212"/>
      <c r="AF1202" s="212"/>
      <c r="AG1202" s="212" t="s">
        <v>357</v>
      </c>
      <c r="AH1202" s="212"/>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59" t="s">
        <v>1354</v>
      </c>
      <c r="D1203" s="248"/>
      <c r="E1203" s="248"/>
      <c r="F1203" s="248"/>
      <c r="G1203" s="248"/>
      <c r="H1203" s="223"/>
      <c r="I1203" s="223"/>
      <c r="J1203" s="223"/>
      <c r="K1203" s="223"/>
      <c r="L1203" s="223"/>
      <c r="M1203" s="223"/>
      <c r="N1203" s="222"/>
      <c r="O1203" s="222"/>
      <c r="P1203" s="222"/>
      <c r="Q1203" s="222"/>
      <c r="R1203" s="223"/>
      <c r="S1203" s="223"/>
      <c r="T1203" s="223"/>
      <c r="U1203" s="223"/>
      <c r="V1203" s="223"/>
      <c r="W1203" s="223"/>
      <c r="X1203" s="223"/>
      <c r="Y1203" s="223"/>
      <c r="Z1203" s="212"/>
      <c r="AA1203" s="212"/>
      <c r="AB1203" s="212"/>
      <c r="AC1203" s="212"/>
      <c r="AD1203" s="212"/>
      <c r="AE1203" s="212"/>
      <c r="AF1203" s="212"/>
      <c r="AG1203" s="212" t="s">
        <v>357</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59" t="s">
        <v>1355</v>
      </c>
      <c r="D1204" s="248"/>
      <c r="E1204" s="248"/>
      <c r="F1204" s="248"/>
      <c r="G1204" s="248"/>
      <c r="H1204" s="223"/>
      <c r="I1204" s="223"/>
      <c r="J1204" s="223"/>
      <c r="K1204" s="223"/>
      <c r="L1204" s="223"/>
      <c r="M1204" s="223"/>
      <c r="N1204" s="222"/>
      <c r="O1204" s="222"/>
      <c r="P1204" s="222"/>
      <c r="Q1204" s="222"/>
      <c r="R1204" s="223"/>
      <c r="S1204" s="223"/>
      <c r="T1204" s="223"/>
      <c r="U1204" s="223"/>
      <c r="V1204" s="223"/>
      <c r="W1204" s="223"/>
      <c r="X1204" s="223"/>
      <c r="Y1204" s="223"/>
      <c r="Z1204" s="212"/>
      <c r="AA1204" s="212"/>
      <c r="AB1204" s="212"/>
      <c r="AC1204" s="212"/>
      <c r="AD1204" s="212"/>
      <c r="AE1204" s="212"/>
      <c r="AF1204" s="212"/>
      <c r="AG1204" s="212" t="s">
        <v>357</v>
      </c>
      <c r="AH1204" s="212"/>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47" t="str">
        <f>C1204</f>
        <v>Typ zámku: ELEKTRONICKÉ OVLÁDÁNI ZEVNITŘ I VNĚ OBJEKTU, RUČNÍ POHON PŘI VÝPADKU EL. PROUDU, DÁLKOVÉ OVLÁDÁNÍ</v>
      </c>
      <c r="BB1204" s="212"/>
      <c r="BC1204" s="212"/>
      <c r="BD1204" s="212"/>
      <c r="BE1204" s="212"/>
      <c r="BF1204" s="212"/>
      <c r="BG1204" s="212"/>
      <c r="BH1204" s="212"/>
    </row>
    <row r="1205" spans="1:60" outlineLevel="3" x14ac:dyDescent="0.2">
      <c r="A1205" s="219"/>
      <c r="B1205" s="220"/>
      <c r="C1205" s="259" t="s">
        <v>889</v>
      </c>
      <c r="D1205" s="248"/>
      <c r="E1205" s="248"/>
      <c r="F1205" s="248"/>
      <c r="G1205" s="248"/>
      <c r="H1205" s="223"/>
      <c r="I1205" s="223"/>
      <c r="J1205" s="223"/>
      <c r="K1205" s="223"/>
      <c r="L1205" s="223"/>
      <c r="M1205" s="223"/>
      <c r="N1205" s="222"/>
      <c r="O1205" s="222"/>
      <c r="P1205" s="222"/>
      <c r="Q1205" s="222"/>
      <c r="R1205" s="223"/>
      <c r="S1205" s="223"/>
      <c r="T1205" s="223"/>
      <c r="U1205" s="223"/>
      <c r="V1205" s="223"/>
      <c r="W1205" s="223"/>
      <c r="X1205" s="223"/>
      <c r="Y1205" s="223"/>
      <c r="Z1205" s="212"/>
      <c r="AA1205" s="212"/>
      <c r="AB1205" s="212"/>
      <c r="AC1205" s="212"/>
      <c r="AD1205" s="212"/>
      <c r="AE1205" s="212"/>
      <c r="AF1205" s="212"/>
      <c r="AG1205" s="212" t="s">
        <v>357</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59" t="s">
        <v>1674</v>
      </c>
      <c r="D1206" s="248"/>
      <c r="E1206" s="248"/>
      <c r="F1206" s="248"/>
      <c r="G1206" s="248"/>
      <c r="H1206" s="223"/>
      <c r="I1206" s="223"/>
      <c r="J1206" s="223"/>
      <c r="K1206" s="223"/>
      <c r="L1206" s="223"/>
      <c r="M1206" s="223"/>
      <c r="N1206" s="222"/>
      <c r="O1206" s="222"/>
      <c r="P1206" s="222"/>
      <c r="Q1206" s="222"/>
      <c r="R1206" s="223"/>
      <c r="S1206" s="223"/>
      <c r="T1206" s="223"/>
      <c r="U1206" s="223"/>
      <c r="V1206" s="223"/>
      <c r="W1206" s="223"/>
      <c r="X1206" s="223"/>
      <c r="Y1206" s="223"/>
      <c r="Z1206" s="212"/>
      <c r="AA1206" s="212"/>
      <c r="AB1206" s="212"/>
      <c r="AC1206" s="212"/>
      <c r="AD1206" s="212"/>
      <c r="AE1206" s="212"/>
      <c r="AF1206" s="212"/>
      <c r="AG1206" s="212" t="s">
        <v>357</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59" t="s">
        <v>1680</v>
      </c>
      <c r="D1207" s="248"/>
      <c r="E1207" s="248"/>
      <c r="F1207" s="248"/>
      <c r="G1207" s="248"/>
      <c r="H1207" s="223"/>
      <c r="I1207" s="223"/>
      <c r="J1207" s="223"/>
      <c r="K1207" s="223"/>
      <c r="L1207" s="223"/>
      <c r="M1207" s="223"/>
      <c r="N1207" s="222"/>
      <c r="O1207" s="222"/>
      <c r="P1207" s="222"/>
      <c r="Q1207" s="222"/>
      <c r="R1207" s="223"/>
      <c r="S1207" s="223"/>
      <c r="T1207" s="223"/>
      <c r="U1207" s="223"/>
      <c r="V1207" s="223"/>
      <c r="W1207" s="223"/>
      <c r="X1207" s="223"/>
      <c r="Y1207" s="223"/>
      <c r="Z1207" s="212"/>
      <c r="AA1207" s="212"/>
      <c r="AB1207" s="212"/>
      <c r="AC1207" s="212"/>
      <c r="AD1207" s="212"/>
      <c r="AE1207" s="212"/>
      <c r="AF1207" s="212"/>
      <c r="AG1207" s="212" t="s">
        <v>357</v>
      </c>
      <c r="AH1207" s="212"/>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3" x14ac:dyDescent="0.2">
      <c r="A1208" s="219"/>
      <c r="B1208" s="220"/>
      <c r="C1208" s="259" t="s">
        <v>1681</v>
      </c>
      <c r="D1208" s="248"/>
      <c r="E1208" s="248"/>
      <c r="F1208" s="248"/>
      <c r="G1208" s="248"/>
      <c r="H1208" s="223"/>
      <c r="I1208" s="223"/>
      <c r="J1208" s="223"/>
      <c r="K1208" s="223"/>
      <c r="L1208" s="223"/>
      <c r="M1208" s="223"/>
      <c r="N1208" s="222"/>
      <c r="O1208" s="222"/>
      <c r="P1208" s="222"/>
      <c r="Q1208" s="222"/>
      <c r="R1208" s="223"/>
      <c r="S1208" s="223"/>
      <c r="T1208" s="223"/>
      <c r="U1208" s="223"/>
      <c r="V1208" s="223"/>
      <c r="W1208" s="223"/>
      <c r="X1208" s="223"/>
      <c r="Y1208" s="223"/>
      <c r="Z1208" s="212"/>
      <c r="AA1208" s="212"/>
      <c r="AB1208" s="212"/>
      <c r="AC1208" s="212"/>
      <c r="AD1208" s="212"/>
      <c r="AE1208" s="212"/>
      <c r="AF1208" s="212"/>
      <c r="AG1208" s="212" t="s">
        <v>357</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59" t="s">
        <v>1339</v>
      </c>
      <c r="D1209" s="248"/>
      <c r="E1209" s="248"/>
      <c r="F1209" s="248"/>
      <c r="G1209" s="248"/>
      <c r="H1209" s="223"/>
      <c r="I1209" s="223"/>
      <c r="J1209" s="223"/>
      <c r="K1209" s="223"/>
      <c r="L1209" s="223"/>
      <c r="M1209" s="223"/>
      <c r="N1209" s="222"/>
      <c r="O1209" s="222"/>
      <c r="P1209" s="222"/>
      <c r="Q1209" s="222"/>
      <c r="R1209" s="223"/>
      <c r="S1209" s="223"/>
      <c r="T1209" s="223"/>
      <c r="U1209" s="223"/>
      <c r="V1209" s="223"/>
      <c r="W1209" s="223"/>
      <c r="X1209" s="223"/>
      <c r="Y1209" s="223"/>
      <c r="Z1209" s="212"/>
      <c r="AA1209" s="212"/>
      <c r="AB1209" s="212"/>
      <c r="AC1209" s="212"/>
      <c r="AD1209" s="212"/>
      <c r="AE1209" s="212"/>
      <c r="AF1209" s="212"/>
      <c r="AG1209" s="212" t="s">
        <v>357</v>
      </c>
      <c r="AH1209" s="212"/>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59" t="s">
        <v>1665</v>
      </c>
      <c r="D1210" s="248"/>
      <c r="E1210" s="248"/>
      <c r="F1210" s="248"/>
      <c r="G1210" s="248"/>
      <c r="H1210" s="223"/>
      <c r="I1210" s="223"/>
      <c r="J1210" s="223"/>
      <c r="K1210" s="223"/>
      <c r="L1210" s="223"/>
      <c r="M1210" s="223"/>
      <c r="N1210" s="222"/>
      <c r="O1210" s="222"/>
      <c r="P1210" s="222"/>
      <c r="Q1210" s="222"/>
      <c r="R1210" s="223"/>
      <c r="S1210" s="223"/>
      <c r="T1210" s="223"/>
      <c r="U1210" s="223"/>
      <c r="V1210" s="223"/>
      <c r="W1210" s="223"/>
      <c r="X1210" s="223"/>
      <c r="Y1210" s="223"/>
      <c r="Z1210" s="212"/>
      <c r="AA1210" s="212"/>
      <c r="AB1210" s="212"/>
      <c r="AC1210" s="212"/>
      <c r="AD1210" s="212"/>
      <c r="AE1210" s="212"/>
      <c r="AF1210" s="212"/>
      <c r="AG1210" s="212" t="s">
        <v>357</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59" t="s">
        <v>1666</v>
      </c>
      <c r="D1211" s="248"/>
      <c r="E1211" s="248"/>
      <c r="F1211" s="248"/>
      <c r="G1211" s="248"/>
      <c r="H1211" s="223"/>
      <c r="I1211" s="223"/>
      <c r="J1211" s="223"/>
      <c r="K1211" s="223"/>
      <c r="L1211" s="223"/>
      <c r="M1211" s="223"/>
      <c r="N1211" s="222"/>
      <c r="O1211" s="222"/>
      <c r="P1211" s="222"/>
      <c r="Q1211" s="222"/>
      <c r="R1211" s="223"/>
      <c r="S1211" s="223"/>
      <c r="T1211" s="223"/>
      <c r="U1211" s="223"/>
      <c r="V1211" s="223"/>
      <c r="W1211" s="223"/>
      <c r="X1211" s="223"/>
      <c r="Y1211" s="223"/>
      <c r="Z1211" s="212"/>
      <c r="AA1211" s="212"/>
      <c r="AB1211" s="212"/>
      <c r="AC1211" s="212"/>
      <c r="AD1211" s="212"/>
      <c r="AE1211" s="212"/>
      <c r="AF1211" s="212"/>
      <c r="AG1211" s="212" t="s">
        <v>357</v>
      </c>
      <c r="AH1211" s="212"/>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19"/>
      <c r="B1212" s="220"/>
      <c r="C1212" s="259" t="s">
        <v>880</v>
      </c>
      <c r="D1212" s="248"/>
      <c r="E1212" s="248"/>
      <c r="F1212" s="248"/>
      <c r="G1212" s="248"/>
      <c r="H1212" s="223"/>
      <c r="I1212" s="223"/>
      <c r="J1212" s="223"/>
      <c r="K1212" s="223"/>
      <c r="L1212" s="223"/>
      <c r="M1212" s="223"/>
      <c r="N1212" s="222"/>
      <c r="O1212" s="222"/>
      <c r="P1212" s="222"/>
      <c r="Q1212" s="222"/>
      <c r="R1212" s="223"/>
      <c r="S1212" s="223"/>
      <c r="T1212" s="223"/>
      <c r="U1212" s="223"/>
      <c r="V1212" s="223"/>
      <c r="W1212" s="223"/>
      <c r="X1212" s="223"/>
      <c r="Y1212" s="223"/>
      <c r="Z1212" s="212"/>
      <c r="AA1212" s="212"/>
      <c r="AB1212" s="212"/>
      <c r="AC1212" s="212"/>
      <c r="AD1212" s="212"/>
      <c r="AE1212" s="212"/>
      <c r="AF1212" s="212"/>
      <c r="AG1212" s="212" t="s">
        <v>357</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59" t="s">
        <v>1341</v>
      </c>
      <c r="D1213" s="248"/>
      <c r="E1213" s="248"/>
      <c r="F1213" s="248"/>
      <c r="G1213" s="248"/>
      <c r="H1213" s="223"/>
      <c r="I1213" s="223"/>
      <c r="J1213" s="223"/>
      <c r="K1213" s="223"/>
      <c r="L1213" s="223"/>
      <c r="M1213" s="223"/>
      <c r="N1213" s="222"/>
      <c r="O1213" s="222"/>
      <c r="P1213" s="222"/>
      <c r="Q1213" s="222"/>
      <c r="R1213" s="223"/>
      <c r="S1213" s="223"/>
      <c r="T1213" s="223"/>
      <c r="U1213" s="223"/>
      <c r="V1213" s="223"/>
      <c r="W1213" s="223"/>
      <c r="X1213" s="223"/>
      <c r="Y1213" s="223"/>
      <c r="Z1213" s="212"/>
      <c r="AA1213" s="212"/>
      <c r="AB1213" s="212"/>
      <c r="AC1213" s="212"/>
      <c r="AD1213" s="212"/>
      <c r="AE1213" s="212"/>
      <c r="AF1213" s="212"/>
      <c r="AG1213" s="212" t="s">
        <v>357</v>
      </c>
      <c r="AH1213" s="212"/>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59" t="s">
        <v>1356</v>
      </c>
      <c r="D1214" s="248"/>
      <c r="E1214" s="248"/>
      <c r="F1214" s="248"/>
      <c r="G1214" s="248"/>
      <c r="H1214" s="223"/>
      <c r="I1214" s="223"/>
      <c r="J1214" s="223"/>
      <c r="K1214" s="223"/>
      <c r="L1214" s="223"/>
      <c r="M1214" s="223"/>
      <c r="N1214" s="222"/>
      <c r="O1214" s="222"/>
      <c r="P1214" s="222"/>
      <c r="Q1214" s="222"/>
      <c r="R1214" s="223"/>
      <c r="S1214" s="223"/>
      <c r="T1214" s="223"/>
      <c r="U1214" s="223"/>
      <c r="V1214" s="223"/>
      <c r="W1214" s="223"/>
      <c r="X1214" s="223"/>
      <c r="Y1214" s="223"/>
      <c r="Z1214" s="212"/>
      <c r="AA1214" s="212"/>
      <c r="AB1214" s="212"/>
      <c r="AC1214" s="212"/>
      <c r="AD1214" s="212"/>
      <c r="AE1214" s="212"/>
      <c r="AF1214" s="212"/>
      <c r="AG1214" s="212" t="s">
        <v>357</v>
      </c>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19"/>
      <c r="B1215" s="220"/>
      <c r="C1215" s="259" t="s">
        <v>1652</v>
      </c>
      <c r="D1215" s="248"/>
      <c r="E1215" s="248"/>
      <c r="F1215" s="248"/>
      <c r="G1215" s="248"/>
      <c r="H1215" s="223"/>
      <c r="I1215" s="223"/>
      <c r="J1215" s="223"/>
      <c r="K1215" s="223"/>
      <c r="L1215" s="223"/>
      <c r="M1215" s="223"/>
      <c r="N1215" s="222"/>
      <c r="O1215" s="222"/>
      <c r="P1215" s="222"/>
      <c r="Q1215" s="222"/>
      <c r="R1215" s="223"/>
      <c r="S1215" s="223"/>
      <c r="T1215" s="223"/>
      <c r="U1215" s="223"/>
      <c r="V1215" s="223"/>
      <c r="W1215" s="223"/>
      <c r="X1215" s="223"/>
      <c r="Y1215" s="223"/>
      <c r="Z1215" s="212"/>
      <c r="AA1215" s="212"/>
      <c r="AB1215" s="212"/>
      <c r="AC1215" s="212"/>
      <c r="AD1215" s="212"/>
      <c r="AE1215" s="212"/>
      <c r="AF1215" s="212"/>
      <c r="AG1215" s="212" t="s">
        <v>357</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47" t="str">
        <f>C1215</f>
        <v>Kompletní provedení dle veškerých informací obsažených v PD (textová i výkresová část, technologické postupy atd.).</v>
      </c>
      <c r="BB1215" s="212"/>
      <c r="BC1215" s="212"/>
      <c r="BD1215" s="212"/>
      <c r="BE1215" s="212"/>
      <c r="BF1215" s="212"/>
      <c r="BG1215" s="212"/>
      <c r="BH1215" s="212"/>
    </row>
    <row r="1216" spans="1:60" ht="22.5" outlineLevel="3" x14ac:dyDescent="0.2">
      <c r="A1216" s="219"/>
      <c r="B1216" s="220"/>
      <c r="C1216" s="259" t="s">
        <v>1653</v>
      </c>
      <c r="D1216" s="248"/>
      <c r="E1216" s="248"/>
      <c r="F1216" s="248"/>
      <c r="G1216" s="248"/>
      <c r="H1216" s="223"/>
      <c r="I1216" s="223"/>
      <c r="J1216" s="223"/>
      <c r="K1216" s="223"/>
      <c r="L1216" s="223"/>
      <c r="M1216" s="223"/>
      <c r="N1216" s="222"/>
      <c r="O1216" s="222"/>
      <c r="P1216" s="222"/>
      <c r="Q1216" s="222"/>
      <c r="R1216" s="223"/>
      <c r="S1216" s="223"/>
      <c r="T1216" s="223"/>
      <c r="U1216" s="223"/>
      <c r="V1216" s="223"/>
      <c r="W1216" s="223"/>
      <c r="X1216" s="223"/>
      <c r="Y1216" s="223"/>
      <c r="Z1216" s="212"/>
      <c r="AA1216" s="212"/>
      <c r="AB1216" s="212"/>
      <c r="AC1216" s="212"/>
      <c r="AD1216" s="212"/>
      <c r="AE1216" s="212"/>
      <c r="AF1216" s="212"/>
      <c r="AG1216" s="212" t="s">
        <v>357</v>
      </c>
      <c r="AH1216" s="212"/>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47" t="str">
        <f>C1216</f>
        <v>Provedení je včetně montáže, demontáže původních konstrukcí, dodávky, přesunu hmot, přesunu a likvidace suti, povrchové úpravy, repasí, dílenských dokumentací,</v>
      </c>
      <c r="BB1216" s="212"/>
      <c r="BC1216" s="212"/>
      <c r="BD1216" s="212"/>
      <c r="BE1216" s="212"/>
      <c r="BF1216" s="212"/>
      <c r="BG1216" s="212"/>
      <c r="BH1216" s="212"/>
    </row>
    <row r="1217" spans="1:60" outlineLevel="3" x14ac:dyDescent="0.2">
      <c r="A1217" s="219"/>
      <c r="B1217" s="220"/>
      <c r="C1217" s="259" t="s">
        <v>666</v>
      </c>
      <c r="D1217" s="248"/>
      <c r="E1217" s="248"/>
      <c r="F1217" s="248"/>
      <c r="G1217" s="248"/>
      <c r="H1217" s="223"/>
      <c r="I1217" s="223"/>
      <c r="J1217" s="223"/>
      <c r="K1217" s="223"/>
      <c r="L1217" s="223"/>
      <c r="M1217" s="223"/>
      <c r="N1217" s="222"/>
      <c r="O1217" s="222"/>
      <c r="P1217" s="222"/>
      <c r="Q1217" s="222"/>
      <c r="R1217" s="223"/>
      <c r="S1217" s="223"/>
      <c r="T1217" s="223"/>
      <c r="U1217" s="223"/>
      <c r="V1217" s="223"/>
      <c r="W1217" s="223"/>
      <c r="X1217" s="223"/>
      <c r="Y1217" s="223"/>
      <c r="Z1217" s="212"/>
      <c r="AA1217" s="212"/>
      <c r="AB1217" s="212"/>
      <c r="AC1217" s="212"/>
      <c r="AD1217" s="212"/>
      <c r="AE1217" s="212"/>
      <c r="AF1217" s="212"/>
      <c r="AG1217" s="212" t="s">
        <v>357</v>
      </c>
      <c r="AH1217" s="212"/>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1" x14ac:dyDescent="0.2">
      <c r="A1218" s="239">
        <v>197</v>
      </c>
      <c r="B1218" s="240" t="s">
        <v>1357</v>
      </c>
      <c r="C1218" s="257" t="s">
        <v>1358</v>
      </c>
      <c r="D1218" s="241" t="s">
        <v>862</v>
      </c>
      <c r="E1218" s="242">
        <v>2</v>
      </c>
      <c r="F1218" s="243"/>
      <c r="G1218" s="244">
        <f>ROUND(E1218*F1218,2)</f>
        <v>0</v>
      </c>
      <c r="H1218" s="243"/>
      <c r="I1218" s="244">
        <f>ROUND(E1218*H1218,2)</f>
        <v>0</v>
      </c>
      <c r="J1218" s="243"/>
      <c r="K1218" s="244">
        <f>ROUND(E1218*J1218,2)</f>
        <v>0</v>
      </c>
      <c r="L1218" s="244">
        <v>21</v>
      </c>
      <c r="M1218" s="244">
        <f>G1218*(1+L1218/100)</f>
        <v>0</v>
      </c>
      <c r="N1218" s="242">
        <v>0</v>
      </c>
      <c r="O1218" s="242">
        <f>ROUND(E1218*N1218,2)</f>
        <v>0</v>
      </c>
      <c r="P1218" s="242">
        <v>0</v>
      </c>
      <c r="Q1218" s="242">
        <f>ROUND(E1218*P1218,2)</f>
        <v>0</v>
      </c>
      <c r="R1218" s="244"/>
      <c r="S1218" s="244" t="s">
        <v>413</v>
      </c>
      <c r="T1218" s="245" t="s">
        <v>353</v>
      </c>
      <c r="U1218" s="223">
        <v>0</v>
      </c>
      <c r="V1218" s="223">
        <f>ROUND(E1218*U1218,2)</f>
        <v>0</v>
      </c>
      <c r="W1218" s="223"/>
      <c r="X1218" s="223" t="s">
        <v>686</v>
      </c>
      <c r="Y1218" s="223" t="s">
        <v>355</v>
      </c>
      <c r="Z1218" s="212"/>
      <c r="AA1218" s="212"/>
      <c r="AB1218" s="212"/>
      <c r="AC1218" s="212"/>
      <c r="AD1218" s="212"/>
      <c r="AE1218" s="212"/>
      <c r="AF1218" s="212"/>
      <c r="AG1218" s="212" t="s">
        <v>687</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2" x14ac:dyDescent="0.2">
      <c r="A1219" s="219"/>
      <c r="B1219" s="220"/>
      <c r="C1219" s="258" t="s">
        <v>425</v>
      </c>
      <c r="D1219" s="246"/>
      <c r="E1219" s="246"/>
      <c r="F1219" s="246"/>
      <c r="G1219" s="246"/>
      <c r="H1219" s="223"/>
      <c r="I1219" s="223"/>
      <c r="J1219" s="223"/>
      <c r="K1219" s="223"/>
      <c r="L1219" s="223"/>
      <c r="M1219" s="223"/>
      <c r="N1219" s="222"/>
      <c r="O1219" s="222"/>
      <c r="P1219" s="222"/>
      <c r="Q1219" s="222"/>
      <c r="R1219" s="223"/>
      <c r="S1219" s="223"/>
      <c r="T1219" s="223"/>
      <c r="U1219" s="223"/>
      <c r="V1219" s="223"/>
      <c r="W1219" s="223"/>
      <c r="X1219" s="223"/>
      <c r="Y1219" s="223"/>
      <c r="Z1219" s="212"/>
      <c r="AA1219" s="212"/>
      <c r="AB1219" s="212"/>
      <c r="AC1219" s="212"/>
      <c r="AD1219" s="212"/>
      <c r="AE1219" s="212"/>
      <c r="AF1219" s="212"/>
      <c r="AG1219" s="212" t="s">
        <v>357</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59" t="s">
        <v>1359</v>
      </c>
      <c r="D1220" s="248"/>
      <c r="E1220" s="248"/>
      <c r="F1220" s="248"/>
      <c r="G1220" s="248"/>
      <c r="H1220" s="223"/>
      <c r="I1220" s="223"/>
      <c r="J1220" s="223"/>
      <c r="K1220" s="223"/>
      <c r="L1220" s="223"/>
      <c r="M1220" s="223"/>
      <c r="N1220" s="222"/>
      <c r="O1220" s="222"/>
      <c r="P1220" s="222"/>
      <c r="Q1220" s="222"/>
      <c r="R1220" s="223"/>
      <c r="S1220" s="223"/>
      <c r="T1220" s="223"/>
      <c r="U1220" s="223"/>
      <c r="V1220" s="223"/>
      <c r="W1220" s="223"/>
      <c r="X1220" s="223"/>
      <c r="Y1220" s="223"/>
      <c r="Z1220" s="212"/>
      <c r="AA1220" s="212"/>
      <c r="AB1220" s="212"/>
      <c r="AC1220" s="212"/>
      <c r="AD1220" s="212"/>
      <c r="AE1220" s="212"/>
      <c r="AF1220" s="212"/>
      <c r="AG1220" s="212" t="s">
        <v>357</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
      <c r="A1221" s="219"/>
      <c r="B1221" s="220"/>
      <c r="C1221" s="259" t="s">
        <v>1360</v>
      </c>
      <c r="D1221" s="248"/>
      <c r="E1221" s="248"/>
      <c r="F1221" s="248"/>
      <c r="G1221" s="248"/>
      <c r="H1221" s="223"/>
      <c r="I1221" s="223"/>
      <c r="J1221" s="223"/>
      <c r="K1221" s="223"/>
      <c r="L1221" s="223"/>
      <c r="M1221" s="223"/>
      <c r="N1221" s="222"/>
      <c r="O1221" s="222"/>
      <c r="P1221" s="222"/>
      <c r="Q1221" s="222"/>
      <c r="R1221" s="223"/>
      <c r="S1221" s="223"/>
      <c r="T1221" s="223"/>
      <c r="U1221" s="223"/>
      <c r="V1221" s="223"/>
      <c r="W1221" s="223"/>
      <c r="X1221" s="223"/>
      <c r="Y1221" s="223"/>
      <c r="Z1221" s="212"/>
      <c r="AA1221" s="212"/>
      <c r="AB1221" s="212"/>
      <c r="AC1221" s="212"/>
      <c r="AD1221" s="212"/>
      <c r="AE1221" s="212"/>
      <c r="AF1221" s="212"/>
      <c r="AG1221" s="212" t="s">
        <v>357</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59" t="s">
        <v>1361</v>
      </c>
      <c r="D1222" s="248"/>
      <c r="E1222" s="248"/>
      <c r="F1222" s="248"/>
      <c r="G1222" s="248"/>
      <c r="H1222" s="223"/>
      <c r="I1222" s="223"/>
      <c r="J1222" s="223"/>
      <c r="K1222" s="223"/>
      <c r="L1222" s="223"/>
      <c r="M1222" s="223"/>
      <c r="N1222" s="222"/>
      <c r="O1222" s="222"/>
      <c r="P1222" s="222"/>
      <c r="Q1222" s="222"/>
      <c r="R1222" s="223"/>
      <c r="S1222" s="223"/>
      <c r="T1222" s="223"/>
      <c r="U1222" s="223"/>
      <c r="V1222" s="223"/>
      <c r="W1222" s="223"/>
      <c r="X1222" s="223"/>
      <c r="Y1222" s="223"/>
      <c r="Z1222" s="212"/>
      <c r="AA1222" s="212"/>
      <c r="AB1222" s="212"/>
      <c r="AC1222" s="212"/>
      <c r="AD1222" s="212"/>
      <c r="AE1222" s="212"/>
      <c r="AF1222" s="212"/>
      <c r="AG1222" s="212" t="s">
        <v>357</v>
      </c>
      <c r="AH1222" s="212"/>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19"/>
      <c r="B1223" s="220"/>
      <c r="C1223" s="259" t="s">
        <v>1652</v>
      </c>
      <c r="D1223" s="248"/>
      <c r="E1223" s="248"/>
      <c r="F1223" s="248"/>
      <c r="G1223" s="248"/>
      <c r="H1223" s="223"/>
      <c r="I1223" s="223"/>
      <c r="J1223" s="223"/>
      <c r="K1223" s="223"/>
      <c r="L1223" s="223"/>
      <c r="M1223" s="223"/>
      <c r="N1223" s="222"/>
      <c r="O1223" s="222"/>
      <c r="P1223" s="222"/>
      <c r="Q1223" s="222"/>
      <c r="R1223" s="223"/>
      <c r="S1223" s="223"/>
      <c r="T1223" s="223"/>
      <c r="U1223" s="223"/>
      <c r="V1223" s="223"/>
      <c r="W1223" s="223"/>
      <c r="X1223" s="223"/>
      <c r="Y1223" s="223"/>
      <c r="Z1223" s="212"/>
      <c r="AA1223" s="212"/>
      <c r="AB1223" s="212"/>
      <c r="AC1223" s="212"/>
      <c r="AD1223" s="212"/>
      <c r="AE1223" s="212"/>
      <c r="AF1223" s="212"/>
      <c r="AG1223" s="212" t="s">
        <v>357</v>
      </c>
      <c r="AH1223" s="212"/>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47" t="str">
        <f>C1223</f>
        <v>Kompletní provedení dle veškerých informací obsažených v PD (textová i výkresová část, technologické postupy atd.).</v>
      </c>
      <c r="BB1223" s="212"/>
      <c r="BC1223" s="212"/>
      <c r="BD1223" s="212"/>
      <c r="BE1223" s="212"/>
      <c r="BF1223" s="212"/>
      <c r="BG1223" s="212"/>
      <c r="BH1223" s="212"/>
    </row>
    <row r="1224" spans="1:60" ht="22.5" outlineLevel="3" x14ac:dyDescent="0.2">
      <c r="A1224" s="219"/>
      <c r="B1224" s="220"/>
      <c r="C1224" s="259" t="s">
        <v>1653</v>
      </c>
      <c r="D1224" s="248"/>
      <c r="E1224" s="248"/>
      <c r="F1224" s="248"/>
      <c r="G1224" s="248"/>
      <c r="H1224" s="223"/>
      <c r="I1224" s="223"/>
      <c r="J1224" s="223"/>
      <c r="K1224" s="223"/>
      <c r="L1224" s="223"/>
      <c r="M1224" s="223"/>
      <c r="N1224" s="222"/>
      <c r="O1224" s="222"/>
      <c r="P1224" s="222"/>
      <c r="Q1224" s="222"/>
      <c r="R1224" s="223"/>
      <c r="S1224" s="223"/>
      <c r="T1224" s="223"/>
      <c r="U1224" s="223"/>
      <c r="V1224" s="223"/>
      <c r="W1224" s="223"/>
      <c r="X1224" s="223"/>
      <c r="Y1224" s="223"/>
      <c r="Z1224" s="212"/>
      <c r="AA1224" s="212"/>
      <c r="AB1224" s="212"/>
      <c r="AC1224" s="212"/>
      <c r="AD1224" s="212"/>
      <c r="AE1224" s="212"/>
      <c r="AF1224" s="212"/>
      <c r="AG1224" s="212" t="s">
        <v>357</v>
      </c>
      <c r="AH1224" s="212"/>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47" t="str">
        <f>C1224</f>
        <v>Provedení je včetně montáže, demontáže původních konstrukcí, dodávky, přesunu hmot, přesunu a likvidace suti, povrchové úpravy, repasí, dílenských dokumentací,</v>
      </c>
      <c r="BB1224" s="212"/>
      <c r="BC1224" s="212"/>
      <c r="BD1224" s="212"/>
      <c r="BE1224" s="212"/>
      <c r="BF1224" s="212"/>
      <c r="BG1224" s="212"/>
      <c r="BH1224" s="212"/>
    </row>
    <row r="1225" spans="1:60" outlineLevel="3" x14ac:dyDescent="0.2">
      <c r="A1225" s="219"/>
      <c r="B1225" s="220"/>
      <c r="C1225" s="259" t="s">
        <v>666</v>
      </c>
      <c r="D1225" s="248"/>
      <c r="E1225" s="248"/>
      <c r="F1225" s="248"/>
      <c r="G1225" s="248"/>
      <c r="H1225" s="223"/>
      <c r="I1225" s="223"/>
      <c r="J1225" s="223"/>
      <c r="K1225" s="223"/>
      <c r="L1225" s="223"/>
      <c r="M1225" s="223"/>
      <c r="N1225" s="222"/>
      <c r="O1225" s="222"/>
      <c r="P1225" s="222"/>
      <c r="Q1225" s="222"/>
      <c r="R1225" s="223"/>
      <c r="S1225" s="223"/>
      <c r="T1225" s="223"/>
      <c r="U1225" s="223"/>
      <c r="V1225" s="223"/>
      <c r="W1225" s="223"/>
      <c r="X1225" s="223"/>
      <c r="Y1225" s="223"/>
      <c r="Z1225" s="212"/>
      <c r="AA1225" s="212"/>
      <c r="AB1225" s="212"/>
      <c r="AC1225" s="212"/>
      <c r="AD1225" s="212"/>
      <c r="AE1225" s="212"/>
      <c r="AF1225" s="212"/>
      <c r="AG1225" s="212" t="s">
        <v>357</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1" x14ac:dyDescent="0.2">
      <c r="A1226" s="239">
        <v>198</v>
      </c>
      <c r="B1226" s="240" t="s">
        <v>1362</v>
      </c>
      <c r="C1226" s="257" t="s">
        <v>1363</v>
      </c>
      <c r="D1226" s="241" t="s">
        <v>862</v>
      </c>
      <c r="E1226" s="242">
        <v>1</v>
      </c>
      <c r="F1226" s="243"/>
      <c r="G1226" s="244">
        <f>ROUND(E1226*F1226,2)</f>
        <v>0</v>
      </c>
      <c r="H1226" s="243"/>
      <c r="I1226" s="244">
        <f>ROUND(E1226*H1226,2)</f>
        <v>0</v>
      </c>
      <c r="J1226" s="243"/>
      <c r="K1226" s="244">
        <f>ROUND(E1226*J1226,2)</f>
        <v>0</v>
      </c>
      <c r="L1226" s="244">
        <v>21</v>
      </c>
      <c r="M1226" s="244">
        <f>G1226*(1+L1226/100)</f>
        <v>0</v>
      </c>
      <c r="N1226" s="242">
        <v>0</v>
      </c>
      <c r="O1226" s="242">
        <f>ROUND(E1226*N1226,2)</f>
        <v>0</v>
      </c>
      <c r="P1226" s="242">
        <v>0</v>
      </c>
      <c r="Q1226" s="242">
        <f>ROUND(E1226*P1226,2)</f>
        <v>0</v>
      </c>
      <c r="R1226" s="244"/>
      <c r="S1226" s="244" t="s">
        <v>413</v>
      </c>
      <c r="T1226" s="245" t="s">
        <v>353</v>
      </c>
      <c r="U1226" s="223">
        <v>0</v>
      </c>
      <c r="V1226" s="223">
        <f>ROUND(E1226*U1226,2)</f>
        <v>0</v>
      </c>
      <c r="W1226" s="223"/>
      <c r="X1226" s="223" t="s">
        <v>686</v>
      </c>
      <c r="Y1226" s="223" t="s">
        <v>355</v>
      </c>
      <c r="Z1226" s="212"/>
      <c r="AA1226" s="212"/>
      <c r="AB1226" s="212"/>
      <c r="AC1226" s="212"/>
      <c r="AD1226" s="212"/>
      <c r="AE1226" s="212"/>
      <c r="AF1226" s="212"/>
      <c r="AG1226" s="212" t="s">
        <v>687</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2" x14ac:dyDescent="0.2">
      <c r="A1227" s="219"/>
      <c r="B1227" s="220"/>
      <c r="C1227" s="258" t="s">
        <v>425</v>
      </c>
      <c r="D1227" s="246"/>
      <c r="E1227" s="246"/>
      <c r="F1227" s="246"/>
      <c r="G1227" s="246"/>
      <c r="H1227" s="223"/>
      <c r="I1227" s="223"/>
      <c r="J1227" s="223"/>
      <c r="K1227" s="223"/>
      <c r="L1227" s="223"/>
      <c r="M1227" s="223"/>
      <c r="N1227" s="222"/>
      <c r="O1227" s="222"/>
      <c r="P1227" s="222"/>
      <c r="Q1227" s="222"/>
      <c r="R1227" s="223"/>
      <c r="S1227" s="223"/>
      <c r="T1227" s="223"/>
      <c r="U1227" s="223"/>
      <c r="V1227" s="223"/>
      <c r="W1227" s="223"/>
      <c r="X1227" s="223"/>
      <c r="Y1227" s="223"/>
      <c r="Z1227" s="212"/>
      <c r="AA1227" s="212"/>
      <c r="AB1227" s="212"/>
      <c r="AC1227" s="212"/>
      <c r="AD1227" s="212"/>
      <c r="AE1227" s="212"/>
      <c r="AF1227" s="212"/>
      <c r="AG1227" s="212" t="s">
        <v>357</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
      <c r="A1228" s="219"/>
      <c r="B1228" s="220"/>
      <c r="C1228" s="259" t="s">
        <v>1364</v>
      </c>
      <c r="D1228" s="248"/>
      <c r="E1228" s="248"/>
      <c r="F1228" s="248"/>
      <c r="G1228" s="248"/>
      <c r="H1228" s="223"/>
      <c r="I1228" s="223"/>
      <c r="J1228" s="223"/>
      <c r="K1228" s="223"/>
      <c r="L1228" s="223"/>
      <c r="M1228" s="223"/>
      <c r="N1228" s="222"/>
      <c r="O1228" s="222"/>
      <c r="P1228" s="222"/>
      <c r="Q1228" s="222"/>
      <c r="R1228" s="223"/>
      <c r="S1228" s="223"/>
      <c r="T1228" s="223"/>
      <c r="U1228" s="223"/>
      <c r="V1228" s="223"/>
      <c r="W1228" s="223"/>
      <c r="X1228" s="223"/>
      <c r="Y1228" s="223"/>
      <c r="Z1228" s="212"/>
      <c r="AA1228" s="212"/>
      <c r="AB1228" s="212"/>
      <c r="AC1228" s="212"/>
      <c r="AD1228" s="212"/>
      <c r="AE1228" s="212"/>
      <c r="AF1228" s="212"/>
      <c r="AG1228" s="212" t="s">
        <v>357</v>
      </c>
      <c r="AH1228" s="212"/>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
      <c r="A1229" s="219"/>
      <c r="B1229" s="220"/>
      <c r="C1229" s="259" t="s">
        <v>1365</v>
      </c>
      <c r="D1229" s="248"/>
      <c r="E1229" s="248"/>
      <c r="F1229" s="248"/>
      <c r="G1229" s="248"/>
      <c r="H1229" s="223"/>
      <c r="I1229" s="223"/>
      <c r="J1229" s="223"/>
      <c r="K1229" s="223"/>
      <c r="L1229" s="223"/>
      <c r="M1229" s="223"/>
      <c r="N1229" s="222"/>
      <c r="O1229" s="222"/>
      <c r="P1229" s="222"/>
      <c r="Q1229" s="222"/>
      <c r="R1229" s="223"/>
      <c r="S1229" s="223"/>
      <c r="T1229" s="223"/>
      <c r="U1229" s="223"/>
      <c r="V1229" s="223"/>
      <c r="W1229" s="223"/>
      <c r="X1229" s="223"/>
      <c r="Y1229" s="223"/>
      <c r="Z1229" s="212"/>
      <c r="AA1229" s="212"/>
      <c r="AB1229" s="212"/>
      <c r="AC1229" s="212"/>
      <c r="AD1229" s="212"/>
      <c r="AE1229" s="212"/>
      <c r="AF1229" s="212"/>
      <c r="AG1229" s="212" t="s">
        <v>357</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19"/>
      <c r="B1230" s="220"/>
      <c r="C1230" s="259" t="s">
        <v>1366</v>
      </c>
      <c r="D1230" s="248"/>
      <c r="E1230" s="248"/>
      <c r="F1230" s="248"/>
      <c r="G1230" s="248"/>
      <c r="H1230" s="223"/>
      <c r="I1230" s="223"/>
      <c r="J1230" s="223"/>
      <c r="K1230" s="223"/>
      <c r="L1230" s="223"/>
      <c r="M1230" s="223"/>
      <c r="N1230" s="222"/>
      <c r="O1230" s="222"/>
      <c r="P1230" s="222"/>
      <c r="Q1230" s="222"/>
      <c r="R1230" s="223"/>
      <c r="S1230" s="223"/>
      <c r="T1230" s="223"/>
      <c r="U1230" s="223"/>
      <c r="V1230" s="223"/>
      <c r="W1230" s="223"/>
      <c r="X1230" s="223"/>
      <c r="Y1230" s="223"/>
      <c r="Z1230" s="212"/>
      <c r="AA1230" s="212"/>
      <c r="AB1230" s="212"/>
      <c r="AC1230" s="212"/>
      <c r="AD1230" s="212"/>
      <c r="AE1230" s="212"/>
      <c r="AF1230" s="212"/>
      <c r="AG1230" s="212" t="s">
        <v>357</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3" x14ac:dyDescent="0.2">
      <c r="A1231" s="219"/>
      <c r="B1231" s="220"/>
      <c r="C1231" s="259" t="s">
        <v>1367</v>
      </c>
      <c r="D1231" s="248"/>
      <c r="E1231" s="248"/>
      <c r="F1231" s="248"/>
      <c r="G1231" s="248"/>
      <c r="H1231" s="223"/>
      <c r="I1231" s="223"/>
      <c r="J1231" s="223"/>
      <c r="K1231" s="223"/>
      <c r="L1231" s="223"/>
      <c r="M1231" s="223"/>
      <c r="N1231" s="222"/>
      <c r="O1231" s="222"/>
      <c r="P1231" s="222"/>
      <c r="Q1231" s="222"/>
      <c r="R1231" s="223"/>
      <c r="S1231" s="223"/>
      <c r="T1231" s="223"/>
      <c r="U1231" s="223"/>
      <c r="V1231" s="223"/>
      <c r="W1231" s="223"/>
      <c r="X1231" s="223"/>
      <c r="Y1231" s="223"/>
      <c r="Z1231" s="212"/>
      <c r="AA1231" s="212"/>
      <c r="AB1231" s="212"/>
      <c r="AC1231" s="212"/>
      <c r="AD1231" s="212"/>
      <c r="AE1231" s="212"/>
      <c r="AF1231" s="212"/>
      <c r="AG1231" s="212" t="s">
        <v>357</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
      <c r="A1232" s="219"/>
      <c r="B1232" s="220"/>
      <c r="C1232" s="259" t="s">
        <v>1368</v>
      </c>
      <c r="D1232" s="248"/>
      <c r="E1232" s="248"/>
      <c r="F1232" s="248"/>
      <c r="G1232" s="248"/>
      <c r="H1232" s="223"/>
      <c r="I1232" s="223"/>
      <c r="J1232" s="223"/>
      <c r="K1232" s="223"/>
      <c r="L1232" s="223"/>
      <c r="M1232" s="223"/>
      <c r="N1232" s="222"/>
      <c r="O1232" s="222"/>
      <c r="P1232" s="222"/>
      <c r="Q1232" s="222"/>
      <c r="R1232" s="223"/>
      <c r="S1232" s="223"/>
      <c r="T1232" s="223"/>
      <c r="U1232" s="223"/>
      <c r="V1232" s="223"/>
      <c r="W1232" s="223"/>
      <c r="X1232" s="223"/>
      <c r="Y1232" s="223"/>
      <c r="Z1232" s="212"/>
      <c r="AA1232" s="212"/>
      <c r="AB1232" s="212"/>
      <c r="AC1232" s="212"/>
      <c r="AD1232" s="212"/>
      <c r="AE1232" s="212"/>
      <c r="AF1232" s="212"/>
      <c r="AG1232" s="212" t="s">
        <v>357</v>
      </c>
      <c r="AH1232" s="212"/>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19"/>
      <c r="B1233" s="220"/>
      <c r="C1233" s="259" t="s">
        <v>1369</v>
      </c>
      <c r="D1233" s="248"/>
      <c r="E1233" s="248"/>
      <c r="F1233" s="248"/>
      <c r="G1233" s="248"/>
      <c r="H1233" s="223"/>
      <c r="I1233" s="223"/>
      <c r="J1233" s="223"/>
      <c r="K1233" s="223"/>
      <c r="L1233" s="223"/>
      <c r="M1233" s="223"/>
      <c r="N1233" s="222"/>
      <c r="O1233" s="222"/>
      <c r="P1233" s="222"/>
      <c r="Q1233" s="222"/>
      <c r="R1233" s="223"/>
      <c r="S1233" s="223"/>
      <c r="T1233" s="223"/>
      <c r="U1233" s="223"/>
      <c r="V1233" s="223"/>
      <c r="W1233" s="223"/>
      <c r="X1233" s="223"/>
      <c r="Y1233" s="223"/>
      <c r="Z1233" s="212"/>
      <c r="AA1233" s="212"/>
      <c r="AB1233" s="212"/>
      <c r="AC1233" s="212"/>
      <c r="AD1233" s="212"/>
      <c r="AE1233" s="212"/>
      <c r="AF1233" s="212"/>
      <c r="AG1233" s="212" t="s">
        <v>357</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59" t="s">
        <v>1370</v>
      </c>
      <c r="D1234" s="248"/>
      <c r="E1234" s="248"/>
      <c r="F1234" s="248"/>
      <c r="G1234" s="248"/>
      <c r="H1234" s="223"/>
      <c r="I1234" s="223"/>
      <c r="J1234" s="223"/>
      <c r="K1234" s="223"/>
      <c r="L1234" s="223"/>
      <c r="M1234" s="223"/>
      <c r="N1234" s="222"/>
      <c r="O1234" s="222"/>
      <c r="P1234" s="222"/>
      <c r="Q1234" s="222"/>
      <c r="R1234" s="223"/>
      <c r="S1234" s="223"/>
      <c r="T1234" s="223"/>
      <c r="U1234" s="223"/>
      <c r="V1234" s="223"/>
      <c r="W1234" s="223"/>
      <c r="X1234" s="223"/>
      <c r="Y1234" s="223"/>
      <c r="Z1234" s="212"/>
      <c r="AA1234" s="212"/>
      <c r="AB1234" s="212"/>
      <c r="AC1234" s="212"/>
      <c r="AD1234" s="212"/>
      <c r="AE1234" s="212"/>
      <c r="AF1234" s="212"/>
      <c r="AG1234" s="212" t="s">
        <v>357</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
      <c r="A1235" s="219"/>
      <c r="B1235" s="220"/>
      <c r="C1235" s="259" t="s">
        <v>1371</v>
      </c>
      <c r="D1235" s="248"/>
      <c r="E1235" s="248"/>
      <c r="F1235" s="248"/>
      <c r="G1235" s="248"/>
      <c r="H1235" s="223"/>
      <c r="I1235" s="223"/>
      <c r="J1235" s="223"/>
      <c r="K1235" s="223"/>
      <c r="L1235" s="223"/>
      <c r="M1235" s="223"/>
      <c r="N1235" s="222"/>
      <c r="O1235" s="222"/>
      <c r="P1235" s="222"/>
      <c r="Q1235" s="222"/>
      <c r="R1235" s="223"/>
      <c r="S1235" s="223"/>
      <c r="T1235" s="223"/>
      <c r="U1235" s="223"/>
      <c r="V1235" s="223"/>
      <c r="W1235" s="223"/>
      <c r="X1235" s="223"/>
      <c r="Y1235" s="223"/>
      <c r="Z1235" s="212"/>
      <c r="AA1235" s="212"/>
      <c r="AB1235" s="212"/>
      <c r="AC1235" s="212"/>
      <c r="AD1235" s="212"/>
      <c r="AE1235" s="212"/>
      <c r="AF1235" s="212"/>
      <c r="AG1235" s="212" t="s">
        <v>357</v>
      </c>
      <c r="AH1235" s="212"/>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47" t="str">
        <f>C1235</f>
        <v>KOTVENÍ DO OPĚRNÉ STĚNY POMOCÍ CHEMICKÝCH KOTEV PŘÍPADNĚ DO OCELOVÝCH PROFILŮ PŘES MATICE M12 S PODLOŽKAMI</v>
      </c>
      <c r="BB1235" s="212"/>
      <c r="BC1235" s="212"/>
      <c r="BD1235" s="212"/>
      <c r="BE1235" s="212"/>
      <c r="BF1235" s="212"/>
      <c r="BG1235" s="212"/>
      <c r="BH1235" s="212"/>
    </row>
    <row r="1236" spans="1:60" outlineLevel="3" x14ac:dyDescent="0.2">
      <c r="A1236" s="219"/>
      <c r="B1236" s="220"/>
      <c r="C1236" s="259" t="s">
        <v>1652</v>
      </c>
      <c r="D1236" s="248"/>
      <c r="E1236" s="248"/>
      <c r="F1236" s="248"/>
      <c r="G1236" s="248"/>
      <c r="H1236" s="223"/>
      <c r="I1236" s="223"/>
      <c r="J1236" s="223"/>
      <c r="K1236" s="223"/>
      <c r="L1236" s="223"/>
      <c r="M1236" s="223"/>
      <c r="N1236" s="222"/>
      <c r="O1236" s="222"/>
      <c r="P1236" s="222"/>
      <c r="Q1236" s="222"/>
      <c r="R1236" s="223"/>
      <c r="S1236" s="223"/>
      <c r="T1236" s="223"/>
      <c r="U1236" s="223"/>
      <c r="V1236" s="223"/>
      <c r="W1236" s="223"/>
      <c r="X1236" s="223"/>
      <c r="Y1236" s="223"/>
      <c r="Z1236" s="212"/>
      <c r="AA1236" s="212"/>
      <c r="AB1236" s="212"/>
      <c r="AC1236" s="212"/>
      <c r="AD1236" s="212"/>
      <c r="AE1236" s="212"/>
      <c r="AF1236" s="212"/>
      <c r="AG1236" s="212" t="s">
        <v>357</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47" t="str">
        <f>C1236</f>
        <v>Kompletní provedení dle veškerých informací obsažených v PD (textová i výkresová část, technologické postupy atd.).</v>
      </c>
      <c r="BB1236" s="212"/>
      <c r="BC1236" s="212"/>
      <c r="BD1236" s="212"/>
      <c r="BE1236" s="212"/>
      <c r="BF1236" s="212"/>
      <c r="BG1236" s="212"/>
      <c r="BH1236" s="212"/>
    </row>
    <row r="1237" spans="1:60" ht="22.5" outlineLevel="3" x14ac:dyDescent="0.2">
      <c r="A1237" s="219"/>
      <c r="B1237" s="220"/>
      <c r="C1237" s="259" t="s">
        <v>1653</v>
      </c>
      <c r="D1237" s="248"/>
      <c r="E1237" s="248"/>
      <c r="F1237" s="248"/>
      <c r="G1237" s="248"/>
      <c r="H1237" s="223"/>
      <c r="I1237" s="223"/>
      <c r="J1237" s="223"/>
      <c r="K1237" s="223"/>
      <c r="L1237" s="223"/>
      <c r="M1237" s="223"/>
      <c r="N1237" s="222"/>
      <c r="O1237" s="222"/>
      <c r="P1237" s="222"/>
      <c r="Q1237" s="222"/>
      <c r="R1237" s="223"/>
      <c r="S1237" s="223"/>
      <c r="T1237" s="223"/>
      <c r="U1237" s="223"/>
      <c r="V1237" s="223"/>
      <c r="W1237" s="223"/>
      <c r="X1237" s="223"/>
      <c r="Y1237" s="223"/>
      <c r="Z1237" s="212"/>
      <c r="AA1237" s="212"/>
      <c r="AB1237" s="212"/>
      <c r="AC1237" s="212"/>
      <c r="AD1237" s="212"/>
      <c r="AE1237" s="212"/>
      <c r="AF1237" s="212"/>
      <c r="AG1237" s="212" t="s">
        <v>357</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47" t="str">
        <f>C1237</f>
        <v>Provedení je včetně montáže, demontáže původních konstrukcí, dodávky, přesunu hmot, přesunu a likvidace suti, povrchové úpravy, repasí, dílenských dokumentací,</v>
      </c>
      <c r="BB1237" s="212"/>
      <c r="BC1237" s="212"/>
      <c r="BD1237" s="212"/>
      <c r="BE1237" s="212"/>
      <c r="BF1237" s="212"/>
      <c r="BG1237" s="212"/>
      <c r="BH1237" s="212"/>
    </row>
    <row r="1238" spans="1:60" outlineLevel="3" x14ac:dyDescent="0.2">
      <c r="A1238" s="219"/>
      <c r="B1238" s="220"/>
      <c r="C1238" s="259" t="s">
        <v>666</v>
      </c>
      <c r="D1238" s="248"/>
      <c r="E1238" s="248"/>
      <c r="F1238" s="248"/>
      <c r="G1238" s="248"/>
      <c r="H1238" s="223"/>
      <c r="I1238" s="223"/>
      <c r="J1238" s="223"/>
      <c r="K1238" s="223"/>
      <c r="L1238" s="223"/>
      <c r="M1238" s="223"/>
      <c r="N1238" s="222"/>
      <c r="O1238" s="222"/>
      <c r="P1238" s="222"/>
      <c r="Q1238" s="222"/>
      <c r="R1238" s="223"/>
      <c r="S1238" s="223"/>
      <c r="T1238" s="223"/>
      <c r="U1238" s="223"/>
      <c r="V1238" s="223"/>
      <c r="W1238" s="223"/>
      <c r="X1238" s="223"/>
      <c r="Y1238" s="223"/>
      <c r="Z1238" s="212"/>
      <c r="AA1238" s="212"/>
      <c r="AB1238" s="212"/>
      <c r="AC1238" s="212"/>
      <c r="AD1238" s="212"/>
      <c r="AE1238" s="212"/>
      <c r="AF1238" s="212"/>
      <c r="AG1238" s="212" t="s">
        <v>357</v>
      </c>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ht="22.5" outlineLevel="1" x14ac:dyDescent="0.2">
      <c r="A1239" s="239">
        <v>199</v>
      </c>
      <c r="B1239" s="240" t="s">
        <v>1372</v>
      </c>
      <c r="C1239" s="257" t="s">
        <v>1373</v>
      </c>
      <c r="D1239" s="241" t="s">
        <v>862</v>
      </c>
      <c r="E1239" s="242">
        <v>2</v>
      </c>
      <c r="F1239" s="243"/>
      <c r="G1239" s="244">
        <f>ROUND(E1239*F1239,2)</f>
        <v>0</v>
      </c>
      <c r="H1239" s="243"/>
      <c r="I1239" s="244">
        <f>ROUND(E1239*H1239,2)</f>
        <v>0</v>
      </c>
      <c r="J1239" s="243"/>
      <c r="K1239" s="244">
        <f>ROUND(E1239*J1239,2)</f>
        <v>0</v>
      </c>
      <c r="L1239" s="244">
        <v>21</v>
      </c>
      <c r="M1239" s="244">
        <f>G1239*(1+L1239/100)</f>
        <v>0</v>
      </c>
      <c r="N1239" s="242">
        <v>0</v>
      </c>
      <c r="O1239" s="242">
        <f>ROUND(E1239*N1239,2)</f>
        <v>0</v>
      </c>
      <c r="P1239" s="242">
        <v>0</v>
      </c>
      <c r="Q1239" s="242">
        <f>ROUND(E1239*P1239,2)</f>
        <v>0</v>
      </c>
      <c r="R1239" s="244"/>
      <c r="S1239" s="244" t="s">
        <v>413</v>
      </c>
      <c r="T1239" s="245" t="s">
        <v>353</v>
      </c>
      <c r="U1239" s="223">
        <v>0</v>
      </c>
      <c r="V1239" s="223">
        <f>ROUND(E1239*U1239,2)</f>
        <v>0</v>
      </c>
      <c r="W1239" s="223"/>
      <c r="X1239" s="223" t="s">
        <v>686</v>
      </c>
      <c r="Y1239" s="223" t="s">
        <v>355</v>
      </c>
      <c r="Z1239" s="212"/>
      <c r="AA1239" s="212"/>
      <c r="AB1239" s="212"/>
      <c r="AC1239" s="212"/>
      <c r="AD1239" s="212"/>
      <c r="AE1239" s="212"/>
      <c r="AF1239" s="212"/>
      <c r="AG1239" s="212" t="s">
        <v>687</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2" x14ac:dyDescent="0.2">
      <c r="A1240" s="219"/>
      <c r="B1240" s="220"/>
      <c r="C1240" s="258" t="s">
        <v>425</v>
      </c>
      <c r="D1240" s="246"/>
      <c r="E1240" s="246"/>
      <c r="F1240" s="246"/>
      <c r="G1240" s="246"/>
      <c r="H1240" s="223"/>
      <c r="I1240" s="223"/>
      <c r="J1240" s="223"/>
      <c r="K1240" s="223"/>
      <c r="L1240" s="223"/>
      <c r="M1240" s="223"/>
      <c r="N1240" s="222"/>
      <c r="O1240" s="222"/>
      <c r="P1240" s="222"/>
      <c r="Q1240" s="222"/>
      <c r="R1240" s="223"/>
      <c r="S1240" s="223"/>
      <c r="T1240" s="223"/>
      <c r="U1240" s="223"/>
      <c r="V1240" s="223"/>
      <c r="W1240" s="223"/>
      <c r="X1240" s="223"/>
      <c r="Y1240" s="223"/>
      <c r="Z1240" s="212"/>
      <c r="AA1240" s="212"/>
      <c r="AB1240" s="212"/>
      <c r="AC1240" s="212"/>
      <c r="AD1240" s="212"/>
      <c r="AE1240" s="212"/>
      <c r="AF1240" s="212"/>
      <c r="AG1240" s="212" t="s">
        <v>357</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
      <c r="A1241" s="219"/>
      <c r="B1241" s="220"/>
      <c r="C1241" s="259" t="s">
        <v>1374</v>
      </c>
      <c r="D1241" s="248"/>
      <c r="E1241" s="248"/>
      <c r="F1241" s="248"/>
      <c r="G1241" s="248"/>
      <c r="H1241" s="223"/>
      <c r="I1241" s="223"/>
      <c r="J1241" s="223"/>
      <c r="K1241" s="223"/>
      <c r="L1241" s="223"/>
      <c r="M1241" s="223"/>
      <c r="N1241" s="222"/>
      <c r="O1241" s="222"/>
      <c r="P1241" s="222"/>
      <c r="Q1241" s="222"/>
      <c r="R1241" s="223"/>
      <c r="S1241" s="223"/>
      <c r="T1241" s="223"/>
      <c r="U1241" s="223"/>
      <c r="V1241" s="223"/>
      <c r="W1241" s="223"/>
      <c r="X1241" s="223"/>
      <c r="Y1241" s="223"/>
      <c r="Z1241" s="212"/>
      <c r="AA1241" s="212"/>
      <c r="AB1241" s="212"/>
      <c r="AC1241" s="212"/>
      <c r="AD1241" s="212"/>
      <c r="AE1241" s="212"/>
      <c r="AF1241" s="212"/>
      <c r="AG1241" s="212" t="s">
        <v>357</v>
      </c>
      <c r="AH1241" s="212"/>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ht="22.5" outlineLevel="3" x14ac:dyDescent="0.2">
      <c r="A1242" s="219"/>
      <c r="B1242" s="220"/>
      <c r="C1242" s="259" t="s">
        <v>1375</v>
      </c>
      <c r="D1242" s="248"/>
      <c r="E1242" s="248"/>
      <c r="F1242" s="248"/>
      <c r="G1242" s="248"/>
      <c r="H1242" s="223"/>
      <c r="I1242" s="223"/>
      <c r="J1242" s="223"/>
      <c r="K1242" s="223"/>
      <c r="L1242" s="223"/>
      <c r="M1242" s="223"/>
      <c r="N1242" s="222"/>
      <c r="O1242" s="222"/>
      <c r="P1242" s="222"/>
      <c r="Q1242" s="222"/>
      <c r="R1242" s="223"/>
      <c r="S1242" s="223"/>
      <c r="T1242" s="223"/>
      <c r="U1242" s="223"/>
      <c r="V1242" s="223"/>
      <c r="W1242" s="223"/>
      <c r="X1242" s="223"/>
      <c r="Y1242" s="223"/>
      <c r="Z1242" s="212"/>
      <c r="AA1242" s="212"/>
      <c r="AB1242" s="212"/>
      <c r="AC1242" s="212"/>
      <c r="AD1242" s="212"/>
      <c r="AE1242" s="212"/>
      <c r="AF1242" s="212"/>
      <c r="AG1242" s="212" t="s">
        <v>357</v>
      </c>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47" t="str">
        <f>C1242</f>
        <v>SVAŘOVANÉ PROVEDENÍ, KOTVENO 8 x PŘES OCELOVOU PLOTNU NA CHEMICKOU KOTVU DLE NÁVRHU REALIZAČNÍ FIRMY. TAHOVÁ NORMÁLOVÁ SÍLA NA JEDNU ZÁVITOVOU TYČ F= 33 kN.</v>
      </c>
      <c r="BB1242" s="212"/>
      <c r="BC1242" s="212"/>
      <c r="BD1242" s="212"/>
      <c r="BE1242" s="212"/>
      <c r="BF1242" s="212"/>
      <c r="BG1242" s="212"/>
      <c r="BH1242" s="212"/>
    </row>
    <row r="1243" spans="1:60" outlineLevel="3" x14ac:dyDescent="0.2">
      <c r="A1243" s="219"/>
      <c r="B1243" s="220"/>
      <c r="C1243" s="259" t="s">
        <v>1376</v>
      </c>
      <c r="D1243" s="248"/>
      <c r="E1243" s="248"/>
      <c r="F1243" s="248"/>
      <c r="G1243" s="248"/>
      <c r="H1243" s="223"/>
      <c r="I1243" s="223"/>
      <c r="J1243" s="223"/>
      <c r="K1243" s="223"/>
      <c r="L1243" s="223"/>
      <c r="M1243" s="223"/>
      <c r="N1243" s="222"/>
      <c r="O1243" s="222"/>
      <c r="P1243" s="222"/>
      <c r="Q1243" s="222"/>
      <c r="R1243" s="223"/>
      <c r="S1243" s="223"/>
      <c r="T1243" s="223"/>
      <c r="U1243" s="223"/>
      <c r="V1243" s="223"/>
      <c r="W1243" s="223"/>
      <c r="X1243" s="223"/>
      <c r="Y1243" s="223"/>
      <c r="Z1243" s="212"/>
      <c r="AA1243" s="212"/>
      <c r="AB1243" s="212"/>
      <c r="AC1243" s="212"/>
      <c r="AD1243" s="212"/>
      <c r="AE1243" s="212"/>
      <c r="AF1243" s="212"/>
      <c r="AG1243" s="212" t="s">
        <v>357</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3" x14ac:dyDescent="0.2">
      <c r="A1244" s="219"/>
      <c r="B1244" s="220"/>
      <c r="C1244" s="259" t="s">
        <v>1652</v>
      </c>
      <c r="D1244" s="248"/>
      <c r="E1244" s="248"/>
      <c r="F1244" s="248"/>
      <c r="G1244" s="248"/>
      <c r="H1244" s="223"/>
      <c r="I1244" s="223"/>
      <c r="J1244" s="223"/>
      <c r="K1244" s="223"/>
      <c r="L1244" s="223"/>
      <c r="M1244" s="223"/>
      <c r="N1244" s="222"/>
      <c r="O1244" s="222"/>
      <c r="P1244" s="222"/>
      <c r="Q1244" s="222"/>
      <c r="R1244" s="223"/>
      <c r="S1244" s="223"/>
      <c r="T1244" s="223"/>
      <c r="U1244" s="223"/>
      <c r="V1244" s="223"/>
      <c r="W1244" s="223"/>
      <c r="X1244" s="223"/>
      <c r="Y1244" s="223"/>
      <c r="Z1244" s="212"/>
      <c r="AA1244" s="212"/>
      <c r="AB1244" s="212"/>
      <c r="AC1244" s="212"/>
      <c r="AD1244" s="212"/>
      <c r="AE1244" s="212"/>
      <c r="AF1244" s="212"/>
      <c r="AG1244" s="212" t="s">
        <v>357</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47" t="str">
        <f>C1244</f>
        <v>Kompletní provedení dle veškerých informací obsažených v PD (textová i výkresová část, technologické postupy atd.).</v>
      </c>
      <c r="BB1244" s="212"/>
      <c r="BC1244" s="212"/>
      <c r="BD1244" s="212"/>
      <c r="BE1244" s="212"/>
      <c r="BF1244" s="212"/>
      <c r="BG1244" s="212"/>
      <c r="BH1244" s="212"/>
    </row>
    <row r="1245" spans="1:60" ht="22.5" outlineLevel="3" x14ac:dyDescent="0.2">
      <c r="A1245" s="219"/>
      <c r="B1245" s="220"/>
      <c r="C1245" s="259" t="s">
        <v>1653</v>
      </c>
      <c r="D1245" s="248"/>
      <c r="E1245" s="248"/>
      <c r="F1245" s="248"/>
      <c r="G1245" s="248"/>
      <c r="H1245" s="223"/>
      <c r="I1245" s="223"/>
      <c r="J1245" s="223"/>
      <c r="K1245" s="223"/>
      <c r="L1245" s="223"/>
      <c r="M1245" s="223"/>
      <c r="N1245" s="222"/>
      <c r="O1245" s="222"/>
      <c r="P1245" s="222"/>
      <c r="Q1245" s="222"/>
      <c r="R1245" s="223"/>
      <c r="S1245" s="223"/>
      <c r="T1245" s="223"/>
      <c r="U1245" s="223"/>
      <c r="V1245" s="223"/>
      <c r="W1245" s="223"/>
      <c r="X1245" s="223"/>
      <c r="Y1245" s="223"/>
      <c r="Z1245" s="212"/>
      <c r="AA1245" s="212"/>
      <c r="AB1245" s="212"/>
      <c r="AC1245" s="212"/>
      <c r="AD1245" s="212"/>
      <c r="AE1245" s="212"/>
      <c r="AF1245" s="212"/>
      <c r="AG1245" s="212" t="s">
        <v>357</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47" t="str">
        <f>C1245</f>
        <v>Provedení je včetně montáže, demontáže původních konstrukcí, dodávky, přesunu hmot, přesunu a likvidace suti, povrchové úpravy, repasí, dílenských dokumentací,</v>
      </c>
      <c r="BB1245" s="212"/>
      <c r="BC1245" s="212"/>
      <c r="BD1245" s="212"/>
      <c r="BE1245" s="212"/>
      <c r="BF1245" s="212"/>
      <c r="BG1245" s="212"/>
      <c r="BH1245" s="212"/>
    </row>
    <row r="1246" spans="1:60" outlineLevel="3" x14ac:dyDescent="0.2">
      <c r="A1246" s="219"/>
      <c r="B1246" s="220"/>
      <c r="C1246" s="259" t="s">
        <v>666</v>
      </c>
      <c r="D1246" s="248"/>
      <c r="E1246" s="248"/>
      <c r="F1246" s="248"/>
      <c r="G1246" s="248"/>
      <c r="H1246" s="223"/>
      <c r="I1246" s="223"/>
      <c r="J1246" s="223"/>
      <c r="K1246" s="223"/>
      <c r="L1246" s="223"/>
      <c r="M1246" s="223"/>
      <c r="N1246" s="222"/>
      <c r="O1246" s="222"/>
      <c r="P1246" s="222"/>
      <c r="Q1246" s="222"/>
      <c r="R1246" s="223"/>
      <c r="S1246" s="223"/>
      <c r="T1246" s="223"/>
      <c r="U1246" s="223"/>
      <c r="V1246" s="223"/>
      <c r="W1246" s="223"/>
      <c r="X1246" s="223"/>
      <c r="Y1246" s="223"/>
      <c r="Z1246" s="212"/>
      <c r="AA1246" s="212"/>
      <c r="AB1246" s="212"/>
      <c r="AC1246" s="212"/>
      <c r="AD1246" s="212"/>
      <c r="AE1246" s="212"/>
      <c r="AF1246" s="212"/>
      <c r="AG1246" s="212" t="s">
        <v>357</v>
      </c>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ht="22.5" outlineLevel="1" x14ac:dyDescent="0.2">
      <c r="A1247" s="239">
        <v>200</v>
      </c>
      <c r="B1247" s="240" t="s">
        <v>1377</v>
      </c>
      <c r="C1247" s="257" t="s">
        <v>1378</v>
      </c>
      <c r="D1247" s="241" t="s">
        <v>862</v>
      </c>
      <c r="E1247" s="242">
        <v>3</v>
      </c>
      <c r="F1247" s="243"/>
      <c r="G1247" s="244">
        <f>ROUND(E1247*F1247,2)</f>
        <v>0</v>
      </c>
      <c r="H1247" s="243"/>
      <c r="I1247" s="244">
        <f>ROUND(E1247*H1247,2)</f>
        <v>0</v>
      </c>
      <c r="J1247" s="243"/>
      <c r="K1247" s="244">
        <f>ROUND(E1247*J1247,2)</f>
        <v>0</v>
      </c>
      <c r="L1247" s="244">
        <v>21</v>
      </c>
      <c r="M1247" s="244">
        <f>G1247*(1+L1247/100)</f>
        <v>0</v>
      </c>
      <c r="N1247" s="242">
        <v>0</v>
      </c>
      <c r="O1247" s="242">
        <f>ROUND(E1247*N1247,2)</f>
        <v>0</v>
      </c>
      <c r="P1247" s="242">
        <v>0</v>
      </c>
      <c r="Q1247" s="242">
        <f>ROUND(E1247*P1247,2)</f>
        <v>0</v>
      </c>
      <c r="R1247" s="244"/>
      <c r="S1247" s="244" t="s">
        <v>413</v>
      </c>
      <c r="T1247" s="245" t="s">
        <v>353</v>
      </c>
      <c r="U1247" s="223">
        <v>0</v>
      </c>
      <c r="V1247" s="223">
        <f>ROUND(E1247*U1247,2)</f>
        <v>0</v>
      </c>
      <c r="W1247" s="223"/>
      <c r="X1247" s="223" t="s">
        <v>686</v>
      </c>
      <c r="Y1247" s="223" t="s">
        <v>355</v>
      </c>
      <c r="Z1247" s="212"/>
      <c r="AA1247" s="212"/>
      <c r="AB1247" s="212"/>
      <c r="AC1247" s="212"/>
      <c r="AD1247" s="212"/>
      <c r="AE1247" s="212"/>
      <c r="AF1247" s="212"/>
      <c r="AG1247" s="212" t="s">
        <v>687</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2" x14ac:dyDescent="0.2">
      <c r="A1248" s="219"/>
      <c r="B1248" s="220"/>
      <c r="C1248" s="258" t="s">
        <v>425</v>
      </c>
      <c r="D1248" s="246"/>
      <c r="E1248" s="246"/>
      <c r="F1248" s="246"/>
      <c r="G1248" s="246"/>
      <c r="H1248" s="223"/>
      <c r="I1248" s="223"/>
      <c r="J1248" s="223"/>
      <c r="K1248" s="223"/>
      <c r="L1248" s="223"/>
      <c r="M1248" s="223"/>
      <c r="N1248" s="222"/>
      <c r="O1248" s="222"/>
      <c r="P1248" s="222"/>
      <c r="Q1248" s="222"/>
      <c r="R1248" s="223"/>
      <c r="S1248" s="223"/>
      <c r="T1248" s="223"/>
      <c r="U1248" s="223"/>
      <c r="V1248" s="223"/>
      <c r="W1248" s="223"/>
      <c r="X1248" s="223"/>
      <c r="Y1248" s="223"/>
      <c r="Z1248" s="212"/>
      <c r="AA1248" s="212"/>
      <c r="AB1248" s="212"/>
      <c r="AC1248" s="212"/>
      <c r="AD1248" s="212"/>
      <c r="AE1248" s="212"/>
      <c r="AF1248" s="212"/>
      <c r="AG1248" s="212" t="s">
        <v>357</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ht="45" outlineLevel="3" x14ac:dyDescent="0.2">
      <c r="A1249" s="219"/>
      <c r="B1249" s="220"/>
      <c r="C1249" s="259" t="s">
        <v>1379</v>
      </c>
      <c r="D1249" s="248"/>
      <c r="E1249" s="248"/>
      <c r="F1249" s="248"/>
      <c r="G1249" s="248"/>
      <c r="H1249" s="223"/>
      <c r="I1249" s="223"/>
      <c r="J1249" s="223"/>
      <c r="K1249" s="223"/>
      <c r="L1249" s="223"/>
      <c r="M1249" s="223"/>
      <c r="N1249" s="222"/>
      <c r="O1249" s="222"/>
      <c r="P1249" s="222"/>
      <c r="Q1249" s="222"/>
      <c r="R1249" s="223"/>
      <c r="S1249" s="223"/>
      <c r="T1249" s="223"/>
      <c r="U1249" s="223"/>
      <c r="V1249" s="223"/>
      <c r="W1249" s="223"/>
      <c r="X1249" s="223"/>
      <c r="Y1249" s="223"/>
      <c r="Z1249" s="212"/>
      <c r="AA1249" s="212"/>
      <c r="AB1249" s="212"/>
      <c r="AC1249" s="212"/>
      <c r="AD1249" s="212"/>
      <c r="AE1249" s="212"/>
      <c r="AF1249" s="212"/>
      <c r="AG1249" s="212" t="s">
        <v>357</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47" t="str">
        <f>C1249</f>
        <v>OCHRANNÝ SLOUPEK PROTI NÁRAZU AUTOMOBILU, INTEGROVANÁ ABSORBCE ENERGIE NÁRAZU, O114 mm, V=915 mm. JEDNOPLÁŠ ŤOVÉ PROVEDENÍ, KOTVENO 4 x PŘES OCELOVOU PLOTNU NA CHEMICKOU KOTVU DO PODLAHOVÉ KONSTRUKCE DLE NÁVRHU REALIZAČNÍ FIRMY. TAHOVÁ NORMÁLOVÁ SÍLA NA JEDNU ZÁVITOVOU TYČ F=33 kN. ZÁVITOVÁ TYČ ŽÁROVĚ POZINKOVANÁ.</v>
      </c>
      <c r="BB1249" s="212"/>
      <c r="BC1249" s="212"/>
      <c r="BD1249" s="212"/>
      <c r="BE1249" s="212"/>
      <c r="BF1249" s="212"/>
      <c r="BG1249" s="212"/>
      <c r="BH1249" s="212"/>
    </row>
    <row r="1250" spans="1:60" outlineLevel="3" x14ac:dyDescent="0.2">
      <c r="A1250" s="219"/>
      <c r="B1250" s="220"/>
      <c r="C1250" s="259" t="s">
        <v>1376</v>
      </c>
      <c r="D1250" s="248"/>
      <c r="E1250" s="248"/>
      <c r="F1250" s="248"/>
      <c r="G1250" s="248"/>
      <c r="H1250" s="223"/>
      <c r="I1250" s="223"/>
      <c r="J1250" s="223"/>
      <c r="K1250" s="223"/>
      <c r="L1250" s="223"/>
      <c r="M1250" s="223"/>
      <c r="N1250" s="222"/>
      <c r="O1250" s="222"/>
      <c r="P1250" s="222"/>
      <c r="Q1250" s="222"/>
      <c r="R1250" s="223"/>
      <c r="S1250" s="223"/>
      <c r="T1250" s="223"/>
      <c r="U1250" s="223"/>
      <c r="V1250" s="223"/>
      <c r="W1250" s="223"/>
      <c r="X1250" s="223"/>
      <c r="Y1250" s="223"/>
      <c r="Z1250" s="212"/>
      <c r="AA1250" s="212"/>
      <c r="AB1250" s="212"/>
      <c r="AC1250" s="212"/>
      <c r="AD1250" s="212"/>
      <c r="AE1250" s="212"/>
      <c r="AF1250" s="212"/>
      <c r="AG1250" s="212" t="s">
        <v>357</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3" x14ac:dyDescent="0.2">
      <c r="A1251" s="219"/>
      <c r="B1251" s="220"/>
      <c r="C1251" s="259" t="s">
        <v>1652</v>
      </c>
      <c r="D1251" s="248"/>
      <c r="E1251" s="248"/>
      <c r="F1251" s="248"/>
      <c r="G1251" s="248"/>
      <c r="H1251" s="223"/>
      <c r="I1251" s="223"/>
      <c r="J1251" s="223"/>
      <c r="K1251" s="223"/>
      <c r="L1251" s="223"/>
      <c r="M1251" s="223"/>
      <c r="N1251" s="222"/>
      <c r="O1251" s="222"/>
      <c r="P1251" s="222"/>
      <c r="Q1251" s="222"/>
      <c r="R1251" s="223"/>
      <c r="S1251" s="223"/>
      <c r="T1251" s="223"/>
      <c r="U1251" s="223"/>
      <c r="V1251" s="223"/>
      <c r="W1251" s="223"/>
      <c r="X1251" s="223"/>
      <c r="Y1251" s="223"/>
      <c r="Z1251" s="212"/>
      <c r="AA1251" s="212"/>
      <c r="AB1251" s="212"/>
      <c r="AC1251" s="212"/>
      <c r="AD1251" s="212"/>
      <c r="AE1251" s="212"/>
      <c r="AF1251" s="212"/>
      <c r="AG1251" s="212" t="s">
        <v>357</v>
      </c>
      <c r="AH1251" s="212"/>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47" t="str">
        <f>C1251</f>
        <v>Kompletní provedení dle veškerých informací obsažených v PD (textová i výkresová část, technologické postupy atd.).</v>
      </c>
      <c r="BB1251" s="212"/>
      <c r="BC1251" s="212"/>
      <c r="BD1251" s="212"/>
      <c r="BE1251" s="212"/>
      <c r="BF1251" s="212"/>
      <c r="BG1251" s="212"/>
      <c r="BH1251" s="212"/>
    </row>
    <row r="1252" spans="1:60" ht="22.5" outlineLevel="3" x14ac:dyDescent="0.2">
      <c r="A1252" s="219"/>
      <c r="B1252" s="220"/>
      <c r="C1252" s="259" t="s">
        <v>1653</v>
      </c>
      <c r="D1252" s="248"/>
      <c r="E1252" s="248"/>
      <c r="F1252" s="248"/>
      <c r="G1252" s="248"/>
      <c r="H1252" s="223"/>
      <c r="I1252" s="223"/>
      <c r="J1252" s="223"/>
      <c r="K1252" s="223"/>
      <c r="L1252" s="223"/>
      <c r="M1252" s="223"/>
      <c r="N1252" s="222"/>
      <c r="O1252" s="222"/>
      <c r="P1252" s="222"/>
      <c r="Q1252" s="222"/>
      <c r="R1252" s="223"/>
      <c r="S1252" s="223"/>
      <c r="T1252" s="223"/>
      <c r="U1252" s="223"/>
      <c r="V1252" s="223"/>
      <c r="W1252" s="223"/>
      <c r="X1252" s="223"/>
      <c r="Y1252" s="223"/>
      <c r="Z1252" s="212"/>
      <c r="AA1252" s="212"/>
      <c r="AB1252" s="212"/>
      <c r="AC1252" s="212"/>
      <c r="AD1252" s="212"/>
      <c r="AE1252" s="212"/>
      <c r="AF1252" s="212"/>
      <c r="AG1252" s="212" t="s">
        <v>357</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47" t="str">
        <f>C1252</f>
        <v>Provedení je včetně montáže, demontáže původních konstrukcí, dodávky, přesunu hmot, přesunu a likvidace suti, povrchové úpravy, repasí, dílenských dokumentací,</v>
      </c>
      <c r="BB1252" s="212"/>
      <c r="BC1252" s="212"/>
      <c r="BD1252" s="212"/>
      <c r="BE1252" s="212"/>
      <c r="BF1252" s="212"/>
      <c r="BG1252" s="212"/>
      <c r="BH1252" s="212"/>
    </row>
    <row r="1253" spans="1:60" outlineLevel="3" x14ac:dyDescent="0.2">
      <c r="A1253" s="219"/>
      <c r="B1253" s="220"/>
      <c r="C1253" s="259" t="s">
        <v>666</v>
      </c>
      <c r="D1253" s="248"/>
      <c r="E1253" s="248"/>
      <c r="F1253" s="248"/>
      <c r="G1253" s="248"/>
      <c r="H1253" s="223"/>
      <c r="I1253" s="223"/>
      <c r="J1253" s="223"/>
      <c r="K1253" s="223"/>
      <c r="L1253" s="223"/>
      <c r="M1253" s="223"/>
      <c r="N1253" s="222"/>
      <c r="O1253" s="222"/>
      <c r="P1253" s="222"/>
      <c r="Q1253" s="222"/>
      <c r="R1253" s="223"/>
      <c r="S1253" s="223"/>
      <c r="T1253" s="223"/>
      <c r="U1253" s="223"/>
      <c r="V1253" s="223"/>
      <c r="W1253" s="223"/>
      <c r="X1253" s="223"/>
      <c r="Y1253" s="223"/>
      <c r="Z1253" s="212"/>
      <c r="AA1253" s="212"/>
      <c r="AB1253" s="212"/>
      <c r="AC1253" s="212"/>
      <c r="AD1253" s="212"/>
      <c r="AE1253" s="212"/>
      <c r="AF1253" s="212"/>
      <c r="AG1253" s="212" t="s">
        <v>357</v>
      </c>
      <c r="AH1253" s="212"/>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
      <c r="A1254" s="239">
        <v>201</v>
      </c>
      <c r="B1254" s="240" t="s">
        <v>1380</v>
      </c>
      <c r="C1254" s="257" t="s">
        <v>1381</v>
      </c>
      <c r="D1254" s="241" t="s">
        <v>537</v>
      </c>
      <c r="E1254" s="242">
        <v>14.68</v>
      </c>
      <c r="F1254" s="243"/>
      <c r="G1254" s="244">
        <f>ROUND(E1254*F1254,2)</f>
        <v>0</v>
      </c>
      <c r="H1254" s="243"/>
      <c r="I1254" s="244">
        <f>ROUND(E1254*H1254,2)</f>
        <v>0</v>
      </c>
      <c r="J1254" s="243"/>
      <c r="K1254" s="244">
        <f>ROUND(E1254*J1254,2)</f>
        <v>0</v>
      </c>
      <c r="L1254" s="244">
        <v>21</v>
      </c>
      <c r="M1254" s="244">
        <f>G1254*(1+L1254/100)</f>
        <v>0</v>
      </c>
      <c r="N1254" s="242">
        <v>0</v>
      </c>
      <c r="O1254" s="242">
        <f>ROUND(E1254*N1254,2)</f>
        <v>0</v>
      </c>
      <c r="P1254" s="242">
        <v>0</v>
      </c>
      <c r="Q1254" s="242">
        <f>ROUND(E1254*P1254,2)</f>
        <v>0</v>
      </c>
      <c r="R1254" s="244"/>
      <c r="S1254" s="244" t="s">
        <v>413</v>
      </c>
      <c r="T1254" s="245" t="s">
        <v>353</v>
      </c>
      <c r="U1254" s="223">
        <v>0</v>
      </c>
      <c r="V1254" s="223">
        <f>ROUND(E1254*U1254,2)</f>
        <v>0</v>
      </c>
      <c r="W1254" s="223"/>
      <c r="X1254" s="223" t="s">
        <v>686</v>
      </c>
      <c r="Y1254" s="223" t="s">
        <v>355</v>
      </c>
      <c r="Z1254" s="212"/>
      <c r="AA1254" s="212"/>
      <c r="AB1254" s="212"/>
      <c r="AC1254" s="212"/>
      <c r="AD1254" s="212"/>
      <c r="AE1254" s="212"/>
      <c r="AF1254" s="212"/>
      <c r="AG1254" s="212" t="s">
        <v>687</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2" x14ac:dyDescent="0.2">
      <c r="A1255" s="219"/>
      <c r="B1255" s="220"/>
      <c r="C1255" s="258" t="s">
        <v>425</v>
      </c>
      <c r="D1255" s="246"/>
      <c r="E1255" s="246"/>
      <c r="F1255" s="246"/>
      <c r="G1255" s="246"/>
      <c r="H1255" s="223"/>
      <c r="I1255" s="223"/>
      <c r="J1255" s="223"/>
      <c r="K1255" s="223"/>
      <c r="L1255" s="223"/>
      <c r="M1255" s="223"/>
      <c r="N1255" s="222"/>
      <c r="O1255" s="222"/>
      <c r="P1255" s="222"/>
      <c r="Q1255" s="222"/>
      <c r="R1255" s="223"/>
      <c r="S1255" s="223"/>
      <c r="T1255" s="223"/>
      <c r="U1255" s="223"/>
      <c r="V1255" s="223"/>
      <c r="W1255" s="223"/>
      <c r="X1255" s="223"/>
      <c r="Y1255" s="223"/>
      <c r="Z1255" s="212"/>
      <c r="AA1255" s="212"/>
      <c r="AB1255" s="212"/>
      <c r="AC1255" s="212"/>
      <c r="AD1255" s="212"/>
      <c r="AE1255" s="212"/>
      <c r="AF1255" s="212"/>
      <c r="AG1255" s="212" t="s">
        <v>357</v>
      </c>
      <c r="AH1255" s="212"/>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59" t="s">
        <v>1382</v>
      </c>
      <c r="D1256" s="248"/>
      <c r="E1256" s="248"/>
      <c r="F1256" s="248"/>
      <c r="G1256" s="248"/>
      <c r="H1256" s="223"/>
      <c r="I1256" s="223"/>
      <c r="J1256" s="223"/>
      <c r="K1256" s="223"/>
      <c r="L1256" s="223"/>
      <c r="M1256" s="223"/>
      <c r="N1256" s="222"/>
      <c r="O1256" s="222"/>
      <c r="P1256" s="222"/>
      <c r="Q1256" s="222"/>
      <c r="R1256" s="223"/>
      <c r="S1256" s="223"/>
      <c r="T1256" s="223"/>
      <c r="U1256" s="223"/>
      <c r="V1256" s="223"/>
      <c r="W1256" s="223"/>
      <c r="X1256" s="223"/>
      <c r="Y1256" s="223"/>
      <c r="Z1256" s="212"/>
      <c r="AA1256" s="212"/>
      <c r="AB1256" s="212"/>
      <c r="AC1256" s="212"/>
      <c r="AD1256" s="212"/>
      <c r="AE1256" s="212"/>
      <c r="AF1256" s="212"/>
      <c r="AG1256" s="212" t="s">
        <v>357</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19"/>
      <c r="B1257" s="220"/>
      <c r="C1257" s="259" t="s">
        <v>1383</v>
      </c>
      <c r="D1257" s="248"/>
      <c r="E1257" s="248"/>
      <c r="F1257" s="248"/>
      <c r="G1257" s="248"/>
      <c r="H1257" s="223"/>
      <c r="I1257" s="223"/>
      <c r="J1257" s="223"/>
      <c r="K1257" s="223"/>
      <c r="L1257" s="223"/>
      <c r="M1257" s="223"/>
      <c r="N1257" s="222"/>
      <c r="O1257" s="222"/>
      <c r="P1257" s="222"/>
      <c r="Q1257" s="222"/>
      <c r="R1257" s="223"/>
      <c r="S1257" s="223"/>
      <c r="T1257" s="223"/>
      <c r="U1257" s="223"/>
      <c r="V1257" s="223"/>
      <c r="W1257" s="223"/>
      <c r="X1257" s="223"/>
      <c r="Y1257" s="223"/>
      <c r="Z1257" s="212"/>
      <c r="AA1257" s="212"/>
      <c r="AB1257" s="212"/>
      <c r="AC1257" s="212"/>
      <c r="AD1257" s="212"/>
      <c r="AE1257" s="212"/>
      <c r="AF1257" s="212"/>
      <c r="AG1257" s="212" t="s">
        <v>357</v>
      </c>
      <c r="AH1257" s="212"/>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59" t="s">
        <v>1384</v>
      </c>
      <c r="D1258" s="248"/>
      <c r="E1258" s="248"/>
      <c r="F1258" s="248"/>
      <c r="G1258" s="248"/>
      <c r="H1258" s="223"/>
      <c r="I1258" s="223"/>
      <c r="J1258" s="223"/>
      <c r="K1258" s="223"/>
      <c r="L1258" s="223"/>
      <c r="M1258" s="223"/>
      <c r="N1258" s="222"/>
      <c r="O1258" s="222"/>
      <c r="P1258" s="222"/>
      <c r="Q1258" s="222"/>
      <c r="R1258" s="223"/>
      <c r="S1258" s="223"/>
      <c r="T1258" s="223"/>
      <c r="U1258" s="223"/>
      <c r="V1258" s="223"/>
      <c r="W1258" s="223"/>
      <c r="X1258" s="223"/>
      <c r="Y1258" s="223"/>
      <c r="Z1258" s="212"/>
      <c r="AA1258" s="212"/>
      <c r="AB1258" s="212"/>
      <c r="AC1258" s="212"/>
      <c r="AD1258" s="212"/>
      <c r="AE1258" s="212"/>
      <c r="AF1258" s="212"/>
      <c r="AG1258" s="212" t="s">
        <v>357</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59" t="s">
        <v>1385</v>
      </c>
      <c r="D1259" s="248"/>
      <c r="E1259" s="248"/>
      <c r="F1259" s="248"/>
      <c r="G1259" s="248"/>
      <c r="H1259" s="223"/>
      <c r="I1259" s="223"/>
      <c r="J1259" s="223"/>
      <c r="K1259" s="223"/>
      <c r="L1259" s="223"/>
      <c r="M1259" s="223"/>
      <c r="N1259" s="222"/>
      <c r="O1259" s="222"/>
      <c r="P1259" s="222"/>
      <c r="Q1259" s="222"/>
      <c r="R1259" s="223"/>
      <c r="S1259" s="223"/>
      <c r="T1259" s="223"/>
      <c r="U1259" s="223"/>
      <c r="V1259" s="223"/>
      <c r="W1259" s="223"/>
      <c r="X1259" s="223"/>
      <c r="Y1259" s="223"/>
      <c r="Z1259" s="212"/>
      <c r="AA1259" s="212"/>
      <c r="AB1259" s="212"/>
      <c r="AC1259" s="212"/>
      <c r="AD1259" s="212"/>
      <c r="AE1259" s="212"/>
      <c r="AF1259" s="212"/>
      <c r="AG1259" s="212" t="s">
        <v>357</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3" x14ac:dyDescent="0.2">
      <c r="A1260" s="219"/>
      <c r="B1260" s="220"/>
      <c r="C1260" s="259" t="s">
        <v>1386</v>
      </c>
      <c r="D1260" s="248"/>
      <c r="E1260" s="248"/>
      <c r="F1260" s="248"/>
      <c r="G1260" s="248"/>
      <c r="H1260" s="223"/>
      <c r="I1260" s="223"/>
      <c r="J1260" s="223"/>
      <c r="K1260" s="223"/>
      <c r="L1260" s="223"/>
      <c r="M1260" s="223"/>
      <c r="N1260" s="222"/>
      <c r="O1260" s="222"/>
      <c r="P1260" s="222"/>
      <c r="Q1260" s="222"/>
      <c r="R1260" s="223"/>
      <c r="S1260" s="223"/>
      <c r="T1260" s="223"/>
      <c r="U1260" s="223"/>
      <c r="V1260" s="223"/>
      <c r="W1260" s="223"/>
      <c r="X1260" s="223"/>
      <c r="Y1260" s="223"/>
      <c r="Z1260" s="212"/>
      <c r="AA1260" s="212"/>
      <c r="AB1260" s="212"/>
      <c r="AC1260" s="212"/>
      <c r="AD1260" s="212"/>
      <c r="AE1260" s="212"/>
      <c r="AF1260" s="212"/>
      <c r="AG1260" s="212" t="s">
        <v>357</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19"/>
      <c r="B1261" s="220"/>
      <c r="C1261" s="259" t="s">
        <v>1387</v>
      </c>
      <c r="D1261" s="248"/>
      <c r="E1261" s="248"/>
      <c r="F1261" s="248"/>
      <c r="G1261" s="248"/>
      <c r="H1261" s="223"/>
      <c r="I1261" s="223"/>
      <c r="J1261" s="223"/>
      <c r="K1261" s="223"/>
      <c r="L1261" s="223"/>
      <c r="M1261" s="223"/>
      <c r="N1261" s="222"/>
      <c r="O1261" s="222"/>
      <c r="P1261" s="222"/>
      <c r="Q1261" s="222"/>
      <c r="R1261" s="223"/>
      <c r="S1261" s="223"/>
      <c r="T1261" s="223"/>
      <c r="U1261" s="223"/>
      <c r="V1261" s="223"/>
      <c r="W1261" s="223"/>
      <c r="X1261" s="223"/>
      <c r="Y1261" s="223"/>
      <c r="Z1261" s="212"/>
      <c r="AA1261" s="212"/>
      <c r="AB1261" s="212"/>
      <c r="AC1261" s="212"/>
      <c r="AD1261" s="212"/>
      <c r="AE1261" s="212"/>
      <c r="AF1261" s="212"/>
      <c r="AG1261" s="212" t="s">
        <v>357</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59" t="s">
        <v>1388</v>
      </c>
      <c r="D1262" s="248"/>
      <c r="E1262" s="248"/>
      <c r="F1262" s="248"/>
      <c r="G1262" s="248"/>
      <c r="H1262" s="223"/>
      <c r="I1262" s="223"/>
      <c r="J1262" s="223"/>
      <c r="K1262" s="223"/>
      <c r="L1262" s="223"/>
      <c r="M1262" s="223"/>
      <c r="N1262" s="222"/>
      <c r="O1262" s="222"/>
      <c r="P1262" s="222"/>
      <c r="Q1262" s="222"/>
      <c r="R1262" s="223"/>
      <c r="S1262" s="223"/>
      <c r="T1262" s="223"/>
      <c r="U1262" s="223"/>
      <c r="V1262" s="223"/>
      <c r="W1262" s="223"/>
      <c r="X1262" s="223"/>
      <c r="Y1262" s="223"/>
      <c r="Z1262" s="212"/>
      <c r="AA1262" s="212"/>
      <c r="AB1262" s="212"/>
      <c r="AC1262" s="212"/>
      <c r="AD1262" s="212"/>
      <c r="AE1262" s="212"/>
      <c r="AF1262" s="212"/>
      <c r="AG1262" s="212" t="s">
        <v>357</v>
      </c>
      <c r="AH1262" s="212"/>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19"/>
      <c r="B1263" s="220"/>
      <c r="C1263" s="259" t="s">
        <v>1652</v>
      </c>
      <c r="D1263" s="248"/>
      <c r="E1263" s="248"/>
      <c r="F1263" s="248"/>
      <c r="G1263" s="248"/>
      <c r="H1263" s="223"/>
      <c r="I1263" s="223"/>
      <c r="J1263" s="223"/>
      <c r="K1263" s="223"/>
      <c r="L1263" s="223"/>
      <c r="M1263" s="223"/>
      <c r="N1263" s="222"/>
      <c r="O1263" s="222"/>
      <c r="P1263" s="222"/>
      <c r="Q1263" s="222"/>
      <c r="R1263" s="223"/>
      <c r="S1263" s="223"/>
      <c r="T1263" s="223"/>
      <c r="U1263" s="223"/>
      <c r="V1263" s="223"/>
      <c r="W1263" s="223"/>
      <c r="X1263" s="223"/>
      <c r="Y1263" s="223"/>
      <c r="Z1263" s="212"/>
      <c r="AA1263" s="212"/>
      <c r="AB1263" s="212"/>
      <c r="AC1263" s="212"/>
      <c r="AD1263" s="212"/>
      <c r="AE1263" s="212"/>
      <c r="AF1263" s="212"/>
      <c r="AG1263" s="212" t="s">
        <v>357</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47" t="str">
        <f>C1263</f>
        <v>Kompletní provedení dle veškerých informací obsažených v PD (textová i výkresová část, technologické postupy atd.).</v>
      </c>
      <c r="BB1263" s="212"/>
      <c r="BC1263" s="212"/>
      <c r="BD1263" s="212"/>
      <c r="BE1263" s="212"/>
      <c r="BF1263" s="212"/>
      <c r="BG1263" s="212"/>
      <c r="BH1263" s="212"/>
    </row>
    <row r="1264" spans="1:60" ht="22.5" outlineLevel="3" x14ac:dyDescent="0.2">
      <c r="A1264" s="219"/>
      <c r="B1264" s="220"/>
      <c r="C1264" s="259" t="s">
        <v>1653</v>
      </c>
      <c r="D1264" s="248"/>
      <c r="E1264" s="248"/>
      <c r="F1264" s="248"/>
      <c r="G1264" s="248"/>
      <c r="H1264" s="223"/>
      <c r="I1264" s="223"/>
      <c r="J1264" s="223"/>
      <c r="K1264" s="223"/>
      <c r="L1264" s="223"/>
      <c r="M1264" s="223"/>
      <c r="N1264" s="222"/>
      <c r="O1264" s="222"/>
      <c r="P1264" s="222"/>
      <c r="Q1264" s="222"/>
      <c r="R1264" s="223"/>
      <c r="S1264" s="223"/>
      <c r="T1264" s="223"/>
      <c r="U1264" s="223"/>
      <c r="V1264" s="223"/>
      <c r="W1264" s="223"/>
      <c r="X1264" s="223"/>
      <c r="Y1264" s="223"/>
      <c r="Z1264" s="212"/>
      <c r="AA1264" s="212"/>
      <c r="AB1264" s="212"/>
      <c r="AC1264" s="212"/>
      <c r="AD1264" s="212"/>
      <c r="AE1264" s="212"/>
      <c r="AF1264" s="212"/>
      <c r="AG1264" s="212" t="s">
        <v>357</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47" t="str">
        <f>C1264</f>
        <v>Provedení je včetně montáže, demontáže původních konstrukcí, dodávky, přesunu hmot, přesunu a likvidace suti, povrchové úpravy, repasí, dílenských dokumentací,</v>
      </c>
      <c r="BB1264" s="212"/>
      <c r="BC1264" s="212"/>
      <c r="BD1264" s="212"/>
      <c r="BE1264" s="212"/>
      <c r="BF1264" s="212"/>
      <c r="BG1264" s="212"/>
      <c r="BH1264" s="212"/>
    </row>
    <row r="1265" spans="1:60" outlineLevel="3" x14ac:dyDescent="0.2">
      <c r="A1265" s="219"/>
      <c r="B1265" s="220"/>
      <c r="C1265" s="259" t="s">
        <v>666</v>
      </c>
      <c r="D1265" s="248"/>
      <c r="E1265" s="248"/>
      <c r="F1265" s="248"/>
      <c r="G1265" s="248"/>
      <c r="H1265" s="223"/>
      <c r="I1265" s="223"/>
      <c r="J1265" s="223"/>
      <c r="K1265" s="223"/>
      <c r="L1265" s="223"/>
      <c r="M1265" s="223"/>
      <c r="N1265" s="222"/>
      <c r="O1265" s="222"/>
      <c r="P1265" s="222"/>
      <c r="Q1265" s="222"/>
      <c r="R1265" s="223"/>
      <c r="S1265" s="223"/>
      <c r="T1265" s="223"/>
      <c r="U1265" s="223"/>
      <c r="V1265" s="223"/>
      <c r="W1265" s="223"/>
      <c r="X1265" s="223"/>
      <c r="Y1265" s="223"/>
      <c r="Z1265" s="212"/>
      <c r="AA1265" s="212"/>
      <c r="AB1265" s="212"/>
      <c r="AC1265" s="212"/>
      <c r="AD1265" s="212"/>
      <c r="AE1265" s="212"/>
      <c r="AF1265" s="212"/>
      <c r="AG1265" s="212" t="s">
        <v>357</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2" x14ac:dyDescent="0.2">
      <c r="A1266" s="219"/>
      <c r="B1266" s="220"/>
      <c r="C1266" s="274" t="s">
        <v>1389</v>
      </c>
      <c r="D1266" s="264"/>
      <c r="E1266" s="265"/>
      <c r="F1266" s="223"/>
      <c r="G1266" s="223"/>
      <c r="H1266" s="223"/>
      <c r="I1266" s="223"/>
      <c r="J1266" s="223"/>
      <c r="K1266" s="223"/>
      <c r="L1266" s="223"/>
      <c r="M1266" s="223"/>
      <c r="N1266" s="222"/>
      <c r="O1266" s="222"/>
      <c r="P1266" s="222"/>
      <c r="Q1266" s="222"/>
      <c r="R1266" s="223"/>
      <c r="S1266" s="223"/>
      <c r="T1266" s="223"/>
      <c r="U1266" s="223"/>
      <c r="V1266" s="223"/>
      <c r="W1266" s="223"/>
      <c r="X1266" s="223"/>
      <c r="Y1266" s="223"/>
      <c r="Z1266" s="212"/>
      <c r="AA1266" s="212"/>
      <c r="AB1266" s="212"/>
      <c r="AC1266" s="212"/>
      <c r="AD1266" s="212"/>
      <c r="AE1266" s="212"/>
      <c r="AF1266" s="212"/>
      <c r="AG1266" s="212" t="s">
        <v>442</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3" x14ac:dyDescent="0.2">
      <c r="A1267" s="219"/>
      <c r="B1267" s="220"/>
      <c r="C1267" s="274" t="s">
        <v>1390</v>
      </c>
      <c r="D1267" s="264"/>
      <c r="E1267" s="265">
        <v>1.28</v>
      </c>
      <c r="F1267" s="223"/>
      <c r="G1267" s="223"/>
      <c r="H1267" s="223"/>
      <c r="I1267" s="223"/>
      <c r="J1267" s="223"/>
      <c r="K1267" s="223"/>
      <c r="L1267" s="223"/>
      <c r="M1267" s="223"/>
      <c r="N1267" s="222"/>
      <c r="O1267" s="222"/>
      <c r="P1267" s="222"/>
      <c r="Q1267" s="222"/>
      <c r="R1267" s="223"/>
      <c r="S1267" s="223"/>
      <c r="T1267" s="223"/>
      <c r="U1267" s="223"/>
      <c r="V1267" s="223"/>
      <c r="W1267" s="223"/>
      <c r="X1267" s="223"/>
      <c r="Y1267" s="223"/>
      <c r="Z1267" s="212"/>
      <c r="AA1267" s="212"/>
      <c r="AB1267" s="212"/>
      <c r="AC1267" s="212"/>
      <c r="AD1267" s="212"/>
      <c r="AE1267" s="212"/>
      <c r="AF1267" s="212"/>
      <c r="AG1267" s="212" t="s">
        <v>442</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74" t="s">
        <v>1391</v>
      </c>
      <c r="D1268" s="264"/>
      <c r="E1268" s="265">
        <v>6.4</v>
      </c>
      <c r="F1268" s="223"/>
      <c r="G1268" s="223"/>
      <c r="H1268" s="223"/>
      <c r="I1268" s="223"/>
      <c r="J1268" s="223"/>
      <c r="K1268" s="223"/>
      <c r="L1268" s="223"/>
      <c r="M1268" s="223"/>
      <c r="N1268" s="222"/>
      <c r="O1268" s="222"/>
      <c r="P1268" s="222"/>
      <c r="Q1268" s="222"/>
      <c r="R1268" s="223"/>
      <c r="S1268" s="223"/>
      <c r="T1268" s="223"/>
      <c r="U1268" s="223"/>
      <c r="V1268" s="223"/>
      <c r="W1268" s="223"/>
      <c r="X1268" s="223"/>
      <c r="Y1268" s="223"/>
      <c r="Z1268" s="212"/>
      <c r="AA1268" s="212"/>
      <c r="AB1268" s="212"/>
      <c r="AC1268" s="212"/>
      <c r="AD1268" s="212"/>
      <c r="AE1268" s="212"/>
      <c r="AF1268" s="212"/>
      <c r="AG1268" s="212" t="s">
        <v>442</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74" t="s">
        <v>1392</v>
      </c>
      <c r="D1269" s="264"/>
      <c r="E1269" s="265">
        <v>7</v>
      </c>
      <c r="F1269" s="223"/>
      <c r="G1269" s="223"/>
      <c r="H1269" s="223"/>
      <c r="I1269" s="223"/>
      <c r="J1269" s="223"/>
      <c r="K1269" s="223"/>
      <c r="L1269" s="223"/>
      <c r="M1269" s="223"/>
      <c r="N1269" s="222"/>
      <c r="O1269" s="222"/>
      <c r="P1269" s="222"/>
      <c r="Q1269" s="222"/>
      <c r="R1269" s="223"/>
      <c r="S1269" s="223"/>
      <c r="T1269" s="223"/>
      <c r="U1269" s="223"/>
      <c r="V1269" s="223"/>
      <c r="W1269" s="223"/>
      <c r="X1269" s="223"/>
      <c r="Y1269" s="223"/>
      <c r="Z1269" s="212"/>
      <c r="AA1269" s="212"/>
      <c r="AB1269" s="212"/>
      <c r="AC1269" s="212"/>
      <c r="AD1269" s="212"/>
      <c r="AE1269" s="212"/>
      <c r="AF1269" s="212"/>
      <c r="AG1269" s="212" t="s">
        <v>442</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3" x14ac:dyDescent="0.2">
      <c r="A1270" s="219"/>
      <c r="B1270" s="220"/>
      <c r="C1270" s="275" t="s">
        <v>459</v>
      </c>
      <c r="D1270" s="266"/>
      <c r="E1270" s="267">
        <v>14.68</v>
      </c>
      <c r="F1270" s="223"/>
      <c r="G1270" s="223"/>
      <c r="H1270" s="223"/>
      <c r="I1270" s="223"/>
      <c r="J1270" s="223"/>
      <c r="K1270" s="223"/>
      <c r="L1270" s="223"/>
      <c r="M1270" s="223"/>
      <c r="N1270" s="222"/>
      <c r="O1270" s="222"/>
      <c r="P1270" s="222"/>
      <c r="Q1270" s="222"/>
      <c r="R1270" s="223"/>
      <c r="S1270" s="223"/>
      <c r="T1270" s="223"/>
      <c r="U1270" s="223"/>
      <c r="V1270" s="223"/>
      <c r="W1270" s="223"/>
      <c r="X1270" s="223"/>
      <c r="Y1270" s="223"/>
      <c r="Z1270" s="212"/>
      <c r="AA1270" s="212"/>
      <c r="AB1270" s="212"/>
      <c r="AC1270" s="212"/>
      <c r="AD1270" s="212"/>
      <c r="AE1270" s="212"/>
      <c r="AF1270" s="212"/>
      <c r="AG1270" s="212" t="s">
        <v>442</v>
      </c>
      <c r="AH1270" s="212">
        <v>1</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ht="22.5" outlineLevel="1" x14ac:dyDescent="0.2">
      <c r="A1271" s="239">
        <v>202</v>
      </c>
      <c r="B1271" s="240" t="s">
        <v>1393</v>
      </c>
      <c r="C1271" s="257" t="s">
        <v>1394</v>
      </c>
      <c r="D1271" s="241" t="s">
        <v>1395</v>
      </c>
      <c r="E1271" s="242">
        <v>45.17</v>
      </c>
      <c r="F1271" s="243"/>
      <c r="G1271" s="244">
        <f>ROUND(E1271*F1271,2)</f>
        <v>0</v>
      </c>
      <c r="H1271" s="243"/>
      <c r="I1271" s="244">
        <f>ROUND(E1271*H1271,2)</f>
        <v>0</v>
      </c>
      <c r="J1271" s="243"/>
      <c r="K1271" s="244">
        <f>ROUND(E1271*J1271,2)</f>
        <v>0</v>
      </c>
      <c r="L1271" s="244">
        <v>21</v>
      </c>
      <c r="M1271" s="244">
        <f>G1271*(1+L1271/100)</f>
        <v>0</v>
      </c>
      <c r="N1271" s="242">
        <v>0</v>
      </c>
      <c r="O1271" s="242">
        <f>ROUND(E1271*N1271,2)</f>
        <v>0</v>
      </c>
      <c r="P1271" s="242">
        <v>0</v>
      </c>
      <c r="Q1271" s="242">
        <f>ROUND(E1271*P1271,2)</f>
        <v>0</v>
      </c>
      <c r="R1271" s="244"/>
      <c r="S1271" s="244" t="s">
        <v>413</v>
      </c>
      <c r="T1271" s="245" t="s">
        <v>353</v>
      </c>
      <c r="U1271" s="223">
        <v>0</v>
      </c>
      <c r="V1271" s="223">
        <f>ROUND(E1271*U1271,2)</f>
        <v>0</v>
      </c>
      <c r="W1271" s="223"/>
      <c r="X1271" s="223" t="s">
        <v>686</v>
      </c>
      <c r="Y1271" s="223" t="s">
        <v>355</v>
      </c>
      <c r="Z1271" s="212"/>
      <c r="AA1271" s="212"/>
      <c r="AB1271" s="212"/>
      <c r="AC1271" s="212"/>
      <c r="AD1271" s="212"/>
      <c r="AE1271" s="212"/>
      <c r="AF1271" s="212"/>
      <c r="AG1271" s="212" t="s">
        <v>687</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2" x14ac:dyDescent="0.2">
      <c r="A1272" s="219"/>
      <c r="B1272" s="220"/>
      <c r="C1272" s="258" t="s">
        <v>425</v>
      </c>
      <c r="D1272" s="246"/>
      <c r="E1272" s="246"/>
      <c r="F1272" s="246"/>
      <c r="G1272" s="246"/>
      <c r="H1272" s="223"/>
      <c r="I1272" s="223"/>
      <c r="J1272" s="223"/>
      <c r="K1272" s="223"/>
      <c r="L1272" s="223"/>
      <c r="M1272" s="223"/>
      <c r="N1272" s="222"/>
      <c r="O1272" s="222"/>
      <c r="P1272" s="222"/>
      <c r="Q1272" s="222"/>
      <c r="R1272" s="223"/>
      <c r="S1272" s="223"/>
      <c r="T1272" s="223"/>
      <c r="U1272" s="223"/>
      <c r="V1272" s="223"/>
      <c r="W1272" s="223"/>
      <c r="X1272" s="223"/>
      <c r="Y1272" s="223"/>
      <c r="Z1272" s="212"/>
      <c r="AA1272" s="212"/>
      <c r="AB1272" s="212"/>
      <c r="AC1272" s="212"/>
      <c r="AD1272" s="212"/>
      <c r="AE1272" s="212"/>
      <c r="AF1272" s="212"/>
      <c r="AG1272" s="212" t="s">
        <v>357</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3" x14ac:dyDescent="0.2">
      <c r="A1273" s="219"/>
      <c r="B1273" s="220"/>
      <c r="C1273" s="259" t="s">
        <v>1396</v>
      </c>
      <c r="D1273" s="248"/>
      <c r="E1273" s="248"/>
      <c r="F1273" s="248"/>
      <c r="G1273" s="248"/>
      <c r="H1273" s="223"/>
      <c r="I1273" s="223"/>
      <c r="J1273" s="223"/>
      <c r="K1273" s="223"/>
      <c r="L1273" s="223"/>
      <c r="M1273" s="223"/>
      <c r="N1273" s="222"/>
      <c r="O1273" s="222"/>
      <c r="P1273" s="222"/>
      <c r="Q1273" s="222"/>
      <c r="R1273" s="223"/>
      <c r="S1273" s="223"/>
      <c r="T1273" s="223"/>
      <c r="U1273" s="223"/>
      <c r="V1273" s="223"/>
      <c r="W1273" s="223"/>
      <c r="X1273" s="223"/>
      <c r="Y1273" s="223"/>
      <c r="Z1273" s="212"/>
      <c r="AA1273" s="212"/>
      <c r="AB1273" s="212"/>
      <c r="AC1273" s="212"/>
      <c r="AD1273" s="212"/>
      <c r="AE1273" s="212"/>
      <c r="AF1273" s="212"/>
      <c r="AG1273" s="212" t="s">
        <v>357</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19"/>
      <c r="B1274" s="220"/>
      <c r="C1274" s="259" t="s">
        <v>1397</v>
      </c>
      <c r="D1274" s="248"/>
      <c r="E1274" s="248"/>
      <c r="F1274" s="248"/>
      <c r="G1274" s="248"/>
      <c r="H1274" s="223"/>
      <c r="I1274" s="223"/>
      <c r="J1274" s="223"/>
      <c r="K1274" s="223"/>
      <c r="L1274" s="223"/>
      <c r="M1274" s="223"/>
      <c r="N1274" s="222"/>
      <c r="O1274" s="222"/>
      <c r="P1274" s="222"/>
      <c r="Q1274" s="222"/>
      <c r="R1274" s="223"/>
      <c r="S1274" s="223"/>
      <c r="T1274" s="223"/>
      <c r="U1274" s="223"/>
      <c r="V1274" s="223"/>
      <c r="W1274" s="223"/>
      <c r="X1274" s="223"/>
      <c r="Y1274" s="223"/>
      <c r="Z1274" s="212"/>
      <c r="AA1274" s="212"/>
      <c r="AB1274" s="212"/>
      <c r="AC1274" s="212"/>
      <c r="AD1274" s="212"/>
      <c r="AE1274" s="212"/>
      <c r="AF1274" s="212"/>
      <c r="AG1274" s="212" t="s">
        <v>357</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19"/>
      <c r="B1275" s="220"/>
      <c r="C1275" s="259" t="s">
        <v>1398</v>
      </c>
      <c r="D1275" s="248"/>
      <c r="E1275" s="248"/>
      <c r="F1275" s="248"/>
      <c r="G1275" s="248"/>
      <c r="H1275" s="223"/>
      <c r="I1275" s="223"/>
      <c r="J1275" s="223"/>
      <c r="K1275" s="223"/>
      <c r="L1275" s="223"/>
      <c r="M1275" s="223"/>
      <c r="N1275" s="222"/>
      <c r="O1275" s="222"/>
      <c r="P1275" s="222"/>
      <c r="Q1275" s="222"/>
      <c r="R1275" s="223"/>
      <c r="S1275" s="223"/>
      <c r="T1275" s="223"/>
      <c r="U1275" s="223"/>
      <c r="V1275" s="223"/>
      <c r="W1275" s="223"/>
      <c r="X1275" s="223"/>
      <c r="Y1275" s="223"/>
      <c r="Z1275" s="212"/>
      <c r="AA1275" s="212"/>
      <c r="AB1275" s="212"/>
      <c r="AC1275" s="212"/>
      <c r="AD1275" s="212"/>
      <c r="AE1275" s="212"/>
      <c r="AF1275" s="212"/>
      <c r="AG1275" s="212" t="s">
        <v>357</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19"/>
      <c r="B1276" s="220"/>
      <c r="C1276" s="259" t="s">
        <v>1399</v>
      </c>
      <c r="D1276" s="248"/>
      <c r="E1276" s="248"/>
      <c r="F1276" s="248"/>
      <c r="G1276" s="248"/>
      <c r="H1276" s="223"/>
      <c r="I1276" s="223"/>
      <c r="J1276" s="223"/>
      <c r="K1276" s="223"/>
      <c r="L1276" s="223"/>
      <c r="M1276" s="223"/>
      <c r="N1276" s="222"/>
      <c r="O1276" s="222"/>
      <c r="P1276" s="222"/>
      <c r="Q1276" s="222"/>
      <c r="R1276" s="223"/>
      <c r="S1276" s="223"/>
      <c r="T1276" s="223"/>
      <c r="U1276" s="223"/>
      <c r="V1276" s="223"/>
      <c r="W1276" s="223"/>
      <c r="X1276" s="223"/>
      <c r="Y1276" s="223"/>
      <c r="Z1276" s="212"/>
      <c r="AA1276" s="212"/>
      <c r="AB1276" s="212"/>
      <c r="AC1276" s="212"/>
      <c r="AD1276" s="212"/>
      <c r="AE1276" s="212"/>
      <c r="AF1276" s="212"/>
      <c r="AG1276" s="212" t="s">
        <v>357</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3" x14ac:dyDescent="0.2">
      <c r="A1277" s="219"/>
      <c r="B1277" s="220"/>
      <c r="C1277" s="259" t="s">
        <v>1400</v>
      </c>
      <c r="D1277" s="248"/>
      <c r="E1277" s="248"/>
      <c r="F1277" s="248"/>
      <c r="G1277" s="248"/>
      <c r="H1277" s="223"/>
      <c r="I1277" s="223"/>
      <c r="J1277" s="223"/>
      <c r="K1277" s="223"/>
      <c r="L1277" s="223"/>
      <c r="M1277" s="223"/>
      <c r="N1277" s="222"/>
      <c r="O1277" s="222"/>
      <c r="P1277" s="222"/>
      <c r="Q1277" s="222"/>
      <c r="R1277" s="223"/>
      <c r="S1277" s="223"/>
      <c r="T1277" s="223"/>
      <c r="U1277" s="223"/>
      <c r="V1277" s="223"/>
      <c r="W1277" s="223"/>
      <c r="X1277" s="223"/>
      <c r="Y1277" s="223"/>
      <c r="Z1277" s="212"/>
      <c r="AA1277" s="212"/>
      <c r="AB1277" s="212"/>
      <c r="AC1277" s="212"/>
      <c r="AD1277" s="212"/>
      <c r="AE1277" s="212"/>
      <c r="AF1277" s="212"/>
      <c r="AG1277" s="212" t="s">
        <v>357</v>
      </c>
      <c r="AH1277" s="212"/>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3" x14ac:dyDescent="0.2">
      <c r="A1278" s="219"/>
      <c r="B1278" s="220"/>
      <c r="C1278" s="259" t="s">
        <v>1401</v>
      </c>
      <c r="D1278" s="248"/>
      <c r="E1278" s="248"/>
      <c r="F1278" s="248"/>
      <c r="G1278" s="248"/>
      <c r="H1278" s="223"/>
      <c r="I1278" s="223"/>
      <c r="J1278" s="223"/>
      <c r="K1278" s="223"/>
      <c r="L1278" s="223"/>
      <c r="M1278" s="223"/>
      <c r="N1278" s="222"/>
      <c r="O1278" s="222"/>
      <c r="P1278" s="222"/>
      <c r="Q1278" s="222"/>
      <c r="R1278" s="223"/>
      <c r="S1278" s="223"/>
      <c r="T1278" s="223"/>
      <c r="U1278" s="223"/>
      <c r="V1278" s="223"/>
      <c r="W1278" s="223"/>
      <c r="X1278" s="223"/>
      <c r="Y1278" s="223"/>
      <c r="Z1278" s="212"/>
      <c r="AA1278" s="212"/>
      <c r="AB1278" s="212"/>
      <c r="AC1278" s="212"/>
      <c r="AD1278" s="212"/>
      <c r="AE1278" s="212"/>
      <c r="AF1278" s="212"/>
      <c r="AG1278" s="212" t="s">
        <v>357</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
      <c r="A1279" s="219"/>
      <c r="B1279" s="220"/>
      <c r="C1279" s="259" t="s">
        <v>1402</v>
      </c>
      <c r="D1279" s="248"/>
      <c r="E1279" s="248"/>
      <c r="F1279" s="248"/>
      <c r="G1279" s="248"/>
      <c r="H1279" s="223"/>
      <c r="I1279" s="223"/>
      <c r="J1279" s="223"/>
      <c r="K1279" s="223"/>
      <c r="L1279" s="223"/>
      <c r="M1279" s="223"/>
      <c r="N1279" s="222"/>
      <c r="O1279" s="222"/>
      <c r="P1279" s="222"/>
      <c r="Q1279" s="222"/>
      <c r="R1279" s="223"/>
      <c r="S1279" s="223"/>
      <c r="T1279" s="223"/>
      <c r="U1279" s="223"/>
      <c r="V1279" s="223"/>
      <c r="W1279" s="223"/>
      <c r="X1279" s="223"/>
      <c r="Y1279" s="223"/>
      <c r="Z1279" s="212"/>
      <c r="AA1279" s="212"/>
      <c r="AB1279" s="212"/>
      <c r="AC1279" s="212"/>
      <c r="AD1279" s="212"/>
      <c r="AE1279" s="212"/>
      <c r="AF1279" s="212"/>
      <c r="AG1279" s="212" t="s">
        <v>357</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3" x14ac:dyDescent="0.2">
      <c r="A1280" s="219"/>
      <c r="B1280" s="220"/>
      <c r="C1280" s="259" t="s">
        <v>1403</v>
      </c>
      <c r="D1280" s="248"/>
      <c r="E1280" s="248"/>
      <c r="F1280" s="248"/>
      <c r="G1280" s="248"/>
      <c r="H1280" s="223"/>
      <c r="I1280" s="223"/>
      <c r="J1280" s="223"/>
      <c r="K1280" s="223"/>
      <c r="L1280" s="223"/>
      <c r="M1280" s="223"/>
      <c r="N1280" s="222"/>
      <c r="O1280" s="222"/>
      <c r="P1280" s="222"/>
      <c r="Q1280" s="222"/>
      <c r="R1280" s="223"/>
      <c r="S1280" s="223"/>
      <c r="T1280" s="223"/>
      <c r="U1280" s="223"/>
      <c r="V1280" s="223"/>
      <c r="W1280" s="223"/>
      <c r="X1280" s="223"/>
      <c r="Y1280" s="223"/>
      <c r="Z1280" s="212"/>
      <c r="AA1280" s="212"/>
      <c r="AB1280" s="212"/>
      <c r="AC1280" s="212"/>
      <c r="AD1280" s="212"/>
      <c r="AE1280" s="212"/>
      <c r="AF1280" s="212"/>
      <c r="AG1280" s="212" t="s">
        <v>357</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ht="22.5" outlineLevel="3" x14ac:dyDescent="0.2">
      <c r="A1281" s="219"/>
      <c r="B1281" s="220"/>
      <c r="C1281" s="259" t="s">
        <v>1404</v>
      </c>
      <c r="D1281" s="248"/>
      <c r="E1281" s="248"/>
      <c r="F1281" s="248"/>
      <c r="G1281" s="248"/>
      <c r="H1281" s="223"/>
      <c r="I1281" s="223"/>
      <c r="J1281" s="223"/>
      <c r="K1281" s="223"/>
      <c r="L1281" s="223"/>
      <c r="M1281" s="223"/>
      <c r="N1281" s="222"/>
      <c r="O1281" s="222"/>
      <c r="P1281" s="222"/>
      <c r="Q1281" s="222"/>
      <c r="R1281" s="223"/>
      <c r="S1281" s="223"/>
      <c r="T1281" s="223"/>
      <c r="U1281" s="223"/>
      <c r="V1281" s="223"/>
      <c r="W1281" s="223"/>
      <c r="X1281" s="223"/>
      <c r="Y1281" s="223"/>
      <c r="Z1281" s="212"/>
      <c r="AA1281" s="212"/>
      <c r="AB1281" s="212"/>
      <c r="AC1281" s="212"/>
      <c r="AD1281" s="212"/>
      <c r="AE1281" s="212"/>
      <c r="AF1281" s="212"/>
      <c r="AG1281" s="212" t="s">
        <v>357</v>
      </c>
      <c r="AH1281" s="212"/>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47" t="str">
        <f>C1281</f>
        <v>JE NEPŘÍPUSTNÉ JAKKOLI ZASAHOVAT (VRTAT, ŘEZAT, BROUSIT… ) DO JIŽ FINÁLNĚ POVRCHOVĚ UPRAVENÝCH PRVKŮ ŽÁROVÝM POZINKOVANÍM</v>
      </c>
      <c r="BB1281" s="212"/>
      <c r="BC1281" s="212"/>
      <c r="BD1281" s="212"/>
      <c r="BE1281" s="212"/>
      <c r="BF1281" s="212"/>
      <c r="BG1281" s="212"/>
      <c r="BH1281" s="212"/>
    </row>
    <row r="1282" spans="1:60" outlineLevel="3" x14ac:dyDescent="0.2">
      <c r="A1282" s="219"/>
      <c r="B1282" s="220"/>
      <c r="C1282" s="259" t="s">
        <v>1405</v>
      </c>
      <c r="D1282" s="248"/>
      <c r="E1282" s="248"/>
      <c r="F1282" s="248"/>
      <c r="G1282" s="248"/>
      <c r="H1282" s="223"/>
      <c r="I1282" s="223"/>
      <c r="J1282" s="223"/>
      <c r="K1282" s="223"/>
      <c r="L1282" s="223"/>
      <c r="M1282" s="223"/>
      <c r="N1282" s="222"/>
      <c r="O1282" s="222"/>
      <c r="P1282" s="222"/>
      <c r="Q1282" s="222"/>
      <c r="R1282" s="223"/>
      <c r="S1282" s="223"/>
      <c r="T1282" s="223"/>
      <c r="U1282" s="223"/>
      <c r="V1282" s="223"/>
      <c r="W1282" s="223"/>
      <c r="X1282" s="223"/>
      <c r="Y1282" s="223"/>
      <c r="Z1282" s="212"/>
      <c r="AA1282" s="212"/>
      <c r="AB1282" s="212"/>
      <c r="AC1282" s="212"/>
      <c r="AD1282" s="212"/>
      <c r="AE1282" s="212"/>
      <c r="AF1282" s="212"/>
      <c r="AG1282" s="212" t="s">
        <v>357</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3" x14ac:dyDescent="0.2">
      <c r="A1283" s="219"/>
      <c r="B1283" s="220"/>
      <c r="C1283" s="259" t="s">
        <v>1652</v>
      </c>
      <c r="D1283" s="248"/>
      <c r="E1283" s="248"/>
      <c r="F1283" s="248"/>
      <c r="G1283" s="248"/>
      <c r="H1283" s="223"/>
      <c r="I1283" s="223"/>
      <c r="J1283" s="223"/>
      <c r="K1283" s="223"/>
      <c r="L1283" s="223"/>
      <c r="M1283" s="223"/>
      <c r="N1283" s="222"/>
      <c r="O1283" s="222"/>
      <c r="P1283" s="222"/>
      <c r="Q1283" s="222"/>
      <c r="R1283" s="223"/>
      <c r="S1283" s="223"/>
      <c r="T1283" s="223"/>
      <c r="U1283" s="223"/>
      <c r="V1283" s="223"/>
      <c r="W1283" s="223"/>
      <c r="X1283" s="223"/>
      <c r="Y1283" s="223"/>
      <c r="Z1283" s="212"/>
      <c r="AA1283" s="212"/>
      <c r="AB1283" s="212"/>
      <c r="AC1283" s="212"/>
      <c r="AD1283" s="212"/>
      <c r="AE1283" s="212"/>
      <c r="AF1283" s="212"/>
      <c r="AG1283" s="212" t="s">
        <v>357</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47" t="str">
        <f>C1283</f>
        <v>Kompletní provedení dle veškerých informací obsažených v PD (textová i výkresová část, technologické postupy atd.).</v>
      </c>
      <c r="BB1283" s="212"/>
      <c r="BC1283" s="212"/>
      <c r="BD1283" s="212"/>
      <c r="BE1283" s="212"/>
      <c r="BF1283" s="212"/>
      <c r="BG1283" s="212"/>
      <c r="BH1283" s="212"/>
    </row>
    <row r="1284" spans="1:60" ht="22.5" outlineLevel="3" x14ac:dyDescent="0.2">
      <c r="A1284" s="219"/>
      <c r="B1284" s="220"/>
      <c r="C1284" s="259" t="s">
        <v>1653</v>
      </c>
      <c r="D1284" s="248"/>
      <c r="E1284" s="248"/>
      <c r="F1284" s="248"/>
      <c r="G1284" s="248"/>
      <c r="H1284" s="223"/>
      <c r="I1284" s="223"/>
      <c r="J1284" s="223"/>
      <c r="K1284" s="223"/>
      <c r="L1284" s="223"/>
      <c r="M1284" s="223"/>
      <c r="N1284" s="222"/>
      <c r="O1284" s="222"/>
      <c r="P1284" s="222"/>
      <c r="Q1284" s="222"/>
      <c r="R1284" s="223"/>
      <c r="S1284" s="223"/>
      <c r="T1284" s="223"/>
      <c r="U1284" s="223"/>
      <c r="V1284" s="223"/>
      <c r="W1284" s="223"/>
      <c r="X1284" s="223"/>
      <c r="Y1284" s="223"/>
      <c r="Z1284" s="212"/>
      <c r="AA1284" s="212"/>
      <c r="AB1284" s="212"/>
      <c r="AC1284" s="212"/>
      <c r="AD1284" s="212"/>
      <c r="AE1284" s="212"/>
      <c r="AF1284" s="212"/>
      <c r="AG1284" s="212" t="s">
        <v>357</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47" t="str">
        <f>C1284</f>
        <v>Provedení je včetně montáže, demontáže původních konstrukcí, dodávky, přesunu hmot, přesunu a likvidace suti, povrchové úpravy, repasí, dílenských dokumentací,</v>
      </c>
      <c r="BB1284" s="212"/>
      <c r="BC1284" s="212"/>
      <c r="BD1284" s="212"/>
      <c r="BE1284" s="212"/>
      <c r="BF1284" s="212"/>
      <c r="BG1284" s="212"/>
      <c r="BH1284" s="212"/>
    </row>
    <row r="1285" spans="1:60" outlineLevel="3" x14ac:dyDescent="0.2">
      <c r="A1285" s="219"/>
      <c r="B1285" s="220"/>
      <c r="C1285" s="259" t="s">
        <v>666</v>
      </c>
      <c r="D1285" s="248"/>
      <c r="E1285" s="248"/>
      <c r="F1285" s="248"/>
      <c r="G1285" s="248"/>
      <c r="H1285" s="223"/>
      <c r="I1285" s="223"/>
      <c r="J1285" s="223"/>
      <c r="K1285" s="223"/>
      <c r="L1285" s="223"/>
      <c r="M1285" s="223"/>
      <c r="N1285" s="222"/>
      <c r="O1285" s="222"/>
      <c r="P1285" s="222"/>
      <c r="Q1285" s="222"/>
      <c r="R1285" s="223"/>
      <c r="S1285" s="223"/>
      <c r="T1285" s="223"/>
      <c r="U1285" s="223"/>
      <c r="V1285" s="223"/>
      <c r="W1285" s="223"/>
      <c r="X1285" s="223"/>
      <c r="Y1285" s="223"/>
      <c r="Z1285" s="212"/>
      <c r="AA1285" s="212"/>
      <c r="AB1285" s="212"/>
      <c r="AC1285" s="212"/>
      <c r="AD1285" s="212"/>
      <c r="AE1285" s="212"/>
      <c r="AF1285" s="212"/>
      <c r="AG1285" s="212" t="s">
        <v>357</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2" x14ac:dyDescent="0.2">
      <c r="A1286" s="219"/>
      <c r="B1286" s="220"/>
      <c r="C1286" s="274" t="s">
        <v>1406</v>
      </c>
      <c r="D1286" s="264"/>
      <c r="E1286" s="265">
        <v>45.17</v>
      </c>
      <c r="F1286" s="223"/>
      <c r="G1286" s="223"/>
      <c r="H1286" s="223"/>
      <c r="I1286" s="223"/>
      <c r="J1286" s="223"/>
      <c r="K1286" s="223"/>
      <c r="L1286" s="223"/>
      <c r="M1286" s="223"/>
      <c r="N1286" s="222"/>
      <c r="O1286" s="222"/>
      <c r="P1286" s="222"/>
      <c r="Q1286" s="222"/>
      <c r="R1286" s="223"/>
      <c r="S1286" s="223"/>
      <c r="T1286" s="223"/>
      <c r="U1286" s="223"/>
      <c r="V1286" s="223"/>
      <c r="W1286" s="223"/>
      <c r="X1286" s="223"/>
      <c r="Y1286" s="223"/>
      <c r="Z1286" s="212"/>
      <c r="AA1286" s="212"/>
      <c r="AB1286" s="212"/>
      <c r="AC1286" s="212"/>
      <c r="AD1286" s="212"/>
      <c r="AE1286" s="212"/>
      <c r="AF1286" s="212"/>
      <c r="AG1286" s="212" t="s">
        <v>442</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ht="22.5" outlineLevel="1" x14ac:dyDescent="0.2">
      <c r="A1287" s="239">
        <v>203</v>
      </c>
      <c r="B1287" s="240" t="s">
        <v>1407</v>
      </c>
      <c r="C1287" s="257" t="s">
        <v>1408</v>
      </c>
      <c r="D1287" s="241" t="s">
        <v>537</v>
      </c>
      <c r="E1287" s="242">
        <v>23.7</v>
      </c>
      <c r="F1287" s="243"/>
      <c r="G1287" s="244">
        <f>ROUND(E1287*F1287,2)</f>
        <v>0</v>
      </c>
      <c r="H1287" s="243"/>
      <c r="I1287" s="244">
        <f>ROUND(E1287*H1287,2)</f>
        <v>0</v>
      </c>
      <c r="J1287" s="243"/>
      <c r="K1287" s="244">
        <f>ROUND(E1287*J1287,2)</f>
        <v>0</v>
      </c>
      <c r="L1287" s="244">
        <v>21</v>
      </c>
      <c r="M1287" s="244">
        <f>G1287*(1+L1287/100)</f>
        <v>0</v>
      </c>
      <c r="N1287" s="242">
        <v>0</v>
      </c>
      <c r="O1287" s="242">
        <f>ROUND(E1287*N1287,2)</f>
        <v>0</v>
      </c>
      <c r="P1287" s="242">
        <v>0</v>
      </c>
      <c r="Q1287" s="242">
        <f>ROUND(E1287*P1287,2)</f>
        <v>0</v>
      </c>
      <c r="R1287" s="244"/>
      <c r="S1287" s="244" t="s">
        <v>413</v>
      </c>
      <c r="T1287" s="245" t="s">
        <v>353</v>
      </c>
      <c r="U1287" s="223">
        <v>0</v>
      </c>
      <c r="V1287" s="223">
        <f>ROUND(E1287*U1287,2)</f>
        <v>0</v>
      </c>
      <c r="W1287" s="223"/>
      <c r="X1287" s="223" t="s">
        <v>686</v>
      </c>
      <c r="Y1287" s="223" t="s">
        <v>355</v>
      </c>
      <c r="Z1287" s="212"/>
      <c r="AA1287" s="212"/>
      <c r="AB1287" s="212"/>
      <c r="AC1287" s="212"/>
      <c r="AD1287" s="212"/>
      <c r="AE1287" s="212"/>
      <c r="AF1287" s="212"/>
      <c r="AG1287" s="212" t="s">
        <v>687</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2" x14ac:dyDescent="0.2">
      <c r="A1288" s="219"/>
      <c r="B1288" s="220"/>
      <c r="C1288" s="258" t="s">
        <v>425</v>
      </c>
      <c r="D1288" s="246"/>
      <c r="E1288" s="246"/>
      <c r="F1288" s="246"/>
      <c r="G1288" s="246"/>
      <c r="H1288" s="223"/>
      <c r="I1288" s="223"/>
      <c r="J1288" s="223"/>
      <c r="K1288" s="223"/>
      <c r="L1288" s="223"/>
      <c r="M1288" s="223"/>
      <c r="N1288" s="222"/>
      <c r="O1288" s="222"/>
      <c r="P1288" s="222"/>
      <c r="Q1288" s="222"/>
      <c r="R1288" s="223"/>
      <c r="S1288" s="223"/>
      <c r="T1288" s="223"/>
      <c r="U1288" s="223"/>
      <c r="V1288" s="223"/>
      <c r="W1288" s="223"/>
      <c r="X1288" s="223"/>
      <c r="Y1288" s="223"/>
      <c r="Z1288" s="212"/>
      <c r="AA1288" s="212"/>
      <c r="AB1288" s="212"/>
      <c r="AC1288" s="212"/>
      <c r="AD1288" s="212"/>
      <c r="AE1288" s="212"/>
      <c r="AF1288" s="212"/>
      <c r="AG1288" s="212" t="s">
        <v>357</v>
      </c>
      <c r="AH1288" s="212"/>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59" t="s">
        <v>1409</v>
      </c>
      <c r="D1289" s="248"/>
      <c r="E1289" s="248"/>
      <c r="F1289" s="248"/>
      <c r="G1289" s="248"/>
      <c r="H1289" s="223"/>
      <c r="I1289" s="223"/>
      <c r="J1289" s="223"/>
      <c r="K1289" s="223"/>
      <c r="L1289" s="223"/>
      <c r="M1289" s="223"/>
      <c r="N1289" s="222"/>
      <c r="O1289" s="222"/>
      <c r="P1289" s="222"/>
      <c r="Q1289" s="222"/>
      <c r="R1289" s="223"/>
      <c r="S1289" s="223"/>
      <c r="T1289" s="223"/>
      <c r="U1289" s="223"/>
      <c r="V1289" s="223"/>
      <c r="W1289" s="223"/>
      <c r="X1289" s="223"/>
      <c r="Y1289" s="223"/>
      <c r="Z1289" s="212"/>
      <c r="AA1289" s="212"/>
      <c r="AB1289" s="212"/>
      <c r="AC1289" s="212"/>
      <c r="AD1289" s="212"/>
      <c r="AE1289" s="212"/>
      <c r="AF1289" s="212"/>
      <c r="AG1289" s="212" t="s">
        <v>357</v>
      </c>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59" t="s">
        <v>1410</v>
      </c>
      <c r="D1290" s="248"/>
      <c r="E1290" s="248"/>
      <c r="F1290" s="248"/>
      <c r="G1290" s="248"/>
      <c r="H1290" s="223"/>
      <c r="I1290" s="223"/>
      <c r="J1290" s="223"/>
      <c r="K1290" s="223"/>
      <c r="L1290" s="223"/>
      <c r="M1290" s="223"/>
      <c r="N1290" s="222"/>
      <c r="O1290" s="222"/>
      <c r="P1290" s="222"/>
      <c r="Q1290" s="222"/>
      <c r="R1290" s="223"/>
      <c r="S1290" s="223"/>
      <c r="T1290" s="223"/>
      <c r="U1290" s="223"/>
      <c r="V1290" s="223"/>
      <c r="W1290" s="223"/>
      <c r="X1290" s="223"/>
      <c r="Y1290" s="223"/>
      <c r="Z1290" s="212"/>
      <c r="AA1290" s="212"/>
      <c r="AB1290" s="212"/>
      <c r="AC1290" s="212"/>
      <c r="AD1290" s="212"/>
      <c r="AE1290" s="212"/>
      <c r="AF1290" s="212"/>
      <c r="AG1290" s="212" t="s">
        <v>357</v>
      </c>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3" x14ac:dyDescent="0.2">
      <c r="A1291" s="219"/>
      <c r="B1291" s="220"/>
      <c r="C1291" s="259" t="s">
        <v>1398</v>
      </c>
      <c r="D1291" s="248"/>
      <c r="E1291" s="248"/>
      <c r="F1291" s="248"/>
      <c r="G1291" s="248"/>
      <c r="H1291" s="223"/>
      <c r="I1291" s="223"/>
      <c r="J1291" s="223"/>
      <c r="K1291" s="223"/>
      <c r="L1291" s="223"/>
      <c r="M1291" s="223"/>
      <c r="N1291" s="222"/>
      <c r="O1291" s="222"/>
      <c r="P1291" s="222"/>
      <c r="Q1291" s="222"/>
      <c r="R1291" s="223"/>
      <c r="S1291" s="223"/>
      <c r="T1291" s="223"/>
      <c r="U1291" s="223"/>
      <c r="V1291" s="223"/>
      <c r="W1291" s="223"/>
      <c r="X1291" s="223"/>
      <c r="Y1291" s="223"/>
      <c r="Z1291" s="212"/>
      <c r="AA1291" s="212"/>
      <c r="AB1291" s="212"/>
      <c r="AC1291" s="212"/>
      <c r="AD1291" s="212"/>
      <c r="AE1291" s="212"/>
      <c r="AF1291" s="212"/>
      <c r="AG1291" s="212" t="s">
        <v>357</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3" x14ac:dyDescent="0.2">
      <c r="A1292" s="219"/>
      <c r="B1292" s="220"/>
      <c r="C1292" s="259" t="s">
        <v>1411</v>
      </c>
      <c r="D1292" s="248"/>
      <c r="E1292" s="248"/>
      <c r="F1292" s="248"/>
      <c r="G1292" s="248"/>
      <c r="H1292" s="223"/>
      <c r="I1292" s="223"/>
      <c r="J1292" s="223"/>
      <c r="K1292" s="223"/>
      <c r="L1292" s="223"/>
      <c r="M1292" s="223"/>
      <c r="N1292" s="222"/>
      <c r="O1292" s="222"/>
      <c r="P1292" s="222"/>
      <c r="Q1292" s="222"/>
      <c r="R1292" s="223"/>
      <c r="S1292" s="223"/>
      <c r="T1292" s="223"/>
      <c r="U1292" s="223"/>
      <c r="V1292" s="223"/>
      <c r="W1292" s="223"/>
      <c r="X1292" s="223"/>
      <c r="Y1292" s="223"/>
      <c r="Z1292" s="212"/>
      <c r="AA1292" s="212"/>
      <c r="AB1292" s="212"/>
      <c r="AC1292" s="212"/>
      <c r="AD1292" s="212"/>
      <c r="AE1292" s="212"/>
      <c r="AF1292" s="212"/>
      <c r="AG1292" s="212" t="s">
        <v>357</v>
      </c>
      <c r="AH1292" s="212"/>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59" t="s">
        <v>1412</v>
      </c>
      <c r="D1293" s="248"/>
      <c r="E1293" s="248"/>
      <c r="F1293" s="248"/>
      <c r="G1293" s="248"/>
      <c r="H1293" s="223"/>
      <c r="I1293" s="223"/>
      <c r="J1293" s="223"/>
      <c r="K1293" s="223"/>
      <c r="L1293" s="223"/>
      <c r="M1293" s="223"/>
      <c r="N1293" s="222"/>
      <c r="O1293" s="222"/>
      <c r="P1293" s="222"/>
      <c r="Q1293" s="222"/>
      <c r="R1293" s="223"/>
      <c r="S1293" s="223"/>
      <c r="T1293" s="223"/>
      <c r="U1293" s="223"/>
      <c r="V1293" s="223"/>
      <c r="W1293" s="223"/>
      <c r="X1293" s="223"/>
      <c r="Y1293" s="223"/>
      <c r="Z1293" s="212"/>
      <c r="AA1293" s="212"/>
      <c r="AB1293" s="212"/>
      <c r="AC1293" s="212"/>
      <c r="AD1293" s="212"/>
      <c r="AE1293" s="212"/>
      <c r="AF1293" s="212"/>
      <c r="AG1293" s="212" t="s">
        <v>357</v>
      </c>
      <c r="AH1293" s="212"/>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59" t="s">
        <v>1403</v>
      </c>
      <c r="D1294" s="248"/>
      <c r="E1294" s="248"/>
      <c r="F1294" s="248"/>
      <c r="G1294" s="248"/>
      <c r="H1294" s="223"/>
      <c r="I1294" s="223"/>
      <c r="J1294" s="223"/>
      <c r="K1294" s="223"/>
      <c r="L1294" s="223"/>
      <c r="M1294" s="223"/>
      <c r="N1294" s="222"/>
      <c r="O1294" s="222"/>
      <c r="P1294" s="222"/>
      <c r="Q1294" s="222"/>
      <c r="R1294" s="223"/>
      <c r="S1294" s="223"/>
      <c r="T1294" s="223"/>
      <c r="U1294" s="223"/>
      <c r="V1294" s="223"/>
      <c r="W1294" s="223"/>
      <c r="X1294" s="223"/>
      <c r="Y1294" s="223"/>
      <c r="Z1294" s="212"/>
      <c r="AA1294" s="212"/>
      <c r="AB1294" s="212"/>
      <c r="AC1294" s="212"/>
      <c r="AD1294" s="212"/>
      <c r="AE1294" s="212"/>
      <c r="AF1294" s="212"/>
      <c r="AG1294" s="212" t="s">
        <v>357</v>
      </c>
      <c r="AH1294" s="212"/>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59" t="s">
        <v>1413</v>
      </c>
      <c r="D1295" s="248"/>
      <c r="E1295" s="248"/>
      <c r="F1295" s="248"/>
      <c r="G1295" s="248"/>
      <c r="H1295" s="223"/>
      <c r="I1295" s="223"/>
      <c r="J1295" s="223"/>
      <c r="K1295" s="223"/>
      <c r="L1295" s="223"/>
      <c r="M1295" s="223"/>
      <c r="N1295" s="222"/>
      <c r="O1295" s="222"/>
      <c r="P1295" s="222"/>
      <c r="Q1295" s="222"/>
      <c r="R1295" s="223"/>
      <c r="S1295" s="223"/>
      <c r="T1295" s="223"/>
      <c r="U1295" s="223"/>
      <c r="V1295" s="223"/>
      <c r="W1295" s="223"/>
      <c r="X1295" s="223"/>
      <c r="Y1295" s="223"/>
      <c r="Z1295" s="212"/>
      <c r="AA1295" s="212"/>
      <c r="AB1295" s="212"/>
      <c r="AC1295" s="212"/>
      <c r="AD1295" s="212"/>
      <c r="AE1295" s="212"/>
      <c r="AF1295" s="212"/>
      <c r="AG1295" s="212" t="s">
        <v>357</v>
      </c>
      <c r="AH1295" s="212"/>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59" t="s">
        <v>1414</v>
      </c>
      <c r="D1296" s="248"/>
      <c r="E1296" s="248"/>
      <c r="F1296" s="248"/>
      <c r="G1296" s="248"/>
      <c r="H1296" s="223"/>
      <c r="I1296" s="223"/>
      <c r="J1296" s="223"/>
      <c r="K1296" s="223"/>
      <c r="L1296" s="223"/>
      <c r="M1296" s="223"/>
      <c r="N1296" s="222"/>
      <c r="O1296" s="222"/>
      <c r="P1296" s="222"/>
      <c r="Q1296" s="222"/>
      <c r="R1296" s="223"/>
      <c r="S1296" s="223"/>
      <c r="T1296" s="223"/>
      <c r="U1296" s="223"/>
      <c r="V1296" s="223"/>
      <c r="W1296" s="223"/>
      <c r="X1296" s="223"/>
      <c r="Y1296" s="223"/>
      <c r="Z1296" s="212"/>
      <c r="AA1296" s="212"/>
      <c r="AB1296" s="212"/>
      <c r="AC1296" s="212"/>
      <c r="AD1296" s="212"/>
      <c r="AE1296" s="212"/>
      <c r="AF1296" s="212"/>
      <c r="AG1296" s="212" t="s">
        <v>357</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19"/>
      <c r="B1297" s="220"/>
      <c r="C1297" s="259" t="s">
        <v>1415</v>
      </c>
      <c r="D1297" s="248"/>
      <c r="E1297" s="248"/>
      <c r="F1297" s="248"/>
      <c r="G1297" s="248"/>
      <c r="H1297" s="223"/>
      <c r="I1297" s="223"/>
      <c r="J1297" s="223"/>
      <c r="K1297" s="223"/>
      <c r="L1297" s="223"/>
      <c r="M1297" s="223"/>
      <c r="N1297" s="222"/>
      <c r="O1297" s="222"/>
      <c r="P1297" s="222"/>
      <c r="Q1297" s="222"/>
      <c r="R1297" s="223"/>
      <c r="S1297" s="223"/>
      <c r="T1297" s="223"/>
      <c r="U1297" s="223"/>
      <c r="V1297" s="223"/>
      <c r="W1297" s="223"/>
      <c r="X1297" s="223"/>
      <c r="Y1297" s="223"/>
      <c r="Z1297" s="212"/>
      <c r="AA1297" s="212"/>
      <c r="AB1297" s="212"/>
      <c r="AC1297" s="212"/>
      <c r="AD1297" s="212"/>
      <c r="AE1297" s="212"/>
      <c r="AF1297" s="212"/>
      <c r="AG1297" s="212" t="s">
        <v>357</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59" t="s">
        <v>1416</v>
      </c>
      <c r="D1298" s="248"/>
      <c r="E1298" s="248"/>
      <c r="F1298" s="248"/>
      <c r="G1298" s="248"/>
      <c r="H1298" s="223"/>
      <c r="I1298" s="223"/>
      <c r="J1298" s="223"/>
      <c r="K1298" s="223"/>
      <c r="L1298" s="223"/>
      <c r="M1298" s="223"/>
      <c r="N1298" s="222"/>
      <c r="O1298" s="222"/>
      <c r="P1298" s="222"/>
      <c r="Q1298" s="222"/>
      <c r="R1298" s="223"/>
      <c r="S1298" s="223"/>
      <c r="T1298" s="223"/>
      <c r="U1298" s="223"/>
      <c r="V1298" s="223"/>
      <c r="W1298" s="223"/>
      <c r="X1298" s="223"/>
      <c r="Y1298" s="223"/>
      <c r="Z1298" s="212"/>
      <c r="AA1298" s="212"/>
      <c r="AB1298" s="212"/>
      <c r="AC1298" s="212"/>
      <c r="AD1298" s="212"/>
      <c r="AE1298" s="212"/>
      <c r="AF1298" s="212"/>
      <c r="AG1298" s="212" t="s">
        <v>357</v>
      </c>
      <c r="AH1298" s="212"/>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59" t="s">
        <v>1652</v>
      </c>
      <c r="D1299" s="248"/>
      <c r="E1299" s="248"/>
      <c r="F1299" s="248"/>
      <c r="G1299" s="248"/>
      <c r="H1299" s="223"/>
      <c r="I1299" s="223"/>
      <c r="J1299" s="223"/>
      <c r="K1299" s="223"/>
      <c r="L1299" s="223"/>
      <c r="M1299" s="223"/>
      <c r="N1299" s="222"/>
      <c r="O1299" s="222"/>
      <c r="P1299" s="222"/>
      <c r="Q1299" s="222"/>
      <c r="R1299" s="223"/>
      <c r="S1299" s="223"/>
      <c r="T1299" s="223"/>
      <c r="U1299" s="223"/>
      <c r="V1299" s="223"/>
      <c r="W1299" s="223"/>
      <c r="X1299" s="223"/>
      <c r="Y1299" s="223"/>
      <c r="Z1299" s="212"/>
      <c r="AA1299" s="212"/>
      <c r="AB1299" s="212"/>
      <c r="AC1299" s="212"/>
      <c r="AD1299" s="212"/>
      <c r="AE1299" s="212"/>
      <c r="AF1299" s="212"/>
      <c r="AG1299" s="212" t="s">
        <v>357</v>
      </c>
      <c r="AH1299" s="212"/>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47" t="str">
        <f>C1299</f>
        <v>Kompletní provedení dle veškerých informací obsažených v PD (textová i výkresová část, technologické postupy atd.).</v>
      </c>
      <c r="BB1299" s="212"/>
      <c r="BC1299" s="212"/>
      <c r="BD1299" s="212"/>
      <c r="BE1299" s="212"/>
      <c r="BF1299" s="212"/>
      <c r="BG1299" s="212"/>
      <c r="BH1299" s="212"/>
    </row>
    <row r="1300" spans="1:60" ht="22.5" outlineLevel="3" x14ac:dyDescent="0.2">
      <c r="A1300" s="219"/>
      <c r="B1300" s="220"/>
      <c r="C1300" s="259" t="s">
        <v>1653</v>
      </c>
      <c r="D1300" s="248"/>
      <c r="E1300" s="248"/>
      <c r="F1300" s="248"/>
      <c r="G1300" s="248"/>
      <c r="H1300" s="223"/>
      <c r="I1300" s="223"/>
      <c r="J1300" s="223"/>
      <c r="K1300" s="223"/>
      <c r="L1300" s="223"/>
      <c r="M1300" s="223"/>
      <c r="N1300" s="222"/>
      <c r="O1300" s="222"/>
      <c r="P1300" s="222"/>
      <c r="Q1300" s="222"/>
      <c r="R1300" s="223"/>
      <c r="S1300" s="223"/>
      <c r="T1300" s="223"/>
      <c r="U1300" s="223"/>
      <c r="V1300" s="223"/>
      <c r="W1300" s="223"/>
      <c r="X1300" s="223"/>
      <c r="Y1300" s="223"/>
      <c r="Z1300" s="212"/>
      <c r="AA1300" s="212"/>
      <c r="AB1300" s="212"/>
      <c r="AC1300" s="212"/>
      <c r="AD1300" s="212"/>
      <c r="AE1300" s="212"/>
      <c r="AF1300" s="212"/>
      <c r="AG1300" s="212" t="s">
        <v>357</v>
      </c>
      <c r="AH1300" s="212"/>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47" t="str">
        <f>C1300</f>
        <v>Provedení je včetně montáže, demontáže původních konstrukcí, dodávky, přesunu hmot, přesunu a likvidace suti, povrchové úpravy, repasí, dílenských dokumentací,</v>
      </c>
      <c r="BB1300" s="212"/>
      <c r="BC1300" s="212"/>
      <c r="BD1300" s="212"/>
      <c r="BE1300" s="212"/>
      <c r="BF1300" s="212"/>
      <c r="BG1300" s="212"/>
      <c r="BH1300" s="212"/>
    </row>
    <row r="1301" spans="1:60" outlineLevel="3" x14ac:dyDescent="0.2">
      <c r="A1301" s="219"/>
      <c r="B1301" s="220"/>
      <c r="C1301" s="259" t="s">
        <v>666</v>
      </c>
      <c r="D1301" s="248"/>
      <c r="E1301" s="248"/>
      <c r="F1301" s="248"/>
      <c r="G1301" s="248"/>
      <c r="H1301" s="223"/>
      <c r="I1301" s="223"/>
      <c r="J1301" s="223"/>
      <c r="K1301" s="223"/>
      <c r="L1301" s="223"/>
      <c r="M1301" s="223"/>
      <c r="N1301" s="222"/>
      <c r="O1301" s="222"/>
      <c r="P1301" s="222"/>
      <c r="Q1301" s="222"/>
      <c r="R1301" s="223"/>
      <c r="S1301" s="223"/>
      <c r="T1301" s="223"/>
      <c r="U1301" s="223"/>
      <c r="V1301" s="223"/>
      <c r="W1301" s="223"/>
      <c r="X1301" s="223"/>
      <c r="Y1301" s="223"/>
      <c r="Z1301" s="212"/>
      <c r="AA1301" s="212"/>
      <c r="AB1301" s="212"/>
      <c r="AC1301" s="212"/>
      <c r="AD1301" s="212"/>
      <c r="AE1301" s="212"/>
      <c r="AF1301" s="212"/>
      <c r="AG1301" s="212" t="s">
        <v>357</v>
      </c>
      <c r="AH1301" s="212"/>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2" x14ac:dyDescent="0.2">
      <c r="A1302" s="219"/>
      <c r="B1302" s="220"/>
      <c r="C1302" s="274" t="s">
        <v>1417</v>
      </c>
      <c r="D1302" s="264"/>
      <c r="E1302" s="265">
        <v>23.7</v>
      </c>
      <c r="F1302" s="223"/>
      <c r="G1302" s="223"/>
      <c r="H1302" s="223"/>
      <c r="I1302" s="223"/>
      <c r="J1302" s="223"/>
      <c r="K1302" s="223"/>
      <c r="L1302" s="223"/>
      <c r="M1302" s="223"/>
      <c r="N1302" s="222"/>
      <c r="O1302" s="222"/>
      <c r="P1302" s="222"/>
      <c r="Q1302" s="222"/>
      <c r="R1302" s="223"/>
      <c r="S1302" s="223"/>
      <c r="T1302" s="223"/>
      <c r="U1302" s="223"/>
      <c r="V1302" s="223"/>
      <c r="W1302" s="223"/>
      <c r="X1302" s="223"/>
      <c r="Y1302" s="223"/>
      <c r="Z1302" s="212"/>
      <c r="AA1302" s="212"/>
      <c r="AB1302" s="212"/>
      <c r="AC1302" s="212"/>
      <c r="AD1302" s="212"/>
      <c r="AE1302" s="212"/>
      <c r="AF1302" s="212"/>
      <c r="AG1302" s="212" t="s">
        <v>442</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ht="22.5" outlineLevel="1" x14ac:dyDescent="0.2">
      <c r="A1303" s="239">
        <v>204</v>
      </c>
      <c r="B1303" s="240" t="s">
        <v>1418</v>
      </c>
      <c r="C1303" s="257" t="s">
        <v>1408</v>
      </c>
      <c r="D1303" s="241" t="s">
        <v>537</v>
      </c>
      <c r="E1303" s="242">
        <v>21.47</v>
      </c>
      <c r="F1303" s="243"/>
      <c r="G1303" s="244">
        <f>ROUND(E1303*F1303,2)</f>
        <v>0</v>
      </c>
      <c r="H1303" s="243"/>
      <c r="I1303" s="244">
        <f>ROUND(E1303*H1303,2)</f>
        <v>0</v>
      </c>
      <c r="J1303" s="243"/>
      <c r="K1303" s="244">
        <f>ROUND(E1303*J1303,2)</f>
        <v>0</v>
      </c>
      <c r="L1303" s="244">
        <v>21</v>
      </c>
      <c r="M1303" s="244">
        <f>G1303*(1+L1303/100)</f>
        <v>0</v>
      </c>
      <c r="N1303" s="242">
        <v>0</v>
      </c>
      <c r="O1303" s="242">
        <f>ROUND(E1303*N1303,2)</f>
        <v>0</v>
      </c>
      <c r="P1303" s="242">
        <v>0</v>
      </c>
      <c r="Q1303" s="242">
        <f>ROUND(E1303*P1303,2)</f>
        <v>0</v>
      </c>
      <c r="R1303" s="244"/>
      <c r="S1303" s="244" t="s">
        <v>413</v>
      </c>
      <c r="T1303" s="245" t="s">
        <v>353</v>
      </c>
      <c r="U1303" s="223">
        <v>0</v>
      </c>
      <c r="V1303" s="223">
        <f>ROUND(E1303*U1303,2)</f>
        <v>0</v>
      </c>
      <c r="W1303" s="223"/>
      <c r="X1303" s="223" t="s">
        <v>686</v>
      </c>
      <c r="Y1303" s="223" t="s">
        <v>355</v>
      </c>
      <c r="Z1303" s="212"/>
      <c r="AA1303" s="212"/>
      <c r="AB1303" s="212"/>
      <c r="AC1303" s="212"/>
      <c r="AD1303" s="212"/>
      <c r="AE1303" s="212"/>
      <c r="AF1303" s="212"/>
      <c r="AG1303" s="212" t="s">
        <v>687</v>
      </c>
      <c r="AH1303" s="212"/>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2" x14ac:dyDescent="0.2">
      <c r="A1304" s="219"/>
      <c r="B1304" s="220"/>
      <c r="C1304" s="258" t="s">
        <v>425</v>
      </c>
      <c r="D1304" s="246"/>
      <c r="E1304" s="246"/>
      <c r="F1304" s="246"/>
      <c r="G1304" s="246"/>
      <c r="H1304" s="223"/>
      <c r="I1304" s="223"/>
      <c r="J1304" s="223"/>
      <c r="K1304" s="223"/>
      <c r="L1304" s="223"/>
      <c r="M1304" s="223"/>
      <c r="N1304" s="222"/>
      <c r="O1304" s="222"/>
      <c r="P1304" s="222"/>
      <c r="Q1304" s="222"/>
      <c r="R1304" s="223"/>
      <c r="S1304" s="223"/>
      <c r="T1304" s="223"/>
      <c r="U1304" s="223"/>
      <c r="V1304" s="223"/>
      <c r="W1304" s="223"/>
      <c r="X1304" s="223"/>
      <c r="Y1304" s="223"/>
      <c r="Z1304" s="212"/>
      <c r="AA1304" s="212"/>
      <c r="AB1304" s="212"/>
      <c r="AC1304" s="212"/>
      <c r="AD1304" s="212"/>
      <c r="AE1304" s="212"/>
      <c r="AF1304" s="212"/>
      <c r="AG1304" s="212" t="s">
        <v>357</v>
      </c>
      <c r="AH1304" s="212"/>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59" t="s">
        <v>1409</v>
      </c>
      <c r="D1305" s="248"/>
      <c r="E1305" s="248"/>
      <c r="F1305" s="248"/>
      <c r="G1305" s="248"/>
      <c r="H1305" s="223"/>
      <c r="I1305" s="223"/>
      <c r="J1305" s="223"/>
      <c r="K1305" s="223"/>
      <c r="L1305" s="223"/>
      <c r="M1305" s="223"/>
      <c r="N1305" s="222"/>
      <c r="O1305" s="222"/>
      <c r="P1305" s="222"/>
      <c r="Q1305" s="222"/>
      <c r="R1305" s="223"/>
      <c r="S1305" s="223"/>
      <c r="T1305" s="223"/>
      <c r="U1305" s="223"/>
      <c r="V1305" s="223"/>
      <c r="W1305" s="223"/>
      <c r="X1305" s="223"/>
      <c r="Y1305" s="223"/>
      <c r="Z1305" s="212"/>
      <c r="AA1305" s="212"/>
      <c r="AB1305" s="212"/>
      <c r="AC1305" s="212"/>
      <c r="AD1305" s="212"/>
      <c r="AE1305" s="212"/>
      <c r="AF1305" s="212"/>
      <c r="AG1305" s="212" t="s">
        <v>357</v>
      </c>
      <c r="AH1305" s="212"/>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59" t="s">
        <v>1419</v>
      </c>
      <c r="D1306" s="248"/>
      <c r="E1306" s="248"/>
      <c r="F1306" s="248"/>
      <c r="G1306" s="248"/>
      <c r="H1306" s="223"/>
      <c r="I1306" s="223"/>
      <c r="J1306" s="223"/>
      <c r="K1306" s="223"/>
      <c r="L1306" s="223"/>
      <c r="M1306" s="223"/>
      <c r="N1306" s="222"/>
      <c r="O1306" s="222"/>
      <c r="P1306" s="222"/>
      <c r="Q1306" s="222"/>
      <c r="R1306" s="223"/>
      <c r="S1306" s="223"/>
      <c r="T1306" s="223"/>
      <c r="U1306" s="223"/>
      <c r="V1306" s="223"/>
      <c r="W1306" s="223"/>
      <c r="X1306" s="223"/>
      <c r="Y1306" s="223"/>
      <c r="Z1306" s="212"/>
      <c r="AA1306" s="212"/>
      <c r="AB1306" s="212"/>
      <c r="AC1306" s="212"/>
      <c r="AD1306" s="212"/>
      <c r="AE1306" s="212"/>
      <c r="AF1306" s="212"/>
      <c r="AG1306" s="212" t="s">
        <v>357</v>
      </c>
      <c r="AH1306" s="212"/>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19"/>
      <c r="B1307" s="220"/>
      <c r="C1307" s="259" t="s">
        <v>1398</v>
      </c>
      <c r="D1307" s="248"/>
      <c r="E1307" s="248"/>
      <c r="F1307" s="248"/>
      <c r="G1307" s="248"/>
      <c r="H1307" s="223"/>
      <c r="I1307" s="223"/>
      <c r="J1307" s="223"/>
      <c r="K1307" s="223"/>
      <c r="L1307" s="223"/>
      <c r="M1307" s="223"/>
      <c r="N1307" s="222"/>
      <c r="O1307" s="222"/>
      <c r="P1307" s="222"/>
      <c r="Q1307" s="222"/>
      <c r="R1307" s="223"/>
      <c r="S1307" s="223"/>
      <c r="T1307" s="223"/>
      <c r="U1307" s="223"/>
      <c r="V1307" s="223"/>
      <c r="W1307" s="223"/>
      <c r="X1307" s="223"/>
      <c r="Y1307" s="223"/>
      <c r="Z1307" s="212"/>
      <c r="AA1307" s="212"/>
      <c r="AB1307" s="212"/>
      <c r="AC1307" s="212"/>
      <c r="AD1307" s="212"/>
      <c r="AE1307" s="212"/>
      <c r="AF1307" s="212"/>
      <c r="AG1307" s="212" t="s">
        <v>357</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59" t="s">
        <v>1411</v>
      </c>
      <c r="D1308" s="248"/>
      <c r="E1308" s="248"/>
      <c r="F1308" s="248"/>
      <c r="G1308" s="248"/>
      <c r="H1308" s="223"/>
      <c r="I1308" s="223"/>
      <c r="J1308" s="223"/>
      <c r="K1308" s="223"/>
      <c r="L1308" s="223"/>
      <c r="M1308" s="223"/>
      <c r="N1308" s="222"/>
      <c r="O1308" s="222"/>
      <c r="P1308" s="222"/>
      <c r="Q1308" s="222"/>
      <c r="R1308" s="223"/>
      <c r="S1308" s="223"/>
      <c r="T1308" s="223"/>
      <c r="U1308" s="223"/>
      <c r="V1308" s="223"/>
      <c r="W1308" s="223"/>
      <c r="X1308" s="223"/>
      <c r="Y1308" s="223"/>
      <c r="Z1308" s="212"/>
      <c r="AA1308" s="212"/>
      <c r="AB1308" s="212"/>
      <c r="AC1308" s="212"/>
      <c r="AD1308" s="212"/>
      <c r="AE1308" s="212"/>
      <c r="AF1308" s="212"/>
      <c r="AG1308" s="212" t="s">
        <v>357</v>
      </c>
      <c r="AH1308" s="212"/>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59" t="s">
        <v>1412</v>
      </c>
      <c r="D1309" s="248"/>
      <c r="E1309" s="248"/>
      <c r="F1309" s="248"/>
      <c r="G1309" s="248"/>
      <c r="H1309" s="223"/>
      <c r="I1309" s="223"/>
      <c r="J1309" s="223"/>
      <c r="K1309" s="223"/>
      <c r="L1309" s="223"/>
      <c r="M1309" s="223"/>
      <c r="N1309" s="222"/>
      <c r="O1309" s="222"/>
      <c r="P1309" s="222"/>
      <c r="Q1309" s="222"/>
      <c r="R1309" s="223"/>
      <c r="S1309" s="223"/>
      <c r="T1309" s="223"/>
      <c r="U1309" s="223"/>
      <c r="V1309" s="223"/>
      <c r="W1309" s="223"/>
      <c r="X1309" s="223"/>
      <c r="Y1309" s="223"/>
      <c r="Z1309" s="212"/>
      <c r="AA1309" s="212"/>
      <c r="AB1309" s="212"/>
      <c r="AC1309" s="212"/>
      <c r="AD1309" s="212"/>
      <c r="AE1309" s="212"/>
      <c r="AF1309" s="212"/>
      <c r="AG1309" s="212" t="s">
        <v>357</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
      <c r="A1310" s="219"/>
      <c r="B1310" s="220"/>
      <c r="C1310" s="259" t="s">
        <v>1403</v>
      </c>
      <c r="D1310" s="248"/>
      <c r="E1310" s="248"/>
      <c r="F1310" s="248"/>
      <c r="G1310" s="248"/>
      <c r="H1310" s="223"/>
      <c r="I1310" s="223"/>
      <c r="J1310" s="223"/>
      <c r="K1310" s="223"/>
      <c r="L1310" s="223"/>
      <c r="M1310" s="223"/>
      <c r="N1310" s="222"/>
      <c r="O1310" s="222"/>
      <c r="P1310" s="222"/>
      <c r="Q1310" s="222"/>
      <c r="R1310" s="223"/>
      <c r="S1310" s="223"/>
      <c r="T1310" s="223"/>
      <c r="U1310" s="223"/>
      <c r="V1310" s="223"/>
      <c r="W1310" s="223"/>
      <c r="X1310" s="223"/>
      <c r="Y1310" s="223"/>
      <c r="Z1310" s="212"/>
      <c r="AA1310" s="212"/>
      <c r="AB1310" s="212"/>
      <c r="AC1310" s="212"/>
      <c r="AD1310" s="212"/>
      <c r="AE1310" s="212"/>
      <c r="AF1310" s="212"/>
      <c r="AG1310" s="212" t="s">
        <v>357</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
      <c r="A1311" s="219"/>
      <c r="B1311" s="220"/>
      <c r="C1311" s="259" t="s">
        <v>1413</v>
      </c>
      <c r="D1311" s="248"/>
      <c r="E1311" s="248"/>
      <c r="F1311" s="248"/>
      <c r="G1311" s="248"/>
      <c r="H1311" s="223"/>
      <c r="I1311" s="223"/>
      <c r="J1311" s="223"/>
      <c r="K1311" s="223"/>
      <c r="L1311" s="223"/>
      <c r="M1311" s="223"/>
      <c r="N1311" s="222"/>
      <c r="O1311" s="222"/>
      <c r="P1311" s="222"/>
      <c r="Q1311" s="222"/>
      <c r="R1311" s="223"/>
      <c r="S1311" s="223"/>
      <c r="T1311" s="223"/>
      <c r="U1311" s="223"/>
      <c r="V1311" s="223"/>
      <c r="W1311" s="223"/>
      <c r="X1311" s="223"/>
      <c r="Y1311" s="223"/>
      <c r="Z1311" s="212"/>
      <c r="AA1311" s="212"/>
      <c r="AB1311" s="212"/>
      <c r="AC1311" s="212"/>
      <c r="AD1311" s="212"/>
      <c r="AE1311" s="212"/>
      <c r="AF1311" s="212"/>
      <c r="AG1311" s="212" t="s">
        <v>357</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3" x14ac:dyDescent="0.2">
      <c r="A1312" s="219"/>
      <c r="B1312" s="220"/>
      <c r="C1312" s="259" t="s">
        <v>1414</v>
      </c>
      <c r="D1312" s="248"/>
      <c r="E1312" s="248"/>
      <c r="F1312" s="248"/>
      <c r="G1312" s="248"/>
      <c r="H1312" s="223"/>
      <c r="I1312" s="223"/>
      <c r="J1312" s="223"/>
      <c r="K1312" s="223"/>
      <c r="L1312" s="223"/>
      <c r="M1312" s="223"/>
      <c r="N1312" s="222"/>
      <c r="O1312" s="222"/>
      <c r="P1312" s="222"/>
      <c r="Q1312" s="222"/>
      <c r="R1312" s="223"/>
      <c r="S1312" s="223"/>
      <c r="T1312" s="223"/>
      <c r="U1312" s="223"/>
      <c r="V1312" s="223"/>
      <c r="W1312" s="223"/>
      <c r="X1312" s="223"/>
      <c r="Y1312" s="223"/>
      <c r="Z1312" s="212"/>
      <c r="AA1312" s="212"/>
      <c r="AB1312" s="212"/>
      <c r="AC1312" s="212"/>
      <c r="AD1312" s="212"/>
      <c r="AE1312" s="212"/>
      <c r="AF1312" s="212"/>
      <c r="AG1312" s="212" t="s">
        <v>357</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
      <c r="A1313" s="219"/>
      <c r="B1313" s="220"/>
      <c r="C1313" s="259" t="s">
        <v>1415</v>
      </c>
      <c r="D1313" s="248"/>
      <c r="E1313" s="248"/>
      <c r="F1313" s="248"/>
      <c r="G1313" s="248"/>
      <c r="H1313" s="223"/>
      <c r="I1313" s="223"/>
      <c r="J1313" s="223"/>
      <c r="K1313" s="223"/>
      <c r="L1313" s="223"/>
      <c r="M1313" s="223"/>
      <c r="N1313" s="222"/>
      <c r="O1313" s="222"/>
      <c r="P1313" s="222"/>
      <c r="Q1313" s="222"/>
      <c r="R1313" s="223"/>
      <c r="S1313" s="223"/>
      <c r="T1313" s="223"/>
      <c r="U1313" s="223"/>
      <c r="V1313" s="223"/>
      <c r="W1313" s="223"/>
      <c r="X1313" s="223"/>
      <c r="Y1313" s="223"/>
      <c r="Z1313" s="212"/>
      <c r="AA1313" s="212"/>
      <c r="AB1313" s="212"/>
      <c r="AC1313" s="212"/>
      <c r="AD1313" s="212"/>
      <c r="AE1313" s="212"/>
      <c r="AF1313" s="212"/>
      <c r="AG1313" s="212" t="s">
        <v>357</v>
      </c>
      <c r="AH1313" s="212"/>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59" t="s">
        <v>1416</v>
      </c>
      <c r="D1314" s="248"/>
      <c r="E1314" s="248"/>
      <c r="F1314" s="248"/>
      <c r="G1314" s="248"/>
      <c r="H1314" s="223"/>
      <c r="I1314" s="223"/>
      <c r="J1314" s="223"/>
      <c r="K1314" s="223"/>
      <c r="L1314" s="223"/>
      <c r="M1314" s="223"/>
      <c r="N1314" s="222"/>
      <c r="O1314" s="222"/>
      <c r="P1314" s="222"/>
      <c r="Q1314" s="222"/>
      <c r="R1314" s="223"/>
      <c r="S1314" s="223"/>
      <c r="T1314" s="223"/>
      <c r="U1314" s="223"/>
      <c r="V1314" s="223"/>
      <c r="W1314" s="223"/>
      <c r="X1314" s="223"/>
      <c r="Y1314" s="223"/>
      <c r="Z1314" s="212"/>
      <c r="AA1314" s="212"/>
      <c r="AB1314" s="212"/>
      <c r="AC1314" s="212"/>
      <c r="AD1314" s="212"/>
      <c r="AE1314" s="212"/>
      <c r="AF1314" s="212"/>
      <c r="AG1314" s="212" t="s">
        <v>357</v>
      </c>
      <c r="AH1314" s="212"/>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3" x14ac:dyDescent="0.2">
      <c r="A1315" s="219"/>
      <c r="B1315" s="220"/>
      <c r="C1315" s="259" t="s">
        <v>1652</v>
      </c>
      <c r="D1315" s="248"/>
      <c r="E1315" s="248"/>
      <c r="F1315" s="248"/>
      <c r="G1315" s="248"/>
      <c r="H1315" s="223"/>
      <c r="I1315" s="223"/>
      <c r="J1315" s="223"/>
      <c r="K1315" s="223"/>
      <c r="L1315" s="223"/>
      <c r="M1315" s="223"/>
      <c r="N1315" s="222"/>
      <c r="O1315" s="222"/>
      <c r="P1315" s="222"/>
      <c r="Q1315" s="222"/>
      <c r="R1315" s="223"/>
      <c r="S1315" s="223"/>
      <c r="T1315" s="223"/>
      <c r="U1315" s="223"/>
      <c r="V1315" s="223"/>
      <c r="W1315" s="223"/>
      <c r="X1315" s="223"/>
      <c r="Y1315" s="223"/>
      <c r="Z1315" s="212"/>
      <c r="AA1315" s="212"/>
      <c r="AB1315" s="212"/>
      <c r="AC1315" s="212"/>
      <c r="AD1315" s="212"/>
      <c r="AE1315" s="212"/>
      <c r="AF1315" s="212"/>
      <c r="AG1315" s="212" t="s">
        <v>357</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47" t="str">
        <f>C1315</f>
        <v>Kompletní provedení dle veškerých informací obsažených v PD (textová i výkresová část, technologické postupy atd.).</v>
      </c>
      <c r="BB1315" s="212"/>
      <c r="BC1315" s="212"/>
      <c r="BD1315" s="212"/>
      <c r="BE1315" s="212"/>
      <c r="BF1315" s="212"/>
      <c r="BG1315" s="212"/>
      <c r="BH1315" s="212"/>
    </row>
    <row r="1316" spans="1:60" ht="22.5" outlineLevel="3" x14ac:dyDescent="0.2">
      <c r="A1316" s="219"/>
      <c r="B1316" s="220"/>
      <c r="C1316" s="259" t="s">
        <v>1653</v>
      </c>
      <c r="D1316" s="248"/>
      <c r="E1316" s="248"/>
      <c r="F1316" s="248"/>
      <c r="G1316" s="248"/>
      <c r="H1316" s="223"/>
      <c r="I1316" s="223"/>
      <c r="J1316" s="223"/>
      <c r="K1316" s="223"/>
      <c r="L1316" s="223"/>
      <c r="M1316" s="223"/>
      <c r="N1316" s="222"/>
      <c r="O1316" s="222"/>
      <c r="P1316" s="222"/>
      <c r="Q1316" s="222"/>
      <c r="R1316" s="223"/>
      <c r="S1316" s="223"/>
      <c r="T1316" s="223"/>
      <c r="U1316" s="223"/>
      <c r="V1316" s="223"/>
      <c r="W1316" s="223"/>
      <c r="X1316" s="223"/>
      <c r="Y1316" s="223"/>
      <c r="Z1316" s="212"/>
      <c r="AA1316" s="212"/>
      <c r="AB1316" s="212"/>
      <c r="AC1316" s="212"/>
      <c r="AD1316" s="212"/>
      <c r="AE1316" s="212"/>
      <c r="AF1316" s="212"/>
      <c r="AG1316" s="212" t="s">
        <v>357</v>
      </c>
      <c r="AH1316" s="212"/>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47" t="str">
        <f>C1316</f>
        <v>Provedení je včetně montáže, demontáže původních konstrukcí, dodávky, přesunu hmot, přesunu a likvidace suti, povrchové úpravy, repasí, dílenských dokumentací,</v>
      </c>
      <c r="BB1316" s="212"/>
      <c r="BC1316" s="212"/>
      <c r="BD1316" s="212"/>
      <c r="BE1316" s="212"/>
      <c r="BF1316" s="212"/>
      <c r="BG1316" s="212"/>
      <c r="BH1316" s="212"/>
    </row>
    <row r="1317" spans="1:60" outlineLevel="3" x14ac:dyDescent="0.2">
      <c r="A1317" s="219"/>
      <c r="B1317" s="220"/>
      <c r="C1317" s="259" t="s">
        <v>666</v>
      </c>
      <c r="D1317" s="248"/>
      <c r="E1317" s="248"/>
      <c r="F1317" s="248"/>
      <c r="G1317" s="248"/>
      <c r="H1317" s="223"/>
      <c r="I1317" s="223"/>
      <c r="J1317" s="223"/>
      <c r="K1317" s="223"/>
      <c r="L1317" s="223"/>
      <c r="M1317" s="223"/>
      <c r="N1317" s="222"/>
      <c r="O1317" s="222"/>
      <c r="P1317" s="222"/>
      <c r="Q1317" s="222"/>
      <c r="R1317" s="223"/>
      <c r="S1317" s="223"/>
      <c r="T1317" s="223"/>
      <c r="U1317" s="223"/>
      <c r="V1317" s="223"/>
      <c r="W1317" s="223"/>
      <c r="X1317" s="223"/>
      <c r="Y1317" s="223"/>
      <c r="Z1317" s="212"/>
      <c r="AA1317" s="212"/>
      <c r="AB1317" s="212"/>
      <c r="AC1317" s="212"/>
      <c r="AD1317" s="212"/>
      <c r="AE1317" s="212"/>
      <c r="AF1317" s="212"/>
      <c r="AG1317" s="212" t="s">
        <v>357</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2" x14ac:dyDescent="0.2">
      <c r="A1318" s="219"/>
      <c r="B1318" s="220"/>
      <c r="C1318" s="274" t="s">
        <v>1420</v>
      </c>
      <c r="D1318" s="264"/>
      <c r="E1318" s="265">
        <v>21.47</v>
      </c>
      <c r="F1318" s="223"/>
      <c r="G1318" s="223"/>
      <c r="H1318" s="223"/>
      <c r="I1318" s="223"/>
      <c r="J1318" s="223"/>
      <c r="K1318" s="223"/>
      <c r="L1318" s="223"/>
      <c r="M1318" s="223"/>
      <c r="N1318" s="222"/>
      <c r="O1318" s="222"/>
      <c r="P1318" s="222"/>
      <c r="Q1318" s="222"/>
      <c r="R1318" s="223"/>
      <c r="S1318" s="223"/>
      <c r="T1318" s="223"/>
      <c r="U1318" s="223"/>
      <c r="V1318" s="223"/>
      <c r="W1318" s="223"/>
      <c r="X1318" s="223"/>
      <c r="Y1318" s="223"/>
      <c r="Z1318" s="212"/>
      <c r="AA1318" s="212"/>
      <c r="AB1318" s="212"/>
      <c r="AC1318" s="212"/>
      <c r="AD1318" s="212"/>
      <c r="AE1318" s="212"/>
      <c r="AF1318" s="212"/>
      <c r="AG1318" s="212" t="s">
        <v>442</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1" x14ac:dyDescent="0.2">
      <c r="A1319" s="239">
        <v>205</v>
      </c>
      <c r="B1319" s="240" t="s">
        <v>1421</v>
      </c>
      <c r="C1319" s="257" t="s">
        <v>1422</v>
      </c>
      <c r="D1319" s="241" t="s">
        <v>537</v>
      </c>
      <c r="E1319" s="242">
        <v>65.2</v>
      </c>
      <c r="F1319" s="243"/>
      <c r="G1319" s="244">
        <f>ROUND(E1319*F1319,2)</f>
        <v>0</v>
      </c>
      <c r="H1319" s="243"/>
      <c r="I1319" s="244">
        <f>ROUND(E1319*H1319,2)</f>
        <v>0</v>
      </c>
      <c r="J1319" s="243"/>
      <c r="K1319" s="244">
        <f>ROUND(E1319*J1319,2)</f>
        <v>0</v>
      </c>
      <c r="L1319" s="244">
        <v>21</v>
      </c>
      <c r="M1319" s="244">
        <f>G1319*(1+L1319/100)</f>
        <v>0</v>
      </c>
      <c r="N1319" s="242">
        <v>0</v>
      </c>
      <c r="O1319" s="242">
        <f>ROUND(E1319*N1319,2)</f>
        <v>0</v>
      </c>
      <c r="P1319" s="242">
        <v>0</v>
      </c>
      <c r="Q1319" s="242">
        <f>ROUND(E1319*P1319,2)</f>
        <v>0</v>
      </c>
      <c r="R1319" s="244"/>
      <c r="S1319" s="244" t="s">
        <v>413</v>
      </c>
      <c r="T1319" s="245" t="s">
        <v>353</v>
      </c>
      <c r="U1319" s="223">
        <v>0</v>
      </c>
      <c r="V1319" s="223">
        <f>ROUND(E1319*U1319,2)</f>
        <v>0</v>
      </c>
      <c r="W1319" s="223"/>
      <c r="X1319" s="223" t="s">
        <v>686</v>
      </c>
      <c r="Y1319" s="223" t="s">
        <v>355</v>
      </c>
      <c r="Z1319" s="212"/>
      <c r="AA1319" s="212"/>
      <c r="AB1319" s="212"/>
      <c r="AC1319" s="212"/>
      <c r="AD1319" s="212"/>
      <c r="AE1319" s="212"/>
      <c r="AF1319" s="212"/>
      <c r="AG1319" s="212" t="s">
        <v>687</v>
      </c>
      <c r="AH1319" s="212"/>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2" x14ac:dyDescent="0.2">
      <c r="A1320" s="219"/>
      <c r="B1320" s="220"/>
      <c r="C1320" s="258" t="s">
        <v>425</v>
      </c>
      <c r="D1320" s="246"/>
      <c r="E1320" s="246"/>
      <c r="F1320" s="246"/>
      <c r="G1320" s="246"/>
      <c r="H1320" s="223"/>
      <c r="I1320" s="223"/>
      <c r="J1320" s="223"/>
      <c r="K1320" s="223"/>
      <c r="L1320" s="223"/>
      <c r="M1320" s="223"/>
      <c r="N1320" s="222"/>
      <c r="O1320" s="222"/>
      <c r="P1320" s="222"/>
      <c r="Q1320" s="222"/>
      <c r="R1320" s="223"/>
      <c r="S1320" s="223"/>
      <c r="T1320" s="223"/>
      <c r="U1320" s="223"/>
      <c r="V1320" s="223"/>
      <c r="W1320" s="223"/>
      <c r="X1320" s="223"/>
      <c r="Y1320" s="223"/>
      <c r="Z1320" s="212"/>
      <c r="AA1320" s="212"/>
      <c r="AB1320" s="212"/>
      <c r="AC1320" s="212"/>
      <c r="AD1320" s="212"/>
      <c r="AE1320" s="212"/>
      <c r="AF1320" s="212"/>
      <c r="AG1320" s="212" t="s">
        <v>357</v>
      </c>
      <c r="AH1320" s="212"/>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19"/>
      <c r="B1321" s="220"/>
      <c r="C1321" s="259" t="s">
        <v>1423</v>
      </c>
      <c r="D1321" s="248"/>
      <c r="E1321" s="248"/>
      <c r="F1321" s="248"/>
      <c r="G1321" s="248"/>
      <c r="H1321" s="223"/>
      <c r="I1321" s="223"/>
      <c r="J1321" s="223"/>
      <c r="K1321" s="223"/>
      <c r="L1321" s="223"/>
      <c r="M1321" s="223"/>
      <c r="N1321" s="222"/>
      <c r="O1321" s="222"/>
      <c r="P1321" s="222"/>
      <c r="Q1321" s="222"/>
      <c r="R1321" s="223"/>
      <c r="S1321" s="223"/>
      <c r="T1321" s="223"/>
      <c r="U1321" s="223"/>
      <c r="V1321" s="223"/>
      <c r="W1321" s="223"/>
      <c r="X1321" s="223"/>
      <c r="Y1321" s="223"/>
      <c r="Z1321" s="212"/>
      <c r="AA1321" s="212"/>
      <c r="AB1321" s="212"/>
      <c r="AC1321" s="212"/>
      <c r="AD1321" s="212"/>
      <c r="AE1321" s="212"/>
      <c r="AF1321" s="212"/>
      <c r="AG1321" s="212" t="s">
        <v>357</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ht="22.5" outlineLevel="3" x14ac:dyDescent="0.2">
      <c r="A1322" s="219"/>
      <c r="B1322" s="220"/>
      <c r="C1322" s="259" t="s">
        <v>1424</v>
      </c>
      <c r="D1322" s="248"/>
      <c r="E1322" s="248"/>
      <c r="F1322" s="248"/>
      <c r="G1322" s="248"/>
      <c r="H1322" s="223"/>
      <c r="I1322" s="223"/>
      <c r="J1322" s="223"/>
      <c r="K1322" s="223"/>
      <c r="L1322" s="223"/>
      <c r="M1322" s="223"/>
      <c r="N1322" s="222"/>
      <c r="O1322" s="222"/>
      <c r="P1322" s="222"/>
      <c r="Q1322" s="222"/>
      <c r="R1322" s="223"/>
      <c r="S1322" s="223"/>
      <c r="T1322" s="223"/>
      <c r="U1322" s="223"/>
      <c r="V1322" s="223"/>
      <c r="W1322" s="223"/>
      <c r="X1322" s="223"/>
      <c r="Y1322" s="223"/>
      <c r="Z1322" s="212"/>
      <c r="AA1322" s="212"/>
      <c r="AB1322" s="212"/>
      <c r="AC1322" s="212"/>
      <c r="AD1322" s="212"/>
      <c r="AE1322" s="212"/>
      <c r="AF1322" s="212"/>
      <c r="AG1322" s="212" t="s">
        <v>357</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47" t="str">
        <f>C1322</f>
        <v>PŘI STYKU DRÁTKOBETON / FASÁDNÍ PANELY , OPĚRNÉ STĚNY / FASÁDNÍ PANELY A JAKO PODKLAD PRO KOTVENÍ TRAPÉZOVÉHO PLECHU FASÁDY PŘÍSTŘEŠKU</v>
      </c>
      <c r="BB1322" s="212"/>
      <c r="BC1322" s="212"/>
      <c r="BD1322" s="212"/>
      <c r="BE1322" s="212"/>
      <c r="BF1322" s="212"/>
      <c r="BG1322" s="212"/>
      <c r="BH1322" s="212"/>
    </row>
    <row r="1323" spans="1:60" ht="33.75" outlineLevel="3" x14ac:dyDescent="0.2">
      <c r="A1323" s="219"/>
      <c r="B1323" s="220"/>
      <c r="C1323" s="259" t="s">
        <v>1691</v>
      </c>
      <c r="D1323" s="248"/>
      <c r="E1323" s="248"/>
      <c r="F1323" s="248"/>
      <c r="G1323" s="248"/>
      <c r="H1323" s="223"/>
      <c r="I1323" s="223"/>
      <c r="J1323" s="223"/>
      <c r="K1323" s="223"/>
      <c r="L1323" s="223"/>
      <c r="M1323" s="223"/>
      <c r="N1323" s="222"/>
      <c r="O1323" s="222"/>
      <c r="P1323" s="222"/>
      <c r="Q1323" s="222"/>
      <c r="R1323" s="223"/>
      <c r="S1323" s="223"/>
      <c r="T1323" s="223"/>
      <c r="U1323" s="223"/>
      <c r="V1323" s="223"/>
      <c r="W1323" s="223"/>
      <c r="X1323" s="223"/>
      <c r="Y1323" s="223"/>
      <c r="Z1323" s="212"/>
      <c r="AA1323" s="212"/>
      <c r="AB1323" s="212"/>
      <c r="AC1323" s="212"/>
      <c r="AD1323" s="212"/>
      <c r="AE1323" s="212"/>
      <c r="AF1323" s="212"/>
      <c r="AG1323" s="212" t="s">
        <v>357</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47" t="str">
        <f>C1323</f>
        <v>POZINKOVANÝ PROFIL L 90/60/6 KOTVENÝ DO DRÁTKOBETONU POMOCÍ HMOŽDINEK / CHEMICKY DLE NÁVRHU DODAVATELE ŠROUBY M8 SE ZÁPUSTNOU HLAVOU PO 800 mm. MONTÁŽ PO DOKONČENÍ HYDROIZOLAČNÍHO SOUVRSTVÍ, DRÁTKOBETONU PODLAHY PŘED APLIKACÍ STĚRKY.</v>
      </c>
      <c r="BB1323" s="212"/>
      <c r="BC1323" s="212"/>
      <c r="BD1323" s="212"/>
      <c r="BE1323" s="212"/>
      <c r="BF1323" s="212"/>
      <c r="BG1323" s="212"/>
      <c r="BH1323" s="212"/>
    </row>
    <row r="1324" spans="1:60" outlineLevel="3" x14ac:dyDescent="0.2">
      <c r="A1324" s="219"/>
      <c r="B1324" s="220"/>
      <c r="C1324" s="259" t="s">
        <v>1401</v>
      </c>
      <c r="D1324" s="248"/>
      <c r="E1324" s="248"/>
      <c r="F1324" s="248"/>
      <c r="G1324" s="248"/>
      <c r="H1324" s="223"/>
      <c r="I1324" s="223"/>
      <c r="J1324" s="223"/>
      <c r="K1324" s="223"/>
      <c r="L1324" s="223"/>
      <c r="M1324" s="223"/>
      <c r="N1324" s="222"/>
      <c r="O1324" s="222"/>
      <c r="P1324" s="222"/>
      <c r="Q1324" s="222"/>
      <c r="R1324" s="223"/>
      <c r="S1324" s="223"/>
      <c r="T1324" s="223"/>
      <c r="U1324" s="223"/>
      <c r="V1324" s="223"/>
      <c r="W1324" s="223"/>
      <c r="X1324" s="223"/>
      <c r="Y1324" s="223"/>
      <c r="Z1324" s="212"/>
      <c r="AA1324" s="212"/>
      <c r="AB1324" s="212"/>
      <c r="AC1324" s="212"/>
      <c r="AD1324" s="212"/>
      <c r="AE1324" s="212"/>
      <c r="AF1324" s="212"/>
      <c r="AG1324" s="212" t="s">
        <v>357</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3" x14ac:dyDescent="0.2">
      <c r="A1325" s="219"/>
      <c r="B1325" s="220"/>
      <c r="C1325" s="259" t="s">
        <v>1652</v>
      </c>
      <c r="D1325" s="248"/>
      <c r="E1325" s="248"/>
      <c r="F1325" s="248"/>
      <c r="G1325" s="248"/>
      <c r="H1325" s="223"/>
      <c r="I1325" s="223"/>
      <c r="J1325" s="223"/>
      <c r="K1325" s="223"/>
      <c r="L1325" s="223"/>
      <c r="M1325" s="223"/>
      <c r="N1325" s="222"/>
      <c r="O1325" s="222"/>
      <c r="P1325" s="222"/>
      <c r="Q1325" s="222"/>
      <c r="R1325" s="223"/>
      <c r="S1325" s="223"/>
      <c r="T1325" s="223"/>
      <c r="U1325" s="223"/>
      <c r="V1325" s="223"/>
      <c r="W1325" s="223"/>
      <c r="X1325" s="223"/>
      <c r="Y1325" s="223"/>
      <c r="Z1325" s="212"/>
      <c r="AA1325" s="212"/>
      <c r="AB1325" s="212"/>
      <c r="AC1325" s="212"/>
      <c r="AD1325" s="212"/>
      <c r="AE1325" s="212"/>
      <c r="AF1325" s="212"/>
      <c r="AG1325" s="212" t="s">
        <v>357</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47" t="str">
        <f>C1325</f>
        <v>Kompletní provedení dle veškerých informací obsažených v PD (textová i výkresová část, technologické postupy atd.).</v>
      </c>
      <c r="BB1325" s="212"/>
      <c r="BC1325" s="212"/>
      <c r="BD1325" s="212"/>
      <c r="BE1325" s="212"/>
      <c r="BF1325" s="212"/>
      <c r="BG1325" s="212"/>
      <c r="BH1325" s="212"/>
    </row>
    <row r="1326" spans="1:60" ht="22.5" outlineLevel="3" x14ac:dyDescent="0.2">
      <c r="A1326" s="219"/>
      <c r="B1326" s="220"/>
      <c r="C1326" s="259" t="s">
        <v>1653</v>
      </c>
      <c r="D1326" s="248"/>
      <c r="E1326" s="248"/>
      <c r="F1326" s="248"/>
      <c r="G1326" s="248"/>
      <c r="H1326" s="223"/>
      <c r="I1326" s="223"/>
      <c r="J1326" s="223"/>
      <c r="K1326" s="223"/>
      <c r="L1326" s="223"/>
      <c r="M1326" s="223"/>
      <c r="N1326" s="222"/>
      <c r="O1326" s="222"/>
      <c r="P1326" s="222"/>
      <c r="Q1326" s="222"/>
      <c r="R1326" s="223"/>
      <c r="S1326" s="223"/>
      <c r="T1326" s="223"/>
      <c r="U1326" s="223"/>
      <c r="V1326" s="223"/>
      <c r="W1326" s="223"/>
      <c r="X1326" s="223"/>
      <c r="Y1326" s="223"/>
      <c r="Z1326" s="212"/>
      <c r="AA1326" s="212"/>
      <c r="AB1326" s="212"/>
      <c r="AC1326" s="212"/>
      <c r="AD1326" s="212"/>
      <c r="AE1326" s="212"/>
      <c r="AF1326" s="212"/>
      <c r="AG1326" s="212" t="s">
        <v>357</v>
      </c>
      <c r="AH1326" s="212"/>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47" t="str">
        <f>C1326</f>
        <v>Provedení je včetně montáže, demontáže původních konstrukcí, dodávky, přesunu hmot, přesunu a likvidace suti, povrchové úpravy, repasí, dílenských dokumentací,</v>
      </c>
      <c r="BB1326" s="212"/>
      <c r="BC1326" s="212"/>
      <c r="BD1326" s="212"/>
      <c r="BE1326" s="212"/>
      <c r="BF1326" s="212"/>
      <c r="BG1326" s="212"/>
      <c r="BH1326" s="212"/>
    </row>
    <row r="1327" spans="1:60" outlineLevel="3" x14ac:dyDescent="0.2">
      <c r="A1327" s="219"/>
      <c r="B1327" s="220"/>
      <c r="C1327" s="259" t="s">
        <v>666</v>
      </c>
      <c r="D1327" s="248"/>
      <c r="E1327" s="248"/>
      <c r="F1327" s="248"/>
      <c r="G1327" s="248"/>
      <c r="H1327" s="223"/>
      <c r="I1327" s="223"/>
      <c r="J1327" s="223"/>
      <c r="K1327" s="223"/>
      <c r="L1327" s="223"/>
      <c r="M1327" s="223"/>
      <c r="N1327" s="222"/>
      <c r="O1327" s="222"/>
      <c r="P1327" s="222"/>
      <c r="Q1327" s="222"/>
      <c r="R1327" s="223"/>
      <c r="S1327" s="223"/>
      <c r="T1327" s="223"/>
      <c r="U1327" s="223"/>
      <c r="V1327" s="223"/>
      <c r="W1327" s="223"/>
      <c r="X1327" s="223"/>
      <c r="Y1327" s="223"/>
      <c r="Z1327" s="212"/>
      <c r="AA1327" s="212"/>
      <c r="AB1327" s="212"/>
      <c r="AC1327" s="212"/>
      <c r="AD1327" s="212"/>
      <c r="AE1327" s="212"/>
      <c r="AF1327" s="212"/>
      <c r="AG1327" s="212" t="s">
        <v>357</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ht="22.5" outlineLevel="2" x14ac:dyDescent="0.2">
      <c r="A1328" s="219"/>
      <c r="B1328" s="220"/>
      <c r="C1328" s="274" t="s">
        <v>1425</v>
      </c>
      <c r="D1328" s="264"/>
      <c r="E1328" s="265">
        <v>26</v>
      </c>
      <c r="F1328" s="223"/>
      <c r="G1328" s="223"/>
      <c r="H1328" s="223"/>
      <c r="I1328" s="223"/>
      <c r="J1328" s="223"/>
      <c r="K1328" s="223"/>
      <c r="L1328" s="223"/>
      <c r="M1328" s="223"/>
      <c r="N1328" s="222"/>
      <c r="O1328" s="222"/>
      <c r="P1328" s="222"/>
      <c r="Q1328" s="222"/>
      <c r="R1328" s="223"/>
      <c r="S1328" s="223"/>
      <c r="T1328" s="223"/>
      <c r="U1328" s="223"/>
      <c r="V1328" s="223"/>
      <c r="W1328" s="223"/>
      <c r="X1328" s="223"/>
      <c r="Y1328" s="223"/>
      <c r="Z1328" s="212"/>
      <c r="AA1328" s="212"/>
      <c r="AB1328" s="212"/>
      <c r="AC1328" s="212"/>
      <c r="AD1328" s="212"/>
      <c r="AE1328" s="212"/>
      <c r="AF1328" s="212"/>
      <c r="AG1328" s="212" t="s">
        <v>442</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19"/>
      <c r="B1329" s="220"/>
      <c r="C1329" s="274" t="s">
        <v>1426</v>
      </c>
      <c r="D1329" s="264"/>
      <c r="E1329" s="265">
        <v>15.2</v>
      </c>
      <c r="F1329" s="223"/>
      <c r="G1329" s="223"/>
      <c r="H1329" s="223"/>
      <c r="I1329" s="223"/>
      <c r="J1329" s="223"/>
      <c r="K1329" s="223"/>
      <c r="L1329" s="223"/>
      <c r="M1329" s="223"/>
      <c r="N1329" s="222"/>
      <c r="O1329" s="222"/>
      <c r="P1329" s="222"/>
      <c r="Q1329" s="222"/>
      <c r="R1329" s="223"/>
      <c r="S1329" s="223"/>
      <c r="T1329" s="223"/>
      <c r="U1329" s="223"/>
      <c r="V1329" s="223"/>
      <c r="W1329" s="223"/>
      <c r="X1329" s="223"/>
      <c r="Y1329" s="223"/>
      <c r="Z1329" s="212"/>
      <c r="AA1329" s="212"/>
      <c r="AB1329" s="212"/>
      <c r="AC1329" s="212"/>
      <c r="AD1329" s="212"/>
      <c r="AE1329" s="212"/>
      <c r="AF1329" s="212"/>
      <c r="AG1329" s="212" t="s">
        <v>442</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
      <c r="A1330" s="219"/>
      <c r="B1330" s="220"/>
      <c r="C1330" s="274" t="s">
        <v>1427</v>
      </c>
      <c r="D1330" s="264"/>
      <c r="E1330" s="265">
        <v>24</v>
      </c>
      <c r="F1330" s="223"/>
      <c r="G1330" s="223"/>
      <c r="H1330" s="223"/>
      <c r="I1330" s="223"/>
      <c r="J1330" s="223"/>
      <c r="K1330" s="223"/>
      <c r="L1330" s="223"/>
      <c r="M1330" s="223"/>
      <c r="N1330" s="222"/>
      <c r="O1330" s="222"/>
      <c r="P1330" s="222"/>
      <c r="Q1330" s="222"/>
      <c r="R1330" s="223"/>
      <c r="S1330" s="223"/>
      <c r="T1330" s="223"/>
      <c r="U1330" s="223"/>
      <c r="V1330" s="223"/>
      <c r="W1330" s="223"/>
      <c r="X1330" s="223"/>
      <c r="Y1330" s="223"/>
      <c r="Z1330" s="212"/>
      <c r="AA1330" s="212"/>
      <c r="AB1330" s="212"/>
      <c r="AC1330" s="212"/>
      <c r="AD1330" s="212"/>
      <c r="AE1330" s="212"/>
      <c r="AF1330" s="212"/>
      <c r="AG1330" s="212" t="s">
        <v>442</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3" x14ac:dyDescent="0.2">
      <c r="A1331" s="219"/>
      <c r="B1331" s="220"/>
      <c r="C1331" s="275" t="s">
        <v>459</v>
      </c>
      <c r="D1331" s="266"/>
      <c r="E1331" s="267">
        <v>65.2</v>
      </c>
      <c r="F1331" s="223"/>
      <c r="G1331" s="223"/>
      <c r="H1331" s="223"/>
      <c r="I1331" s="223"/>
      <c r="J1331" s="223"/>
      <c r="K1331" s="223"/>
      <c r="L1331" s="223"/>
      <c r="M1331" s="223"/>
      <c r="N1331" s="222"/>
      <c r="O1331" s="222"/>
      <c r="P1331" s="222"/>
      <c r="Q1331" s="222"/>
      <c r="R1331" s="223"/>
      <c r="S1331" s="223"/>
      <c r="T1331" s="223"/>
      <c r="U1331" s="223"/>
      <c r="V1331" s="223"/>
      <c r="W1331" s="223"/>
      <c r="X1331" s="223"/>
      <c r="Y1331" s="223"/>
      <c r="Z1331" s="212"/>
      <c r="AA1331" s="212"/>
      <c r="AB1331" s="212"/>
      <c r="AC1331" s="212"/>
      <c r="AD1331" s="212"/>
      <c r="AE1331" s="212"/>
      <c r="AF1331" s="212"/>
      <c r="AG1331" s="212" t="s">
        <v>442</v>
      </c>
      <c r="AH1331" s="212">
        <v>1</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1" x14ac:dyDescent="0.2">
      <c r="A1332" s="239">
        <v>206</v>
      </c>
      <c r="B1332" s="240" t="s">
        <v>1428</v>
      </c>
      <c r="C1332" s="257" t="s">
        <v>1429</v>
      </c>
      <c r="D1332" s="241" t="s">
        <v>1430</v>
      </c>
      <c r="E1332" s="242">
        <v>2</v>
      </c>
      <c r="F1332" s="243"/>
      <c r="G1332" s="244">
        <f>ROUND(E1332*F1332,2)</f>
        <v>0</v>
      </c>
      <c r="H1332" s="243"/>
      <c r="I1332" s="244">
        <f>ROUND(E1332*H1332,2)</f>
        <v>0</v>
      </c>
      <c r="J1332" s="243"/>
      <c r="K1332" s="244">
        <f>ROUND(E1332*J1332,2)</f>
        <v>0</v>
      </c>
      <c r="L1332" s="244">
        <v>21</v>
      </c>
      <c r="M1332" s="244">
        <f>G1332*(1+L1332/100)</f>
        <v>0</v>
      </c>
      <c r="N1332" s="242">
        <v>0</v>
      </c>
      <c r="O1332" s="242">
        <f>ROUND(E1332*N1332,2)</f>
        <v>0</v>
      </c>
      <c r="P1332" s="242">
        <v>0</v>
      </c>
      <c r="Q1332" s="242">
        <f>ROUND(E1332*P1332,2)</f>
        <v>0</v>
      </c>
      <c r="R1332" s="244"/>
      <c r="S1332" s="244" t="s">
        <v>413</v>
      </c>
      <c r="T1332" s="245" t="s">
        <v>353</v>
      </c>
      <c r="U1332" s="223">
        <v>0</v>
      </c>
      <c r="V1332" s="223">
        <f>ROUND(E1332*U1332,2)</f>
        <v>0</v>
      </c>
      <c r="W1332" s="223"/>
      <c r="X1332" s="223" t="s">
        <v>686</v>
      </c>
      <c r="Y1332" s="223" t="s">
        <v>355</v>
      </c>
      <c r="Z1332" s="212"/>
      <c r="AA1332" s="212"/>
      <c r="AB1332" s="212"/>
      <c r="AC1332" s="212"/>
      <c r="AD1332" s="212"/>
      <c r="AE1332" s="212"/>
      <c r="AF1332" s="212"/>
      <c r="AG1332" s="212" t="s">
        <v>687</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2" x14ac:dyDescent="0.2">
      <c r="A1333" s="219"/>
      <c r="B1333" s="220"/>
      <c r="C1333" s="258" t="s">
        <v>425</v>
      </c>
      <c r="D1333" s="246"/>
      <c r="E1333" s="246"/>
      <c r="F1333" s="246"/>
      <c r="G1333" s="246"/>
      <c r="H1333" s="223"/>
      <c r="I1333" s="223"/>
      <c r="J1333" s="223"/>
      <c r="K1333" s="223"/>
      <c r="L1333" s="223"/>
      <c r="M1333" s="223"/>
      <c r="N1333" s="222"/>
      <c r="O1333" s="222"/>
      <c r="P1333" s="222"/>
      <c r="Q1333" s="222"/>
      <c r="R1333" s="223"/>
      <c r="S1333" s="223"/>
      <c r="T1333" s="223"/>
      <c r="U1333" s="223"/>
      <c r="V1333" s="223"/>
      <c r="W1333" s="223"/>
      <c r="X1333" s="223"/>
      <c r="Y1333" s="223"/>
      <c r="Z1333" s="212"/>
      <c r="AA1333" s="212"/>
      <c r="AB1333" s="212"/>
      <c r="AC1333" s="212"/>
      <c r="AD1333" s="212"/>
      <c r="AE1333" s="212"/>
      <c r="AF1333" s="212"/>
      <c r="AG1333" s="212" t="s">
        <v>357</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
      <c r="A1334" s="219"/>
      <c r="B1334" s="220"/>
      <c r="C1334" s="259" t="s">
        <v>1431</v>
      </c>
      <c r="D1334" s="248"/>
      <c r="E1334" s="248"/>
      <c r="F1334" s="248"/>
      <c r="G1334" s="248"/>
      <c r="H1334" s="223"/>
      <c r="I1334" s="223"/>
      <c r="J1334" s="223"/>
      <c r="K1334" s="223"/>
      <c r="L1334" s="223"/>
      <c r="M1334" s="223"/>
      <c r="N1334" s="222"/>
      <c r="O1334" s="222"/>
      <c r="P1334" s="222"/>
      <c r="Q1334" s="222"/>
      <c r="R1334" s="223"/>
      <c r="S1334" s="223"/>
      <c r="T1334" s="223"/>
      <c r="U1334" s="223"/>
      <c r="V1334" s="223"/>
      <c r="W1334" s="223"/>
      <c r="X1334" s="223"/>
      <c r="Y1334" s="223"/>
      <c r="Z1334" s="212"/>
      <c r="AA1334" s="212"/>
      <c r="AB1334" s="212"/>
      <c r="AC1334" s="212"/>
      <c r="AD1334" s="212"/>
      <c r="AE1334" s="212"/>
      <c r="AF1334" s="212"/>
      <c r="AG1334" s="212" t="s">
        <v>357</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3" x14ac:dyDescent="0.2">
      <c r="A1335" s="219"/>
      <c r="B1335" s="220"/>
      <c r="C1335" s="259" t="s">
        <v>1432</v>
      </c>
      <c r="D1335" s="248"/>
      <c r="E1335" s="248"/>
      <c r="F1335" s="248"/>
      <c r="G1335" s="248"/>
      <c r="H1335" s="223"/>
      <c r="I1335" s="223"/>
      <c r="J1335" s="223"/>
      <c r="K1335" s="223"/>
      <c r="L1335" s="223"/>
      <c r="M1335" s="223"/>
      <c r="N1335" s="222"/>
      <c r="O1335" s="222"/>
      <c r="P1335" s="222"/>
      <c r="Q1335" s="222"/>
      <c r="R1335" s="223"/>
      <c r="S1335" s="223"/>
      <c r="T1335" s="223"/>
      <c r="U1335" s="223"/>
      <c r="V1335" s="223"/>
      <c r="W1335" s="223"/>
      <c r="X1335" s="223"/>
      <c r="Y1335" s="223"/>
      <c r="Z1335" s="212"/>
      <c r="AA1335" s="212"/>
      <c r="AB1335" s="212"/>
      <c r="AC1335" s="212"/>
      <c r="AD1335" s="212"/>
      <c r="AE1335" s="212"/>
      <c r="AF1335" s="212"/>
      <c r="AG1335" s="212" t="s">
        <v>357</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ht="22.5" outlineLevel="3" x14ac:dyDescent="0.2">
      <c r="A1336" s="219"/>
      <c r="B1336" s="220"/>
      <c r="C1336" s="259" t="s">
        <v>1433</v>
      </c>
      <c r="D1336" s="248"/>
      <c r="E1336" s="248"/>
      <c r="F1336" s="248"/>
      <c r="G1336" s="248"/>
      <c r="H1336" s="223"/>
      <c r="I1336" s="223"/>
      <c r="J1336" s="223"/>
      <c r="K1336" s="223"/>
      <c r="L1336" s="223"/>
      <c r="M1336" s="223"/>
      <c r="N1336" s="222"/>
      <c r="O1336" s="222"/>
      <c r="P1336" s="222"/>
      <c r="Q1336" s="222"/>
      <c r="R1336" s="223"/>
      <c r="S1336" s="223"/>
      <c r="T1336" s="223"/>
      <c r="U1336" s="223"/>
      <c r="V1336" s="223"/>
      <c r="W1336" s="223"/>
      <c r="X1336" s="223"/>
      <c r="Y1336" s="223"/>
      <c r="Z1336" s="212"/>
      <c r="AA1336" s="212"/>
      <c r="AB1336" s="212"/>
      <c r="AC1336" s="212"/>
      <c r="AD1336" s="212"/>
      <c r="AE1336" s="212"/>
      <c r="AF1336" s="212"/>
      <c r="AG1336" s="212" t="s">
        <v>357</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47" t="str">
        <f>C1336</f>
        <v>KOTEVNÍ BOD SE SESTÁVÁ Z OCELOVÝCH PROFIL Ů L, PÁSOVINY, PŘÍPADNĚ PODLOŽEK PODLE ZPŮSOBU A MÍSTA KOTVENÍ DLE NÁKRESU</v>
      </c>
      <c r="BB1336" s="212"/>
      <c r="BC1336" s="212"/>
      <c r="BD1336" s="212"/>
      <c r="BE1336" s="212"/>
      <c r="BF1336" s="212"/>
      <c r="BG1336" s="212"/>
      <c r="BH1336" s="212"/>
    </row>
    <row r="1337" spans="1:60" outlineLevel="3" x14ac:dyDescent="0.2">
      <c r="A1337" s="219"/>
      <c r="B1337" s="220"/>
      <c r="C1337" s="259" t="s">
        <v>1434</v>
      </c>
      <c r="D1337" s="248"/>
      <c r="E1337" s="248"/>
      <c r="F1337" s="248"/>
      <c r="G1337" s="248"/>
      <c r="H1337" s="223"/>
      <c r="I1337" s="223"/>
      <c r="J1337" s="223"/>
      <c r="K1337" s="223"/>
      <c r="L1337" s="223"/>
      <c r="M1337" s="223"/>
      <c r="N1337" s="222"/>
      <c r="O1337" s="222"/>
      <c r="P1337" s="222"/>
      <c r="Q1337" s="222"/>
      <c r="R1337" s="223"/>
      <c r="S1337" s="223"/>
      <c r="T1337" s="223"/>
      <c r="U1337" s="223"/>
      <c r="V1337" s="223"/>
      <c r="W1337" s="223"/>
      <c r="X1337" s="223"/>
      <c r="Y1337" s="223"/>
      <c r="Z1337" s="212"/>
      <c r="AA1337" s="212"/>
      <c r="AB1337" s="212"/>
      <c r="AC1337" s="212"/>
      <c r="AD1337" s="212"/>
      <c r="AE1337" s="212"/>
      <c r="AF1337" s="212"/>
      <c r="AG1337" s="212" t="s">
        <v>357</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19"/>
      <c r="B1338" s="220"/>
      <c r="C1338" s="259" t="s">
        <v>1435</v>
      </c>
      <c r="D1338" s="248"/>
      <c r="E1338" s="248"/>
      <c r="F1338" s="248"/>
      <c r="G1338" s="248"/>
      <c r="H1338" s="223"/>
      <c r="I1338" s="223"/>
      <c r="J1338" s="223"/>
      <c r="K1338" s="223"/>
      <c r="L1338" s="223"/>
      <c r="M1338" s="223"/>
      <c r="N1338" s="222"/>
      <c r="O1338" s="222"/>
      <c r="P1338" s="222"/>
      <c r="Q1338" s="222"/>
      <c r="R1338" s="223"/>
      <c r="S1338" s="223"/>
      <c r="T1338" s="223"/>
      <c r="U1338" s="223"/>
      <c r="V1338" s="223"/>
      <c r="W1338" s="223"/>
      <c r="X1338" s="223"/>
      <c r="Y1338" s="223"/>
      <c r="Z1338" s="212"/>
      <c r="AA1338" s="212"/>
      <c r="AB1338" s="212"/>
      <c r="AC1338" s="212"/>
      <c r="AD1338" s="212"/>
      <c r="AE1338" s="212"/>
      <c r="AF1338" s="212"/>
      <c r="AG1338" s="212" t="s">
        <v>357</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3" x14ac:dyDescent="0.2">
      <c r="A1339" s="219"/>
      <c r="B1339" s="220"/>
      <c r="C1339" s="259" t="s">
        <v>1436</v>
      </c>
      <c r="D1339" s="248"/>
      <c r="E1339" s="248"/>
      <c r="F1339" s="248"/>
      <c r="G1339" s="248"/>
      <c r="H1339" s="223"/>
      <c r="I1339" s="223"/>
      <c r="J1339" s="223"/>
      <c r="K1339" s="223"/>
      <c r="L1339" s="223"/>
      <c r="M1339" s="223"/>
      <c r="N1339" s="222"/>
      <c r="O1339" s="222"/>
      <c r="P1339" s="222"/>
      <c r="Q1339" s="222"/>
      <c r="R1339" s="223"/>
      <c r="S1339" s="223"/>
      <c r="T1339" s="223"/>
      <c r="U1339" s="223"/>
      <c r="V1339" s="223"/>
      <c r="W1339" s="223"/>
      <c r="X1339" s="223"/>
      <c r="Y1339" s="223"/>
      <c r="Z1339" s="212"/>
      <c r="AA1339" s="212"/>
      <c r="AB1339" s="212"/>
      <c r="AC1339" s="212"/>
      <c r="AD1339" s="212"/>
      <c r="AE1339" s="212"/>
      <c r="AF1339" s="212"/>
      <c r="AG1339" s="212" t="s">
        <v>357</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3" x14ac:dyDescent="0.2">
      <c r="A1340" s="219"/>
      <c r="B1340" s="220"/>
      <c r="C1340" s="259" t="s">
        <v>1401</v>
      </c>
      <c r="D1340" s="248"/>
      <c r="E1340" s="248"/>
      <c r="F1340" s="248"/>
      <c r="G1340" s="248"/>
      <c r="H1340" s="223"/>
      <c r="I1340" s="223"/>
      <c r="J1340" s="223"/>
      <c r="K1340" s="223"/>
      <c r="L1340" s="223"/>
      <c r="M1340" s="223"/>
      <c r="N1340" s="222"/>
      <c r="O1340" s="222"/>
      <c r="P1340" s="222"/>
      <c r="Q1340" s="222"/>
      <c r="R1340" s="223"/>
      <c r="S1340" s="223"/>
      <c r="T1340" s="223"/>
      <c r="U1340" s="223"/>
      <c r="V1340" s="223"/>
      <c r="W1340" s="223"/>
      <c r="X1340" s="223"/>
      <c r="Y1340" s="223"/>
      <c r="Z1340" s="212"/>
      <c r="AA1340" s="212"/>
      <c r="AB1340" s="212"/>
      <c r="AC1340" s="212"/>
      <c r="AD1340" s="212"/>
      <c r="AE1340" s="212"/>
      <c r="AF1340" s="212"/>
      <c r="AG1340" s="212" t="s">
        <v>357</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3" x14ac:dyDescent="0.2">
      <c r="A1341" s="219"/>
      <c r="B1341" s="220"/>
      <c r="C1341" s="259" t="s">
        <v>1437</v>
      </c>
      <c r="D1341" s="248"/>
      <c r="E1341" s="248"/>
      <c r="F1341" s="248"/>
      <c r="G1341" s="248"/>
      <c r="H1341" s="223"/>
      <c r="I1341" s="223"/>
      <c r="J1341" s="223"/>
      <c r="K1341" s="223"/>
      <c r="L1341" s="223"/>
      <c r="M1341" s="223"/>
      <c r="N1341" s="222"/>
      <c r="O1341" s="222"/>
      <c r="P1341" s="222"/>
      <c r="Q1341" s="222"/>
      <c r="R1341" s="223"/>
      <c r="S1341" s="223"/>
      <c r="T1341" s="223"/>
      <c r="U1341" s="223"/>
      <c r="V1341" s="223"/>
      <c r="W1341" s="223"/>
      <c r="X1341" s="223"/>
      <c r="Y1341" s="223"/>
      <c r="Z1341" s="212"/>
      <c r="AA1341" s="212"/>
      <c r="AB1341" s="212"/>
      <c r="AC1341" s="212"/>
      <c r="AD1341" s="212"/>
      <c r="AE1341" s="212"/>
      <c r="AF1341" s="212"/>
      <c r="AG1341" s="212" t="s">
        <v>357</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
      <c r="A1342" s="219"/>
      <c r="B1342" s="220"/>
      <c r="C1342" s="259" t="s">
        <v>1438</v>
      </c>
      <c r="D1342" s="248"/>
      <c r="E1342" s="248"/>
      <c r="F1342" s="248"/>
      <c r="G1342" s="248"/>
      <c r="H1342" s="223"/>
      <c r="I1342" s="223"/>
      <c r="J1342" s="223"/>
      <c r="K1342" s="223"/>
      <c r="L1342" s="223"/>
      <c r="M1342" s="223"/>
      <c r="N1342" s="222"/>
      <c r="O1342" s="222"/>
      <c r="P1342" s="222"/>
      <c r="Q1342" s="222"/>
      <c r="R1342" s="223"/>
      <c r="S1342" s="223"/>
      <c r="T1342" s="223"/>
      <c r="U1342" s="223"/>
      <c r="V1342" s="223"/>
      <c r="W1342" s="223"/>
      <c r="X1342" s="223"/>
      <c r="Y1342" s="223"/>
      <c r="Z1342" s="212"/>
      <c r="AA1342" s="212"/>
      <c r="AB1342" s="212"/>
      <c r="AC1342" s="212"/>
      <c r="AD1342" s="212"/>
      <c r="AE1342" s="212"/>
      <c r="AF1342" s="212"/>
      <c r="AG1342" s="212" t="s">
        <v>357</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3" x14ac:dyDescent="0.2">
      <c r="A1343" s="219"/>
      <c r="B1343" s="220"/>
      <c r="C1343" s="259" t="s">
        <v>1652</v>
      </c>
      <c r="D1343" s="248"/>
      <c r="E1343" s="248"/>
      <c r="F1343" s="248"/>
      <c r="G1343" s="248"/>
      <c r="H1343" s="223"/>
      <c r="I1343" s="223"/>
      <c r="J1343" s="223"/>
      <c r="K1343" s="223"/>
      <c r="L1343" s="223"/>
      <c r="M1343" s="223"/>
      <c r="N1343" s="222"/>
      <c r="O1343" s="222"/>
      <c r="P1343" s="222"/>
      <c r="Q1343" s="222"/>
      <c r="R1343" s="223"/>
      <c r="S1343" s="223"/>
      <c r="T1343" s="223"/>
      <c r="U1343" s="223"/>
      <c r="V1343" s="223"/>
      <c r="W1343" s="223"/>
      <c r="X1343" s="223"/>
      <c r="Y1343" s="223"/>
      <c r="Z1343" s="212"/>
      <c r="AA1343" s="212"/>
      <c r="AB1343" s="212"/>
      <c r="AC1343" s="212"/>
      <c r="AD1343" s="212"/>
      <c r="AE1343" s="212"/>
      <c r="AF1343" s="212"/>
      <c r="AG1343" s="212" t="s">
        <v>357</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47" t="str">
        <f>C1343</f>
        <v>Kompletní provedení dle veškerých informací obsažených v PD (textová i výkresová část, technologické postupy atd.).</v>
      </c>
      <c r="BB1343" s="212"/>
      <c r="BC1343" s="212"/>
      <c r="BD1343" s="212"/>
      <c r="BE1343" s="212"/>
      <c r="BF1343" s="212"/>
      <c r="BG1343" s="212"/>
      <c r="BH1343" s="212"/>
    </row>
    <row r="1344" spans="1:60" ht="22.5" outlineLevel="3" x14ac:dyDescent="0.2">
      <c r="A1344" s="219"/>
      <c r="B1344" s="220"/>
      <c r="C1344" s="259" t="s">
        <v>1653</v>
      </c>
      <c r="D1344" s="248"/>
      <c r="E1344" s="248"/>
      <c r="F1344" s="248"/>
      <c r="G1344" s="248"/>
      <c r="H1344" s="223"/>
      <c r="I1344" s="223"/>
      <c r="J1344" s="223"/>
      <c r="K1344" s="223"/>
      <c r="L1344" s="223"/>
      <c r="M1344" s="223"/>
      <c r="N1344" s="222"/>
      <c r="O1344" s="222"/>
      <c r="P1344" s="222"/>
      <c r="Q1344" s="222"/>
      <c r="R1344" s="223"/>
      <c r="S1344" s="223"/>
      <c r="T1344" s="223"/>
      <c r="U1344" s="223"/>
      <c r="V1344" s="223"/>
      <c r="W1344" s="223"/>
      <c r="X1344" s="223"/>
      <c r="Y1344" s="223"/>
      <c r="Z1344" s="212"/>
      <c r="AA1344" s="212"/>
      <c r="AB1344" s="212"/>
      <c r="AC1344" s="212"/>
      <c r="AD1344" s="212"/>
      <c r="AE1344" s="212"/>
      <c r="AF1344" s="212"/>
      <c r="AG1344" s="212" t="s">
        <v>357</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47" t="str">
        <f>C1344</f>
        <v>Provedení je včetně montáže, demontáže původních konstrukcí, dodávky, přesunu hmot, přesunu a likvidace suti, povrchové úpravy, repasí, dílenských dokumentací,</v>
      </c>
      <c r="BB1344" s="212"/>
      <c r="BC1344" s="212"/>
      <c r="BD1344" s="212"/>
      <c r="BE1344" s="212"/>
      <c r="BF1344" s="212"/>
      <c r="BG1344" s="212"/>
      <c r="BH1344" s="212"/>
    </row>
    <row r="1345" spans="1:60" outlineLevel="3" x14ac:dyDescent="0.2">
      <c r="A1345" s="219"/>
      <c r="B1345" s="220"/>
      <c r="C1345" s="259" t="s">
        <v>666</v>
      </c>
      <c r="D1345" s="248"/>
      <c r="E1345" s="248"/>
      <c r="F1345" s="248"/>
      <c r="G1345" s="248"/>
      <c r="H1345" s="223"/>
      <c r="I1345" s="223"/>
      <c r="J1345" s="223"/>
      <c r="K1345" s="223"/>
      <c r="L1345" s="223"/>
      <c r="M1345" s="223"/>
      <c r="N1345" s="222"/>
      <c r="O1345" s="222"/>
      <c r="P1345" s="222"/>
      <c r="Q1345" s="222"/>
      <c r="R1345" s="223"/>
      <c r="S1345" s="223"/>
      <c r="T1345" s="223"/>
      <c r="U1345" s="223"/>
      <c r="V1345" s="223"/>
      <c r="W1345" s="223"/>
      <c r="X1345" s="223"/>
      <c r="Y1345" s="223"/>
      <c r="Z1345" s="212"/>
      <c r="AA1345" s="212"/>
      <c r="AB1345" s="212"/>
      <c r="AC1345" s="212"/>
      <c r="AD1345" s="212"/>
      <c r="AE1345" s="212"/>
      <c r="AF1345" s="212"/>
      <c r="AG1345" s="212" t="s">
        <v>357</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
      <c r="A1346" s="239">
        <v>207</v>
      </c>
      <c r="B1346" s="240" t="s">
        <v>1439</v>
      </c>
      <c r="C1346" s="257" t="s">
        <v>1440</v>
      </c>
      <c r="D1346" s="241" t="s">
        <v>424</v>
      </c>
      <c r="E1346" s="242">
        <v>1</v>
      </c>
      <c r="F1346" s="243"/>
      <c r="G1346" s="244">
        <f>ROUND(E1346*F1346,2)</f>
        <v>0</v>
      </c>
      <c r="H1346" s="243"/>
      <c r="I1346" s="244">
        <f>ROUND(E1346*H1346,2)</f>
        <v>0</v>
      </c>
      <c r="J1346" s="243"/>
      <c r="K1346" s="244">
        <f>ROUND(E1346*J1346,2)</f>
        <v>0</v>
      </c>
      <c r="L1346" s="244">
        <v>21</v>
      </c>
      <c r="M1346" s="244">
        <f>G1346*(1+L1346/100)</f>
        <v>0</v>
      </c>
      <c r="N1346" s="242">
        <v>0</v>
      </c>
      <c r="O1346" s="242">
        <f>ROUND(E1346*N1346,2)</f>
        <v>0</v>
      </c>
      <c r="P1346" s="242">
        <v>0</v>
      </c>
      <c r="Q1346" s="242">
        <f>ROUND(E1346*P1346,2)</f>
        <v>0</v>
      </c>
      <c r="R1346" s="244"/>
      <c r="S1346" s="244" t="s">
        <v>413</v>
      </c>
      <c r="T1346" s="245" t="s">
        <v>353</v>
      </c>
      <c r="U1346" s="223">
        <v>0</v>
      </c>
      <c r="V1346" s="223">
        <f>ROUND(E1346*U1346,2)</f>
        <v>0</v>
      </c>
      <c r="W1346" s="223"/>
      <c r="X1346" s="223" t="s">
        <v>686</v>
      </c>
      <c r="Y1346" s="223" t="s">
        <v>355</v>
      </c>
      <c r="Z1346" s="212"/>
      <c r="AA1346" s="212"/>
      <c r="AB1346" s="212"/>
      <c r="AC1346" s="212"/>
      <c r="AD1346" s="212"/>
      <c r="AE1346" s="212"/>
      <c r="AF1346" s="212"/>
      <c r="AG1346" s="212" t="s">
        <v>687</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2" x14ac:dyDescent="0.2">
      <c r="A1347" s="219"/>
      <c r="B1347" s="220"/>
      <c r="C1347" s="258" t="s">
        <v>425</v>
      </c>
      <c r="D1347" s="246"/>
      <c r="E1347" s="246"/>
      <c r="F1347" s="246"/>
      <c r="G1347" s="246"/>
      <c r="H1347" s="223"/>
      <c r="I1347" s="223"/>
      <c r="J1347" s="223"/>
      <c r="K1347" s="223"/>
      <c r="L1347" s="223"/>
      <c r="M1347" s="223"/>
      <c r="N1347" s="222"/>
      <c r="O1347" s="222"/>
      <c r="P1347" s="222"/>
      <c r="Q1347" s="222"/>
      <c r="R1347" s="223"/>
      <c r="S1347" s="223"/>
      <c r="T1347" s="223"/>
      <c r="U1347" s="223"/>
      <c r="V1347" s="223"/>
      <c r="W1347" s="223"/>
      <c r="X1347" s="223"/>
      <c r="Y1347" s="223"/>
      <c r="Z1347" s="212"/>
      <c r="AA1347" s="212"/>
      <c r="AB1347" s="212"/>
      <c r="AC1347" s="212"/>
      <c r="AD1347" s="212"/>
      <c r="AE1347" s="212"/>
      <c r="AF1347" s="212"/>
      <c r="AG1347" s="212" t="s">
        <v>357</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
      <c r="A1348" s="219"/>
      <c r="B1348" s="220"/>
      <c r="C1348" s="259" t="s">
        <v>1441</v>
      </c>
      <c r="D1348" s="248"/>
      <c r="E1348" s="248"/>
      <c r="F1348" s="248"/>
      <c r="G1348" s="248"/>
      <c r="H1348" s="223"/>
      <c r="I1348" s="223"/>
      <c r="J1348" s="223"/>
      <c r="K1348" s="223"/>
      <c r="L1348" s="223"/>
      <c r="M1348" s="223"/>
      <c r="N1348" s="222"/>
      <c r="O1348" s="222"/>
      <c r="P1348" s="222"/>
      <c r="Q1348" s="222"/>
      <c r="R1348" s="223"/>
      <c r="S1348" s="223"/>
      <c r="T1348" s="223"/>
      <c r="U1348" s="223"/>
      <c r="V1348" s="223"/>
      <c r="W1348" s="223"/>
      <c r="X1348" s="223"/>
      <c r="Y1348" s="223"/>
      <c r="Z1348" s="212"/>
      <c r="AA1348" s="212"/>
      <c r="AB1348" s="212"/>
      <c r="AC1348" s="212"/>
      <c r="AD1348" s="212"/>
      <c r="AE1348" s="212"/>
      <c r="AF1348" s="212"/>
      <c r="AG1348" s="212" t="s">
        <v>357</v>
      </c>
      <c r="AH1348" s="212"/>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
      <c r="A1349" s="219"/>
      <c r="B1349" s="220"/>
      <c r="C1349" s="259" t="s">
        <v>1442</v>
      </c>
      <c r="D1349" s="248"/>
      <c r="E1349" s="248"/>
      <c r="F1349" s="248"/>
      <c r="G1349" s="248"/>
      <c r="H1349" s="223"/>
      <c r="I1349" s="223"/>
      <c r="J1349" s="223"/>
      <c r="K1349" s="223"/>
      <c r="L1349" s="223"/>
      <c r="M1349" s="223"/>
      <c r="N1349" s="222"/>
      <c r="O1349" s="222"/>
      <c r="P1349" s="222"/>
      <c r="Q1349" s="222"/>
      <c r="R1349" s="223"/>
      <c r="S1349" s="223"/>
      <c r="T1349" s="223"/>
      <c r="U1349" s="223"/>
      <c r="V1349" s="223"/>
      <c r="W1349" s="223"/>
      <c r="X1349" s="223"/>
      <c r="Y1349" s="223"/>
      <c r="Z1349" s="212"/>
      <c r="AA1349" s="212"/>
      <c r="AB1349" s="212"/>
      <c r="AC1349" s="212"/>
      <c r="AD1349" s="212"/>
      <c r="AE1349" s="212"/>
      <c r="AF1349" s="212"/>
      <c r="AG1349" s="212" t="s">
        <v>357</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3" x14ac:dyDescent="0.2">
      <c r="A1350" s="219"/>
      <c r="B1350" s="220"/>
      <c r="C1350" s="259" t="s">
        <v>1443</v>
      </c>
      <c r="D1350" s="248"/>
      <c r="E1350" s="248"/>
      <c r="F1350" s="248"/>
      <c r="G1350" s="248"/>
      <c r="H1350" s="223"/>
      <c r="I1350" s="223"/>
      <c r="J1350" s="223"/>
      <c r="K1350" s="223"/>
      <c r="L1350" s="223"/>
      <c r="M1350" s="223"/>
      <c r="N1350" s="222"/>
      <c r="O1350" s="222"/>
      <c r="P1350" s="222"/>
      <c r="Q1350" s="222"/>
      <c r="R1350" s="223"/>
      <c r="S1350" s="223"/>
      <c r="T1350" s="223"/>
      <c r="U1350" s="223"/>
      <c r="V1350" s="223"/>
      <c r="W1350" s="223"/>
      <c r="X1350" s="223"/>
      <c r="Y1350" s="223"/>
      <c r="Z1350" s="212"/>
      <c r="AA1350" s="212"/>
      <c r="AB1350" s="212"/>
      <c r="AC1350" s="212"/>
      <c r="AD1350" s="212"/>
      <c r="AE1350" s="212"/>
      <c r="AF1350" s="212"/>
      <c r="AG1350" s="212" t="s">
        <v>357</v>
      </c>
      <c r="AH1350" s="212"/>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3" x14ac:dyDescent="0.2">
      <c r="A1351" s="219"/>
      <c r="B1351" s="220"/>
      <c r="C1351" s="259" t="s">
        <v>1444</v>
      </c>
      <c r="D1351" s="248"/>
      <c r="E1351" s="248"/>
      <c r="F1351" s="248"/>
      <c r="G1351" s="248"/>
      <c r="H1351" s="223"/>
      <c r="I1351" s="223"/>
      <c r="J1351" s="223"/>
      <c r="K1351" s="223"/>
      <c r="L1351" s="223"/>
      <c r="M1351" s="223"/>
      <c r="N1351" s="222"/>
      <c r="O1351" s="222"/>
      <c r="P1351" s="222"/>
      <c r="Q1351" s="222"/>
      <c r="R1351" s="223"/>
      <c r="S1351" s="223"/>
      <c r="T1351" s="223"/>
      <c r="U1351" s="223"/>
      <c r="V1351" s="223"/>
      <c r="W1351" s="223"/>
      <c r="X1351" s="223"/>
      <c r="Y1351" s="223"/>
      <c r="Z1351" s="212"/>
      <c r="AA1351" s="212"/>
      <c r="AB1351" s="212"/>
      <c r="AC1351" s="212"/>
      <c r="AD1351" s="212"/>
      <c r="AE1351" s="212"/>
      <c r="AF1351" s="212"/>
      <c r="AG1351" s="212" t="s">
        <v>357</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ht="22.5" outlineLevel="3" x14ac:dyDescent="0.2">
      <c r="A1352" s="219"/>
      <c r="B1352" s="220"/>
      <c r="C1352" s="259" t="s">
        <v>1445</v>
      </c>
      <c r="D1352" s="248"/>
      <c r="E1352" s="248"/>
      <c r="F1352" s="248"/>
      <c r="G1352" s="248"/>
      <c r="H1352" s="223"/>
      <c r="I1352" s="223"/>
      <c r="J1352" s="223"/>
      <c r="K1352" s="223"/>
      <c r="L1352" s="223"/>
      <c r="M1352" s="223"/>
      <c r="N1352" s="222"/>
      <c r="O1352" s="222"/>
      <c r="P1352" s="222"/>
      <c r="Q1352" s="222"/>
      <c r="R1352" s="223"/>
      <c r="S1352" s="223"/>
      <c r="T1352" s="223"/>
      <c r="U1352" s="223"/>
      <c r="V1352" s="223"/>
      <c r="W1352" s="223"/>
      <c r="X1352" s="223"/>
      <c r="Y1352" s="223"/>
      <c r="Z1352" s="212"/>
      <c r="AA1352" s="212"/>
      <c r="AB1352" s="212"/>
      <c r="AC1352" s="212"/>
      <c r="AD1352" s="212"/>
      <c r="AE1352" s="212"/>
      <c r="AF1352" s="212"/>
      <c r="AG1352" s="212" t="s">
        <v>357</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47" t="str">
        <f>C1352</f>
        <v>PŘI POUŽITÍ VÝLEZU SE OSOBA ZAJISTÍ NA NEJBLIŽŠÍ SLOUPEK ZE ZAJIŠTĚNÉHO ŽEBŘÍKU, VSTOUPÍ NA STŘECHU, VYSTOUPÍ Z NEBEZPEČNÉHO PROSTORU A POTÉ SE ODEPNE ZE ZÁCHYTNÉHO LANA U POSTROJE (SPOJOVACÍ</v>
      </c>
      <c r="BB1352" s="212"/>
      <c r="BC1352" s="212"/>
      <c r="BD1352" s="212"/>
      <c r="BE1352" s="212"/>
      <c r="BF1352" s="212"/>
      <c r="BG1352" s="212"/>
      <c r="BH1352" s="212"/>
    </row>
    <row r="1353" spans="1:60" outlineLevel="3" x14ac:dyDescent="0.2">
      <c r="A1353" s="219"/>
      <c r="B1353" s="220"/>
      <c r="C1353" s="259" t="s">
        <v>1446</v>
      </c>
      <c r="D1353" s="248"/>
      <c r="E1353" s="248"/>
      <c r="F1353" s="248"/>
      <c r="G1353" s="248"/>
      <c r="H1353" s="223"/>
      <c r="I1353" s="223"/>
      <c r="J1353" s="223"/>
      <c r="K1353" s="223"/>
      <c r="L1353" s="223"/>
      <c r="M1353" s="223"/>
      <c r="N1353" s="222"/>
      <c r="O1353" s="222"/>
      <c r="P1353" s="222"/>
      <c r="Q1353" s="222"/>
      <c r="R1353" s="223"/>
      <c r="S1353" s="223"/>
      <c r="T1353" s="223"/>
      <c r="U1353" s="223"/>
      <c r="V1353" s="223"/>
      <c r="W1353" s="223"/>
      <c r="X1353" s="223"/>
      <c r="Y1353" s="223"/>
      <c r="Z1353" s="212"/>
      <c r="AA1353" s="212"/>
      <c r="AB1353" s="212"/>
      <c r="AC1353" s="212"/>
      <c r="AD1353" s="212"/>
      <c r="AE1353" s="212"/>
      <c r="AF1353" s="212"/>
      <c r="AG1353" s="212" t="s">
        <v>357</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59" t="s">
        <v>1447</v>
      </c>
      <c r="D1354" s="248"/>
      <c r="E1354" s="248"/>
      <c r="F1354" s="248"/>
      <c r="G1354" s="248"/>
      <c r="H1354" s="223"/>
      <c r="I1354" s="223"/>
      <c r="J1354" s="223"/>
      <c r="K1354" s="223"/>
      <c r="L1354" s="223"/>
      <c r="M1354" s="223"/>
      <c r="N1354" s="222"/>
      <c r="O1354" s="222"/>
      <c r="P1354" s="222"/>
      <c r="Q1354" s="222"/>
      <c r="R1354" s="223"/>
      <c r="S1354" s="223"/>
      <c r="T1354" s="223"/>
      <c r="U1354" s="223"/>
      <c r="V1354" s="223"/>
      <c r="W1354" s="223"/>
      <c r="X1354" s="223"/>
      <c r="Y1354" s="223"/>
      <c r="Z1354" s="212"/>
      <c r="AA1354" s="212"/>
      <c r="AB1354" s="212"/>
      <c r="AC1354" s="212"/>
      <c r="AD1354" s="212"/>
      <c r="AE1354" s="212"/>
      <c r="AF1354" s="212"/>
      <c r="AG1354" s="212" t="s">
        <v>357</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
      <c r="A1355" s="219"/>
      <c r="B1355" s="220"/>
      <c r="C1355" s="259" t="s">
        <v>1448</v>
      </c>
      <c r="D1355" s="248"/>
      <c r="E1355" s="248"/>
      <c r="F1355" s="248"/>
      <c r="G1355" s="248"/>
      <c r="H1355" s="223"/>
      <c r="I1355" s="223"/>
      <c r="J1355" s="223"/>
      <c r="K1355" s="223"/>
      <c r="L1355" s="223"/>
      <c r="M1355" s="223"/>
      <c r="N1355" s="222"/>
      <c r="O1355" s="222"/>
      <c r="P1355" s="222"/>
      <c r="Q1355" s="222"/>
      <c r="R1355" s="223"/>
      <c r="S1355" s="223"/>
      <c r="T1355" s="223"/>
      <c r="U1355" s="223"/>
      <c r="V1355" s="223"/>
      <c r="W1355" s="223"/>
      <c r="X1355" s="223"/>
      <c r="Y1355" s="223"/>
      <c r="Z1355" s="212"/>
      <c r="AA1355" s="212"/>
      <c r="AB1355" s="212"/>
      <c r="AC1355" s="212"/>
      <c r="AD1355" s="212"/>
      <c r="AE1355" s="212"/>
      <c r="AF1355" s="212"/>
      <c r="AG1355" s="212" t="s">
        <v>357</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3" x14ac:dyDescent="0.2">
      <c r="A1356" s="219"/>
      <c r="B1356" s="220"/>
      <c r="C1356" s="259" t="s">
        <v>1449</v>
      </c>
      <c r="D1356" s="248"/>
      <c r="E1356" s="248"/>
      <c r="F1356" s="248"/>
      <c r="G1356" s="248"/>
      <c r="H1356" s="223"/>
      <c r="I1356" s="223"/>
      <c r="J1356" s="223"/>
      <c r="K1356" s="223"/>
      <c r="L1356" s="223"/>
      <c r="M1356" s="223"/>
      <c r="N1356" s="222"/>
      <c r="O1356" s="222"/>
      <c r="P1356" s="222"/>
      <c r="Q1356" s="222"/>
      <c r="R1356" s="223"/>
      <c r="S1356" s="223"/>
      <c r="T1356" s="223"/>
      <c r="U1356" s="223"/>
      <c r="V1356" s="223"/>
      <c r="W1356" s="223"/>
      <c r="X1356" s="223"/>
      <c r="Y1356" s="223"/>
      <c r="Z1356" s="212"/>
      <c r="AA1356" s="212"/>
      <c r="AB1356" s="212"/>
      <c r="AC1356" s="212"/>
      <c r="AD1356" s="212"/>
      <c r="AE1356" s="212"/>
      <c r="AF1356" s="212"/>
      <c r="AG1356" s="212" t="s">
        <v>357</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3" x14ac:dyDescent="0.2">
      <c r="A1357" s="219"/>
      <c r="B1357" s="220"/>
      <c r="C1357" s="259" t="s">
        <v>1450</v>
      </c>
      <c r="D1357" s="248"/>
      <c r="E1357" s="248"/>
      <c r="F1357" s="248"/>
      <c r="G1357" s="248"/>
      <c r="H1357" s="223"/>
      <c r="I1357" s="223"/>
      <c r="J1357" s="223"/>
      <c r="K1357" s="223"/>
      <c r="L1357" s="223"/>
      <c r="M1357" s="223"/>
      <c r="N1357" s="222"/>
      <c r="O1357" s="222"/>
      <c r="P1357" s="222"/>
      <c r="Q1357" s="222"/>
      <c r="R1357" s="223"/>
      <c r="S1357" s="223"/>
      <c r="T1357" s="223"/>
      <c r="U1357" s="223"/>
      <c r="V1357" s="223"/>
      <c r="W1357" s="223"/>
      <c r="X1357" s="223"/>
      <c r="Y1357" s="223"/>
      <c r="Z1357" s="212"/>
      <c r="AA1357" s="212"/>
      <c r="AB1357" s="212"/>
      <c r="AC1357" s="212"/>
      <c r="AD1357" s="212"/>
      <c r="AE1357" s="212"/>
      <c r="AF1357" s="212"/>
      <c r="AG1357" s="212" t="s">
        <v>357</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3" x14ac:dyDescent="0.2">
      <c r="A1358" s="219"/>
      <c r="B1358" s="220"/>
      <c r="C1358" s="259" t="s">
        <v>1451</v>
      </c>
      <c r="D1358" s="248"/>
      <c r="E1358" s="248"/>
      <c r="F1358" s="248"/>
      <c r="G1358" s="248"/>
      <c r="H1358" s="223"/>
      <c r="I1358" s="223"/>
      <c r="J1358" s="223"/>
      <c r="K1358" s="223"/>
      <c r="L1358" s="223"/>
      <c r="M1358" s="223"/>
      <c r="N1358" s="222"/>
      <c r="O1358" s="222"/>
      <c r="P1358" s="222"/>
      <c r="Q1358" s="222"/>
      <c r="R1358" s="223"/>
      <c r="S1358" s="223"/>
      <c r="T1358" s="223"/>
      <c r="U1358" s="223"/>
      <c r="V1358" s="223"/>
      <c r="W1358" s="223"/>
      <c r="X1358" s="223"/>
      <c r="Y1358" s="223"/>
      <c r="Z1358" s="212"/>
      <c r="AA1358" s="212"/>
      <c r="AB1358" s="212"/>
      <c r="AC1358" s="212"/>
      <c r="AD1358" s="212"/>
      <c r="AE1358" s="212"/>
      <c r="AF1358" s="212"/>
      <c r="AG1358" s="212" t="s">
        <v>357</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3" x14ac:dyDescent="0.2">
      <c r="A1359" s="219"/>
      <c r="B1359" s="220"/>
      <c r="C1359" s="259" t="s">
        <v>1452</v>
      </c>
      <c r="D1359" s="248"/>
      <c r="E1359" s="248"/>
      <c r="F1359" s="248"/>
      <c r="G1359" s="248"/>
      <c r="H1359" s="223"/>
      <c r="I1359" s="223"/>
      <c r="J1359" s="223"/>
      <c r="K1359" s="223"/>
      <c r="L1359" s="223"/>
      <c r="M1359" s="223"/>
      <c r="N1359" s="222"/>
      <c r="O1359" s="222"/>
      <c r="P1359" s="222"/>
      <c r="Q1359" s="222"/>
      <c r="R1359" s="223"/>
      <c r="S1359" s="223"/>
      <c r="T1359" s="223"/>
      <c r="U1359" s="223"/>
      <c r="V1359" s="223"/>
      <c r="W1359" s="223"/>
      <c r="X1359" s="223"/>
      <c r="Y1359" s="223"/>
      <c r="Z1359" s="212"/>
      <c r="AA1359" s="212"/>
      <c r="AB1359" s="212"/>
      <c r="AC1359" s="212"/>
      <c r="AD1359" s="212"/>
      <c r="AE1359" s="212"/>
      <c r="AF1359" s="212"/>
      <c r="AG1359" s="212" t="s">
        <v>357</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3" x14ac:dyDescent="0.2">
      <c r="A1360" s="219"/>
      <c r="B1360" s="220"/>
      <c r="C1360" s="259" t="s">
        <v>1652</v>
      </c>
      <c r="D1360" s="248"/>
      <c r="E1360" s="248"/>
      <c r="F1360" s="248"/>
      <c r="G1360" s="248"/>
      <c r="H1360" s="223"/>
      <c r="I1360" s="223"/>
      <c r="J1360" s="223"/>
      <c r="K1360" s="223"/>
      <c r="L1360" s="223"/>
      <c r="M1360" s="223"/>
      <c r="N1360" s="222"/>
      <c r="O1360" s="222"/>
      <c r="P1360" s="222"/>
      <c r="Q1360" s="222"/>
      <c r="R1360" s="223"/>
      <c r="S1360" s="223"/>
      <c r="T1360" s="223"/>
      <c r="U1360" s="223"/>
      <c r="V1360" s="223"/>
      <c r="W1360" s="223"/>
      <c r="X1360" s="223"/>
      <c r="Y1360" s="223"/>
      <c r="Z1360" s="212"/>
      <c r="AA1360" s="212"/>
      <c r="AB1360" s="212"/>
      <c r="AC1360" s="212"/>
      <c r="AD1360" s="212"/>
      <c r="AE1360" s="212"/>
      <c r="AF1360" s="212"/>
      <c r="AG1360" s="212" t="s">
        <v>357</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47" t="str">
        <f>C1360</f>
        <v>Kompletní provedení dle veškerých informací obsažených v PD (textová i výkresová část, technologické postupy atd.).</v>
      </c>
      <c r="BB1360" s="212"/>
      <c r="BC1360" s="212"/>
      <c r="BD1360" s="212"/>
      <c r="BE1360" s="212"/>
      <c r="BF1360" s="212"/>
      <c r="BG1360" s="212"/>
      <c r="BH1360" s="212"/>
    </row>
    <row r="1361" spans="1:60" ht="22.5" outlineLevel="3" x14ac:dyDescent="0.2">
      <c r="A1361" s="219"/>
      <c r="B1361" s="220"/>
      <c r="C1361" s="259" t="s">
        <v>1653</v>
      </c>
      <c r="D1361" s="248"/>
      <c r="E1361" s="248"/>
      <c r="F1361" s="248"/>
      <c r="G1361" s="248"/>
      <c r="H1361" s="223"/>
      <c r="I1361" s="223"/>
      <c r="J1361" s="223"/>
      <c r="K1361" s="223"/>
      <c r="L1361" s="223"/>
      <c r="M1361" s="223"/>
      <c r="N1361" s="222"/>
      <c r="O1361" s="222"/>
      <c r="P1361" s="222"/>
      <c r="Q1361" s="222"/>
      <c r="R1361" s="223"/>
      <c r="S1361" s="223"/>
      <c r="T1361" s="223"/>
      <c r="U1361" s="223"/>
      <c r="V1361" s="223"/>
      <c r="W1361" s="223"/>
      <c r="X1361" s="223"/>
      <c r="Y1361" s="223"/>
      <c r="Z1361" s="212"/>
      <c r="AA1361" s="212"/>
      <c r="AB1361" s="212"/>
      <c r="AC1361" s="212"/>
      <c r="AD1361" s="212"/>
      <c r="AE1361" s="212"/>
      <c r="AF1361" s="212"/>
      <c r="AG1361" s="212" t="s">
        <v>357</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47" t="str">
        <f>C1361</f>
        <v>Provedení je včetně montáže, demontáže původních konstrukcí, dodávky, přesunu hmot, přesunu a likvidace suti, povrchové úpravy, repasí, dílenských dokumentací,</v>
      </c>
      <c r="BB1361" s="212"/>
      <c r="BC1361" s="212"/>
      <c r="BD1361" s="212"/>
      <c r="BE1361" s="212"/>
      <c r="BF1361" s="212"/>
      <c r="BG1361" s="212"/>
      <c r="BH1361" s="212"/>
    </row>
    <row r="1362" spans="1:60" outlineLevel="3" x14ac:dyDescent="0.2">
      <c r="A1362" s="219"/>
      <c r="B1362" s="220"/>
      <c r="C1362" s="259" t="s">
        <v>666</v>
      </c>
      <c r="D1362" s="248"/>
      <c r="E1362" s="248"/>
      <c r="F1362" s="248"/>
      <c r="G1362" s="248"/>
      <c r="H1362" s="223"/>
      <c r="I1362" s="223"/>
      <c r="J1362" s="223"/>
      <c r="K1362" s="223"/>
      <c r="L1362" s="223"/>
      <c r="M1362" s="223"/>
      <c r="N1362" s="222"/>
      <c r="O1362" s="222"/>
      <c r="P1362" s="222"/>
      <c r="Q1362" s="222"/>
      <c r="R1362" s="223"/>
      <c r="S1362" s="223"/>
      <c r="T1362" s="223"/>
      <c r="U1362" s="223"/>
      <c r="V1362" s="223"/>
      <c r="W1362" s="223"/>
      <c r="X1362" s="223"/>
      <c r="Y1362" s="223"/>
      <c r="Z1362" s="212"/>
      <c r="AA1362" s="212"/>
      <c r="AB1362" s="212"/>
      <c r="AC1362" s="212"/>
      <c r="AD1362" s="212"/>
      <c r="AE1362" s="212"/>
      <c r="AF1362" s="212"/>
      <c r="AG1362" s="212" t="s">
        <v>357</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1" x14ac:dyDescent="0.2">
      <c r="A1363" s="239">
        <v>208</v>
      </c>
      <c r="B1363" s="240" t="s">
        <v>1453</v>
      </c>
      <c r="C1363" s="257" t="s">
        <v>1454</v>
      </c>
      <c r="D1363" s="241" t="s">
        <v>582</v>
      </c>
      <c r="E1363" s="242">
        <v>0.44524999999999998</v>
      </c>
      <c r="F1363" s="243"/>
      <c r="G1363" s="244">
        <f>ROUND(E1363*F1363,2)</f>
        <v>0</v>
      </c>
      <c r="H1363" s="243"/>
      <c r="I1363" s="244">
        <f>ROUND(E1363*H1363,2)</f>
        <v>0</v>
      </c>
      <c r="J1363" s="243"/>
      <c r="K1363" s="244">
        <f>ROUND(E1363*J1363,2)</f>
        <v>0</v>
      </c>
      <c r="L1363" s="244">
        <v>21</v>
      </c>
      <c r="M1363" s="244">
        <f>G1363*(1+L1363/100)</f>
        <v>0</v>
      </c>
      <c r="N1363" s="242">
        <v>1</v>
      </c>
      <c r="O1363" s="242">
        <f>ROUND(E1363*N1363,2)</f>
        <v>0.45</v>
      </c>
      <c r="P1363" s="242">
        <v>0</v>
      </c>
      <c r="Q1363" s="242">
        <f>ROUND(E1363*P1363,2)</f>
        <v>0</v>
      </c>
      <c r="R1363" s="244" t="s">
        <v>525</v>
      </c>
      <c r="S1363" s="244" t="s">
        <v>352</v>
      </c>
      <c r="T1363" s="245" t="s">
        <v>352</v>
      </c>
      <c r="U1363" s="223">
        <v>0</v>
      </c>
      <c r="V1363" s="223">
        <f>ROUND(E1363*U1363,2)</f>
        <v>0</v>
      </c>
      <c r="W1363" s="223"/>
      <c r="X1363" s="223" t="s">
        <v>526</v>
      </c>
      <c r="Y1363" s="223" t="s">
        <v>355</v>
      </c>
      <c r="Z1363" s="212"/>
      <c r="AA1363" s="212"/>
      <c r="AB1363" s="212"/>
      <c r="AC1363" s="212"/>
      <c r="AD1363" s="212"/>
      <c r="AE1363" s="212"/>
      <c r="AF1363" s="212"/>
      <c r="AG1363" s="212" t="s">
        <v>527</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2" x14ac:dyDescent="0.2">
      <c r="A1364" s="219"/>
      <c r="B1364" s="220"/>
      <c r="C1364" s="274" t="s">
        <v>1280</v>
      </c>
      <c r="D1364" s="264"/>
      <c r="E1364" s="265"/>
      <c r="F1364" s="223"/>
      <c r="G1364" s="223"/>
      <c r="H1364" s="223"/>
      <c r="I1364" s="223"/>
      <c r="J1364" s="223"/>
      <c r="K1364" s="223"/>
      <c r="L1364" s="223"/>
      <c r="M1364" s="223"/>
      <c r="N1364" s="222"/>
      <c r="O1364" s="222"/>
      <c r="P1364" s="222"/>
      <c r="Q1364" s="222"/>
      <c r="R1364" s="223"/>
      <c r="S1364" s="223"/>
      <c r="T1364" s="223"/>
      <c r="U1364" s="223"/>
      <c r="V1364" s="223"/>
      <c r="W1364" s="223"/>
      <c r="X1364" s="223"/>
      <c r="Y1364" s="223"/>
      <c r="Z1364" s="212"/>
      <c r="AA1364" s="212"/>
      <c r="AB1364" s="212"/>
      <c r="AC1364" s="212"/>
      <c r="AD1364" s="212"/>
      <c r="AE1364" s="212"/>
      <c r="AF1364" s="212"/>
      <c r="AG1364" s="212" t="s">
        <v>442</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3" x14ac:dyDescent="0.2">
      <c r="A1365" s="219"/>
      <c r="B1365" s="220"/>
      <c r="C1365" s="274" t="s">
        <v>1455</v>
      </c>
      <c r="D1365" s="264"/>
      <c r="E1365" s="265">
        <v>0.38717000000000001</v>
      </c>
      <c r="F1365" s="223"/>
      <c r="G1365" s="223"/>
      <c r="H1365" s="223"/>
      <c r="I1365" s="223"/>
      <c r="J1365" s="223"/>
      <c r="K1365" s="223"/>
      <c r="L1365" s="223"/>
      <c r="M1365" s="223"/>
      <c r="N1365" s="222"/>
      <c r="O1365" s="222"/>
      <c r="P1365" s="222"/>
      <c r="Q1365" s="222"/>
      <c r="R1365" s="223"/>
      <c r="S1365" s="223"/>
      <c r="T1365" s="223"/>
      <c r="U1365" s="223"/>
      <c r="V1365" s="223"/>
      <c r="W1365" s="223"/>
      <c r="X1365" s="223"/>
      <c r="Y1365" s="223"/>
      <c r="Z1365" s="212"/>
      <c r="AA1365" s="212"/>
      <c r="AB1365" s="212"/>
      <c r="AC1365" s="212"/>
      <c r="AD1365" s="212"/>
      <c r="AE1365" s="212"/>
      <c r="AF1365" s="212"/>
      <c r="AG1365" s="212" t="s">
        <v>442</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3" x14ac:dyDescent="0.2">
      <c r="A1366" s="219"/>
      <c r="B1366" s="220"/>
      <c r="C1366" s="275" t="s">
        <v>459</v>
      </c>
      <c r="D1366" s="266"/>
      <c r="E1366" s="267">
        <v>0.38717000000000001</v>
      </c>
      <c r="F1366" s="223"/>
      <c r="G1366" s="223"/>
      <c r="H1366" s="223"/>
      <c r="I1366" s="223"/>
      <c r="J1366" s="223"/>
      <c r="K1366" s="223"/>
      <c r="L1366" s="223"/>
      <c r="M1366" s="223"/>
      <c r="N1366" s="222"/>
      <c r="O1366" s="222"/>
      <c r="P1366" s="222"/>
      <c r="Q1366" s="222"/>
      <c r="R1366" s="223"/>
      <c r="S1366" s="223"/>
      <c r="T1366" s="223"/>
      <c r="U1366" s="223"/>
      <c r="V1366" s="223"/>
      <c r="W1366" s="223"/>
      <c r="X1366" s="223"/>
      <c r="Y1366" s="223"/>
      <c r="Z1366" s="212"/>
      <c r="AA1366" s="212"/>
      <c r="AB1366" s="212"/>
      <c r="AC1366" s="212"/>
      <c r="AD1366" s="212"/>
      <c r="AE1366" s="212"/>
      <c r="AF1366" s="212"/>
      <c r="AG1366" s="212" t="s">
        <v>442</v>
      </c>
      <c r="AH1366" s="212">
        <v>1</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3" x14ac:dyDescent="0.2">
      <c r="A1367" s="219"/>
      <c r="B1367" s="220"/>
      <c r="C1367" s="279" t="s">
        <v>1456</v>
      </c>
      <c r="D1367" s="268"/>
      <c r="E1367" s="269">
        <v>5.808E-2</v>
      </c>
      <c r="F1367" s="223"/>
      <c r="G1367" s="223"/>
      <c r="H1367" s="223"/>
      <c r="I1367" s="223"/>
      <c r="J1367" s="223"/>
      <c r="K1367" s="223"/>
      <c r="L1367" s="223"/>
      <c r="M1367" s="223"/>
      <c r="N1367" s="222"/>
      <c r="O1367" s="222"/>
      <c r="P1367" s="222"/>
      <c r="Q1367" s="222"/>
      <c r="R1367" s="223"/>
      <c r="S1367" s="223"/>
      <c r="T1367" s="223"/>
      <c r="U1367" s="223"/>
      <c r="V1367" s="223"/>
      <c r="W1367" s="223"/>
      <c r="X1367" s="223"/>
      <c r="Y1367" s="223"/>
      <c r="Z1367" s="212"/>
      <c r="AA1367" s="212"/>
      <c r="AB1367" s="212"/>
      <c r="AC1367" s="212"/>
      <c r="AD1367" s="212"/>
      <c r="AE1367" s="212"/>
      <c r="AF1367" s="212"/>
      <c r="AG1367" s="212" t="s">
        <v>442</v>
      </c>
      <c r="AH1367" s="212">
        <v>4</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1" x14ac:dyDescent="0.2">
      <c r="A1368" s="239">
        <v>209</v>
      </c>
      <c r="B1368" s="240" t="s">
        <v>1457</v>
      </c>
      <c r="C1368" s="257" t="s">
        <v>1458</v>
      </c>
      <c r="D1368" s="241" t="s">
        <v>582</v>
      </c>
      <c r="E1368" s="242">
        <v>0.46259</v>
      </c>
      <c r="F1368" s="243"/>
      <c r="G1368" s="244">
        <f>ROUND(E1368*F1368,2)</f>
        <v>0</v>
      </c>
      <c r="H1368" s="243"/>
      <c r="I1368" s="244">
        <f>ROUND(E1368*H1368,2)</f>
        <v>0</v>
      </c>
      <c r="J1368" s="243"/>
      <c r="K1368" s="244">
        <f>ROUND(E1368*J1368,2)</f>
        <v>0</v>
      </c>
      <c r="L1368" s="244">
        <v>21</v>
      </c>
      <c r="M1368" s="244">
        <f>G1368*(1+L1368/100)</f>
        <v>0</v>
      </c>
      <c r="N1368" s="242">
        <v>1</v>
      </c>
      <c r="O1368" s="242">
        <f>ROUND(E1368*N1368,2)</f>
        <v>0.46</v>
      </c>
      <c r="P1368" s="242">
        <v>0</v>
      </c>
      <c r="Q1368" s="242">
        <f>ROUND(E1368*P1368,2)</f>
        <v>0</v>
      </c>
      <c r="R1368" s="244" t="s">
        <v>525</v>
      </c>
      <c r="S1368" s="244" t="s">
        <v>352</v>
      </c>
      <c r="T1368" s="245" t="s">
        <v>352</v>
      </c>
      <c r="U1368" s="223">
        <v>0</v>
      </c>
      <c r="V1368" s="223">
        <f>ROUND(E1368*U1368,2)</f>
        <v>0</v>
      </c>
      <c r="W1368" s="223"/>
      <c r="X1368" s="223" t="s">
        <v>526</v>
      </c>
      <c r="Y1368" s="223" t="s">
        <v>355</v>
      </c>
      <c r="Z1368" s="212"/>
      <c r="AA1368" s="212"/>
      <c r="AB1368" s="212"/>
      <c r="AC1368" s="212"/>
      <c r="AD1368" s="212"/>
      <c r="AE1368" s="212"/>
      <c r="AF1368" s="212"/>
      <c r="AG1368" s="212" t="s">
        <v>527</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2" x14ac:dyDescent="0.2">
      <c r="A1369" s="219"/>
      <c r="B1369" s="220"/>
      <c r="C1369" s="274" t="s">
        <v>1280</v>
      </c>
      <c r="D1369" s="264"/>
      <c r="E1369" s="265"/>
      <c r="F1369" s="223"/>
      <c r="G1369" s="223"/>
      <c r="H1369" s="223"/>
      <c r="I1369" s="223"/>
      <c r="J1369" s="223"/>
      <c r="K1369" s="223"/>
      <c r="L1369" s="223"/>
      <c r="M1369" s="223"/>
      <c r="N1369" s="222"/>
      <c r="O1369" s="222"/>
      <c r="P1369" s="222"/>
      <c r="Q1369" s="222"/>
      <c r="R1369" s="223"/>
      <c r="S1369" s="223"/>
      <c r="T1369" s="223"/>
      <c r="U1369" s="223"/>
      <c r="V1369" s="223"/>
      <c r="W1369" s="223"/>
      <c r="X1369" s="223"/>
      <c r="Y1369" s="223"/>
      <c r="Z1369" s="212"/>
      <c r="AA1369" s="212"/>
      <c r="AB1369" s="212"/>
      <c r="AC1369" s="212"/>
      <c r="AD1369" s="212"/>
      <c r="AE1369" s="212"/>
      <c r="AF1369" s="212"/>
      <c r="AG1369" s="212" t="s">
        <v>442</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74" t="s">
        <v>1459</v>
      </c>
      <c r="D1370" s="264"/>
      <c r="E1370" s="265">
        <v>0.40225</v>
      </c>
      <c r="F1370" s="223"/>
      <c r="G1370" s="223"/>
      <c r="H1370" s="223"/>
      <c r="I1370" s="223"/>
      <c r="J1370" s="223"/>
      <c r="K1370" s="223"/>
      <c r="L1370" s="223"/>
      <c r="M1370" s="223"/>
      <c r="N1370" s="222"/>
      <c r="O1370" s="222"/>
      <c r="P1370" s="222"/>
      <c r="Q1370" s="222"/>
      <c r="R1370" s="223"/>
      <c r="S1370" s="223"/>
      <c r="T1370" s="223"/>
      <c r="U1370" s="223"/>
      <c r="V1370" s="223"/>
      <c r="W1370" s="223"/>
      <c r="X1370" s="223"/>
      <c r="Y1370" s="223"/>
      <c r="Z1370" s="212"/>
      <c r="AA1370" s="212"/>
      <c r="AB1370" s="212"/>
      <c r="AC1370" s="212"/>
      <c r="AD1370" s="212"/>
      <c r="AE1370" s="212"/>
      <c r="AF1370" s="212"/>
      <c r="AG1370" s="212" t="s">
        <v>442</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3" x14ac:dyDescent="0.2">
      <c r="A1371" s="219"/>
      <c r="B1371" s="220"/>
      <c r="C1371" s="275" t="s">
        <v>459</v>
      </c>
      <c r="D1371" s="266"/>
      <c r="E1371" s="267">
        <v>0.40225</v>
      </c>
      <c r="F1371" s="223"/>
      <c r="G1371" s="223"/>
      <c r="H1371" s="223"/>
      <c r="I1371" s="223"/>
      <c r="J1371" s="223"/>
      <c r="K1371" s="223"/>
      <c r="L1371" s="223"/>
      <c r="M1371" s="223"/>
      <c r="N1371" s="222"/>
      <c r="O1371" s="222"/>
      <c r="P1371" s="222"/>
      <c r="Q1371" s="222"/>
      <c r="R1371" s="223"/>
      <c r="S1371" s="223"/>
      <c r="T1371" s="223"/>
      <c r="U1371" s="223"/>
      <c r="V1371" s="223"/>
      <c r="W1371" s="223"/>
      <c r="X1371" s="223"/>
      <c r="Y1371" s="223"/>
      <c r="Z1371" s="212"/>
      <c r="AA1371" s="212"/>
      <c r="AB1371" s="212"/>
      <c r="AC1371" s="212"/>
      <c r="AD1371" s="212"/>
      <c r="AE1371" s="212"/>
      <c r="AF1371" s="212"/>
      <c r="AG1371" s="212" t="s">
        <v>442</v>
      </c>
      <c r="AH1371" s="212">
        <v>1</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3" x14ac:dyDescent="0.2">
      <c r="A1372" s="219"/>
      <c r="B1372" s="220"/>
      <c r="C1372" s="279" t="s">
        <v>1456</v>
      </c>
      <c r="D1372" s="268"/>
      <c r="E1372" s="269">
        <v>6.0339999999999998E-2</v>
      </c>
      <c r="F1372" s="223"/>
      <c r="G1372" s="223"/>
      <c r="H1372" s="223"/>
      <c r="I1372" s="223"/>
      <c r="J1372" s="223"/>
      <c r="K1372" s="223"/>
      <c r="L1372" s="223"/>
      <c r="M1372" s="223"/>
      <c r="N1372" s="222"/>
      <c r="O1372" s="222"/>
      <c r="P1372" s="222"/>
      <c r="Q1372" s="222"/>
      <c r="R1372" s="223"/>
      <c r="S1372" s="223"/>
      <c r="T1372" s="223"/>
      <c r="U1372" s="223"/>
      <c r="V1372" s="223"/>
      <c r="W1372" s="223"/>
      <c r="X1372" s="223"/>
      <c r="Y1372" s="223"/>
      <c r="Z1372" s="212"/>
      <c r="AA1372" s="212"/>
      <c r="AB1372" s="212"/>
      <c r="AC1372" s="212"/>
      <c r="AD1372" s="212"/>
      <c r="AE1372" s="212"/>
      <c r="AF1372" s="212"/>
      <c r="AG1372" s="212" t="s">
        <v>442</v>
      </c>
      <c r="AH1372" s="212">
        <v>4</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ht="22.5" outlineLevel="1" x14ac:dyDescent="0.2">
      <c r="A1373" s="239">
        <v>210</v>
      </c>
      <c r="B1373" s="240" t="s">
        <v>1460</v>
      </c>
      <c r="C1373" s="257" t="s">
        <v>1461</v>
      </c>
      <c r="D1373" s="241" t="s">
        <v>582</v>
      </c>
      <c r="E1373" s="242">
        <v>1.08192</v>
      </c>
      <c r="F1373" s="243"/>
      <c r="G1373" s="244">
        <f>ROUND(E1373*F1373,2)</f>
        <v>0</v>
      </c>
      <c r="H1373" s="243"/>
      <c r="I1373" s="244">
        <f>ROUND(E1373*H1373,2)</f>
        <v>0</v>
      </c>
      <c r="J1373" s="243"/>
      <c r="K1373" s="244">
        <f>ROUND(E1373*J1373,2)</f>
        <v>0</v>
      </c>
      <c r="L1373" s="244">
        <v>21</v>
      </c>
      <c r="M1373" s="244">
        <f>G1373*(1+L1373/100)</f>
        <v>0</v>
      </c>
      <c r="N1373" s="242">
        <v>1</v>
      </c>
      <c r="O1373" s="242">
        <f>ROUND(E1373*N1373,2)</f>
        <v>1.08</v>
      </c>
      <c r="P1373" s="242">
        <v>0</v>
      </c>
      <c r="Q1373" s="242">
        <f>ROUND(E1373*P1373,2)</f>
        <v>0</v>
      </c>
      <c r="R1373" s="244" t="s">
        <v>525</v>
      </c>
      <c r="S1373" s="244" t="s">
        <v>352</v>
      </c>
      <c r="T1373" s="245" t="s">
        <v>352</v>
      </c>
      <c r="U1373" s="223">
        <v>0</v>
      </c>
      <c r="V1373" s="223">
        <f>ROUND(E1373*U1373,2)</f>
        <v>0</v>
      </c>
      <c r="W1373" s="223"/>
      <c r="X1373" s="223" t="s">
        <v>526</v>
      </c>
      <c r="Y1373" s="223" t="s">
        <v>355</v>
      </c>
      <c r="Z1373" s="212"/>
      <c r="AA1373" s="212"/>
      <c r="AB1373" s="212"/>
      <c r="AC1373" s="212"/>
      <c r="AD1373" s="212"/>
      <c r="AE1373" s="212"/>
      <c r="AF1373" s="212"/>
      <c r="AG1373" s="212" t="s">
        <v>527</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2" x14ac:dyDescent="0.2">
      <c r="A1374" s="219"/>
      <c r="B1374" s="220"/>
      <c r="C1374" s="274" t="s">
        <v>1280</v>
      </c>
      <c r="D1374" s="264"/>
      <c r="E1374" s="265"/>
      <c r="F1374" s="223"/>
      <c r="G1374" s="223"/>
      <c r="H1374" s="223"/>
      <c r="I1374" s="223"/>
      <c r="J1374" s="223"/>
      <c r="K1374" s="223"/>
      <c r="L1374" s="223"/>
      <c r="M1374" s="223"/>
      <c r="N1374" s="222"/>
      <c r="O1374" s="222"/>
      <c r="P1374" s="222"/>
      <c r="Q1374" s="222"/>
      <c r="R1374" s="223"/>
      <c r="S1374" s="223"/>
      <c r="T1374" s="223"/>
      <c r="U1374" s="223"/>
      <c r="V1374" s="223"/>
      <c r="W1374" s="223"/>
      <c r="X1374" s="223"/>
      <c r="Y1374" s="223"/>
      <c r="Z1374" s="212"/>
      <c r="AA1374" s="212"/>
      <c r="AB1374" s="212"/>
      <c r="AC1374" s="212"/>
      <c r="AD1374" s="212"/>
      <c r="AE1374" s="212"/>
      <c r="AF1374" s="212"/>
      <c r="AG1374" s="212" t="s">
        <v>442</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3" x14ac:dyDescent="0.2">
      <c r="A1375" s="219"/>
      <c r="B1375" s="220"/>
      <c r="C1375" s="274" t="s">
        <v>1462</v>
      </c>
      <c r="D1375" s="264"/>
      <c r="E1375" s="265">
        <v>0.94079999999999997</v>
      </c>
      <c r="F1375" s="223"/>
      <c r="G1375" s="223"/>
      <c r="H1375" s="223"/>
      <c r="I1375" s="223"/>
      <c r="J1375" s="223"/>
      <c r="K1375" s="223"/>
      <c r="L1375" s="223"/>
      <c r="M1375" s="223"/>
      <c r="N1375" s="222"/>
      <c r="O1375" s="222"/>
      <c r="P1375" s="222"/>
      <c r="Q1375" s="222"/>
      <c r="R1375" s="223"/>
      <c r="S1375" s="223"/>
      <c r="T1375" s="223"/>
      <c r="U1375" s="223"/>
      <c r="V1375" s="223"/>
      <c r="W1375" s="223"/>
      <c r="X1375" s="223"/>
      <c r="Y1375" s="223"/>
      <c r="Z1375" s="212"/>
      <c r="AA1375" s="212"/>
      <c r="AB1375" s="212"/>
      <c r="AC1375" s="212"/>
      <c r="AD1375" s="212"/>
      <c r="AE1375" s="212"/>
      <c r="AF1375" s="212"/>
      <c r="AG1375" s="212" t="s">
        <v>442</v>
      </c>
      <c r="AH1375" s="212">
        <v>0</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3" x14ac:dyDescent="0.2">
      <c r="A1376" s="219"/>
      <c r="B1376" s="220"/>
      <c r="C1376" s="275" t="s">
        <v>459</v>
      </c>
      <c r="D1376" s="266"/>
      <c r="E1376" s="267">
        <v>0.94079999999999997</v>
      </c>
      <c r="F1376" s="223"/>
      <c r="G1376" s="223"/>
      <c r="H1376" s="223"/>
      <c r="I1376" s="223"/>
      <c r="J1376" s="223"/>
      <c r="K1376" s="223"/>
      <c r="L1376" s="223"/>
      <c r="M1376" s="223"/>
      <c r="N1376" s="222"/>
      <c r="O1376" s="222"/>
      <c r="P1376" s="222"/>
      <c r="Q1376" s="222"/>
      <c r="R1376" s="223"/>
      <c r="S1376" s="223"/>
      <c r="T1376" s="223"/>
      <c r="U1376" s="223"/>
      <c r="V1376" s="223"/>
      <c r="W1376" s="223"/>
      <c r="X1376" s="223"/>
      <c r="Y1376" s="223"/>
      <c r="Z1376" s="212"/>
      <c r="AA1376" s="212"/>
      <c r="AB1376" s="212"/>
      <c r="AC1376" s="212"/>
      <c r="AD1376" s="212"/>
      <c r="AE1376" s="212"/>
      <c r="AF1376" s="212"/>
      <c r="AG1376" s="212" t="s">
        <v>442</v>
      </c>
      <c r="AH1376" s="212">
        <v>1</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3" x14ac:dyDescent="0.2">
      <c r="A1377" s="219"/>
      <c r="B1377" s="220"/>
      <c r="C1377" s="279" t="s">
        <v>1456</v>
      </c>
      <c r="D1377" s="268"/>
      <c r="E1377" s="269">
        <v>0.14112</v>
      </c>
      <c r="F1377" s="223"/>
      <c r="G1377" s="223"/>
      <c r="H1377" s="223"/>
      <c r="I1377" s="223"/>
      <c r="J1377" s="223"/>
      <c r="K1377" s="223"/>
      <c r="L1377" s="223"/>
      <c r="M1377" s="223"/>
      <c r="N1377" s="222"/>
      <c r="O1377" s="222"/>
      <c r="P1377" s="222"/>
      <c r="Q1377" s="222"/>
      <c r="R1377" s="223"/>
      <c r="S1377" s="223"/>
      <c r="T1377" s="223"/>
      <c r="U1377" s="223"/>
      <c r="V1377" s="223"/>
      <c r="W1377" s="223"/>
      <c r="X1377" s="223"/>
      <c r="Y1377" s="223"/>
      <c r="Z1377" s="212"/>
      <c r="AA1377" s="212"/>
      <c r="AB1377" s="212"/>
      <c r="AC1377" s="212"/>
      <c r="AD1377" s="212"/>
      <c r="AE1377" s="212"/>
      <c r="AF1377" s="212"/>
      <c r="AG1377" s="212" t="s">
        <v>442</v>
      </c>
      <c r="AH1377" s="212">
        <v>4</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ht="22.5" outlineLevel="1" x14ac:dyDescent="0.2">
      <c r="A1378" s="239">
        <v>211</v>
      </c>
      <c r="B1378" s="240" t="s">
        <v>1463</v>
      </c>
      <c r="C1378" s="257" t="s">
        <v>1464</v>
      </c>
      <c r="D1378" s="241" t="s">
        <v>582</v>
      </c>
      <c r="E1378" s="242">
        <v>2.8314599999999999</v>
      </c>
      <c r="F1378" s="243"/>
      <c r="G1378" s="244">
        <f>ROUND(E1378*F1378,2)</f>
        <v>0</v>
      </c>
      <c r="H1378" s="243"/>
      <c r="I1378" s="244">
        <f>ROUND(E1378*H1378,2)</f>
        <v>0</v>
      </c>
      <c r="J1378" s="243"/>
      <c r="K1378" s="244">
        <f>ROUND(E1378*J1378,2)</f>
        <v>0</v>
      </c>
      <c r="L1378" s="244">
        <v>21</v>
      </c>
      <c r="M1378" s="244">
        <f>G1378*(1+L1378/100)</f>
        <v>0</v>
      </c>
      <c r="N1378" s="242">
        <v>1</v>
      </c>
      <c r="O1378" s="242">
        <f>ROUND(E1378*N1378,2)</f>
        <v>2.83</v>
      </c>
      <c r="P1378" s="242">
        <v>0</v>
      </c>
      <c r="Q1378" s="242">
        <f>ROUND(E1378*P1378,2)</f>
        <v>0</v>
      </c>
      <c r="R1378" s="244" t="s">
        <v>525</v>
      </c>
      <c r="S1378" s="244" t="s">
        <v>352</v>
      </c>
      <c r="T1378" s="245" t="s">
        <v>352</v>
      </c>
      <c r="U1378" s="223">
        <v>0</v>
      </c>
      <c r="V1378" s="223">
        <f>ROUND(E1378*U1378,2)</f>
        <v>0</v>
      </c>
      <c r="W1378" s="223"/>
      <c r="X1378" s="223" t="s">
        <v>526</v>
      </c>
      <c r="Y1378" s="223" t="s">
        <v>355</v>
      </c>
      <c r="Z1378" s="212"/>
      <c r="AA1378" s="212"/>
      <c r="AB1378" s="212"/>
      <c r="AC1378" s="212"/>
      <c r="AD1378" s="212"/>
      <c r="AE1378" s="212"/>
      <c r="AF1378" s="212"/>
      <c r="AG1378" s="212" t="s">
        <v>527</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2" x14ac:dyDescent="0.2">
      <c r="A1379" s="219"/>
      <c r="B1379" s="220"/>
      <c r="C1379" s="274" t="s">
        <v>1280</v>
      </c>
      <c r="D1379" s="264"/>
      <c r="E1379" s="265"/>
      <c r="F1379" s="223"/>
      <c r="G1379" s="223"/>
      <c r="H1379" s="223"/>
      <c r="I1379" s="223"/>
      <c r="J1379" s="223"/>
      <c r="K1379" s="223"/>
      <c r="L1379" s="223"/>
      <c r="M1379" s="223"/>
      <c r="N1379" s="222"/>
      <c r="O1379" s="222"/>
      <c r="P1379" s="222"/>
      <c r="Q1379" s="222"/>
      <c r="R1379" s="223"/>
      <c r="S1379" s="223"/>
      <c r="T1379" s="223"/>
      <c r="U1379" s="223"/>
      <c r="V1379" s="223"/>
      <c r="W1379" s="223"/>
      <c r="X1379" s="223"/>
      <c r="Y1379" s="223"/>
      <c r="Z1379" s="212"/>
      <c r="AA1379" s="212"/>
      <c r="AB1379" s="212"/>
      <c r="AC1379" s="212"/>
      <c r="AD1379" s="212"/>
      <c r="AE1379" s="212"/>
      <c r="AF1379" s="212"/>
      <c r="AG1379" s="212" t="s">
        <v>442</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
      <c r="A1380" s="219"/>
      <c r="B1380" s="220"/>
      <c r="C1380" s="274" t="s">
        <v>1465</v>
      </c>
      <c r="D1380" s="264"/>
      <c r="E1380" s="265">
        <v>2.4621400000000002</v>
      </c>
      <c r="F1380" s="223"/>
      <c r="G1380" s="223"/>
      <c r="H1380" s="223"/>
      <c r="I1380" s="223"/>
      <c r="J1380" s="223"/>
      <c r="K1380" s="223"/>
      <c r="L1380" s="223"/>
      <c r="M1380" s="223"/>
      <c r="N1380" s="222"/>
      <c r="O1380" s="222"/>
      <c r="P1380" s="222"/>
      <c r="Q1380" s="222"/>
      <c r="R1380" s="223"/>
      <c r="S1380" s="223"/>
      <c r="T1380" s="223"/>
      <c r="U1380" s="223"/>
      <c r="V1380" s="223"/>
      <c r="W1380" s="223"/>
      <c r="X1380" s="223"/>
      <c r="Y1380" s="223"/>
      <c r="Z1380" s="212"/>
      <c r="AA1380" s="212"/>
      <c r="AB1380" s="212"/>
      <c r="AC1380" s="212"/>
      <c r="AD1380" s="212"/>
      <c r="AE1380" s="212"/>
      <c r="AF1380" s="212"/>
      <c r="AG1380" s="212" t="s">
        <v>442</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3" x14ac:dyDescent="0.2">
      <c r="A1381" s="219"/>
      <c r="B1381" s="220"/>
      <c r="C1381" s="275" t="s">
        <v>459</v>
      </c>
      <c r="D1381" s="266"/>
      <c r="E1381" s="267">
        <v>2.4621400000000002</v>
      </c>
      <c r="F1381" s="223"/>
      <c r="G1381" s="223"/>
      <c r="H1381" s="223"/>
      <c r="I1381" s="223"/>
      <c r="J1381" s="223"/>
      <c r="K1381" s="223"/>
      <c r="L1381" s="223"/>
      <c r="M1381" s="223"/>
      <c r="N1381" s="222"/>
      <c r="O1381" s="222"/>
      <c r="P1381" s="222"/>
      <c r="Q1381" s="222"/>
      <c r="R1381" s="223"/>
      <c r="S1381" s="223"/>
      <c r="T1381" s="223"/>
      <c r="U1381" s="223"/>
      <c r="V1381" s="223"/>
      <c r="W1381" s="223"/>
      <c r="X1381" s="223"/>
      <c r="Y1381" s="223"/>
      <c r="Z1381" s="212"/>
      <c r="AA1381" s="212"/>
      <c r="AB1381" s="212"/>
      <c r="AC1381" s="212"/>
      <c r="AD1381" s="212"/>
      <c r="AE1381" s="212"/>
      <c r="AF1381" s="212"/>
      <c r="AG1381" s="212" t="s">
        <v>442</v>
      </c>
      <c r="AH1381" s="212">
        <v>1</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19"/>
      <c r="B1382" s="220"/>
      <c r="C1382" s="279" t="s">
        <v>1456</v>
      </c>
      <c r="D1382" s="268"/>
      <c r="E1382" s="269">
        <v>0.36931999999999998</v>
      </c>
      <c r="F1382" s="223"/>
      <c r="G1382" s="223"/>
      <c r="H1382" s="223"/>
      <c r="I1382" s="223"/>
      <c r="J1382" s="223"/>
      <c r="K1382" s="223"/>
      <c r="L1382" s="223"/>
      <c r="M1382" s="223"/>
      <c r="N1382" s="222"/>
      <c r="O1382" s="222"/>
      <c r="P1382" s="222"/>
      <c r="Q1382" s="222"/>
      <c r="R1382" s="223"/>
      <c r="S1382" s="223"/>
      <c r="T1382" s="223"/>
      <c r="U1382" s="223"/>
      <c r="V1382" s="223"/>
      <c r="W1382" s="223"/>
      <c r="X1382" s="223"/>
      <c r="Y1382" s="223"/>
      <c r="Z1382" s="212"/>
      <c r="AA1382" s="212"/>
      <c r="AB1382" s="212"/>
      <c r="AC1382" s="212"/>
      <c r="AD1382" s="212"/>
      <c r="AE1382" s="212"/>
      <c r="AF1382" s="212"/>
      <c r="AG1382" s="212" t="s">
        <v>442</v>
      </c>
      <c r="AH1382" s="212">
        <v>4</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ht="22.5" outlineLevel="1" x14ac:dyDescent="0.2">
      <c r="A1383" s="239">
        <v>212</v>
      </c>
      <c r="B1383" s="240" t="s">
        <v>1466</v>
      </c>
      <c r="C1383" s="257" t="s">
        <v>1467</v>
      </c>
      <c r="D1383" s="241" t="s">
        <v>582</v>
      </c>
      <c r="E1383" s="242">
        <v>0.71406000000000003</v>
      </c>
      <c r="F1383" s="243"/>
      <c r="G1383" s="244">
        <f>ROUND(E1383*F1383,2)</f>
        <v>0</v>
      </c>
      <c r="H1383" s="243"/>
      <c r="I1383" s="244">
        <f>ROUND(E1383*H1383,2)</f>
        <v>0</v>
      </c>
      <c r="J1383" s="243"/>
      <c r="K1383" s="244">
        <f>ROUND(E1383*J1383,2)</f>
        <v>0</v>
      </c>
      <c r="L1383" s="244">
        <v>21</v>
      </c>
      <c r="M1383" s="244">
        <f>G1383*(1+L1383/100)</f>
        <v>0</v>
      </c>
      <c r="N1383" s="242">
        <v>1</v>
      </c>
      <c r="O1383" s="242">
        <f>ROUND(E1383*N1383,2)</f>
        <v>0.71</v>
      </c>
      <c r="P1383" s="242">
        <v>0</v>
      </c>
      <c r="Q1383" s="242">
        <f>ROUND(E1383*P1383,2)</f>
        <v>0</v>
      </c>
      <c r="R1383" s="244" t="s">
        <v>525</v>
      </c>
      <c r="S1383" s="244" t="s">
        <v>352</v>
      </c>
      <c r="T1383" s="245" t="s">
        <v>352</v>
      </c>
      <c r="U1383" s="223">
        <v>0</v>
      </c>
      <c r="V1383" s="223">
        <f>ROUND(E1383*U1383,2)</f>
        <v>0</v>
      </c>
      <c r="W1383" s="223"/>
      <c r="X1383" s="223" t="s">
        <v>526</v>
      </c>
      <c r="Y1383" s="223" t="s">
        <v>355</v>
      </c>
      <c r="Z1383" s="212"/>
      <c r="AA1383" s="212"/>
      <c r="AB1383" s="212"/>
      <c r="AC1383" s="212"/>
      <c r="AD1383" s="212"/>
      <c r="AE1383" s="212"/>
      <c r="AF1383" s="212"/>
      <c r="AG1383" s="212" t="s">
        <v>527</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2" x14ac:dyDescent="0.2">
      <c r="A1384" s="219"/>
      <c r="B1384" s="220"/>
      <c r="C1384" s="274" t="s">
        <v>1280</v>
      </c>
      <c r="D1384" s="264"/>
      <c r="E1384" s="265"/>
      <c r="F1384" s="223"/>
      <c r="G1384" s="223"/>
      <c r="H1384" s="223"/>
      <c r="I1384" s="223"/>
      <c r="J1384" s="223"/>
      <c r="K1384" s="223"/>
      <c r="L1384" s="223"/>
      <c r="M1384" s="223"/>
      <c r="N1384" s="222"/>
      <c r="O1384" s="222"/>
      <c r="P1384" s="222"/>
      <c r="Q1384" s="222"/>
      <c r="R1384" s="223"/>
      <c r="S1384" s="223"/>
      <c r="T1384" s="223"/>
      <c r="U1384" s="223"/>
      <c r="V1384" s="223"/>
      <c r="W1384" s="223"/>
      <c r="X1384" s="223"/>
      <c r="Y1384" s="223"/>
      <c r="Z1384" s="212"/>
      <c r="AA1384" s="212"/>
      <c r="AB1384" s="212"/>
      <c r="AC1384" s="212"/>
      <c r="AD1384" s="212"/>
      <c r="AE1384" s="212"/>
      <c r="AF1384" s="212"/>
      <c r="AG1384" s="212" t="s">
        <v>442</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3" x14ac:dyDescent="0.2">
      <c r="A1385" s="219"/>
      <c r="B1385" s="220"/>
      <c r="C1385" s="274" t="s">
        <v>1468</v>
      </c>
      <c r="D1385" s="264"/>
      <c r="E1385" s="265">
        <v>0.62092000000000003</v>
      </c>
      <c r="F1385" s="223"/>
      <c r="G1385" s="223"/>
      <c r="H1385" s="223"/>
      <c r="I1385" s="223"/>
      <c r="J1385" s="223"/>
      <c r="K1385" s="223"/>
      <c r="L1385" s="223"/>
      <c r="M1385" s="223"/>
      <c r="N1385" s="222"/>
      <c r="O1385" s="222"/>
      <c r="P1385" s="222"/>
      <c r="Q1385" s="222"/>
      <c r="R1385" s="223"/>
      <c r="S1385" s="223"/>
      <c r="T1385" s="223"/>
      <c r="U1385" s="223"/>
      <c r="V1385" s="223"/>
      <c r="W1385" s="223"/>
      <c r="X1385" s="223"/>
      <c r="Y1385" s="223"/>
      <c r="Z1385" s="212"/>
      <c r="AA1385" s="212"/>
      <c r="AB1385" s="212"/>
      <c r="AC1385" s="212"/>
      <c r="AD1385" s="212"/>
      <c r="AE1385" s="212"/>
      <c r="AF1385" s="212"/>
      <c r="AG1385" s="212" t="s">
        <v>442</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19"/>
      <c r="B1386" s="220"/>
      <c r="C1386" s="275" t="s">
        <v>459</v>
      </c>
      <c r="D1386" s="266"/>
      <c r="E1386" s="267">
        <v>0.62092000000000003</v>
      </c>
      <c r="F1386" s="223"/>
      <c r="G1386" s="223"/>
      <c r="H1386" s="223"/>
      <c r="I1386" s="223"/>
      <c r="J1386" s="223"/>
      <c r="K1386" s="223"/>
      <c r="L1386" s="223"/>
      <c r="M1386" s="223"/>
      <c r="N1386" s="222"/>
      <c r="O1386" s="222"/>
      <c r="P1386" s="222"/>
      <c r="Q1386" s="222"/>
      <c r="R1386" s="223"/>
      <c r="S1386" s="223"/>
      <c r="T1386" s="223"/>
      <c r="U1386" s="223"/>
      <c r="V1386" s="223"/>
      <c r="W1386" s="223"/>
      <c r="X1386" s="223"/>
      <c r="Y1386" s="223"/>
      <c r="Z1386" s="212"/>
      <c r="AA1386" s="212"/>
      <c r="AB1386" s="212"/>
      <c r="AC1386" s="212"/>
      <c r="AD1386" s="212"/>
      <c r="AE1386" s="212"/>
      <c r="AF1386" s="212"/>
      <c r="AG1386" s="212" t="s">
        <v>442</v>
      </c>
      <c r="AH1386" s="212">
        <v>1</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3" x14ac:dyDescent="0.2">
      <c r="A1387" s="219"/>
      <c r="B1387" s="220"/>
      <c r="C1387" s="279" t="s">
        <v>1456</v>
      </c>
      <c r="D1387" s="268"/>
      <c r="E1387" s="269">
        <v>9.3140000000000001E-2</v>
      </c>
      <c r="F1387" s="223"/>
      <c r="G1387" s="223"/>
      <c r="H1387" s="223"/>
      <c r="I1387" s="223"/>
      <c r="J1387" s="223"/>
      <c r="K1387" s="223"/>
      <c r="L1387" s="223"/>
      <c r="M1387" s="223"/>
      <c r="N1387" s="222"/>
      <c r="O1387" s="222"/>
      <c r="P1387" s="222"/>
      <c r="Q1387" s="222"/>
      <c r="R1387" s="223"/>
      <c r="S1387" s="223"/>
      <c r="T1387" s="223"/>
      <c r="U1387" s="223"/>
      <c r="V1387" s="223"/>
      <c r="W1387" s="223"/>
      <c r="X1387" s="223"/>
      <c r="Y1387" s="223"/>
      <c r="Z1387" s="212"/>
      <c r="AA1387" s="212"/>
      <c r="AB1387" s="212"/>
      <c r="AC1387" s="212"/>
      <c r="AD1387" s="212"/>
      <c r="AE1387" s="212"/>
      <c r="AF1387" s="212"/>
      <c r="AG1387" s="212" t="s">
        <v>442</v>
      </c>
      <c r="AH1387" s="212">
        <v>4</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ht="22.5" outlineLevel="1" x14ac:dyDescent="0.2">
      <c r="A1388" s="239">
        <v>213</v>
      </c>
      <c r="B1388" s="240" t="s">
        <v>1469</v>
      </c>
      <c r="C1388" s="257" t="s">
        <v>1470</v>
      </c>
      <c r="D1388" s="241" t="s">
        <v>582</v>
      </c>
      <c r="E1388" s="242">
        <v>2.5041500000000001</v>
      </c>
      <c r="F1388" s="243"/>
      <c r="G1388" s="244">
        <f>ROUND(E1388*F1388,2)</f>
        <v>0</v>
      </c>
      <c r="H1388" s="243"/>
      <c r="I1388" s="244">
        <f>ROUND(E1388*H1388,2)</f>
        <v>0</v>
      </c>
      <c r="J1388" s="243"/>
      <c r="K1388" s="244">
        <f>ROUND(E1388*J1388,2)</f>
        <v>0</v>
      </c>
      <c r="L1388" s="244">
        <v>21</v>
      </c>
      <c r="M1388" s="244">
        <f>G1388*(1+L1388/100)</f>
        <v>0</v>
      </c>
      <c r="N1388" s="242">
        <v>1</v>
      </c>
      <c r="O1388" s="242">
        <f>ROUND(E1388*N1388,2)</f>
        <v>2.5</v>
      </c>
      <c r="P1388" s="242">
        <v>0</v>
      </c>
      <c r="Q1388" s="242">
        <f>ROUND(E1388*P1388,2)</f>
        <v>0</v>
      </c>
      <c r="R1388" s="244" t="s">
        <v>525</v>
      </c>
      <c r="S1388" s="244" t="s">
        <v>352</v>
      </c>
      <c r="T1388" s="245" t="s">
        <v>352</v>
      </c>
      <c r="U1388" s="223">
        <v>0</v>
      </c>
      <c r="V1388" s="223">
        <f>ROUND(E1388*U1388,2)</f>
        <v>0</v>
      </c>
      <c r="W1388" s="223"/>
      <c r="X1388" s="223" t="s">
        <v>526</v>
      </c>
      <c r="Y1388" s="223" t="s">
        <v>355</v>
      </c>
      <c r="Z1388" s="212"/>
      <c r="AA1388" s="212"/>
      <c r="AB1388" s="212"/>
      <c r="AC1388" s="212"/>
      <c r="AD1388" s="212"/>
      <c r="AE1388" s="212"/>
      <c r="AF1388" s="212"/>
      <c r="AG1388" s="212" t="s">
        <v>527</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2" x14ac:dyDescent="0.2">
      <c r="A1389" s="219"/>
      <c r="B1389" s="220"/>
      <c r="C1389" s="274" t="s">
        <v>1280</v>
      </c>
      <c r="D1389" s="264"/>
      <c r="E1389" s="265"/>
      <c r="F1389" s="223"/>
      <c r="G1389" s="223"/>
      <c r="H1389" s="223"/>
      <c r="I1389" s="223"/>
      <c r="J1389" s="223"/>
      <c r="K1389" s="223"/>
      <c r="L1389" s="223"/>
      <c r="M1389" s="223"/>
      <c r="N1389" s="222"/>
      <c r="O1389" s="222"/>
      <c r="P1389" s="222"/>
      <c r="Q1389" s="222"/>
      <c r="R1389" s="223"/>
      <c r="S1389" s="223"/>
      <c r="T1389" s="223"/>
      <c r="U1389" s="223"/>
      <c r="V1389" s="223"/>
      <c r="W1389" s="223"/>
      <c r="X1389" s="223"/>
      <c r="Y1389" s="223"/>
      <c r="Z1389" s="212"/>
      <c r="AA1389" s="212"/>
      <c r="AB1389" s="212"/>
      <c r="AC1389" s="212"/>
      <c r="AD1389" s="212"/>
      <c r="AE1389" s="212"/>
      <c r="AF1389" s="212"/>
      <c r="AG1389" s="212" t="s">
        <v>442</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3" x14ac:dyDescent="0.2">
      <c r="A1390" s="219"/>
      <c r="B1390" s="220"/>
      <c r="C1390" s="274" t="s">
        <v>1471</v>
      </c>
      <c r="D1390" s="264"/>
      <c r="E1390" s="265">
        <v>2.1775199999999999</v>
      </c>
      <c r="F1390" s="223"/>
      <c r="G1390" s="223"/>
      <c r="H1390" s="223"/>
      <c r="I1390" s="223"/>
      <c r="J1390" s="223"/>
      <c r="K1390" s="223"/>
      <c r="L1390" s="223"/>
      <c r="M1390" s="223"/>
      <c r="N1390" s="222"/>
      <c r="O1390" s="222"/>
      <c r="P1390" s="222"/>
      <c r="Q1390" s="222"/>
      <c r="R1390" s="223"/>
      <c r="S1390" s="223"/>
      <c r="T1390" s="223"/>
      <c r="U1390" s="223"/>
      <c r="V1390" s="223"/>
      <c r="W1390" s="223"/>
      <c r="X1390" s="223"/>
      <c r="Y1390" s="223"/>
      <c r="Z1390" s="212"/>
      <c r="AA1390" s="212"/>
      <c r="AB1390" s="212"/>
      <c r="AC1390" s="212"/>
      <c r="AD1390" s="212"/>
      <c r="AE1390" s="212"/>
      <c r="AF1390" s="212"/>
      <c r="AG1390" s="212" t="s">
        <v>442</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3" x14ac:dyDescent="0.2">
      <c r="A1391" s="219"/>
      <c r="B1391" s="220"/>
      <c r="C1391" s="275" t="s">
        <v>459</v>
      </c>
      <c r="D1391" s="266"/>
      <c r="E1391" s="267">
        <v>2.1775199999999999</v>
      </c>
      <c r="F1391" s="223"/>
      <c r="G1391" s="223"/>
      <c r="H1391" s="223"/>
      <c r="I1391" s="223"/>
      <c r="J1391" s="223"/>
      <c r="K1391" s="223"/>
      <c r="L1391" s="223"/>
      <c r="M1391" s="223"/>
      <c r="N1391" s="222"/>
      <c r="O1391" s="222"/>
      <c r="P1391" s="222"/>
      <c r="Q1391" s="222"/>
      <c r="R1391" s="223"/>
      <c r="S1391" s="223"/>
      <c r="T1391" s="223"/>
      <c r="U1391" s="223"/>
      <c r="V1391" s="223"/>
      <c r="W1391" s="223"/>
      <c r="X1391" s="223"/>
      <c r="Y1391" s="223"/>
      <c r="Z1391" s="212"/>
      <c r="AA1391" s="212"/>
      <c r="AB1391" s="212"/>
      <c r="AC1391" s="212"/>
      <c r="AD1391" s="212"/>
      <c r="AE1391" s="212"/>
      <c r="AF1391" s="212"/>
      <c r="AG1391" s="212" t="s">
        <v>442</v>
      </c>
      <c r="AH1391" s="212">
        <v>1</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3" x14ac:dyDescent="0.2">
      <c r="A1392" s="219"/>
      <c r="B1392" s="220"/>
      <c r="C1392" s="279" t="s">
        <v>1456</v>
      </c>
      <c r="D1392" s="268"/>
      <c r="E1392" s="269">
        <v>0.32662999999999998</v>
      </c>
      <c r="F1392" s="223"/>
      <c r="G1392" s="223"/>
      <c r="H1392" s="223"/>
      <c r="I1392" s="223"/>
      <c r="J1392" s="223"/>
      <c r="K1392" s="223"/>
      <c r="L1392" s="223"/>
      <c r="M1392" s="223"/>
      <c r="N1392" s="222"/>
      <c r="O1392" s="222"/>
      <c r="P1392" s="222"/>
      <c r="Q1392" s="222"/>
      <c r="R1392" s="223"/>
      <c r="S1392" s="223"/>
      <c r="T1392" s="223"/>
      <c r="U1392" s="223"/>
      <c r="V1392" s="223"/>
      <c r="W1392" s="223"/>
      <c r="X1392" s="223"/>
      <c r="Y1392" s="223"/>
      <c r="Z1392" s="212"/>
      <c r="AA1392" s="212"/>
      <c r="AB1392" s="212"/>
      <c r="AC1392" s="212"/>
      <c r="AD1392" s="212"/>
      <c r="AE1392" s="212"/>
      <c r="AF1392" s="212"/>
      <c r="AG1392" s="212" t="s">
        <v>442</v>
      </c>
      <c r="AH1392" s="212">
        <v>4</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ht="22.5" outlineLevel="1" x14ac:dyDescent="0.2">
      <c r="A1393" s="239">
        <v>214</v>
      </c>
      <c r="B1393" s="240" t="s">
        <v>1472</v>
      </c>
      <c r="C1393" s="257" t="s">
        <v>1473</v>
      </c>
      <c r="D1393" s="241" t="s">
        <v>582</v>
      </c>
      <c r="E1393" s="242">
        <v>1.7914099999999999</v>
      </c>
      <c r="F1393" s="243"/>
      <c r="G1393" s="244">
        <f>ROUND(E1393*F1393,2)</f>
        <v>0</v>
      </c>
      <c r="H1393" s="243"/>
      <c r="I1393" s="244">
        <f>ROUND(E1393*H1393,2)</f>
        <v>0</v>
      </c>
      <c r="J1393" s="243"/>
      <c r="K1393" s="244">
        <f>ROUND(E1393*J1393,2)</f>
        <v>0</v>
      </c>
      <c r="L1393" s="244">
        <v>21</v>
      </c>
      <c r="M1393" s="244">
        <f>G1393*(1+L1393/100)</f>
        <v>0</v>
      </c>
      <c r="N1393" s="242">
        <v>1</v>
      </c>
      <c r="O1393" s="242">
        <f>ROUND(E1393*N1393,2)</f>
        <v>1.79</v>
      </c>
      <c r="P1393" s="242">
        <v>0</v>
      </c>
      <c r="Q1393" s="242">
        <f>ROUND(E1393*P1393,2)</f>
        <v>0</v>
      </c>
      <c r="R1393" s="244" t="s">
        <v>525</v>
      </c>
      <c r="S1393" s="244" t="s">
        <v>352</v>
      </c>
      <c r="T1393" s="245" t="s">
        <v>352</v>
      </c>
      <c r="U1393" s="223">
        <v>0</v>
      </c>
      <c r="V1393" s="223">
        <f>ROUND(E1393*U1393,2)</f>
        <v>0</v>
      </c>
      <c r="W1393" s="223"/>
      <c r="X1393" s="223" t="s">
        <v>526</v>
      </c>
      <c r="Y1393" s="223" t="s">
        <v>355</v>
      </c>
      <c r="Z1393" s="212"/>
      <c r="AA1393" s="212"/>
      <c r="AB1393" s="212"/>
      <c r="AC1393" s="212"/>
      <c r="AD1393" s="212"/>
      <c r="AE1393" s="212"/>
      <c r="AF1393" s="212"/>
      <c r="AG1393" s="212" t="s">
        <v>527</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2" x14ac:dyDescent="0.2">
      <c r="A1394" s="219"/>
      <c r="B1394" s="220"/>
      <c r="C1394" s="274" t="s">
        <v>1280</v>
      </c>
      <c r="D1394" s="264"/>
      <c r="E1394" s="265"/>
      <c r="F1394" s="223"/>
      <c r="G1394" s="223"/>
      <c r="H1394" s="223"/>
      <c r="I1394" s="223"/>
      <c r="J1394" s="223"/>
      <c r="K1394" s="223"/>
      <c r="L1394" s="223"/>
      <c r="M1394" s="223"/>
      <c r="N1394" s="222"/>
      <c r="O1394" s="222"/>
      <c r="P1394" s="222"/>
      <c r="Q1394" s="222"/>
      <c r="R1394" s="223"/>
      <c r="S1394" s="223"/>
      <c r="T1394" s="223"/>
      <c r="U1394" s="223"/>
      <c r="V1394" s="223"/>
      <c r="W1394" s="223"/>
      <c r="X1394" s="223"/>
      <c r="Y1394" s="223"/>
      <c r="Z1394" s="212"/>
      <c r="AA1394" s="212"/>
      <c r="AB1394" s="212"/>
      <c r="AC1394" s="212"/>
      <c r="AD1394" s="212"/>
      <c r="AE1394" s="212"/>
      <c r="AF1394" s="212"/>
      <c r="AG1394" s="212" t="s">
        <v>442</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3" x14ac:dyDescent="0.2">
      <c r="A1395" s="219"/>
      <c r="B1395" s="220"/>
      <c r="C1395" s="274" t="s">
        <v>1474</v>
      </c>
      <c r="D1395" s="264"/>
      <c r="E1395" s="265">
        <v>1.55775</v>
      </c>
      <c r="F1395" s="223"/>
      <c r="G1395" s="223"/>
      <c r="H1395" s="223"/>
      <c r="I1395" s="223"/>
      <c r="J1395" s="223"/>
      <c r="K1395" s="223"/>
      <c r="L1395" s="223"/>
      <c r="M1395" s="223"/>
      <c r="N1395" s="222"/>
      <c r="O1395" s="222"/>
      <c r="P1395" s="222"/>
      <c r="Q1395" s="222"/>
      <c r="R1395" s="223"/>
      <c r="S1395" s="223"/>
      <c r="T1395" s="223"/>
      <c r="U1395" s="223"/>
      <c r="V1395" s="223"/>
      <c r="W1395" s="223"/>
      <c r="X1395" s="223"/>
      <c r="Y1395" s="223"/>
      <c r="Z1395" s="212"/>
      <c r="AA1395" s="212"/>
      <c r="AB1395" s="212"/>
      <c r="AC1395" s="212"/>
      <c r="AD1395" s="212"/>
      <c r="AE1395" s="212"/>
      <c r="AF1395" s="212"/>
      <c r="AG1395" s="212" t="s">
        <v>442</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
      <c r="A1396" s="219"/>
      <c r="B1396" s="220"/>
      <c r="C1396" s="275" t="s">
        <v>459</v>
      </c>
      <c r="D1396" s="266"/>
      <c r="E1396" s="267">
        <v>1.55775</v>
      </c>
      <c r="F1396" s="223"/>
      <c r="G1396" s="223"/>
      <c r="H1396" s="223"/>
      <c r="I1396" s="223"/>
      <c r="J1396" s="223"/>
      <c r="K1396" s="223"/>
      <c r="L1396" s="223"/>
      <c r="M1396" s="223"/>
      <c r="N1396" s="222"/>
      <c r="O1396" s="222"/>
      <c r="P1396" s="222"/>
      <c r="Q1396" s="222"/>
      <c r="R1396" s="223"/>
      <c r="S1396" s="223"/>
      <c r="T1396" s="223"/>
      <c r="U1396" s="223"/>
      <c r="V1396" s="223"/>
      <c r="W1396" s="223"/>
      <c r="X1396" s="223"/>
      <c r="Y1396" s="223"/>
      <c r="Z1396" s="212"/>
      <c r="AA1396" s="212"/>
      <c r="AB1396" s="212"/>
      <c r="AC1396" s="212"/>
      <c r="AD1396" s="212"/>
      <c r="AE1396" s="212"/>
      <c r="AF1396" s="212"/>
      <c r="AG1396" s="212" t="s">
        <v>442</v>
      </c>
      <c r="AH1396" s="212">
        <v>1</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
      <c r="A1397" s="219"/>
      <c r="B1397" s="220"/>
      <c r="C1397" s="279" t="s">
        <v>1456</v>
      </c>
      <c r="D1397" s="268"/>
      <c r="E1397" s="269">
        <v>0.23366000000000001</v>
      </c>
      <c r="F1397" s="223"/>
      <c r="G1397" s="223"/>
      <c r="H1397" s="223"/>
      <c r="I1397" s="223"/>
      <c r="J1397" s="223"/>
      <c r="K1397" s="223"/>
      <c r="L1397" s="223"/>
      <c r="M1397" s="223"/>
      <c r="N1397" s="222"/>
      <c r="O1397" s="222"/>
      <c r="P1397" s="222"/>
      <c r="Q1397" s="222"/>
      <c r="R1397" s="223"/>
      <c r="S1397" s="223"/>
      <c r="T1397" s="223"/>
      <c r="U1397" s="223"/>
      <c r="V1397" s="223"/>
      <c r="W1397" s="223"/>
      <c r="X1397" s="223"/>
      <c r="Y1397" s="223"/>
      <c r="Z1397" s="212"/>
      <c r="AA1397" s="212"/>
      <c r="AB1397" s="212"/>
      <c r="AC1397" s="212"/>
      <c r="AD1397" s="212"/>
      <c r="AE1397" s="212"/>
      <c r="AF1397" s="212"/>
      <c r="AG1397" s="212" t="s">
        <v>442</v>
      </c>
      <c r="AH1397" s="212">
        <v>4</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ht="22.5" outlineLevel="1" x14ac:dyDescent="0.2">
      <c r="A1398" s="239">
        <v>215</v>
      </c>
      <c r="B1398" s="240" t="s">
        <v>1475</v>
      </c>
      <c r="C1398" s="257" t="s">
        <v>1476</v>
      </c>
      <c r="D1398" s="241" t="s">
        <v>582</v>
      </c>
      <c r="E1398" s="242">
        <v>1.8148599999999999</v>
      </c>
      <c r="F1398" s="243"/>
      <c r="G1398" s="244">
        <f>ROUND(E1398*F1398,2)</f>
        <v>0</v>
      </c>
      <c r="H1398" s="243"/>
      <c r="I1398" s="244">
        <f>ROUND(E1398*H1398,2)</f>
        <v>0</v>
      </c>
      <c r="J1398" s="243"/>
      <c r="K1398" s="244">
        <f>ROUND(E1398*J1398,2)</f>
        <v>0</v>
      </c>
      <c r="L1398" s="244">
        <v>21</v>
      </c>
      <c r="M1398" s="244">
        <f>G1398*(1+L1398/100)</f>
        <v>0</v>
      </c>
      <c r="N1398" s="242">
        <v>1</v>
      </c>
      <c r="O1398" s="242">
        <f>ROUND(E1398*N1398,2)</f>
        <v>1.81</v>
      </c>
      <c r="P1398" s="242">
        <v>0</v>
      </c>
      <c r="Q1398" s="242">
        <f>ROUND(E1398*P1398,2)</f>
        <v>0</v>
      </c>
      <c r="R1398" s="244" t="s">
        <v>525</v>
      </c>
      <c r="S1398" s="244" t="s">
        <v>352</v>
      </c>
      <c r="T1398" s="245" t="s">
        <v>352</v>
      </c>
      <c r="U1398" s="223">
        <v>0</v>
      </c>
      <c r="V1398" s="223">
        <f>ROUND(E1398*U1398,2)</f>
        <v>0</v>
      </c>
      <c r="W1398" s="223"/>
      <c r="X1398" s="223" t="s">
        <v>526</v>
      </c>
      <c r="Y1398" s="223" t="s">
        <v>355</v>
      </c>
      <c r="Z1398" s="212"/>
      <c r="AA1398" s="212"/>
      <c r="AB1398" s="212"/>
      <c r="AC1398" s="212"/>
      <c r="AD1398" s="212"/>
      <c r="AE1398" s="212"/>
      <c r="AF1398" s="212"/>
      <c r="AG1398" s="212" t="s">
        <v>527</v>
      </c>
      <c r="AH1398" s="212"/>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2" x14ac:dyDescent="0.2">
      <c r="A1399" s="219"/>
      <c r="B1399" s="220"/>
      <c r="C1399" s="274" t="s">
        <v>1280</v>
      </c>
      <c r="D1399" s="264"/>
      <c r="E1399" s="265"/>
      <c r="F1399" s="223"/>
      <c r="G1399" s="223"/>
      <c r="H1399" s="223"/>
      <c r="I1399" s="223"/>
      <c r="J1399" s="223"/>
      <c r="K1399" s="223"/>
      <c r="L1399" s="223"/>
      <c r="M1399" s="223"/>
      <c r="N1399" s="222"/>
      <c r="O1399" s="222"/>
      <c r="P1399" s="222"/>
      <c r="Q1399" s="222"/>
      <c r="R1399" s="223"/>
      <c r="S1399" s="223"/>
      <c r="T1399" s="223"/>
      <c r="U1399" s="223"/>
      <c r="V1399" s="223"/>
      <c r="W1399" s="223"/>
      <c r="X1399" s="223"/>
      <c r="Y1399" s="223"/>
      <c r="Z1399" s="212"/>
      <c r="AA1399" s="212"/>
      <c r="AB1399" s="212"/>
      <c r="AC1399" s="212"/>
      <c r="AD1399" s="212"/>
      <c r="AE1399" s="212"/>
      <c r="AF1399" s="212"/>
      <c r="AG1399" s="212" t="s">
        <v>442</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3" x14ac:dyDescent="0.2">
      <c r="A1400" s="219"/>
      <c r="B1400" s="220"/>
      <c r="C1400" s="274" t="s">
        <v>1477</v>
      </c>
      <c r="D1400" s="264"/>
      <c r="E1400" s="265">
        <v>1.5781400000000001</v>
      </c>
      <c r="F1400" s="223"/>
      <c r="G1400" s="223"/>
      <c r="H1400" s="223"/>
      <c r="I1400" s="223"/>
      <c r="J1400" s="223"/>
      <c r="K1400" s="223"/>
      <c r="L1400" s="223"/>
      <c r="M1400" s="223"/>
      <c r="N1400" s="222"/>
      <c r="O1400" s="222"/>
      <c r="P1400" s="222"/>
      <c r="Q1400" s="222"/>
      <c r="R1400" s="223"/>
      <c r="S1400" s="223"/>
      <c r="T1400" s="223"/>
      <c r="U1400" s="223"/>
      <c r="V1400" s="223"/>
      <c r="W1400" s="223"/>
      <c r="X1400" s="223"/>
      <c r="Y1400" s="223"/>
      <c r="Z1400" s="212"/>
      <c r="AA1400" s="212"/>
      <c r="AB1400" s="212"/>
      <c r="AC1400" s="212"/>
      <c r="AD1400" s="212"/>
      <c r="AE1400" s="212"/>
      <c r="AF1400" s="212"/>
      <c r="AG1400" s="212" t="s">
        <v>442</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3" x14ac:dyDescent="0.2">
      <c r="A1401" s="219"/>
      <c r="B1401" s="220"/>
      <c r="C1401" s="275" t="s">
        <v>459</v>
      </c>
      <c r="D1401" s="266"/>
      <c r="E1401" s="267">
        <v>1.5781400000000001</v>
      </c>
      <c r="F1401" s="223"/>
      <c r="G1401" s="223"/>
      <c r="H1401" s="223"/>
      <c r="I1401" s="223"/>
      <c r="J1401" s="223"/>
      <c r="K1401" s="223"/>
      <c r="L1401" s="223"/>
      <c r="M1401" s="223"/>
      <c r="N1401" s="222"/>
      <c r="O1401" s="222"/>
      <c r="P1401" s="222"/>
      <c r="Q1401" s="222"/>
      <c r="R1401" s="223"/>
      <c r="S1401" s="223"/>
      <c r="T1401" s="223"/>
      <c r="U1401" s="223"/>
      <c r="V1401" s="223"/>
      <c r="W1401" s="223"/>
      <c r="X1401" s="223"/>
      <c r="Y1401" s="223"/>
      <c r="Z1401" s="212"/>
      <c r="AA1401" s="212"/>
      <c r="AB1401" s="212"/>
      <c r="AC1401" s="212"/>
      <c r="AD1401" s="212"/>
      <c r="AE1401" s="212"/>
      <c r="AF1401" s="212"/>
      <c r="AG1401" s="212" t="s">
        <v>442</v>
      </c>
      <c r="AH1401" s="212">
        <v>1</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3" x14ac:dyDescent="0.2">
      <c r="A1402" s="219"/>
      <c r="B1402" s="220"/>
      <c r="C1402" s="279" t="s">
        <v>1456</v>
      </c>
      <c r="D1402" s="268"/>
      <c r="E1402" s="269">
        <v>0.23672000000000001</v>
      </c>
      <c r="F1402" s="223"/>
      <c r="G1402" s="223"/>
      <c r="H1402" s="223"/>
      <c r="I1402" s="223"/>
      <c r="J1402" s="223"/>
      <c r="K1402" s="223"/>
      <c r="L1402" s="223"/>
      <c r="M1402" s="223"/>
      <c r="N1402" s="222"/>
      <c r="O1402" s="222"/>
      <c r="P1402" s="222"/>
      <c r="Q1402" s="222"/>
      <c r="R1402" s="223"/>
      <c r="S1402" s="223"/>
      <c r="T1402" s="223"/>
      <c r="U1402" s="223"/>
      <c r="V1402" s="223"/>
      <c r="W1402" s="223"/>
      <c r="X1402" s="223"/>
      <c r="Y1402" s="223"/>
      <c r="Z1402" s="212"/>
      <c r="AA1402" s="212"/>
      <c r="AB1402" s="212"/>
      <c r="AC1402" s="212"/>
      <c r="AD1402" s="212"/>
      <c r="AE1402" s="212"/>
      <c r="AF1402" s="212"/>
      <c r="AG1402" s="212" t="s">
        <v>442</v>
      </c>
      <c r="AH1402" s="212">
        <v>4</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ht="22.5" outlineLevel="1" x14ac:dyDescent="0.2">
      <c r="A1403" s="239">
        <v>216</v>
      </c>
      <c r="B1403" s="240" t="s">
        <v>1478</v>
      </c>
      <c r="C1403" s="257" t="s">
        <v>1479</v>
      </c>
      <c r="D1403" s="241" t="s">
        <v>582</v>
      </c>
      <c r="E1403" s="242">
        <v>1.51014</v>
      </c>
      <c r="F1403" s="243"/>
      <c r="G1403" s="244">
        <f>ROUND(E1403*F1403,2)</f>
        <v>0</v>
      </c>
      <c r="H1403" s="243"/>
      <c r="I1403" s="244">
        <f>ROUND(E1403*H1403,2)</f>
        <v>0</v>
      </c>
      <c r="J1403" s="243"/>
      <c r="K1403" s="244">
        <f>ROUND(E1403*J1403,2)</f>
        <v>0</v>
      </c>
      <c r="L1403" s="244">
        <v>21</v>
      </c>
      <c r="M1403" s="244">
        <f>G1403*(1+L1403/100)</f>
        <v>0</v>
      </c>
      <c r="N1403" s="242">
        <v>1</v>
      </c>
      <c r="O1403" s="242">
        <f>ROUND(E1403*N1403,2)</f>
        <v>1.51</v>
      </c>
      <c r="P1403" s="242">
        <v>0</v>
      </c>
      <c r="Q1403" s="242">
        <f>ROUND(E1403*P1403,2)</f>
        <v>0</v>
      </c>
      <c r="R1403" s="244" t="s">
        <v>525</v>
      </c>
      <c r="S1403" s="244" t="s">
        <v>352</v>
      </c>
      <c r="T1403" s="245" t="s">
        <v>352</v>
      </c>
      <c r="U1403" s="223">
        <v>0</v>
      </c>
      <c r="V1403" s="223">
        <f>ROUND(E1403*U1403,2)</f>
        <v>0</v>
      </c>
      <c r="W1403" s="223"/>
      <c r="X1403" s="223" t="s">
        <v>526</v>
      </c>
      <c r="Y1403" s="223" t="s">
        <v>355</v>
      </c>
      <c r="Z1403" s="212"/>
      <c r="AA1403" s="212"/>
      <c r="AB1403" s="212"/>
      <c r="AC1403" s="212"/>
      <c r="AD1403" s="212"/>
      <c r="AE1403" s="212"/>
      <c r="AF1403" s="212"/>
      <c r="AG1403" s="212" t="s">
        <v>527</v>
      </c>
      <c r="AH1403" s="212"/>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2" x14ac:dyDescent="0.2">
      <c r="A1404" s="219"/>
      <c r="B1404" s="220"/>
      <c r="C1404" s="274" t="s">
        <v>1280</v>
      </c>
      <c r="D1404" s="264"/>
      <c r="E1404" s="265"/>
      <c r="F1404" s="223"/>
      <c r="G1404" s="223"/>
      <c r="H1404" s="223"/>
      <c r="I1404" s="223"/>
      <c r="J1404" s="223"/>
      <c r="K1404" s="223"/>
      <c r="L1404" s="223"/>
      <c r="M1404" s="223"/>
      <c r="N1404" s="222"/>
      <c r="O1404" s="222"/>
      <c r="P1404" s="222"/>
      <c r="Q1404" s="222"/>
      <c r="R1404" s="223"/>
      <c r="S1404" s="223"/>
      <c r="T1404" s="223"/>
      <c r="U1404" s="223"/>
      <c r="V1404" s="223"/>
      <c r="W1404" s="223"/>
      <c r="X1404" s="223"/>
      <c r="Y1404" s="223"/>
      <c r="Z1404" s="212"/>
      <c r="AA1404" s="212"/>
      <c r="AB1404" s="212"/>
      <c r="AC1404" s="212"/>
      <c r="AD1404" s="212"/>
      <c r="AE1404" s="212"/>
      <c r="AF1404" s="212"/>
      <c r="AG1404" s="212" t="s">
        <v>442</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74" t="s">
        <v>1480</v>
      </c>
      <c r="D1405" s="264"/>
      <c r="E1405" s="265">
        <v>0.24073</v>
      </c>
      <c r="F1405" s="223"/>
      <c r="G1405" s="223"/>
      <c r="H1405" s="223"/>
      <c r="I1405" s="223"/>
      <c r="J1405" s="223"/>
      <c r="K1405" s="223"/>
      <c r="L1405" s="223"/>
      <c r="M1405" s="223"/>
      <c r="N1405" s="222"/>
      <c r="O1405" s="222"/>
      <c r="P1405" s="222"/>
      <c r="Q1405" s="222"/>
      <c r="R1405" s="223"/>
      <c r="S1405" s="223"/>
      <c r="T1405" s="223"/>
      <c r="U1405" s="223"/>
      <c r="V1405" s="223"/>
      <c r="W1405" s="223"/>
      <c r="X1405" s="223"/>
      <c r="Y1405" s="223"/>
      <c r="Z1405" s="212"/>
      <c r="AA1405" s="212"/>
      <c r="AB1405" s="212"/>
      <c r="AC1405" s="212"/>
      <c r="AD1405" s="212"/>
      <c r="AE1405" s="212"/>
      <c r="AF1405" s="212"/>
      <c r="AG1405" s="212" t="s">
        <v>442</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74" t="s">
        <v>1481</v>
      </c>
      <c r="D1406" s="264"/>
      <c r="E1406" s="265">
        <v>1.07243</v>
      </c>
      <c r="F1406" s="223"/>
      <c r="G1406" s="223"/>
      <c r="H1406" s="223"/>
      <c r="I1406" s="223"/>
      <c r="J1406" s="223"/>
      <c r="K1406" s="223"/>
      <c r="L1406" s="223"/>
      <c r="M1406" s="223"/>
      <c r="N1406" s="222"/>
      <c r="O1406" s="222"/>
      <c r="P1406" s="222"/>
      <c r="Q1406" s="222"/>
      <c r="R1406" s="223"/>
      <c r="S1406" s="223"/>
      <c r="T1406" s="223"/>
      <c r="U1406" s="223"/>
      <c r="V1406" s="223"/>
      <c r="W1406" s="223"/>
      <c r="X1406" s="223"/>
      <c r="Y1406" s="223"/>
      <c r="Z1406" s="212"/>
      <c r="AA1406" s="212"/>
      <c r="AB1406" s="212"/>
      <c r="AC1406" s="212"/>
      <c r="AD1406" s="212"/>
      <c r="AE1406" s="212"/>
      <c r="AF1406" s="212"/>
      <c r="AG1406" s="212" t="s">
        <v>442</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3" x14ac:dyDescent="0.2">
      <c r="A1407" s="219"/>
      <c r="B1407" s="220"/>
      <c r="C1407" s="275" t="s">
        <v>459</v>
      </c>
      <c r="D1407" s="266"/>
      <c r="E1407" s="267">
        <v>1.3131600000000001</v>
      </c>
      <c r="F1407" s="223"/>
      <c r="G1407" s="223"/>
      <c r="H1407" s="223"/>
      <c r="I1407" s="223"/>
      <c r="J1407" s="223"/>
      <c r="K1407" s="223"/>
      <c r="L1407" s="223"/>
      <c r="M1407" s="223"/>
      <c r="N1407" s="222"/>
      <c r="O1407" s="222"/>
      <c r="P1407" s="222"/>
      <c r="Q1407" s="222"/>
      <c r="R1407" s="223"/>
      <c r="S1407" s="223"/>
      <c r="T1407" s="223"/>
      <c r="U1407" s="223"/>
      <c r="V1407" s="223"/>
      <c r="W1407" s="223"/>
      <c r="X1407" s="223"/>
      <c r="Y1407" s="223"/>
      <c r="Z1407" s="212"/>
      <c r="AA1407" s="212"/>
      <c r="AB1407" s="212"/>
      <c r="AC1407" s="212"/>
      <c r="AD1407" s="212"/>
      <c r="AE1407" s="212"/>
      <c r="AF1407" s="212"/>
      <c r="AG1407" s="212" t="s">
        <v>442</v>
      </c>
      <c r="AH1407" s="212">
        <v>1</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3" x14ac:dyDescent="0.2">
      <c r="A1408" s="219"/>
      <c r="B1408" s="220"/>
      <c r="C1408" s="279" t="s">
        <v>1456</v>
      </c>
      <c r="D1408" s="268"/>
      <c r="E1408" s="269">
        <v>0.19697000000000001</v>
      </c>
      <c r="F1408" s="223"/>
      <c r="G1408" s="223"/>
      <c r="H1408" s="223"/>
      <c r="I1408" s="223"/>
      <c r="J1408" s="223"/>
      <c r="K1408" s="223"/>
      <c r="L1408" s="223"/>
      <c r="M1408" s="223"/>
      <c r="N1408" s="222"/>
      <c r="O1408" s="222"/>
      <c r="P1408" s="222"/>
      <c r="Q1408" s="222"/>
      <c r="R1408" s="223"/>
      <c r="S1408" s="223"/>
      <c r="T1408" s="223"/>
      <c r="U1408" s="223"/>
      <c r="V1408" s="223"/>
      <c r="W1408" s="223"/>
      <c r="X1408" s="223"/>
      <c r="Y1408" s="223"/>
      <c r="Z1408" s="212"/>
      <c r="AA1408" s="212"/>
      <c r="AB1408" s="212"/>
      <c r="AC1408" s="212"/>
      <c r="AD1408" s="212"/>
      <c r="AE1408" s="212"/>
      <c r="AF1408" s="212"/>
      <c r="AG1408" s="212" t="s">
        <v>442</v>
      </c>
      <c r="AH1408" s="212">
        <v>4</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ht="22.5" outlineLevel="1" x14ac:dyDescent="0.2">
      <c r="A1409" s="239">
        <v>217</v>
      </c>
      <c r="B1409" s="240" t="s">
        <v>1482</v>
      </c>
      <c r="C1409" s="257" t="s">
        <v>1483</v>
      </c>
      <c r="D1409" s="241" t="s">
        <v>582</v>
      </c>
      <c r="E1409" s="242">
        <v>1.3339399999999999</v>
      </c>
      <c r="F1409" s="243"/>
      <c r="G1409" s="244">
        <f>ROUND(E1409*F1409,2)</f>
        <v>0</v>
      </c>
      <c r="H1409" s="243"/>
      <c r="I1409" s="244">
        <f>ROUND(E1409*H1409,2)</f>
        <v>0</v>
      </c>
      <c r="J1409" s="243"/>
      <c r="K1409" s="244">
        <f>ROUND(E1409*J1409,2)</f>
        <v>0</v>
      </c>
      <c r="L1409" s="244">
        <v>21</v>
      </c>
      <c r="M1409" s="244">
        <f>G1409*(1+L1409/100)</f>
        <v>0</v>
      </c>
      <c r="N1409" s="242">
        <v>1</v>
      </c>
      <c r="O1409" s="242">
        <f>ROUND(E1409*N1409,2)</f>
        <v>1.33</v>
      </c>
      <c r="P1409" s="242">
        <v>0</v>
      </c>
      <c r="Q1409" s="242">
        <f>ROUND(E1409*P1409,2)</f>
        <v>0</v>
      </c>
      <c r="R1409" s="244" t="s">
        <v>525</v>
      </c>
      <c r="S1409" s="244" t="s">
        <v>352</v>
      </c>
      <c r="T1409" s="245" t="s">
        <v>352</v>
      </c>
      <c r="U1409" s="223">
        <v>0</v>
      </c>
      <c r="V1409" s="223">
        <f>ROUND(E1409*U1409,2)</f>
        <v>0</v>
      </c>
      <c r="W1409" s="223"/>
      <c r="X1409" s="223" t="s">
        <v>526</v>
      </c>
      <c r="Y1409" s="223" t="s">
        <v>355</v>
      </c>
      <c r="Z1409" s="212"/>
      <c r="AA1409" s="212"/>
      <c r="AB1409" s="212"/>
      <c r="AC1409" s="212"/>
      <c r="AD1409" s="212"/>
      <c r="AE1409" s="212"/>
      <c r="AF1409" s="212"/>
      <c r="AG1409" s="212" t="s">
        <v>527</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2" x14ac:dyDescent="0.2">
      <c r="A1410" s="219"/>
      <c r="B1410" s="220"/>
      <c r="C1410" s="274" t="s">
        <v>1280</v>
      </c>
      <c r="D1410" s="264"/>
      <c r="E1410" s="265"/>
      <c r="F1410" s="223"/>
      <c r="G1410" s="223"/>
      <c r="H1410" s="223"/>
      <c r="I1410" s="223"/>
      <c r="J1410" s="223"/>
      <c r="K1410" s="223"/>
      <c r="L1410" s="223"/>
      <c r="M1410" s="223"/>
      <c r="N1410" s="222"/>
      <c r="O1410" s="222"/>
      <c r="P1410" s="222"/>
      <c r="Q1410" s="222"/>
      <c r="R1410" s="223"/>
      <c r="S1410" s="223"/>
      <c r="T1410" s="223"/>
      <c r="U1410" s="223"/>
      <c r="V1410" s="223"/>
      <c r="W1410" s="223"/>
      <c r="X1410" s="223"/>
      <c r="Y1410" s="223"/>
      <c r="Z1410" s="212"/>
      <c r="AA1410" s="212"/>
      <c r="AB1410" s="212"/>
      <c r="AC1410" s="212"/>
      <c r="AD1410" s="212"/>
      <c r="AE1410" s="212"/>
      <c r="AF1410" s="212"/>
      <c r="AG1410" s="212" t="s">
        <v>442</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74" t="s">
        <v>1484</v>
      </c>
      <c r="D1411" s="264"/>
      <c r="E1411" s="265">
        <v>0.20064000000000001</v>
      </c>
      <c r="F1411" s="223"/>
      <c r="G1411" s="223"/>
      <c r="H1411" s="223"/>
      <c r="I1411" s="223"/>
      <c r="J1411" s="223"/>
      <c r="K1411" s="223"/>
      <c r="L1411" s="223"/>
      <c r="M1411" s="223"/>
      <c r="N1411" s="222"/>
      <c r="O1411" s="222"/>
      <c r="P1411" s="222"/>
      <c r="Q1411" s="222"/>
      <c r="R1411" s="223"/>
      <c r="S1411" s="223"/>
      <c r="T1411" s="223"/>
      <c r="U1411" s="223"/>
      <c r="V1411" s="223"/>
      <c r="W1411" s="223"/>
      <c r="X1411" s="223"/>
      <c r="Y1411" s="223"/>
      <c r="Z1411" s="212"/>
      <c r="AA1411" s="212"/>
      <c r="AB1411" s="212"/>
      <c r="AC1411" s="212"/>
      <c r="AD1411" s="212"/>
      <c r="AE1411" s="212"/>
      <c r="AF1411" s="212"/>
      <c r="AG1411" s="212" t="s">
        <v>442</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
      <c r="A1412" s="219"/>
      <c r="B1412" s="220"/>
      <c r="C1412" s="274" t="s">
        <v>1485</v>
      </c>
      <c r="D1412" s="264"/>
      <c r="E1412" s="265">
        <v>0.95931</v>
      </c>
      <c r="F1412" s="223"/>
      <c r="G1412" s="223"/>
      <c r="H1412" s="223"/>
      <c r="I1412" s="223"/>
      <c r="J1412" s="223"/>
      <c r="K1412" s="223"/>
      <c r="L1412" s="223"/>
      <c r="M1412" s="223"/>
      <c r="N1412" s="222"/>
      <c r="O1412" s="222"/>
      <c r="P1412" s="222"/>
      <c r="Q1412" s="222"/>
      <c r="R1412" s="223"/>
      <c r="S1412" s="223"/>
      <c r="T1412" s="223"/>
      <c r="U1412" s="223"/>
      <c r="V1412" s="223"/>
      <c r="W1412" s="223"/>
      <c r="X1412" s="223"/>
      <c r="Y1412" s="223"/>
      <c r="Z1412" s="212"/>
      <c r="AA1412" s="212"/>
      <c r="AB1412" s="212"/>
      <c r="AC1412" s="212"/>
      <c r="AD1412" s="212"/>
      <c r="AE1412" s="212"/>
      <c r="AF1412" s="212"/>
      <c r="AG1412" s="212" t="s">
        <v>442</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3" x14ac:dyDescent="0.2">
      <c r="A1413" s="219"/>
      <c r="B1413" s="220"/>
      <c r="C1413" s="275" t="s">
        <v>459</v>
      </c>
      <c r="D1413" s="266"/>
      <c r="E1413" s="267">
        <v>1.15995</v>
      </c>
      <c r="F1413" s="223"/>
      <c r="G1413" s="223"/>
      <c r="H1413" s="223"/>
      <c r="I1413" s="223"/>
      <c r="J1413" s="223"/>
      <c r="K1413" s="223"/>
      <c r="L1413" s="223"/>
      <c r="M1413" s="223"/>
      <c r="N1413" s="222"/>
      <c r="O1413" s="222"/>
      <c r="P1413" s="222"/>
      <c r="Q1413" s="222"/>
      <c r="R1413" s="223"/>
      <c r="S1413" s="223"/>
      <c r="T1413" s="223"/>
      <c r="U1413" s="223"/>
      <c r="V1413" s="223"/>
      <c r="W1413" s="223"/>
      <c r="X1413" s="223"/>
      <c r="Y1413" s="223"/>
      <c r="Z1413" s="212"/>
      <c r="AA1413" s="212"/>
      <c r="AB1413" s="212"/>
      <c r="AC1413" s="212"/>
      <c r="AD1413" s="212"/>
      <c r="AE1413" s="212"/>
      <c r="AF1413" s="212"/>
      <c r="AG1413" s="212" t="s">
        <v>442</v>
      </c>
      <c r="AH1413" s="212">
        <v>1</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19"/>
      <c r="B1414" s="220"/>
      <c r="C1414" s="279" t="s">
        <v>1456</v>
      </c>
      <c r="D1414" s="268"/>
      <c r="E1414" s="269">
        <v>0.17399000000000001</v>
      </c>
      <c r="F1414" s="223"/>
      <c r="G1414" s="223"/>
      <c r="H1414" s="223"/>
      <c r="I1414" s="223"/>
      <c r="J1414" s="223"/>
      <c r="K1414" s="223"/>
      <c r="L1414" s="223"/>
      <c r="M1414" s="223"/>
      <c r="N1414" s="222"/>
      <c r="O1414" s="222"/>
      <c r="P1414" s="222"/>
      <c r="Q1414" s="222"/>
      <c r="R1414" s="223"/>
      <c r="S1414" s="223"/>
      <c r="T1414" s="223"/>
      <c r="U1414" s="223"/>
      <c r="V1414" s="223"/>
      <c r="W1414" s="223"/>
      <c r="X1414" s="223"/>
      <c r="Y1414" s="223"/>
      <c r="Z1414" s="212"/>
      <c r="AA1414" s="212"/>
      <c r="AB1414" s="212"/>
      <c r="AC1414" s="212"/>
      <c r="AD1414" s="212"/>
      <c r="AE1414" s="212"/>
      <c r="AF1414" s="212"/>
      <c r="AG1414" s="212" t="s">
        <v>442</v>
      </c>
      <c r="AH1414" s="212">
        <v>4</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ht="22.5" outlineLevel="1" x14ac:dyDescent="0.2">
      <c r="A1415" s="239">
        <v>218</v>
      </c>
      <c r="B1415" s="240" t="s">
        <v>1486</v>
      </c>
      <c r="C1415" s="257" t="s">
        <v>1487</v>
      </c>
      <c r="D1415" s="241" t="s">
        <v>582</v>
      </c>
      <c r="E1415" s="242">
        <v>2.4349599999999998</v>
      </c>
      <c r="F1415" s="243"/>
      <c r="G1415" s="244">
        <f>ROUND(E1415*F1415,2)</f>
        <v>0</v>
      </c>
      <c r="H1415" s="243"/>
      <c r="I1415" s="244">
        <f>ROUND(E1415*H1415,2)</f>
        <v>0</v>
      </c>
      <c r="J1415" s="243"/>
      <c r="K1415" s="244">
        <f>ROUND(E1415*J1415,2)</f>
        <v>0</v>
      </c>
      <c r="L1415" s="244">
        <v>21</v>
      </c>
      <c r="M1415" s="244">
        <f>G1415*(1+L1415/100)</f>
        <v>0</v>
      </c>
      <c r="N1415" s="242">
        <v>1</v>
      </c>
      <c r="O1415" s="242">
        <f>ROUND(E1415*N1415,2)</f>
        <v>2.4300000000000002</v>
      </c>
      <c r="P1415" s="242">
        <v>0</v>
      </c>
      <c r="Q1415" s="242">
        <f>ROUND(E1415*P1415,2)</f>
        <v>0</v>
      </c>
      <c r="R1415" s="244" t="s">
        <v>525</v>
      </c>
      <c r="S1415" s="244" t="s">
        <v>352</v>
      </c>
      <c r="T1415" s="245" t="s">
        <v>352</v>
      </c>
      <c r="U1415" s="223">
        <v>0</v>
      </c>
      <c r="V1415" s="223">
        <f>ROUND(E1415*U1415,2)</f>
        <v>0</v>
      </c>
      <c r="W1415" s="223"/>
      <c r="X1415" s="223" t="s">
        <v>526</v>
      </c>
      <c r="Y1415" s="223" t="s">
        <v>355</v>
      </c>
      <c r="Z1415" s="212"/>
      <c r="AA1415" s="212"/>
      <c r="AB1415" s="212"/>
      <c r="AC1415" s="212"/>
      <c r="AD1415" s="212"/>
      <c r="AE1415" s="212"/>
      <c r="AF1415" s="212"/>
      <c r="AG1415" s="212" t="s">
        <v>527</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2" x14ac:dyDescent="0.2">
      <c r="A1416" s="219"/>
      <c r="B1416" s="220"/>
      <c r="C1416" s="274" t="s">
        <v>1280</v>
      </c>
      <c r="D1416" s="264"/>
      <c r="E1416" s="265"/>
      <c r="F1416" s="223"/>
      <c r="G1416" s="223"/>
      <c r="H1416" s="223"/>
      <c r="I1416" s="223"/>
      <c r="J1416" s="223"/>
      <c r="K1416" s="223"/>
      <c r="L1416" s="223"/>
      <c r="M1416" s="223"/>
      <c r="N1416" s="222"/>
      <c r="O1416" s="222"/>
      <c r="P1416" s="222"/>
      <c r="Q1416" s="222"/>
      <c r="R1416" s="223"/>
      <c r="S1416" s="223"/>
      <c r="T1416" s="223"/>
      <c r="U1416" s="223"/>
      <c r="V1416" s="223"/>
      <c r="W1416" s="223"/>
      <c r="X1416" s="223"/>
      <c r="Y1416" s="223"/>
      <c r="Z1416" s="212"/>
      <c r="AA1416" s="212"/>
      <c r="AB1416" s="212"/>
      <c r="AC1416" s="212"/>
      <c r="AD1416" s="212"/>
      <c r="AE1416" s="212"/>
      <c r="AF1416" s="212"/>
      <c r="AG1416" s="212" t="s">
        <v>442</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74" t="s">
        <v>1488</v>
      </c>
      <c r="D1417" s="264"/>
      <c r="E1417" s="265">
        <v>2.1173600000000001</v>
      </c>
      <c r="F1417" s="223"/>
      <c r="G1417" s="223"/>
      <c r="H1417" s="223"/>
      <c r="I1417" s="223"/>
      <c r="J1417" s="223"/>
      <c r="K1417" s="223"/>
      <c r="L1417" s="223"/>
      <c r="M1417" s="223"/>
      <c r="N1417" s="222"/>
      <c r="O1417" s="222"/>
      <c r="P1417" s="222"/>
      <c r="Q1417" s="222"/>
      <c r="R1417" s="223"/>
      <c r="S1417" s="223"/>
      <c r="T1417" s="223"/>
      <c r="U1417" s="223"/>
      <c r="V1417" s="223"/>
      <c r="W1417" s="223"/>
      <c r="X1417" s="223"/>
      <c r="Y1417" s="223"/>
      <c r="Z1417" s="212"/>
      <c r="AA1417" s="212"/>
      <c r="AB1417" s="212"/>
      <c r="AC1417" s="212"/>
      <c r="AD1417" s="212"/>
      <c r="AE1417" s="212"/>
      <c r="AF1417" s="212"/>
      <c r="AG1417" s="212" t="s">
        <v>442</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75" t="s">
        <v>459</v>
      </c>
      <c r="D1418" s="266"/>
      <c r="E1418" s="267">
        <v>2.1173600000000001</v>
      </c>
      <c r="F1418" s="223"/>
      <c r="G1418" s="223"/>
      <c r="H1418" s="223"/>
      <c r="I1418" s="223"/>
      <c r="J1418" s="223"/>
      <c r="K1418" s="223"/>
      <c r="L1418" s="223"/>
      <c r="M1418" s="223"/>
      <c r="N1418" s="222"/>
      <c r="O1418" s="222"/>
      <c r="P1418" s="222"/>
      <c r="Q1418" s="222"/>
      <c r="R1418" s="223"/>
      <c r="S1418" s="223"/>
      <c r="T1418" s="223"/>
      <c r="U1418" s="223"/>
      <c r="V1418" s="223"/>
      <c r="W1418" s="223"/>
      <c r="X1418" s="223"/>
      <c r="Y1418" s="223"/>
      <c r="Z1418" s="212"/>
      <c r="AA1418" s="212"/>
      <c r="AB1418" s="212"/>
      <c r="AC1418" s="212"/>
      <c r="AD1418" s="212"/>
      <c r="AE1418" s="212"/>
      <c r="AF1418" s="212"/>
      <c r="AG1418" s="212" t="s">
        <v>442</v>
      </c>
      <c r="AH1418" s="212">
        <v>1</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79" t="s">
        <v>1456</v>
      </c>
      <c r="D1419" s="268"/>
      <c r="E1419" s="269">
        <v>0.31759999999999999</v>
      </c>
      <c r="F1419" s="223"/>
      <c r="G1419" s="223"/>
      <c r="H1419" s="223"/>
      <c r="I1419" s="223"/>
      <c r="J1419" s="223"/>
      <c r="K1419" s="223"/>
      <c r="L1419" s="223"/>
      <c r="M1419" s="223"/>
      <c r="N1419" s="222"/>
      <c r="O1419" s="222"/>
      <c r="P1419" s="222"/>
      <c r="Q1419" s="222"/>
      <c r="R1419" s="223"/>
      <c r="S1419" s="223"/>
      <c r="T1419" s="223"/>
      <c r="U1419" s="223"/>
      <c r="V1419" s="223"/>
      <c r="W1419" s="223"/>
      <c r="X1419" s="223"/>
      <c r="Y1419" s="223"/>
      <c r="Z1419" s="212"/>
      <c r="AA1419" s="212"/>
      <c r="AB1419" s="212"/>
      <c r="AC1419" s="212"/>
      <c r="AD1419" s="212"/>
      <c r="AE1419" s="212"/>
      <c r="AF1419" s="212"/>
      <c r="AG1419" s="212" t="s">
        <v>442</v>
      </c>
      <c r="AH1419" s="212">
        <v>4</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ht="22.5" outlineLevel="1" x14ac:dyDescent="0.2">
      <c r="A1420" s="239">
        <v>219</v>
      </c>
      <c r="B1420" s="240" t="s">
        <v>1489</v>
      </c>
      <c r="C1420" s="257" t="s">
        <v>1490</v>
      </c>
      <c r="D1420" s="241" t="s">
        <v>582</v>
      </c>
      <c r="E1420" s="242">
        <v>5.0021399999999998</v>
      </c>
      <c r="F1420" s="243"/>
      <c r="G1420" s="244">
        <f>ROUND(E1420*F1420,2)</f>
        <v>0</v>
      </c>
      <c r="H1420" s="243"/>
      <c r="I1420" s="244">
        <f>ROUND(E1420*H1420,2)</f>
        <v>0</v>
      </c>
      <c r="J1420" s="243"/>
      <c r="K1420" s="244">
        <f>ROUND(E1420*J1420,2)</f>
        <v>0</v>
      </c>
      <c r="L1420" s="244">
        <v>21</v>
      </c>
      <c r="M1420" s="244">
        <f>G1420*(1+L1420/100)</f>
        <v>0</v>
      </c>
      <c r="N1420" s="242">
        <v>1</v>
      </c>
      <c r="O1420" s="242">
        <f>ROUND(E1420*N1420,2)</f>
        <v>5</v>
      </c>
      <c r="P1420" s="242">
        <v>0</v>
      </c>
      <c r="Q1420" s="242">
        <f>ROUND(E1420*P1420,2)</f>
        <v>0</v>
      </c>
      <c r="R1420" s="244" t="s">
        <v>525</v>
      </c>
      <c r="S1420" s="244" t="s">
        <v>352</v>
      </c>
      <c r="T1420" s="245" t="s">
        <v>352</v>
      </c>
      <c r="U1420" s="223">
        <v>0</v>
      </c>
      <c r="V1420" s="223">
        <f>ROUND(E1420*U1420,2)</f>
        <v>0</v>
      </c>
      <c r="W1420" s="223"/>
      <c r="X1420" s="223" t="s">
        <v>526</v>
      </c>
      <c r="Y1420" s="223" t="s">
        <v>355</v>
      </c>
      <c r="Z1420" s="212"/>
      <c r="AA1420" s="212"/>
      <c r="AB1420" s="212"/>
      <c r="AC1420" s="212"/>
      <c r="AD1420" s="212"/>
      <c r="AE1420" s="212"/>
      <c r="AF1420" s="212"/>
      <c r="AG1420" s="212" t="s">
        <v>527</v>
      </c>
      <c r="AH1420" s="212"/>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2" x14ac:dyDescent="0.2">
      <c r="A1421" s="219"/>
      <c r="B1421" s="220"/>
      <c r="C1421" s="274" t="s">
        <v>1280</v>
      </c>
      <c r="D1421" s="264"/>
      <c r="E1421" s="265"/>
      <c r="F1421" s="223"/>
      <c r="G1421" s="223"/>
      <c r="H1421" s="223"/>
      <c r="I1421" s="223"/>
      <c r="J1421" s="223"/>
      <c r="K1421" s="223"/>
      <c r="L1421" s="223"/>
      <c r="M1421" s="223"/>
      <c r="N1421" s="222"/>
      <c r="O1421" s="222"/>
      <c r="P1421" s="222"/>
      <c r="Q1421" s="222"/>
      <c r="R1421" s="223"/>
      <c r="S1421" s="223"/>
      <c r="T1421" s="223"/>
      <c r="U1421" s="223"/>
      <c r="V1421" s="223"/>
      <c r="W1421" s="223"/>
      <c r="X1421" s="223"/>
      <c r="Y1421" s="223"/>
      <c r="Z1421" s="212"/>
      <c r="AA1421" s="212"/>
      <c r="AB1421" s="212"/>
      <c r="AC1421" s="212"/>
      <c r="AD1421" s="212"/>
      <c r="AE1421" s="212"/>
      <c r="AF1421" s="212"/>
      <c r="AG1421" s="212" t="s">
        <v>442</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74" t="s">
        <v>1491</v>
      </c>
      <c r="D1422" s="264"/>
      <c r="E1422" s="265">
        <v>4.3496899999999998</v>
      </c>
      <c r="F1422" s="223"/>
      <c r="G1422" s="223"/>
      <c r="H1422" s="223"/>
      <c r="I1422" s="223"/>
      <c r="J1422" s="223"/>
      <c r="K1422" s="223"/>
      <c r="L1422" s="223"/>
      <c r="M1422" s="223"/>
      <c r="N1422" s="222"/>
      <c r="O1422" s="222"/>
      <c r="P1422" s="222"/>
      <c r="Q1422" s="222"/>
      <c r="R1422" s="223"/>
      <c r="S1422" s="223"/>
      <c r="T1422" s="223"/>
      <c r="U1422" s="223"/>
      <c r="V1422" s="223"/>
      <c r="W1422" s="223"/>
      <c r="X1422" s="223"/>
      <c r="Y1422" s="223"/>
      <c r="Z1422" s="212"/>
      <c r="AA1422" s="212"/>
      <c r="AB1422" s="212"/>
      <c r="AC1422" s="212"/>
      <c r="AD1422" s="212"/>
      <c r="AE1422" s="212"/>
      <c r="AF1422" s="212"/>
      <c r="AG1422" s="212" t="s">
        <v>442</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75" t="s">
        <v>459</v>
      </c>
      <c r="D1423" s="266"/>
      <c r="E1423" s="267">
        <v>4.3496899999999998</v>
      </c>
      <c r="F1423" s="223"/>
      <c r="G1423" s="223"/>
      <c r="H1423" s="223"/>
      <c r="I1423" s="223"/>
      <c r="J1423" s="223"/>
      <c r="K1423" s="223"/>
      <c r="L1423" s="223"/>
      <c r="M1423" s="223"/>
      <c r="N1423" s="222"/>
      <c r="O1423" s="222"/>
      <c r="P1423" s="222"/>
      <c r="Q1423" s="222"/>
      <c r="R1423" s="223"/>
      <c r="S1423" s="223"/>
      <c r="T1423" s="223"/>
      <c r="U1423" s="223"/>
      <c r="V1423" s="223"/>
      <c r="W1423" s="223"/>
      <c r="X1423" s="223"/>
      <c r="Y1423" s="223"/>
      <c r="Z1423" s="212"/>
      <c r="AA1423" s="212"/>
      <c r="AB1423" s="212"/>
      <c r="AC1423" s="212"/>
      <c r="AD1423" s="212"/>
      <c r="AE1423" s="212"/>
      <c r="AF1423" s="212"/>
      <c r="AG1423" s="212" t="s">
        <v>442</v>
      </c>
      <c r="AH1423" s="212">
        <v>1</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79" t="s">
        <v>1456</v>
      </c>
      <c r="D1424" s="268"/>
      <c r="E1424" s="269">
        <v>0.65244999999999997</v>
      </c>
      <c r="F1424" s="223"/>
      <c r="G1424" s="223"/>
      <c r="H1424" s="223"/>
      <c r="I1424" s="223"/>
      <c r="J1424" s="223"/>
      <c r="K1424" s="223"/>
      <c r="L1424" s="223"/>
      <c r="M1424" s="223"/>
      <c r="N1424" s="222"/>
      <c r="O1424" s="222"/>
      <c r="P1424" s="222"/>
      <c r="Q1424" s="222"/>
      <c r="R1424" s="223"/>
      <c r="S1424" s="223"/>
      <c r="T1424" s="223"/>
      <c r="U1424" s="223"/>
      <c r="V1424" s="223"/>
      <c r="W1424" s="223"/>
      <c r="X1424" s="223"/>
      <c r="Y1424" s="223"/>
      <c r="Z1424" s="212"/>
      <c r="AA1424" s="212"/>
      <c r="AB1424" s="212"/>
      <c r="AC1424" s="212"/>
      <c r="AD1424" s="212"/>
      <c r="AE1424" s="212"/>
      <c r="AF1424" s="212"/>
      <c r="AG1424" s="212" t="s">
        <v>442</v>
      </c>
      <c r="AH1424" s="212">
        <v>4</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ht="22.5" outlineLevel="1" x14ac:dyDescent="0.2">
      <c r="A1425" s="239">
        <v>220</v>
      </c>
      <c r="B1425" s="240" t="s">
        <v>1492</v>
      </c>
      <c r="C1425" s="257" t="s">
        <v>1493</v>
      </c>
      <c r="D1425" s="241" t="s">
        <v>582</v>
      </c>
      <c r="E1425" s="242">
        <v>4.3049299999999997</v>
      </c>
      <c r="F1425" s="243"/>
      <c r="G1425" s="244">
        <f>ROUND(E1425*F1425,2)</f>
        <v>0</v>
      </c>
      <c r="H1425" s="243"/>
      <c r="I1425" s="244">
        <f>ROUND(E1425*H1425,2)</f>
        <v>0</v>
      </c>
      <c r="J1425" s="243"/>
      <c r="K1425" s="244">
        <f>ROUND(E1425*J1425,2)</f>
        <v>0</v>
      </c>
      <c r="L1425" s="244">
        <v>21</v>
      </c>
      <c r="M1425" s="244">
        <f>G1425*(1+L1425/100)</f>
        <v>0</v>
      </c>
      <c r="N1425" s="242">
        <v>1</v>
      </c>
      <c r="O1425" s="242">
        <f>ROUND(E1425*N1425,2)</f>
        <v>4.3</v>
      </c>
      <c r="P1425" s="242">
        <v>0</v>
      </c>
      <c r="Q1425" s="242">
        <f>ROUND(E1425*P1425,2)</f>
        <v>0</v>
      </c>
      <c r="R1425" s="244" t="s">
        <v>525</v>
      </c>
      <c r="S1425" s="244" t="s">
        <v>352</v>
      </c>
      <c r="T1425" s="245" t="s">
        <v>352</v>
      </c>
      <c r="U1425" s="223">
        <v>0</v>
      </c>
      <c r="V1425" s="223">
        <f>ROUND(E1425*U1425,2)</f>
        <v>0</v>
      </c>
      <c r="W1425" s="223"/>
      <c r="X1425" s="223" t="s">
        <v>526</v>
      </c>
      <c r="Y1425" s="223" t="s">
        <v>355</v>
      </c>
      <c r="Z1425" s="212"/>
      <c r="AA1425" s="212"/>
      <c r="AB1425" s="212"/>
      <c r="AC1425" s="212"/>
      <c r="AD1425" s="212"/>
      <c r="AE1425" s="212"/>
      <c r="AF1425" s="212"/>
      <c r="AG1425" s="212" t="s">
        <v>527</v>
      </c>
      <c r="AH1425" s="212"/>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2" x14ac:dyDescent="0.2">
      <c r="A1426" s="219"/>
      <c r="B1426" s="220"/>
      <c r="C1426" s="274" t="s">
        <v>1280</v>
      </c>
      <c r="D1426" s="264"/>
      <c r="E1426" s="265"/>
      <c r="F1426" s="223"/>
      <c r="G1426" s="223"/>
      <c r="H1426" s="223"/>
      <c r="I1426" s="223"/>
      <c r="J1426" s="223"/>
      <c r="K1426" s="223"/>
      <c r="L1426" s="223"/>
      <c r="M1426" s="223"/>
      <c r="N1426" s="222"/>
      <c r="O1426" s="222"/>
      <c r="P1426" s="222"/>
      <c r="Q1426" s="222"/>
      <c r="R1426" s="223"/>
      <c r="S1426" s="223"/>
      <c r="T1426" s="223"/>
      <c r="U1426" s="223"/>
      <c r="V1426" s="223"/>
      <c r="W1426" s="223"/>
      <c r="X1426" s="223"/>
      <c r="Y1426" s="223"/>
      <c r="Z1426" s="212"/>
      <c r="AA1426" s="212"/>
      <c r="AB1426" s="212"/>
      <c r="AC1426" s="212"/>
      <c r="AD1426" s="212"/>
      <c r="AE1426" s="212"/>
      <c r="AF1426" s="212"/>
      <c r="AG1426" s="212" t="s">
        <v>442</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74" t="s">
        <v>1494</v>
      </c>
      <c r="D1427" s="264"/>
      <c r="E1427" s="265">
        <v>3.74342</v>
      </c>
      <c r="F1427" s="223"/>
      <c r="G1427" s="223"/>
      <c r="H1427" s="223"/>
      <c r="I1427" s="223"/>
      <c r="J1427" s="223"/>
      <c r="K1427" s="223"/>
      <c r="L1427" s="223"/>
      <c r="M1427" s="223"/>
      <c r="N1427" s="222"/>
      <c r="O1427" s="222"/>
      <c r="P1427" s="222"/>
      <c r="Q1427" s="222"/>
      <c r="R1427" s="223"/>
      <c r="S1427" s="223"/>
      <c r="T1427" s="223"/>
      <c r="U1427" s="223"/>
      <c r="V1427" s="223"/>
      <c r="W1427" s="223"/>
      <c r="X1427" s="223"/>
      <c r="Y1427" s="223"/>
      <c r="Z1427" s="212"/>
      <c r="AA1427" s="212"/>
      <c r="AB1427" s="212"/>
      <c r="AC1427" s="212"/>
      <c r="AD1427" s="212"/>
      <c r="AE1427" s="212"/>
      <c r="AF1427" s="212"/>
      <c r="AG1427" s="212" t="s">
        <v>442</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75" t="s">
        <v>459</v>
      </c>
      <c r="D1428" s="266"/>
      <c r="E1428" s="267">
        <v>3.74342</v>
      </c>
      <c r="F1428" s="223"/>
      <c r="G1428" s="223"/>
      <c r="H1428" s="223"/>
      <c r="I1428" s="223"/>
      <c r="J1428" s="223"/>
      <c r="K1428" s="223"/>
      <c r="L1428" s="223"/>
      <c r="M1428" s="223"/>
      <c r="N1428" s="222"/>
      <c r="O1428" s="222"/>
      <c r="P1428" s="222"/>
      <c r="Q1428" s="222"/>
      <c r="R1428" s="223"/>
      <c r="S1428" s="223"/>
      <c r="T1428" s="223"/>
      <c r="U1428" s="223"/>
      <c r="V1428" s="223"/>
      <c r="W1428" s="223"/>
      <c r="X1428" s="223"/>
      <c r="Y1428" s="223"/>
      <c r="Z1428" s="212"/>
      <c r="AA1428" s="212"/>
      <c r="AB1428" s="212"/>
      <c r="AC1428" s="212"/>
      <c r="AD1428" s="212"/>
      <c r="AE1428" s="212"/>
      <c r="AF1428" s="212"/>
      <c r="AG1428" s="212" t="s">
        <v>442</v>
      </c>
      <c r="AH1428" s="212">
        <v>1</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19"/>
      <c r="B1429" s="220"/>
      <c r="C1429" s="279" t="s">
        <v>1456</v>
      </c>
      <c r="D1429" s="268"/>
      <c r="E1429" s="269">
        <v>0.56150999999999995</v>
      </c>
      <c r="F1429" s="223"/>
      <c r="G1429" s="223"/>
      <c r="H1429" s="223"/>
      <c r="I1429" s="223"/>
      <c r="J1429" s="223"/>
      <c r="K1429" s="223"/>
      <c r="L1429" s="223"/>
      <c r="M1429" s="223"/>
      <c r="N1429" s="222"/>
      <c r="O1429" s="222"/>
      <c r="P1429" s="222"/>
      <c r="Q1429" s="222"/>
      <c r="R1429" s="223"/>
      <c r="S1429" s="223"/>
      <c r="T1429" s="223"/>
      <c r="U1429" s="223"/>
      <c r="V1429" s="223"/>
      <c r="W1429" s="223"/>
      <c r="X1429" s="223"/>
      <c r="Y1429" s="223"/>
      <c r="Z1429" s="212"/>
      <c r="AA1429" s="212"/>
      <c r="AB1429" s="212"/>
      <c r="AC1429" s="212"/>
      <c r="AD1429" s="212"/>
      <c r="AE1429" s="212"/>
      <c r="AF1429" s="212"/>
      <c r="AG1429" s="212" t="s">
        <v>442</v>
      </c>
      <c r="AH1429" s="212">
        <v>4</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1" x14ac:dyDescent="0.2">
      <c r="A1430" s="239">
        <v>221</v>
      </c>
      <c r="B1430" s="240" t="s">
        <v>1495</v>
      </c>
      <c r="C1430" s="257" t="s">
        <v>1496</v>
      </c>
      <c r="D1430" s="241" t="s">
        <v>582</v>
      </c>
      <c r="E1430" s="242">
        <v>0.504</v>
      </c>
      <c r="F1430" s="243"/>
      <c r="G1430" s="244">
        <f>ROUND(E1430*F1430,2)</f>
        <v>0</v>
      </c>
      <c r="H1430" s="243"/>
      <c r="I1430" s="244">
        <f>ROUND(E1430*H1430,2)</f>
        <v>0</v>
      </c>
      <c r="J1430" s="243"/>
      <c r="K1430" s="244">
        <f>ROUND(E1430*J1430,2)</f>
        <v>0</v>
      </c>
      <c r="L1430" s="244">
        <v>21</v>
      </c>
      <c r="M1430" s="244">
        <f>G1430*(1+L1430/100)</f>
        <v>0</v>
      </c>
      <c r="N1430" s="242">
        <v>1</v>
      </c>
      <c r="O1430" s="242">
        <f>ROUND(E1430*N1430,2)</f>
        <v>0.5</v>
      </c>
      <c r="P1430" s="242">
        <v>0</v>
      </c>
      <c r="Q1430" s="242">
        <f>ROUND(E1430*P1430,2)</f>
        <v>0</v>
      </c>
      <c r="R1430" s="244"/>
      <c r="S1430" s="244" t="s">
        <v>413</v>
      </c>
      <c r="T1430" s="245" t="s">
        <v>353</v>
      </c>
      <c r="U1430" s="223">
        <v>0</v>
      </c>
      <c r="V1430" s="223">
        <f>ROUND(E1430*U1430,2)</f>
        <v>0</v>
      </c>
      <c r="W1430" s="223"/>
      <c r="X1430" s="223" t="s">
        <v>526</v>
      </c>
      <c r="Y1430" s="223" t="s">
        <v>355</v>
      </c>
      <c r="Z1430" s="212"/>
      <c r="AA1430" s="212"/>
      <c r="AB1430" s="212"/>
      <c r="AC1430" s="212"/>
      <c r="AD1430" s="212"/>
      <c r="AE1430" s="212"/>
      <c r="AF1430" s="212"/>
      <c r="AG1430" s="212" t="s">
        <v>527</v>
      </c>
      <c r="AH1430" s="212"/>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2" x14ac:dyDescent="0.2">
      <c r="A1431" s="219"/>
      <c r="B1431" s="220"/>
      <c r="C1431" s="274" t="s">
        <v>1280</v>
      </c>
      <c r="D1431" s="264"/>
      <c r="E1431" s="265"/>
      <c r="F1431" s="223"/>
      <c r="G1431" s="223"/>
      <c r="H1431" s="223"/>
      <c r="I1431" s="223"/>
      <c r="J1431" s="223"/>
      <c r="K1431" s="223"/>
      <c r="L1431" s="223"/>
      <c r="M1431" s="223"/>
      <c r="N1431" s="222"/>
      <c r="O1431" s="222"/>
      <c r="P1431" s="222"/>
      <c r="Q1431" s="222"/>
      <c r="R1431" s="223"/>
      <c r="S1431" s="223"/>
      <c r="T1431" s="223"/>
      <c r="U1431" s="223"/>
      <c r="V1431" s="223"/>
      <c r="W1431" s="223"/>
      <c r="X1431" s="223"/>
      <c r="Y1431" s="223"/>
      <c r="Z1431" s="212"/>
      <c r="AA1431" s="212"/>
      <c r="AB1431" s="212"/>
      <c r="AC1431" s="212"/>
      <c r="AD1431" s="212"/>
      <c r="AE1431" s="212"/>
      <c r="AF1431" s="212"/>
      <c r="AG1431" s="212" t="s">
        <v>442</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74" t="s">
        <v>1497</v>
      </c>
      <c r="D1432" s="264"/>
      <c r="E1432" s="265">
        <v>0.43825999999999998</v>
      </c>
      <c r="F1432" s="223"/>
      <c r="G1432" s="223"/>
      <c r="H1432" s="223"/>
      <c r="I1432" s="223"/>
      <c r="J1432" s="223"/>
      <c r="K1432" s="223"/>
      <c r="L1432" s="223"/>
      <c r="M1432" s="223"/>
      <c r="N1432" s="222"/>
      <c r="O1432" s="222"/>
      <c r="P1432" s="222"/>
      <c r="Q1432" s="222"/>
      <c r="R1432" s="223"/>
      <c r="S1432" s="223"/>
      <c r="T1432" s="223"/>
      <c r="U1432" s="223"/>
      <c r="V1432" s="223"/>
      <c r="W1432" s="223"/>
      <c r="X1432" s="223"/>
      <c r="Y1432" s="223"/>
      <c r="Z1432" s="212"/>
      <c r="AA1432" s="212"/>
      <c r="AB1432" s="212"/>
      <c r="AC1432" s="212"/>
      <c r="AD1432" s="212"/>
      <c r="AE1432" s="212"/>
      <c r="AF1432" s="212"/>
      <c r="AG1432" s="212" t="s">
        <v>442</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75" t="s">
        <v>459</v>
      </c>
      <c r="D1433" s="266"/>
      <c r="E1433" s="267">
        <v>0.43825999999999998</v>
      </c>
      <c r="F1433" s="223"/>
      <c r="G1433" s="223"/>
      <c r="H1433" s="223"/>
      <c r="I1433" s="223"/>
      <c r="J1433" s="223"/>
      <c r="K1433" s="223"/>
      <c r="L1433" s="223"/>
      <c r="M1433" s="223"/>
      <c r="N1433" s="222"/>
      <c r="O1433" s="222"/>
      <c r="P1433" s="222"/>
      <c r="Q1433" s="222"/>
      <c r="R1433" s="223"/>
      <c r="S1433" s="223"/>
      <c r="T1433" s="223"/>
      <c r="U1433" s="223"/>
      <c r="V1433" s="223"/>
      <c r="W1433" s="223"/>
      <c r="X1433" s="223"/>
      <c r="Y1433" s="223"/>
      <c r="Z1433" s="212"/>
      <c r="AA1433" s="212"/>
      <c r="AB1433" s="212"/>
      <c r="AC1433" s="212"/>
      <c r="AD1433" s="212"/>
      <c r="AE1433" s="212"/>
      <c r="AF1433" s="212"/>
      <c r="AG1433" s="212" t="s">
        <v>442</v>
      </c>
      <c r="AH1433" s="212">
        <v>1</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19"/>
      <c r="B1434" s="220"/>
      <c r="C1434" s="279" t="s">
        <v>1456</v>
      </c>
      <c r="D1434" s="268"/>
      <c r="E1434" s="269">
        <v>6.5740000000000007E-2</v>
      </c>
      <c r="F1434" s="223"/>
      <c r="G1434" s="223"/>
      <c r="H1434" s="223"/>
      <c r="I1434" s="223"/>
      <c r="J1434" s="223"/>
      <c r="K1434" s="223"/>
      <c r="L1434" s="223"/>
      <c r="M1434" s="223"/>
      <c r="N1434" s="222"/>
      <c r="O1434" s="222"/>
      <c r="P1434" s="222"/>
      <c r="Q1434" s="222"/>
      <c r="R1434" s="223"/>
      <c r="S1434" s="223"/>
      <c r="T1434" s="223"/>
      <c r="U1434" s="223"/>
      <c r="V1434" s="223"/>
      <c r="W1434" s="223"/>
      <c r="X1434" s="223"/>
      <c r="Y1434" s="223"/>
      <c r="Z1434" s="212"/>
      <c r="AA1434" s="212"/>
      <c r="AB1434" s="212"/>
      <c r="AC1434" s="212"/>
      <c r="AD1434" s="212"/>
      <c r="AE1434" s="212"/>
      <c r="AF1434" s="212"/>
      <c r="AG1434" s="212" t="s">
        <v>442</v>
      </c>
      <c r="AH1434" s="212">
        <v>4</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ht="22.5" outlineLevel="1" x14ac:dyDescent="0.2">
      <c r="A1435" s="239">
        <v>222</v>
      </c>
      <c r="B1435" s="240" t="s">
        <v>1498</v>
      </c>
      <c r="C1435" s="257" t="s">
        <v>1499</v>
      </c>
      <c r="D1435" s="241" t="s">
        <v>582</v>
      </c>
      <c r="E1435" s="242">
        <v>0.72282999999999997</v>
      </c>
      <c r="F1435" s="243"/>
      <c r="G1435" s="244">
        <f>ROUND(E1435*F1435,2)</f>
        <v>0</v>
      </c>
      <c r="H1435" s="243"/>
      <c r="I1435" s="244">
        <f>ROUND(E1435*H1435,2)</f>
        <v>0</v>
      </c>
      <c r="J1435" s="243"/>
      <c r="K1435" s="244">
        <f>ROUND(E1435*J1435,2)</f>
        <v>0</v>
      </c>
      <c r="L1435" s="244">
        <v>21</v>
      </c>
      <c r="M1435" s="244">
        <f>G1435*(1+L1435/100)</f>
        <v>0</v>
      </c>
      <c r="N1435" s="242">
        <v>1</v>
      </c>
      <c r="O1435" s="242">
        <f>ROUND(E1435*N1435,2)</f>
        <v>0.72</v>
      </c>
      <c r="P1435" s="242">
        <v>0</v>
      </c>
      <c r="Q1435" s="242">
        <f>ROUND(E1435*P1435,2)</f>
        <v>0</v>
      </c>
      <c r="R1435" s="244" t="s">
        <v>525</v>
      </c>
      <c r="S1435" s="244" t="s">
        <v>352</v>
      </c>
      <c r="T1435" s="245" t="s">
        <v>352</v>
      </c>
      <c r="U1435" s="223">
        <v>0</v>
      </c>
      <c r="V1435" s="223">
        <f>ROUND(E1435*U1435,2)</f>
        <v>0</v>
      </c>
      <c r="W1435" s="223"/>
      <c r="X1435" s="223" t="s">
        <v>526</v>
      </c>
      <c r="Y1435" s="223" t="s">
        <v>355</v>
      </c>
      <c r="Z1435" s="212"/>
      <c r="AA1435" s="212"/>
      <c r="AB1435" s="212"/>
      <c r="AC1435" s="212"/>
      <c r="AD1435" s="212"/>
      <c r="AE1435" s="212"/>
      <c r="AF1435" s="212"/>
      <c r="AG1435" s="212" t="s">
        <v>527</v>
      </c>
      <c r="AH1435" s="212"/>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2" x14ac:dyDescent="0.2">
      <c r="A1436" s="219"/>
      <c r="B1436" s="220"/>
      <c r="C1436" s="274" t="s">
        <v>1280</v>
      </c>
      <c r="D1436" s="264"/>
      <c r="E1436" s="265"/>
      <c r="F1436" s="223"/>
      <c r="G1436" s="223"/>
      <c r="H1436" s="223"/>
      <c r="I1436" s="223"/>
      <c r="J1436" s="223"/>
      <c r="K1436" s="223"/>
      <c r="L1436" s="223"/>
      <c r="M1436" s="223"/>
      <c r="N1436" s="222"/>
      <c r="O1436" s="222"/>
      <c r="P1436" s="222"/>
      <c r="Q1436" s="222"/>
      <c r="R1436" s="223"/>
      <c r="S1436" s="223"/>
      <c r="T1436" s="223"/>
      <c r="U1436" s="223"/>
      <c r="V1436" s="223"/>
      <c r="W1436" s="223"/>
      <c r="X1436" s="223"/>
      <c r="Y1436" s="223"/>
      <c r="Z1436" s="212"/>
      <c r="AA1436" s="212"/>
      <c r="AB1436" s="212"/>
      <c r="AC1436" s="212"/>
      <c r="AD1436" s="212"/>
      <c r="AE1436" s="212"/>
      <c r="AF1436" s="212"/>
      <c r="AG1436" s="212" t="s">
        <v>442</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74" t="s">
        <v>1500</v>
      </c>
      <c r="D1437" s="264"/>
      <c r="E1437" s="265">
        <v>0.30019000000000001</v>
      </c>
      <c r="F1437" s="223"/>
      <c r="G1437" s="223"/>
      <c r="H1437" s="223"/>
      <c r="I1437" s="223"/>
      <c r="J1437" s="223"/>
      <c r="K1437" s="223"/>
      <c r="L1437" s="223"/>
      <c r="M1437" s="223"/>
      <c r="N1437" s="222"/>
      <c r="O1437" s="222"/>
      <c r="P1437" s="222"/>
      <c r="Q1437" s="222"/>
      <c r="R1437" s="223"/>
      <c r="S1437" s="223"/>
      <c r="T1437" s="223"/>
      <c r="U1437" s="223"/>
      <c r="V1437" s="223"/>
      <c r="W1437" s="223"/>
      <c r="X1437" s="223"/>
      <c r="Y1437" s="223"/>
      <c r="Z1437" s="212"/>
      <c r="AA1437" s="212"/>
      <c r="AB1437" s="212"/>
      <c r="AC1437" s="212"/>
      <c r="AD1437" s="212"/>
      <c r="AE1437" s="212"/>
      <c r="AF1437" s="212"/>
      <c r="AG1437" s="212" t="s">
        <v>442</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74" t="s">
        <v>1501</v>
      </c>
      <c r="D1438" s="264"/>
      <c r="E1438" s="265">
        <v>0.32835999999999999</v>
      </c>
      <c r="F1438" s="223"/>
      <c r="G1438" s="223"/>
      <c r="H1438" s="223"/>
      <c r="I1438" s="223"/>
      <c r="J1438" s="223"/>
      <c r="K1438" s="223"/>
      <c r="L1438" s="223"/>
      <c r="M1438" s="223"/>
      <c r="N1438" s="222"/>
      <c r="O1438" s="222"/>
      <c r="P1438" s="222"/>
      <c r="Q1438" s="222"/>
      <c r="R1438" s="223"/>
      <c r="S1438" s="223"/>
      <c r="T1438" s="223"/>
      <c r="U1438" s="223"/>
      <c r="V1438" s="223"/>
      <c r="W1438" s="223"/>
      <c r="X1438" s="223"/>
      <c r="Y1438" s="223"/>
      <c r="Z1438" s="212"/>
      <c r="AA1438" s="212"/>
      <c r="AB1438" s="212"/>
      <c r="AC1438" s="212"/>
      <c r="AD1438" s="212"/>
      <c r="AE1438" s="212"/>
      <c r="AF1438" s="212"/>
      <c r="AG1438" s="212" t="s">
        <v>442</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75" t="s">
        <v>459</v>
      </c>
      <c r="D1439" s="266"/>
      <c r="E1439" s="267">
        <v>0.62855000000000005</v>
      </c>
      <c r="F1439" s="223"/>
      <c r="G1439" s="223"/>
      <c r="H1439" s="223"/>
      <c r="I1439" s="223"/>
      <c r="J1439" s="223"/>
      <c r="K1439" s="223"/>
      <c r="L1439" s="223"/>
      <c r="M1439" s="223"/>
      <c r="N1439" s="222"/>
      <c r="O1439" s="222"/>
      <c r="P1439" s="222"/>
      <c r="Q1439" s="222"/>
      <c r="R1439" s="223"/>
      <c r="S1439" s="223"/>
      <c r="T1439" s="223"/>
      <c r="U1439" s="223"/>
      <c r="V1439" s="223"/>
      <c r="W1439" s="223"/>
      <c r="X1439" s="223"/>
      <c r="Y1439" s="223"/>
      <c r="Z1439" s="212"/>
      <c r="AA1439" s="212"/>
      <c r="AB1439" s="212"/>
      <c r="AC1439" s="212"/>
      <c r="AD1439" s="212"/>
      <c r="AE1439" s="212"/>
      <c r="AF1439" s="212"/>
      <c r="AG1439" s="212" t="s">
        <v>442</v>
      </c>
      <c r="AH1439" s="212">
        <v>1</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79" t="s">
        <v>1456</v>
      </c>
      <c r="D1440" s="268"/>
      <c r="E1440" s="269">
        <v>9.4280000000000003E-2</v>
      </c>
      <c r="F1440" s="223"/>
      <c r="G1440" s="223"/>
      <c r="H1440" s="223"/>
      <c r="I1440" s="223"/>
      <c r="J1440" s="223"/>
      <c r="K1440" s="223"/>
      <c r="L1440" s="223"/>
      <c r="M1440" s="223"/>
      <c r="N1440" s="222"/>
      <c r="O1440" s="222"/>
      <c r="P1440" s="222"/>
      <c r="Q1440" s="222"/>
      <c r="R1440" s="223"/>
      <c r="S1440" s="223"/>
      <c r="T1440" s="223"/>
      <c r="U1440" s="223"/>
      <c r="V1440" s="223"/>
      <c r="W1440" s="223"/>
      <c r="X1440" s="223"/>
      <c r="Y1440" s="223"/>
      <c r="Z1440" s="212"/>
      <c r="AA1440" s="212"/>
      <c r="AB1440" s="212"/>
      <c r="AC1440" s="212"/>
      <c r="AD1440" s="212"/>
      <c r="AE1440" s="212"/>
      <c r="AF1440" s="212"/>
      <c r="AG1440" s="212" t="s">
        <v>442</v>
      </c>
      <c r="AH1440" s="212">
        <v>4</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ht="22.5" outlineLevel="1" x14ac:dyDescent="0.2">
      <c r="A1441" s="239">
        <v>223</v>
      </c>
      <c r="B1441" s="240" t="s">
        <v>1502</v>
      </c>
      <c r="C1441" s="257" t="s">
        <v>1503</v>
      </c>
      <c r="D1441" s="241" t="s">
        <v>582</v>
      </c>
      <c r="E1441" s="242">
        <v>2.0573999999999999</v>
      </c>
      <c r="F1441" s="243"/>
      <c r="G1441" s="244">
        <f>ROUND(E1441*F1441,2)</f>
        <v>0</v>
      </c>
      <c r="H1441" s="243"/>
      <c r="I1441" s="244">
        <f>ROUND(E1441*H1441,2)</f>
        <v>0</v>
      </c>
      <c r="J1441" s="243"/>
      <c r="K1441" s="244">
        <f>ROUND(E1441*J1441,2)</f>
        <v>0</v>
      </c>
      <c r="L1441" s="244">
        <v>21</v>
      </c>
      <c r="M1441" s="244">
        <f>G1441*(1+L1441/100)</f>
        <v>0</v>
      </c>
      <c r="N1441" s="242">
        <v>1</v>
      </c>
      <c r="O1441" s="242">
        <f>ROUND(E1441*N1441,2)</f>
        <v>2.06</v>
      </c>
      <c r="P1441" s="242">
        <v>0</v>
      </c>
      <c r="Q1441" s="242">
        <f>ROUND(E1441*P1441,2)</f>
        <v>0</v>
      </c>
      <c r="R1441" s="244" t="s">
        <v>525</v>
      </c>
      <c r="S1441" s="244" t="s">
        <v>352</v>
      </c>
      <c r="T1441" s="245" t="s">
        <v>352</v>
      </c>
      <c r="U1441" s="223">
        <v>0</v>
      </c>
      <c r="V1441" s="223">
        <f>ROUND(E1441*U1441,2)</f>
        <v>0</v>
      </c>
      <c r="W1441" s="223"/>
      <c r="X1441" s="223" t="s">
        <v>526</v>
      </c>
      <c r="Y1441" s="223" t="s">
        <v>355</v>
      </c>
      <c r="Z1441" s="212"/>
      <c r="AA1441" s="212"/>
      <c r="AB1441" s="212"/>
      <c r="AC1441" s="212"/>
      <c r="AD1441" s="212"/>
      <c r="AE1441" s="212"/>
      <c r="AF1441" s="212"/>
      <c r="AG1441" s="212" t="s">
        <v>527</v>
      </c>
      <c r="AH1441" s="212"/>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2" x14ac:dyDescent="0.2">
      <c r="A1442" s="219"/>
      <c r="B1442" s="220"/>
      <c r="C1442" s="258" t="s">
        <v>425</v>
      </c>
      <c r="D1442" s="246"/>
      <c r="E1442" s="246"/>
      <c r="F1442" s="246"/>
      <c r="G1442" s="246"/>
      <c r="H1442" s="223"/>
      <c r="I1442" s="223"/>
      <c r="J1442" s="223"/>
      <c r="K1442" s="223"/>
      <c r="L1442" s="223"/>
      <c r="M1442" s="223"/>
      <c r="N1442" s="222"/>
      <c r="O1442" s="222"/>
      <c r="P1442" s="222"/>
      <c r="Q1442" s="222"/>
      <c r="R1442" s="223"/>
      <c r="S1442" s="223"/>
      <c r="T1442" s="223"/>
      <c r="U1442" s="223"/>
      <c r="V1442" s="223"/>
      <c r="W1442" s="223"/>
      <c r="X1442" s="223"/>
      <c r="Y1442" s="223"/>
      <c r="Z1442" s="212"/>
      <c r="AA1442" s="212"/>
      <c r="AB1442" s="212"/>
      <c r="AC1442" s="212"/>
      <c r="AD1442" s="212"/>
      <c r="AE1442" s="212"/>
      <c r="AF1442" s="212"/>
      <c r="AG1442" s="212" t="s">
        <v>357</v>
      </c>
      <c r="AH1442" s="212"/>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59" t="s">
        <v>1504</v>
      </c>
      <c r="D1443" s="248"/>
      <c r="E1443" s="248"/>
      <c r="F1443" s="248"/>
      <c r="G1443" s="248"/>
      <c r="H1443" s="223"/>
      <c r="I1443" s="223"/>
      <c r="J1443" s="223"/>
      <c r="K1443" s="223"/>
      <c r="L1443" s="223"/>
      <c r="M1443" s="223"/>
      <c r="N1443" s="222"/>
      <c r="O1443" s="222"/>
      <c r="P1443" s="222"/>
      <c r="Q1443" s="222"/>
      <c r="R1443" s="223"/>
      <c r="S1443" s="223"/>
      <c r="T1443" s="223"/>
      <c r="U1443" s="223"/>
      <c r="V1443" s="223"/>
      <c r="W1443" s="223"/>
      <c r="X1443" s="223"/>
      <c r="Y1443" s="223"/>
      <c r="Z1443" s="212"/>
      <c r="AA1443" s="212"/>
      <c r="AB1443" s="212"/>
      <c r="AC1443" s="212"/>
      <c r="AD1443" s="212"/>
      <c r="AE1443" s="212"/>
      <c r="AF1443" s="212"/>
      <c r="AG1443" s="212" t="s">
        <v>357</v>
      </c>
      <c r="AH1443" s="212"/>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2" x14ac:dyDescent="0.2">
      <c r="A1444" s="219"/>
      <c r="B1444" s="220"/>
      <c r="C1444" s="274" t="s">
        <v>1505</v>
      </c>
      <c r="D1444" s="264"/>
      <c r="E1444" s="265">
        <v>2.0573999999999999</v>
      </c>
      <c r="F1444" s="223"/>
      <c r="G1444" s="223"/>
      <c r="H1444" s="223"/>
      <c r="I1444" s="223"/>
      <c r="J1444" s="223"/>
      <c r="K1444" s="223"/>
      <c r="L1444" s="223"/>
      <c r="M1444" s="223"/>
      <c r="N1444" s="222"/>
      <c r="O1444" s="222"/>
      <c r="P1444" s="222"/>
      <c r="Q1444" s="222"/>
      <c r="R1444" s="223"/>
      <c r="S1444" s="223"/>
      <c r="T1444" s="223"/>
      <c r="U1444" s="223"/>
      <c r="V1444" s="223"/>
      <c r="W1444" s="223"/>
      <c r="X1444" s="223"/>
      <c r="Y1444" s="223"/>
      <c r="Z1444" s="212"/>
      <c r="AA1444" s="212"/>
      <c r="AB1444" s="212"/>
      <c r="AC1444" s="212"/>
      <c r="AD1444" s="212"/>
      <c r="AE1444" s="212"/>
      <c r="AF1444" s="212"/>
      <c r="AG1444" s="212" t="s">
        <v>442</v>
      </c>
      <c r="AH1444" s="212">
        <v>5</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1" x14ac:dyDescent="0.2">
      <c r="A1445" s="239">
        <v>224</v>
      </c>
      <c r="B1445" s="240" t="s">
        <v>1506</v>
      </c>
      <c r="C1445" s="257" t="s">
        <v>1507</v>
      </c>
      <c r="D1445" s="241" t="s">
        <v>582</v>
      </c>
      <c r="E1445" s="242">
        <v>0.34573999999999999</v>
      </c>
      <c r="F1445" s="243"/>
      <c r="G1445" s="244">
        <f>ROUND(E1445*F1445,2)</f>
        <v>0</v>
      </c>
      <c r="H1445" s="243"/>
      <c r="I1445" s="244">
        <f>ROUND(E1445*H1445,2)</f>
        <v>0</v>
      </c>
      <c r="J1445" s="243"/>
      <c r="K1445" s="244">
        <f>ROUND(E1445*J1445,2)</f>
        <v>0</v>
      </c>
      <c r="L1445" s="244">
        <v>21</v>
      </c>
      <c r="M1445" s="244">
        <f>G1445*(1+L1445/100)</f>
        <v>0</v>
      </c>
      <c r="N1445" s="242">
        <v>1</v>
      </c>
      <c r="O1445" s="242">
        <f>ROUND(E1445*N1445,2)</f>
        <v>0.35</v>
      </c>
      <c r="P1445" s="242">
        <v>0</v>
      </c>
      <c r="Q1445" s="242">
        <f>ROUND(E1445*P1445,2)</f>
        <v>0</v>
      </c>
      <c r="R1445" s="244"/>
      <c r="S1445" s="244" t="s">
        <v>413</v>
      </c>
      <c r="T1445" s="245" t="s">
        <v>353</v>
      </c>
      <c r="U1445" s="223">
        <v>0</v>
      </c>
      <c r="V1445" s="223">
        <f>ROUND(E1445*U1445,2)</f>
        <v>0</v>
      </c>
      <c r="W1445" s="223"/>
      <c r="X1445" s="223" t="s">
        <v>526</v>
      </c>
      <c r="Y1445" s="223" t="s">
        <v>355</v>
      </c>
      <c r="Z1445" s="212"/>
      <c r="AA1445" s="212"/>
      <c r="AB1445" s="212"/>
      <c r="AC1445" s="212"/>
      <c r="AD1445" s="212"/>
      <c r="AE1445" s="212"/>
      <c r="AF1445" s="212"/>
      <c r="AG1445" s="212" t="s">
        <v>527</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2" x14ac:dyDescent="0.2">
      <c r="A1446" s="219"/>
      <c r="B1446" s="220"/>
      <c r="C1446" s="258" t="s">
        <v>425</v>
      </c>
      <c r="D1446" s="246"/>
      <c r="E1446" s="246"/>
      <c r="F1446" s="246"/>
      <c r="G1446" s="246"/>
      <c r="H1446" s="223"/>
      <c r="I1446" s="223"/>
      <c r="J1446" s="223"/>
      <c r="K1446" s="223"/>
      <c r="L1446" s="223"/>
      <c r="M1446" s="223"/>
      <c r="N1446" s="222"/>
      <c r="O1446" s="222"/>
      <c r="P1446" s="222"/>
      <c r="Q1446" s="222"/>
      <c r="R1446" s="223"/>
      <c r="S1446" s="223"/>
      <c r="T1446" s="223"/>
      <c r="U1446" s="223"/>
      <c r="V1446" s="223"/>
      <c r="W1446" s="223"/>
      <c r="X1446" s="223"/>
      <c r="Y1446" s="223"/>
      <c r="Z1446" s="212"/>
      <c r="AA1446" s="212"/>
      <c r="AB1446" s="212"/>
      <c r="AC1446" s="212"/>
      <c r="AD1446" s="212"/>
      <c r="AE1446" s="212"/>
      <c r="AF1446" s="212"/>
      <c r="AG1446" s="212" t="s">
        <v>357</v>
      </c>
      <c r="AH1446" s="212"/>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59" t="s">
        <v>1508</v>
      </c>
      <c r="D1447" s="248"/>
      <c r="E1447" s="248"/>
      <c r="F1447" s="248"/>
      <c r="G1447" s="248"/>
      <c r="H1447" s="223"/>
      <c r="I1447" s="223"/>
      <c r="J1447" s="223"/>
      <c r="K1447" s="223"/>
      <c r="L1447" s="223"/>
      <c r="M1447" s="223"/>
      <c r="N1447" s="222"/>
      <c r="O1447" s="222"/>
      <c r="P1447" s="222"/>
      <c r="Q1447" s="222"/>
      <c r="R1447" s="223"/>
      <c r="S1447" s="223"/>
      <c r="T1447" s="223"/>
      <c r="U1447" s="223"/>
      <c r="V1447" s="223"/>
      <c r="W1447" s="223"/>
      <c r="X1447" s="223"/>
      <c r="Y1447" s="223"/>
      <c r="Z1447" s="212"/>
      <c r="AA1447" s="212"/>
      <c r="AB1447" s="212"/>
      <c r="AC1447" s="212"/>
      <c r="AD1447" s="212"/>
      <c r="AE1447" s="212"/>
      <c r="AF1447" s="212"/>
      <c r="AG1447" s="212" t="s">
        <v>357</v>
      </c>
      <c r="AH1447" s="212"/>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2" x14ac:dyDescent="0.2">
      <c r="A1448" s="219"/>
      <c r="B1448" s="220"/>
      <c r="C1448" s="274" t="s">
        <v>1509</v>
      </c>
      <c r="D1448" s="264"/>
      <c r="E1448" s="265">
        <v>0.34573999999999999</v>
      </c>
      <c r="F1448" s="223"/>
      <c r="G1448" s="223"/>
      <c r="H1448" s="223"/>
      <c r="I1448" s="223"/>
      <c r="J1448" s="223"/>
      <c r="K1448" s="223"/>
      <c r="L1448" s="223"/>
      <c r="M1448" s="223"/>
      <c r="N1448" s="222"/>
      <c r="O1448" s="222"/>
      <c r="P1448" s="222"/>
      <c r="Q1448" s="222"/>
      <c r="R1448" s="223"/>
      <c r="S1448" s="223"/>
      <c r="T1448" s="223"/>
      <c r="U1448" s="223"/>
      <c r="V1448" s="223"/>
      <c r="W1448" s="223"/>
      <c r="X1448" s="223"/>
      <c r="Y1448" s="223"/>
      <c r="Z1448" s="212"/>
      <c r="AA1448" s="212"/>
      <c r="AB1448" s="212"/>
      <c r="AC1448" s="212"/>
      <c r="AD1448" s="212"/>
      <c r="AE1448" s="212"/>
      <c r="AF1448" s="212"/>
      <c r="AG1448" s="212" t="s">
        <v>442</v>
      </c>
      <c r="AH1448" s="212">
        <v>5</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1" x14ac:dyDescent="0.2">
      <c r="A1449" s="239">
        <v>225</v>
      </c>
      <c r="B1449" s="240" t="s">
        <v>1510</v>
      </c>
      <c r="C1449" s="257" t="s">
        <v>1511</v>
      </c>
      <c r="D1449" s="241" t="s">
        <v>486</v>
      </c>
      <c r="E1449" s="242">
        <v>2.0573999999999999</v>
      </c>
      <c r="F1449" s="243"/>
      <c r="G1449" s="244">
        <f>ROUND(E1449*F1449,2)</f>
        <v>0</v>
      </c>
      <c r="H1449" s="243"/>
      <c r="I1449" s="244">
        <f>ROUND(E1449*H1449,2)</f>
        <v>0</v>
      </c>
      <c r="J1449" s="243"/>
      <c r="K1449" s="244">
        <f>ROUND(E1449*J1449,2)</f>
        <v>0</v>
      </c>
      <c r="L1449" s="244">
        <v>21</v>
      </c>
      <c r="M1449" s="244">
        <f>G1449*(1+L1449/100)</f>
        <v>0</v>
      </c>
      <c r="N1449" s="242">
        <v>0</v>
      </c>
      <c r="O1449" s="242">
        <f>ROUND(E1449*N1449,2)</f>
        <v>0</v>
      </c>
      <c r="P1449" s="242">
        <v>0</v>
      </c>
      <c r="Q1449" s="242">
        <f>ROUND(E1449*P1449,2)</f>
        <v>0</v>
      </c>
      <c r="R1449" s="244"/>
      <c r="S1449" s="244" t="s">
        <v>413</v>
      </c>
      <c r="T1449" s="245" t="s">
        <v>353</v>
      </c>
      <c r="U1449" s="223">
        <v>0</v>
      </c>
      <c r="V1449" s="223">
        <f>ROUND(E1449*U1449,2)</f>
        <v>0</v>
      </c>
      <c r="W1449" s="223"/>
      <c r="X1449" s="223" t="s">
        <v>526</v>
      </c>
      <c r="Y1449" s="223" t="s">
        <v>355</v>
      </c>
      <c r="Z1449" s="212"/>
      <c r="AA1449" s="212"/>
      <c r="AB1449" s="212"/>
      <c r="AC1449" s="212"/>
      <c r="AD1449" s="212"/>
      <c r="AE1449" s="212"/>
      <c r="AF1449" s="212"/>
      <c r="AG1449" s="212" t="s">
        <v>527</v>
      </c>
      <c r="AH1449" s="212"/>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2" x14ac:dyDescent="0.2">
      <c r="A1450" s="219"/>
      <c r="B1450" s="220"/>
      <c r="C1450" s="258" t="s">
        <v>425</v>
      </c>
      <c r="D1450" s="246"/>
      <c r="E1450" s="246"/>
      <c r="F1450" s="246"/>
      <c r="G1450" s="246"/>
      <c r="H1450" s="223"/>
      <c r="I1450" s="223"/>
      <c r="J1450" s="223"/>
      <c r="K1450" s="223"/>
      <c r="L1450" s="223"/>
      <c r="M1450" s="223"/>
      <c r="N1450" s="222"/>
      <c r="O1450" s="222"/>
      <c r="P1450" s="222"/>
      <c r="Q1450" s="222"/>
      <c r="R1450" s="223"/>
      <c r="S1450" s="223"/>
      <c r="T1450" s="223"/>
      <c r="U1450" s="223"/>
      <c r="V1450" s="223"/>
      <c r="W1450" s="223"/>
      <c r="X1450" s="223"/>
      <c r="Y1450" s="223"/>
      <c r="Z1450" s="212"/>
      <c r="AA1450" s="212"/>
      <c r="AB1450" s="212"/>
      <c r="AC1450" s="212"/>
      <c r="AD1450" s="212"/>
      <c r="AE1450" s="212"/>
      <c r="AF1450" s="212"/>
      <c r="AG1450" s="212" t="s">
        <v>357</v>
      </c>
      <c r="AH1450" s="212"/>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59" t="s">
        <v>1511</v>
      </c>
      <c r="D1451" s="248"/>
      <c r="E1451" s="248"/>
      <c r="F1451" s="248"/>
      <c r="G1451" s="248"/>
      <c r="H1451" s="223"/>
      <c r="I1451" s="223"/>
      <c r="J1451" s="223"/>
      <c r="K1451" s="223"/>
      <c r="L1451" s="223"/>
      <c r="M1451" s="223"/>
      <c r="N1451" s="222"/>
      <c r="O1451" s="222"/>
      <c r="P1451" s="222"/>
      <c r="Q1451" s="222"/>
      <c r="R1451" s="223"/>
      <c r="S1451" s="223"/>
      <c r="T1451" s="223"/>
      <c r="U1451" s="223"/>
      <c r="V1451" s="223"/>
      <c r="W1451" s="223"/>
      <c r="X1451" s="223"/>
      <c r="Y1451" s="223"/>
      <c r="Z1451" s="212"/>
      <c r="AA1451" s="212"/>
      <c r="AB1451" s="212"/>
      <c r="AC1451" s="212"/>
      <c r="AD1451" s="212"/>
      <c r="AE1451" s="212"/>
      <c r="AF1451" s="212"/>
      <c r="AG1451" s="212" t="s">
        <v>357</v>
      </c>
      <c r="AH1451" s="212"/>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59" t="s">
        <v>1652</v>
      </c>
      <c r="D1452" s="248"/>
      <c r="E1452" s="248"/>
      <c r="F1452" s="248"/>
      <c r="G1452" s="248"/>
      <c r="H1452" s="223"/>
      <c r="I1452" s="223"/>
      <c r="J1452" s="223"/>
      <c r="K1452" s="223"/>
      <c r="L1452" s="223"/>
      <c r="M1452" s="223"/>
      <c r="N1452" s="222"/>
      <c r="O1452" s="222"/>
      <c r="P1452" s="222"/>
      <c r="Q1452" s="222"/>
      <c r="R1452" s="223"/>
      <c r="S1452" s="223"/>
      <c r="T1452" s="223"/>
      <c r="U1452" s="223"/>
      <c r="V1452" s="223"/>
      <c r="W1452" s="223"/>
      <c r="X1452" s="223"/>
      <c r="Y1452" s="223"/>
      <c r="Z1452" s="212"/>
      <c r="AA1452" s="212"/>
      <c r="AB1452" s="212"/>
      <c r="AC1452" s="212"/>
      <c r="AD1452" s="212"/>
      <c r="AE1452" s="212"/>
      <c r="AF1452" s="212"/>
      <c r="AG1452" s="212" t="s">
        <v>357</v>
      </c>
      <c r="AH1452" s="212"/>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47" t="str">
        <f>C1452</f>
        <v>Kompletní provedení dle veškerých informací obsažených v PD (textová i výkresová část, technologické postupy atd.).</v>
      </c>
      <c r="BB1452" s="212"/>
      <c r="BC1452" s="212"/>
      <c r="BD1452" s="212"/>
      <c r="BE1452" s="212"/>
      <c r="BF1452" s="212"/>
      <c r="BG1452" s="212"/>
      <c r="BH1452" s="212"/>
    </row>
    <row r="1453" spans="1:60" ht="22.5" outlineLevel="3" x14ac:dyDescent="0.2">
      <c r="A1453" s="219"/>
      <c r="B1453" s="220"/>
      <c r="C1453" s="259" t="s">
        <v>1653</v>
      </c>
      <c r="D1453" s="248"/>
      <c r="E1453" s="248"/>
      <c r="F1453" s="248"/>
      <c r="G1453" s="248"/>
      <c r="H1453" s="223"/>
      <c r="I1453" s="223"/>
      <c r="J1453" s="223"/>
      <c r="K1453" s="223"/>
      <c r="L1453" s="223"/>
      <c r="M1453" s="223"/>
      <c r="N1453" s="222"/>
      <c r="O1453" s="222"/>
      <c r="P1453" s="222"/>
      <c r="Q1453" s="222"/>
      <c r="R1453" s="223"/>
      <c r="S1453" s="223"/>
      <c r="T1453" s="223"/>
      <c r="U1453" s="223"/>
      <c r="V1453" s="223"/>
      <c r="W1453" s="223"/>
      <c r="X1453" s="223"/>
      <c r="Y1453" s="223"/>
      <c r="Z1453" s="212"/>
      <c r="AA1453" s="212"/>
      <c r="AB1453" s="212"/>
      <c r="AC1453" s="212"/>
      <c r="AD1453" s="212"/>
      <c r="AE1453" s="212"/>
      <c r="AF1453" s="212"/>
      <c r="AG1453" s="212" t="s">
        <v>357</v>
      </c>
      <c r="AH1453" s="212"/>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47" t="str">
        <f>C1453</f>
        <v>Provedení je včetně montáže, demontáže původních konstrukcí, dodávky, přesunu hmot, přesunu a likvidace suti, povrchové úpravy, repasí, dílenských dokumentací,</v>
      </c>
      <c r="BB1453" s="212"/>
      <c r="BC1453" s="212"/>
      <c r="BD1453" s="212"/>
      <c r="BE1453" s="212"/>
      <c r="BF1453" s="212"/>
      <c r="BG1453" s="212"/>
      <c r="BH1453" s="212"/>
    </row>
    <row r="1454" spans="1:60" outlineLevel="3" x14ac:dyDescent="0.2">
      <c r="A1454" s="219"/>
      <c r="B1454" s="220"/>
      <c r="C1454" s="259" t="s">
        <v>666</v>
      </c>
      <c r="D1454" s="248"/>
      <c r="E1454" s="248"/>
      <c r="F1454" s="248"/>
      <c r="G1454" s="248"/>
      <c r="H1454" s="223"/>
      <c r="I1454" s="223"/>
      <c r="J1454" s="223"/>
      <c r="K1454" s="223"/>
      <c r="L1454" s="223"/>
      <c r="M1454" s="223"/>
      <c r="N1454" s="222"/>
      <c r="O1454" s="222"/>
      <c r="P1454" s="222"/>
      <c r="Q1454" s="222"/>
      <c r="R1454" s="223"/>
      <c r="S1454" s="223"/>
      <c r="T1454" s="223"/>
      <c r="U1454" s="223"/>
      <c r="V1454" s="223"/>
      <c r="W1454" s="223"/>
      <c r="X1454" s="223"/>
      <c r="Y1454" s="223"/>
      <c r="Z1454" s="212"/>
      <c r="AA1454" s="212"/>
      <c r="AB1454" s="212"/>
      <c r="AC1454" s="212"/>
      <c r="AD1454" s="212"/>
      <c r="AE1454" s="212"/>
      <c r="AF1454" s="212"/>
      <c r="AG1454" s="212" t="s">
        <v>357</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2" x14ac:dyDescent="0.2">
      <c r="A1455" s="219"/>
      <c r="B1455" s="220"/>
      <c r="C1455" s="274" t="s">
        <v>1512</v>
      </c>
      <c r="D1455" s="264"/>
      <c r="E1455" s="265">
        <v>2.0573999999999999</v>
      </c>
      <c r="F1455" s="223"/>
      <c r="G1455" s="223"/>
      <c r="H1455" s="223"/>
      <c r="I1455" s="223"/>
      <c r="J1455" s="223"/>
      <c r="K1455" s="223"/>
      <c r="L1455" s="223"/>
      <c r="M1455" s="223"/>
      <c r="N1455" s="222"/>
      <c r="O1455" s="222"/>
      <c r="P1455" s="222"/>
      <c r="Q1455" s="222"/>
      <c r="R1455" s="223"/>
      <c r="S1455" s="223"/>
      <c r="T1455" s="223"/>
      <c r="U1455" s="223"/>
      <c r="V1455" s="223"/>
      <c r="W1455" s="223"/>
      <c r="X1455" s="223"/>
      <c r="Y1455" s="223"/>
      <c r="Z1455" s="212"/>
      <c r="AA1455" s="212"/>
      <c r="AB1455" s="212"/>
      <c r="AC1455" s="212"/>
      <c r="AD1455" s="212"/>
      <c r="AE1455" s="212"/>
      <c r="AF1455" s="212"/>
      <c r="AG1455" s="212" t="s">
        <v>442</v>
      </c>
      <c r="AH1455" s="212">
        <v>5</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1" x14ac:dyDescent="0.2">
      <c r="A1456" s="239">
        <v>226</v>
      </c>
      <c r="B1456" s="240" t="s">
        <v>1513</v>
      </c>
      <c r="C1456" s="257" t="s">
        <v>1514</v>
      </c>
      <c r="D1456" s="241" t="s">
        <v>1266</v>
      </c>
      <c r="E1456" s="242">
        <v>276</v>
      </c>
      <c r="F1456" s="243"/>
      <c r="G1456" s="244">
        <f>ROUND(E1456*F1456,2)</f>
        <v>0</v>
      </c>
      <c r="H1456" s="243"/>
      <c r="I1456" s="244">
        <f>ROUND(E1456*H1456,2)</f>
        <v>0</v>
      </c>
      <c r="J1456" s="243"/>
      <c r="K1456" s="244">
        <f>ROUND(E1456*J1456,2)</f>
        <v>0</v>
      </c>
      <c r="L1456" s="244">
        <v>21</v>
      </c>
      <c r="M1456" s="244">
        <f>G1456*(1+L1456/100)</f>
        <v>0</v>
      </c>
      <c r="N1456" s="242">
        <v>1E-3</v>
      </c>
      <c r="O1456" s="242">
        <f>ROUND(E1456*N1456,2)</f>
        <v>0.28000000000000003</v>
      </c>
      <c r="P1456" s="242">
        <v>0</v>
      </c>
      <c r="Q1456" s="242">
        <f>ROUND(E1456*P1456,2)</f>
        <v>0</v>
      </c>
      <c r="R1456" s="244" t="s">
        <v>525</v>
      </c>
      <c r="S1456" s="244" t="s">
        <v>352</v>
      </c>
      <c r="T1456" s="245" t="s">
        <v>352</v>
      </c>
      <c r="U1456" s="223">
        <v>0</v>
      </c>
      <c r="V1456" s="223">
        <f>ROUND(E1456*U1456,2)</f>
        <v>0</v>
      </c>
      <c r="W1456" s="223"/>
      <c r="X1456" s="223" t="s">
        <v>526</v>
      </c>
      <c r="Y1456" s="223" t="s">
        <v>355</v>
      </c>
      <c r="Z1456" s="212"/>
      <c r="AA1456" s="212"/>
      <c r="AB1456" s="212"/>
      <c r="AC1456" s="212"/>
      <c r="AD1456" s="212"/>
      <c r="AE1456" s="212"/>
      <c r="AF1456" s="212"/>
      <c r="AG1456" s="212" t="s">
        <v>527</v>
      </c>
      <c r="AH1456" s="212"/>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2" x14ac:dyDescent="0.2">
      <c r="A1457" s="219"/>
      <c r="B1457" s="220"/>
      <c r="C1457" s="274" t="s">
        <v>1267</v>
      </c>
      <c r="D1457" s="264"/>
      <c r="E1457" s="265">
        <v>276</v>
      </c>
      <c r="F1457" s="223"/>
      <c r="G1457" s="223"/>
      <c r="H1457" s="223"/>
      <c r="I1457" s="223"/>
      <c r="J1457" s="223"/>
      <c r="K1457" s="223"/>
      <c r="L1457" s="223"/>
      <c r="M1457" s="223"/>
      <c r="N1457" s="222"/>
      <c r="O1457" s="222"/>
      <c r="P1457" s="222"/>
      <c r="Q1457" s="222"/>
      <c r="R1457" s="223"/>
      <c r="S1457" s="223"/>
      <c r="T1457" s="223"/>
      <c r="U1457" s="223"/>
      <c r="V1457" s="223"/>
      <c r="W1457" s="223"/>
      <c r="X1457" s="223"/>
      <c r="Y1457" s="223"/>
      <c r="Z1457" s="212"/>
      <c r="AA1457" s="212"/>
      <c r="AB1457" s="212"/>
      <c r="AC1457" s="212"/>
      <c r="AD1457" s="212"/>
      <c r="AE1457" s="212"/>
      <c r="AF1457" s="212"/>
      <c r="AG1457" s="212" t="s">
        <v>442</v>
      </c>
      <c r="AH1457" s="212">
        <v>5</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1" x14ac:dyDescent="0.2">
      <c r="A1458" s="239">
        <v>227</v>
      </c>
      <c r="B1458" s="240" t="s">
        <v>1515</v>
      </c>
      <c r="C1458" s="257" t="s">
        <v>1516</v>
      </c>
      <c r="D1458" s="241" t="s">
        <v>582</v>
      </c>
      <c r="E1458" s="242">
        <v>31.35699</v>
      </c>
      <c r="F1458" s="243"/>
      <c r="G1458" s="244">
        <f>ROUND(E1458*F1458,2)</f>
        <v>0</v>
      </c>
      <c r="H1458" s="243"/>
      <c r="I1458" s="244">
        <f>ROUND(E1458*H1458,2)</f>
        <v>0</v>
      </c>
      <c r="J1458" s="243"/>
      <c r="K1458" s="244">
        <f>ROUND(E1458*J1458,2)</f>
        <v>0</v>
      </c>
      <c r="L1458" s="244">
        <v>21</v>
      </c>
      <c r="M1458" s="244">
        <f>G1458*(1+L1458/100)</f>
        <v>0</v>
      </c>
      <c r="N1458" s="242">
        <v>0</v>
      </c>
      <c r="O1458" s="242">
        <f>ROUND(E1458*N1458,2)</f>
        <v>0</v>
      </c>
      <c r="P1458" s="242">
        <v>0</v>
      </c>
      <c r="Q1458" s="242">
        <f>ROUND(E1458*P1458,2)</f>
        <v>0</v>
      </c>
      <c r="R1458" s="244" t="s">
        <v>1262</v>
      </c>
      <c r="S1458" s="244" t="s">
        <v>352</v>
      </c>
      <c r="T1458" s="245" t="s">
        <v>352</v>
      </c>
      <c r="U1458" s="223">
        <v>3.327</v>
      </c>
      <c r="V1458" s="223">
        <f>ROUND(E1458*U1458,2)</f>
        <v>104.32</v>
      </c>
      <c r="W1458" s="223"/>
      <c r="X1458" s="223" t="s">
        <v>1026</v>
      </c>
      <c r="Y1458" s="223" t="s">
        <v>355</v>
      </c>
      <c r="Z1458" s="212"/>
      <c r="AA1458" s="212"/>
      <c r="AB1458" s="212"/>
      <c r="AC1458" s="212"/>
      <c r="AD1458" s="212"/>
      <c r="AE1458" s="212"/>
      <c r="AF1458" s="212"/>
      <c r="AG1458" s="212" t="s">
        <v>1027</v>
      </c>
      <c r="AH1458" s="212"/>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2" x14ac:dyDescent="0.2">
      <c r="A1459" s="219"/>
      <c r="B1459" s="220"/>
      <c r="C1459" s="273" t="s">
        <v>1126</v>
      </c>
      <c r="D1459" s="270"/>
      <c r="E1459" s="270"/>
      <c r="F1459" s="270"/>
      <c r="G1459" s="270"/>
      <c r="H1459" s="223"/>
      <c r="I1459" s="223"/>
      <c r="J1459" s="223"/>
      <c r="K1459" s="223"/>
      <c r="L1459" s="223"/>
      <c r="M1459" s="223"/>
      <c r="N1459" s="222"/>
      <c r="O1459" s="222"/>
      <c r="P1459" s="222"/>
      <c r="Q1459" s="222"/>
      <c r="R1459" s="223"/>
      <c r="S1459" s="223"/>
      <c r="T1459" s="223"/>
      <c r="U1459" s="223"/>
      <c r="V1459" s="223"/>
      <c r="W1459" s="223"/>
      <c r="X1459" s="223"/>
      <c r="Y1459" s="223"/>
      <c r="Z1459" s="212"/>
      <c r="AA1459" s="212"/>
      <c r="AB1459" s="212"/>
      <c r="AC1459" s="212"/>
      <c r="AD1459" s="212"/>
      <c r="AE1459" s="212"/>
      <c r="AF1459" s="212"/>
      <c r="AG1459" s="212" t="s">
        <v>440</v>
      </c>
      <c r="AH1459" s="212"/>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2" x14ac:dyDescent="0.2">
      <c r="A1460" s="219"/>
      <c r="B1460" s="220"/>
      <c r="C1460" s="274" t="s">
        <v>1029</v>
      </c>
      <c r="D1460" s="264"/>
      <c r="E1460" s="265"/>
      <c r="F1460" s="223"/>
      <c r="G1460" s="223"/>
      <c r="H1460" s="223"/>
      <c r="I1460" s="223"/>
      <c r="J1460" s="223"/>
      <c r="K1460" s="223"/>
      <c r="L1460" s="223"/>
      <c r="M1460" s="223"/>
      <c r="N1460" s="222"/>
      <c r="O1460" s="222"/>
      <c r="P1460" s="222"/>
      <c r="Q1460" s="222"/>
      <c r="R1460" s="223"/>
      <c r="S1460" s="223"/>
      <c r="T1460" s="223"/>
      <c r="U1460" s="223"/>
      <c r="V1460" s="223"/>
      <c r="W1460" s="223"/>
      <c r="X1460" s="223"/>
      <c r="Y1460" s="223"/>
      <c r="Z1460" s="212"/>
      <c r="AA1460" s="212"/>
      <c r="AB1460" s="212"/>
      <c r="AC1460" s="212"/>
      <c r="AD1460" s="212"/>
      <c r="AE1460" s="212"/>
      <c r="AF1460" s="212"/>
      <c r="AG1460" s="212" t="s">
        <v>442</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ht="22.5" outlineLevel="3" x14ac:dyDescent="0.2">
      <c r="A1461" s="219"/>
      <c r="B1461" s="220"/>
      <c r="C1461" s="274" t="s">
        <v>1517</v>
      </c>
      <c r="D1461" s="264"/>
      <c r="E1461" s="265"/>
      <c r="F1461" s="223"/>
      <c r="G1461" s="223"/>
      <c r="H1461" s="223"/>
      <c r="I1461" s="223"/>
      <c r="J1461" s="223"/>
      <c r="K1461" s="223"/>
      <c r="L1461" s="223"/>
      <c r="M1461" s="223"/>
      <c r="N1461" s="222"/>
      <c r="O1461" s="222"/>
      <c r="P1461" s="222"/>
      <c r="Q1461" s="222"/>
      <c r="R1461" s="223"/>
      <c r="S1461" s="223"/>
      <c r="T1461" s="223"/>
      <c r="U1461" s="223"/>
      <c r="V1461" s="223"/>
      <c r="W1461" s="223"/>
      <c r="X1461" s="223"/>
      <c r="Y1461" s="223"/>
      <c r="Z1461" s="212"/>
      <c r="AA1461" s="212"/>
      <c r="AB1461" s="212"/>
      <c r="AC1461" s="212"/>
      <c r="AD1461" s="212"/>
      <c r="AE1461" s="212"/>
      <c r="AF1461" s="212"/>
      <c r="AG1461" s="212" t="s">
        <v>442</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74" t="s">
        <v>1518</v>
      </c>
      <c r="D1462" s="264"/>
      <c r="E1462" s="265"/>
      <c r="F1462" s="223"/>
      <c r="G1462" s="223"/>
      <c r="H1462" s="223"/>
      <c r="I1462" s="223"/>
      <c r="J1462" s="223"/>
      <c r="K1462" s="223"/>
      <c r="L1462" s="223"/>
      <c r="M1462" s="223"/>
      <c r="N1462" s="222"/>
      <c r="O1462" s="222"/>
      <c r="P1462" s="222"/>
      <c r="Q1462" s="222"/>
      <c r="R1462" s="223"/>
      <c r="S1462" s="223"/>
      <c r="T1462" s="223"/>
      <c r="U1462" s="223"/>
      <c r="V1462" s="223"/>
      <c r="W1462" s="223"/>
      <c r="X1462" s="223"/>
      <c r="Y1462" s="223"/>
      <c r="Z1462" s="212"/>
      <c r="AA1462" s="212"/>
      <c r="AB1462" s="212"/>
      <c r="AC1462" s="212"/>
      <c r="AD1462" s="212"/>
      <c r="AE1462" s="212"/>
      <c r="AF1462" s="212"/>
      <c r="AG1462" s="212" t="s">
        <v>442</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74" t="s">
        <v>1519</v>
      </c>
      <c r="D1463" s="264"/>
      <c r="E1463" s="265">
        <v>31.35699</v>
      </c>
      <c r="F1463" s="223"/>
      <c r="G1463" s="223"/>
      <c r="H1463" s="223"/>
      <c r="I1463" s="223"/>
      <c r="J1463" s="223"/>
      <c r="K1463" s="223"/>
      <c r="L1463" s="223"/>
      <c r="M1463" s="223"/>
      <c r="N1463" s="222"/>
      <c r="O1463" s="222"/>
      <c r="P1463" s="222"/>
      <c r="Q1463" s="222"/>
      <c r="R1463" s="223"/>
      <c r="S1463" s="223"/>
      <c r="T1463" s="223"/>
      <c r="U1463" s="223"/>
      <c r="V1463" s="223"/>
      <c r="W1463" s="223"/>
      <c r="X1463" s="223"/>
      <c r="Y1463" s="223"/>
      <c r="Z1463" s="212"/>
      <c r="AA1463" s="212"/>
      <c r="AB1463" s="212"/>
      <c r="AC1463" s="212"/>
      <c r="AD1463" s="212"/>
      <c r="AE1463" s="212"/>
      <c r="AF1463" s="212"/>
      <c r="AG1463" s="212" t="s">
        <v>442</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x14ac:dyDescent="0.2">
      <c r="A1464" s="229" t="s">
        <v>347</v>
      </c>
      <c r="B1464" s="230" t="s">
        <v>270</v>
      </c>
      <c r="C1464" s="256" t="s">
        <v>271</v>
      </c>
      <c r="D1464" s="231"/>
      <c r="E1464" s="232"/>
      <c r="F1464" s="233"/>
      <c r="G1464" s="233">
        <f>SUMIF(AG1465:AG1504,"&lt;&gt;NOR",G1465:G1504)</f>
        <v>0</v>
      </c>
      <c r="H1464" s="233"/>
      <c r="I1464" s="233">
        <f>SUM(I1465:I1504)</f>
        <v>0</v>
      </c>
      <c r="J1464" s="233"/>
      <c r="K1464" s="233">
        <f>SUM(K1465:K1504)</f>
        <v>0</v>
      </c>
      <c r="L1464" s="233"/>
      <c r="M1464" s="233">
        <f>SUM(M1465:M1504)</f>
        <v>0</v>
      </c>
      <c r="N1464" s="232"/>
      <c r="O1464" s="232">
        <f>SUM(O1465:O1504)</f>
        <v>0.59</v>
      </c>
      <c r="P1464" s="232"/>
      <c r="Q1464" s="232">
        <f>SUM(Q1465:Q1504)</f>
        <v>0</v>
      </c>
      <c r="R1464" s="233"/>
      <c r="S1464" s="233"/>
      <c r="T1464" s="234"/>
      <c r="U1464" s="228"/>
      <c r="V1464" s="228">
        <f>SUM(V1465:V1504)</f>
        <v>28.410000000000004</v>
      </c>
      <c r="W1464" s="228"/>
      <c r="X1464" s="228"/>
      <c r="Y1464" s="228"/>
      <c r="AG1464" t="s">
        <v>348</v>
      </c>
    </row>
    <row r="1465" spans="1:60" ht="22.5" outlineLevel="1" x14ac:dyDescent="0.2">
      <c r="A1465" s="239">
        <v>228</v>
      </c>
      <c r="B1465" s="240" t="s">
        <v>1520</v>
      </c>
      <c r="C1465" s="257" t="s">
        <v>1521</v>
      </c>
      <c r="D1465" s="241" t="s">
        <v>486</v>
      </c>
      <c r="E1465" s="242">
        <v>17.510000000000002</v>
      </c>
      <c r="F1465" s="243"/>
      <c r="G1465" s="244">
        <f>ROUND(E1465*F1465,2)</f>
        <v>0</v>
      </c>
      <c r="H1465" s="243"/>
      <c r="I1465" s="244">
        <f>ROUND(E1465*H1465,2)</f>
        <v>0</v>
      </c>
      <c r="J1465" s="243"/>
      <c r="K1465" s="244">
        <f>ROUND(E1465*J1465,2)</f>
        <v>0</v>
      </c>
      <c r="L1465" s="244">
        <v>21</v>
      </c>
      <c r="M1465" s="244">
        <f>G1465*(1+L1465/100)</f>
        <v>0</v>
      </c>
      <c r="N1465" s="242">
        <v>0</v>
      </c>
      <c r="O1465" s="242">
        <f>ROUND(E1465*N1465,2)</f>
        <v>0</v>
      </c>
      <c r="P1465" s="242">
        <v>0</v>
      </c>
      <c r="Q1465" s="242">
        <f>ROUND(E1465*P1465,2)</f>
        <v>0</v>
      </c>
      <c r="R1465" s="244" t="s">
        <v>1522</v>
      </c>
      <c r="S1465" s="244" t="s">
        <v>352</v>
      </c>
      <c r="T1465" s="245" t="s">
        <v>352</v>
      </c>
      <c r="U1465" s="223">
        <v>0.02</v>
      </c>
      <c r="V1465" s="223">
        <f>ROUND(E1465*U1465,2)</f>
        <v>0.35</v>
      </c>
      <c r="W1465" s="223"/>
      <c r="X1465" s="223" t="s">
        <v>437</v>
      </c>
      <c r="Y1465" s="223" t="s">
        <v>355</v>
      </c>
      <c r="Z1465" s="212"/>
      <c r="AA1465" s="212"/>
      <c r="AB1465" s="212"/>
      <c r="AC1465" s="212"/>
      <c r="AD1465" s="212"/>
      <c r="AE1465" s="212"/>
      <c r="AF1465" s="212"/>
      <c r="AG1465" s="212" t="s">
        <v>438</v>
      </c>
      <c r="AH1465" s="212"/>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2" x14ac:dyDescent="0.2">
      <c r="A1466" s="219"/>
      <c r="B1466" s="220"/>
      <c r="C1466" s="274" t="s">
        <v>1523</v>
      </c>
      <c r="D1466" s="264"/>
      <c r="E1466" s="265">
        <v>17.510000000000002</v>
      </c>
      <c r="F1466" s="223"/>
      <c r="G1466" s="223"/>
      <c r="H1466" s="223"/>
      <c r="I1466" s="223"/>
      <c r="J1466" s="223"/>
      <c r="K1466" s="223"/>
      <c r="L1466" s="223"/>
      <c r="M1466" s="223"/>
      <c r="N1466" s="222"/>
      <c r="O1466" s="222"/>
      <c r="P1466" s="222"/>
      <c r="Q1466" s="222"/>
      <c r="R1466" s="223"/>
      <c r="S1466" s="223"/>
      <c r="T1466" s="223"/>
      <c r="U1466" s="223"/>
      <c r="V1466" s="223"/>
      <c r="W1466" s="223"/>
      <c r="X1466" s="223"/>
      <c r="Y1466" s="223"/>
      <c r="Z1466" s="212"/>
      <c r="AA1466" s="212"/>
      <c r="AB1466" s="212"/>
      <c r="AC1466" s="212"/>
      <c r="AD1466" s="212"/>
      <c r="AE1466" s="212"/>
      <c r="AF1466" s="212"/>
      <c r="AG1466" s="212" t="s">
        <v>442</v>
      </c>
      <c r="AH1466" s="212">
        <v>5</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1" x14ac:dyDescent="0.2">
      <c r="A1467" s="239">
        <v>229</v>
      </c>
      <c r="B1467" s="240" t="s">
        <v>1524</v>
      </c>
      <c r="C1467" s="257" t="s">
        <v>1525</v>
      </c>
      <c r="D1467" s="241" t="s">
        <v>486</v>
      </c>
      <c r="E1467" s="242">
        <v>17.510000000000002</v>
      </c>
      <c r="F1467" s="243"/>
      <c r="G1467" s="244">
        <f>ROUND(E1467*F1467,2)</f>
        <v>0</v>
      </c>
      <c r="H1467" s="243"/>
      <c r="I1467" s="244">
        <f>ROUND(E1467*H1467,2)</f>
        <v>0</v>
      </c>
      <c r="J1467" s="243"/>
      <c r="K1467" s="244">
        <f>ROUND(E1467*J1467,2)</f>
        <v>0</v>
      </c>
      <c r="L1467" s="244">
        <v>21</v>
      </c>
      <c r="M1467" s="244">
        <f>G1467*(1+L1467/100)</f>
        <v>0</v>
      </c>
      <c r="N1467" s="242">
        <v>2.1000000000000001E-4</v>
      </c>
      <c r="O1467" s="242">
        <f>ROUND(E1467*N1467,2)</f>
        <v>0</v>
      </c>
      <c r="P1467" s="242">
        <v>0</v>
      </c>
      <c r="Q1467" s="242">
        <f>ROUND(E1467*P1467,2)</f>
        <v>0</v>
      </c>
      <c r="R1467" s="244" t="s">
        <v>1522</v>
      </c>
      <c r="S1467" s="244" t="s">
        <v>352</v>
      </c>
      <c r="T1467" s="245" t="s">
        <v>352</v>
      </c>
      <c r="U1467" s="223">
        <v>0.05</v>
      </c>
      <c r="V1467" s="223">
        <f>ROUND(E1467*U1467,2)</f>
        <v>0.88</v>
      </c>
      <c r="W1467" s="223"/>
      <c r="X1467" s="223" t="s">
        <v>437</v>
      </c>
      <c r="Y1467" s="223" t="s">
        <v>355</v>
      </c>
      <c r="Z1467" s="212"/>
      <c r="AA1467" s="212"/>
      <c r="AB1467" s="212"/>
      <c r="AC1467" s="212"/>
      <c r="AD1467" s="212"/>
      <c r="AE1467" s="212"/>
      <c r="AF1467" s="212"/>
      <c r="AG1467" s="212" t="s">
        <v>438</v>
      </c>
      <c r="AH1467" s="212"/>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2" x14ac:dyDescent="0.2">
      <c r="A1468" s="219"/>
      <c r="B1468" s="220"/>
      <c r="C1468" s="274" t="s">
        <v>1523</v>
      </c>
      <c r="D1468" s="264"/>
      <c r="E1468" s="265">
        <v>17.510000000000002</v>
      </c>
      <c r="F1468" s="223"/>
      <c r="G1468" s="223"/>
      <c r="H1468" s="223"/>
      <c r="I1468" s="223"/>
      <c r="J1468" s="223"/>
      <c r="K1468" s="223"/>
      <c r="L1468" s="223"/>
      <c r="M1468" s="223"/>
      <c r="N1468" s="222"/>
      <c r="O1468" s="222"/>
      <c r="P1468" s="222"/>
      <c r="Q1468" s="222"/>
      <c r="R1468" s="223"/>
      <c r="S1468" s="223"/>
      <c r="T1468" s="223"/>
      <c r="U1468" s="223"/>
      <c r="V1468" s="223"/>
      <c r="W1468" s="223"/>
      <c r="X1468" s="223"/>
      <c r="Y1468" s="223"/>
      <c r="Z1468" s="212"/>
      <c r="AA1468" s="212"/>
      <c r="AB1468" s="212"/>
      <c r="AC1468" s="212"/>
      <c r="AD1468" s="212"/>
      <c r="AE1468" s="212"/>
      <c r="AF1468" s="212"/>
      <c r="AG1468" s="212" t="s">
        <v>442</v>
      </c>
      <c r="AH1468" s="212">
        <v>5</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ht="22.5" outlineLevel="1" x14ac:dyDescent="0.2">
      <c r="A1469" s="239">
        <v>230</v>
      </c>
      <c r="B1469" s="240" t="s">
        <v>1526</v>
      </c>
      <c r="C1469" s="257" t="s">
        <v>1527</v>
      </c>
      <c r="D1469" s="241" t="s">
        <v>537</v>
      </c>
      <c r="E1469" s="242">
        <v>15.08</v>
      </c>
      <c r="F1469" s="243"/>
      <c r="G1469" s="244">
        <f>ROUND(E1469*F1469,2)</f>
        <v>0</v>
      </c>
      <c r="H1469" s="243"/>
      <c r="I1469" s="244">
        <f>ROUND(E1469*H1469,2)</f>
        <v>0</v>
      </c>
      <c r="J1469" s="243"/>
      <c r="K1469" s="244">
        <f>ROUND(E1469*J1469,2)</f>
        <v>0</v>
      </c>
      <c r="L1469" s="244">
        <v>21</v>
      </c>
      <c r="M1469" s="244">
        <f>G1469*(1+L1469/100)</f>
        <v>0</v>
      </c>
      <c r="N1469" s="242">
        <v>3.2000000000000003E-4</v>
      </c>
      <c r="O1469" s="242">
        <f>ROUND(E1469*N1469,2)</f>
        <v>0</v>
      </c>
      <c r="P1469" s="242">
        <v>0</v>
      </c>
      <c r="Q1469" s="242">
        <f>ROUND(E1469*P1469,2)</f>
        <v>0</v>
      </c>
      <c r="R1469" s="244" t="s">
        <v>1522</v>
      </c>
      <c r="S1469" s="244" t="s">
        <v>352</v>
      </c>
      <c r="T1469" s="245" t="s">
        <v>352</v>
      </c>
      <c r="U1469" s="223">
        <v>0.24</v>
      </c>
      <c r="V1469" s="223">
        <f>ROUND(E1469*U1469,2)</f>
        <v>3.62</v>
      </c>
      <c r="W1469" s="223"/>
      <c r="X1469" s="223" t="s">
        <v>437</v>
      </c>
      <c r="Y1469" s="223" t="s">
        <v>355</v>
      </c>
      <c r="Z1469" s="212"/>
      <c r="AA1469" s="212"/>
      <c r="AB1469" s="212"/>
      <c r="AC1469" s="212"/>
      <c r="AD1469" s="212"/>
      <c r="AE1469" s="212"/>
      <c r="AF1469" s="212"/>
      <c r="AG1469" s="212" t="s">
        <v>438</v>
      </c>
      <c r="AH1469" s="212"/>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2" x14ac:dyDescent="0.2">
      <c r="A1470" s="219"/>
      <c r="B1470" s="220"/>
      <c r="C1470" s="274" t="s">
        <v>729</v>
      </c>
      <c r="D1470" s="264"/>
      <c r="E1470" s="265"/>
      <c r="F1470" s="223"/>
      <c r="G1470" s="223"/>
      <c r="H1470" s="223"/>
      <c r="I1470" s="223"/>
      <c r="J1470" s="223"/>
      <c r="K1470" s="223"/>
      <c r="L1470" s="223"/>
      <c r="M1470" s="223"/>
      <c r="N1470" s="222"/>
      <c r="O1470" s="222"/>
      <c r="P1470" s="222"/>
      <c r="Q1470" s="222"/>
      <c r="R1470" s="223"/>
      <c r="S1470" s="223"/>
      <c r="T1470" s="223"/>
      <c r="U1470" s="223"/>
      <c r="V1470" s="223"/>
      <c r="W1470" s="223"/>
      <c r="X1470" s="223"/>
      <c r="Y1470" s="223"/>
      <c r="Z1470" s="212"/>
      <c r="AA1470" s="212"/>
      <c r="AB1470" s="212"/>
      <c r="AC1470" s="212"/>
      <c r="AD1470" s="212"/>
      <c r="AE1470" s="212"/>
      <c r="AF1470" s="212"/>
      <c r="AG1470" s="212" t="s">
        <v>442</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ht="22.5" outlineLevel="3" x14ac:dyDescent="0.2">
      <c r="A1471" s="219"/>
      <c r="B1471" s="220"/>
      <c r="C1471" s="274" t="s">
        <v>1528</v>
      </c>
      <c r="D1471" s="264"/>
      <c r="E1471" s="265">
        <v>9.0399999999999991</v>
      </c>
      <c r="F1471" s="223"/>
      <c r="G1471" s="223"/>
      <c r="H1471" s="223"/>
      <c r="I1471" s="223"/>
      <c r="J1471" s="223"/>
      <c r="K1471" s="223"/>
      <c r="L1471" s="223"/>
      <c r="M1471" s="223"/>
      <c r="N1471" s="222"/>
      <c r="O1471" s="222"/>
      <c r="P1471" s="222"/>
      <c r="Q1471" s="222"/>
      <c r="R1471" s="223"/>
      <c r="S1471" s="223"/>
      <c r="T1471" s="223"/>
      <c r="U1471" s="223"/>
      <c r="V1471" s="223"/>
      <c r="W1471" s="223"/>
      <c r="X1471" s="223"/>
      <c r="Y1471" s="223"/>
      <c r="Z1471" s="212"/>
      <c r="AA1471" s="212"/>
      <c r="AB1471" s="212"/>
      <c r="AC1471" s="212"/>
      <c r="AD1471" s="212"/>
      <c r="AE1471" s="212"/>
      <c r="AF1471" s="212"/>
      <c r="AG1471" s="212" t="s">
        <v>442</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ht="22.5" outlineLevel="3" x14ac:dyDescent="0.2">
      <c r="A1472" s="219"/>
      <c r="B1472" s="220"/>
      <c r="C1472" s="274" t="s">
        <v>1529</v>
      </c>
      <c r="D1472" s="264"/>
      <c r="E1472" s="265">
        <v>6.04</v>
      </c>
      <c r="F1472" s="223"/>
      <c r="G1472" s="223"/>
      <c r="H1472" s="223"/>
      <c r="I1472" s="223"/>
      <c r="J1472" s="223"/>
      <c r="K1472" s="223"/>
      <c r="L1472" s="223"/>
      <c r="M1472" s="223"/>
      <c r="N1472" s="222"/>
      <c r="O1472" s="222"/>
      <c r="P1472" s="222"/>
      <c r="Q1472" s="222"/>
      <c r="R1472" s="223"/>
      <c r="S1472" s="223"/>
      <c r="T1472" s="223"/>
      <c r="U1472" s="223"/>
      <c r="V1472" s="223"/>
      <c r="W1472" s="223"/>
      <c r="X1472" s="223"/>
      <c r="Y1472" s="223"/>
      <c r="Z1472" s="212"/>
      <c r="AA1472" s="212"/>
      <c r="AB1472" s="212"/>
      <c r="AC1472" s="212"/>
      <c r="AD1472" s="212"/>
      <c r="AE1472" s="212"/>
      <c r="AF1472" s="212"/>
      <c r="AG1472" s="212" t="s">
        <v>442</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75" t="s">
        <v>459</v>
      </c>
      <c r="D1473" s="266"/>
      <c r="E1473" s="267">
        <v>15.08</v>
      </c>
      <c r="F1473" s="223"/>
      <c r="G1473" s="223"/>
      <c r="H1473" s="223"/>
      <c r="I1473" s="223"/>
      <c r="J1473" s="223"/>
      <c r="K1473" s="223"/>
      <c r="L1473" s="223"/>
      <c r="M1473" s="223"/>
      <c r="N1473" s="222"/>
      <c r="O1473" s="222"/>
      <c r="P1473" s="222"/>
      <c r="Q1473" s="222"/>
      <c r="R1473" s="223"/>
      <c r="S1473" s="223"/>
      <c r="T1473" s="223"/>
      <c r="U1473" s="223"/>
      <c r="V1473" s="223"/>
      <c r="W1473" s="223"/>
      <c r="X1473" s="223"/>
      <c r="Y1473" s="223"/>
      <c r="Z1473" s="212"/>
      <c r="AA1473" s="212"/>
      <c r="AB1473" s="212"/>
      <c r="AC1473" s="212"/>
      <c r="AD1473" s="212"/>
      <c r="AE1473" s="212"/>
      <c r="AF1473" s="212"/>
      <c r="AG1473" s="212" t="s">
        <v>442</v>
      </c>
      <c r="AH1473" s="212">
        <v>1</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1" x14ac:dyDescent="0.2">
      <c r="A1474" s="239">
        <v>231</v>
      </c>
      <c r="B1474" s="240" t="s">
        <v>1530</v>
      </c>
      <c r="C1474" s="257" t="s">
        <v>1531</v>
      </c>
      <c r="D1474" s="241" t="s">
        <v>537</v>
      </c>
      <c r="E1474" s="242">
        <v>15.08</v>
      </c>
      <c r="F1474" s="243"/>
      <c r="G1474" s="244">
        <f>ROUND(E1474*F1474,2)</f>
        <v>0</v>
      </c>
      <c r="H1474" s="243"/>
      <c r="I1474" s="244">
        <f>ROUND(E1474*H1474,2)</f>
        <v>0</v>
      </c>
      <c r="J1474" s="243"/>
      <c r="K1474" s="244">
        <f>ROUND(E1474*J1474,2)</f>
        <v>0</v>
      </c>
      <c r="L1474" s="244">
        <v>21</v>
      </c>
      <c r="M1474" s="244">
        <f>G1474*(1+L1474/100)</f>
        <v>0</v>
      </c>
      <c r="N1474" s="242">
        <v>0</v>
      </c>
      <c r="O1474" s="242">
        <f>ROUND(E1474*N1474,2)</f>
        <v>0</v>
      </c>
      <c r="P1474" s="242">
        <v>0</v>
      </c>
      <c r="Q1474" s="242">
        <f>ROUND(E1474*P1474,2)</f>
        <v>0</v>
      </c>
      <c r="R1474" s="244" t="s">
        <v>1522</v>
      </c>
      <c r="S1474" s="244" t="s">
        <v>352</v>
      </c>
      <c r="T1474" s="245" t="s">
        <v>352</v>
      </c>
      <c r="U1474" s="223">
        <v>0.15</v>
      </c>
      <c r="V1474" s="223">
        <f>ROUND(E1474*U1474,2)</f>
        <v>2.2599999999999998</v>
      </c>
      <c r="W1474" s="223"/>
      <c r="X1474" s="223" t="s">
        <v>437</v>
      </c>
      <c r="Y1474" s="223" t="s">
        <v>355</v>
      </c>
      <c r="Z1474" s="212"/>
      <c r="AA1474" s="212"/>
      <c r="AB1474" s="212"/>
      <c r="AC1474" s="212"/>
      <c r="AD1474" s="212"/>
      <c r="AE1474" s="212"/>
      <c r="AF1474" s="212"/>
      <c r="AG1474" s="212" t="s">
        <v>438</v>
      </c>
      <c r="AH1474" s="212"/>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2" x14ac:dyDescent="0.2">
      <c r="A1475" s="219"/>
      <c r="B1475" s="220"/>
      <c r="C1475" s="274" t="s">
        <v>1532</v>
      </c>
      <c r="D1475" s="264"/>
      <c r="E1475" s="265">
        <v>15.08</v>
      </c>
      <c r="F1475" s="223"/>
      <c r="G1475" s="223"/>
      <c r="H1475" s="223"/>
      <c r="I1475" s="223"/>
      <c r="J1475" s="223"/>
      <c r="K1475" s="223"/>
      <c r="L1475" s="223"/>
      <c r="M1475" s="223"/>
      <c r="N1475" s="222"/>
      <c r="O1475" s="222"/>
      <c r="P1475" s="222"/>
      <c r="Q1475" s="222"/>
      <c r="R1475" s="223"/>
      <c r="S1475" s="223"/>
      <c r="T1475" s="223"/>
      <c r="U1475" s="223"/>
      <c r="V1475" s="223"/>
      <c r="W1475" s="223"/>
      <c r="X1475" s="223"/>
      <c r="Y1475" s="223"/>
      <c r="Z1475" s="212"/>
      <c r="AA1475" s="212"/>
      <c r="AB1475" s="212"/>
      <c r="AC1475" s="212"/>
      <c r="AD1475" s="212"/>
      <c r="AE1475" s="212"/>
      <c r="AF1475" s="212"/>
      <c r="AG1475" s="212" t="s">
        <v>442</v>
      </c>
      <c r="AH1475" s="212">
        <v>5</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ht="22.5" outlineLevel="1" x14ac:dyDescent="0.2">
      <c r="A1476" s="239">
        <v>232</v>
      </c>
      <c r="B1476" s="240" t="s">
        <v>1533</v>
      </c>
      <c r="C1476" s="257" t="s">
        <v>1534</v>
      </c>
      <c r="D1476" s="241" t="s">
        <v>486</v>
      </c>
      <c r="E1476" s="242">
        <v>17.510000000000002</v>
      </c>
      <c r="F1476" s="243"/>
      <c r="G1476" s="244">
        <f>ROUND(E1476*F1476,2)</f>
        <v>0</v>
      </c>
      <c r="H1476" s="243"/>
      <c r="I1476" s="244">
        <f>ROUND(E1476*H1476,2)</f>
        <v>0</v>
      </c>
      <c r="J1476" s="243"/>
      <c r="K1476" s="244">
        <f>ROUND(E1476*J1476,2)</f>
        <v>0</v>
      </c>
      <c r="L1476" s="244">
        <v>21</v>
      </c>
      <c r="M1476" s="244">
        <f>G1476*(1+L1476/100)</f>
        <v>0</v>
      </c>
      <c r="N1476" s="242">
        <v>4.1000000000000003E-3</v>
      </c>
      <c r="O1476" s="242">
        <f>ROUND(E1476*N1476,2)</f>
        <v>7.0000000000000007E-2</v>
      </c>
      <c r="P1476" s="242">
        <v>0</v>
      </c>
      <c r="Q1476" s="242">
        <f>ROUND(E1476*P1476,2)</f>
        <v>0</v>
      </c>
      <c r="R1476" s="244" t="s">
        <v>1522</v>
      </c>
      <c r="S1476" s="244" t="s">
        <v>352</v>
      </c>
      <c r="T1476" s="245" t="s">
        <v>352</v>
      </c>
      <c r="U1476" s="223">
        <v>1.04</v>
      </c>
      <c r="V1476" s="223">
        <f>ROUND(E1476*U1476,2)</f>
        <v>18.21</v>
      </c>
      <c r="W1476" s="223"/>
      <c r="X1476" s="223" t="s">
        <v>437</v>
      </c>
      <c r="Y1476" s="223" t="s">
        <v>355</v>
      </c>
      <c r="Z1476" s="212"/>
      <c r="AA1476" s="212"/>
      <c r="AB1476" s="212"/>
      <c r="AC1476" s="212"/>
      <c r="AD1476" s="212"/>
      <c r="AE1476" s="212"/>
      <c r="AF1476" s="212"/>
      <c r="AG1476" s="212" t="s">
        <v>438</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2" x14ac:dyDescent="0.2">
      <c r="A1477" s="219"/>
      <c r="B1477" s="220"/>
      <c r="C1477" s="274" t="s">
        <v>828</v>
      </c>
      <c r="D1477" s="264"/>
      <c r="E1477" s="265">
        <v>17.510000000000002</v>
      </c>
      <c r="F1477" s="223"/>
      <c r="G1477" s="223"/>
      <c r="H1477" s="223"/>
      <c r="I1477" s="223"/>
      <c r="J1477" s="223"/>
      <c r="K1477" s="223"/>
      <c r="L1477" s="223"/>
      <c r="M1477" s="223"/>
      <c r="N1477" s="222"/>
      <c r="O1477" s="222"/>
      <c r="P1477" s="222"/>
      <c r="Q1477" s="222"/>
      <c r="R1477" s="223"/>
      <c r="S1477" s="223"/>
      <c r="T1477" s="223"/>
      <c r="U1477" s="223"/>
      <c r="V1477" s="223"/>
      <c r="W1477" s="223"/>
      <c r="X1477" s="223"/>
      <c r="Y1477" s="223"/>
      <c r="Z1477" s="212"/>
      <c r="AA1477" s="212"/>
      <c r="AB1477" s="212"/>
      <c r="AC1477" s="212"/>
      <c r="AD1477" s="212"/>
      <c r="AE1477" s="212"/>
      <c r="AF1477" s="212"/>
      <c r="AG1477" s="212" t="s">
        <v>442</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
      <c r="A1478" s="219"/>
      <c r="B1478" s="220"/>
      <c r="C1478" s="275" t="s">
        <v>459</v>
      </c>
      <c r="D1478" s="266"/>
      <c r="E1478" s="267">
        <v>17.510000000000002</v>
      </c>
      <c r="F1478" s="223"/>
      <c r="G1478" s="223"/>
      <c r="H1478" s="223"/>
      <c r="I1478" s="223"/>
      <c r="J1478" s="223"/>
      <c r="K1478" s="223"/>
      <c r="L1478" s="223"/>
      <c r="M1478" s="223"/>
      <c r="N1478" s="222"/>
      <c r="O1478" s="222"/>
      <c r="P1478" s="222"/>
      <c r="Q1478" s="222"/>
      <c r="R1478" s="223"/>
      <c r="S1478" s="223"/>
      <c r="T1478" s="223"/>
      <c r="U1478" s="223"/>
      <c r="V1478" s="223"/>
      <c r="W1478" s="223"/>
      <c r="X1478" s="223"/>
      <c r="Y1478" s="223"/>
      <c r="Z1478" s="212"/>
      <c r="AA1478" s="212"/>
      <c r="AB1478" s="212"/>
      <c r="AC1478" s="212"/>
      <c r="AD1478" s="212"/>
      <c r="AE1478" s="212"/>
      <c r="AF1478" s="212"/>
      <c r="AG1478" s="212" t="s">
        <v>442</v>
      </c>
      <c r="AH1478" s="212">
        <v>1</v>
      </c>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ht="33.75" outlineLevel="1" x14ac:dyDescent="0.2">
      <c r="A1479" s="239">
        <v>233</v>
      </c>
      <c r="B1479" s="240" t="s">
        <v>1535</v>
      </c>
      <c r="C1479" s="257" t="s">
        <v>1536</v>
      </c>
      <c r="D1479" s="241" t="s">
        <v>537</v>
      </c>
      <c r="E1479" s="242">
        <v>3.5</v>
      </c>
      <c r="F1479" s="243"/>
      <c r="G1479" s="244">
        <f>ROUND(E1479*F1479,2)</f>
        <v>0</v>
      </c>
      <c r="H1479" s="243"/>
      <c r="I1479" s="244">
        <f>ROUND(E1479*H1479,2)</f>
        <v>0</v>
      </c>
      <c r="J1479" s="243"/>
      <c r="K1479" s="244">
        <f>ROUND(E1479*J1479,2)</f>
        <v>0</v>
      </c>
      <c r="L1479" s="244">
        <v>21</v>
      </c>
      <c r="M1479" s="244">
        <f>G1479*(1+L1479/100)</f>
        <v>0</v>
      </c>
      <c r="N1479" s="242">
        <v>4.4000000000000002E-4</v>
      </c>
      <c r="O1479" s="242">
        <f>ROUND(E1479*N1479,2)</f>
        <v>0</v>
      </c>
      <c r="P1479" s="242">
        <v>0</v>
      </c>
      <c r="Q1479" s="242">
        <f>ROUND(E1479*P1479,2)</f>
        <v>0</v>
      </c>
      <c r="R1479" s="244" t="s">
        <v>1522</v>
      </c>
      <c r="S1479" s="244" t="s">
        <v>352</v>
      </c>
      <c r="T1479" s="245" t="s">
        <v>352</v>
      </c>
      <c r="U1479" s="223">
        <v>0.15</v>
      </c>
      <c r="V1479" s="223">
        <f>ROUND(E1479*U1479,2)</f>
        <v>0.53</v>
      </c>
      <c r="W1479" s="223"/>
      <c r="X1479" s="223" t="s">
        <v>437</v>
      </c>
      <c r="Y1479" s="223" t="s">
        <v>355</v>
      </c>
      <c r="Z1479" s="212"/>
      <c r="AA1479" s="212"/>
      <c r="AB1479" s="212"/>
      <c r="AC1479" s="212"/>
      <c r="AD1479" s="212"/>
      <c r="AE1479" s="212"/>
      <c r="AF1479" s="212"/>
      <c r="AG1479" s="212" t="s">
        <v>438</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2" x14ac:dyDescent="0.2">
      <c r="A1480" s="219"/>
      <c r="B1480" s="220"/>
      <c r="C1480" s="258" t="s">
        <v>425</v>
      </c>
      <c r="D1480" s="246"/>
      <c r="E1480" s="246"/>
      <c r="F1480" s="246"/>
      <c r="G1480" s="246"/>
      <c r="H1480" s="223"/>
      <c r="I1480" s="223"/>
      <c r="J1480" s="223"/>
      <c r="K1480" s="223"/>
      <c r="L1480" s="223"/>
      <c r="M1480" s="223"/>
      <c r="N1480" s="222"/>
      <c r="O1480" s="222"/>
      <c r="P1480" s="222"/>
      <c r="Q1480" s="222"/>
      <c r="R1480" s="223"/>
      <c r="S1480" s="223"/>
      <c r="T1480" s="223"/>
      <c r="U1480" s="223"/>
      <c r="V1480" s="223"/>
      <c r="W1480" s="223"/>
      <c r="X1480" s="223"/>
      <c r="Y1480" s="223"/>
      <c r="Z1480" s="212"/>
      <c r="AA1480" s="212"/>
      <c r="AB1480" s="212"/>
      <c r="AC1480" s="212"/>
      <c r="AD1480" s="212"/>
      <c r="AE1480" s="212"/>
      <c r="AF1480" s="212"/>
      <c r="AG1480" s="212" t="s">
        <v>357</v>
      </c>
      <c r="AH1480" s="212"/>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
      <c r="A1481" s="219"/>
      <c r="B1481" s="220"/>
      <c r="C1481" s="259" t="s">
        <v>1537</v>
      </c>
      <c r="D1481" s="248"/>
      <c r="E1481" s="248"/>
      <c r="F1481" s="248"/>
      <c r="G1481" s="248"/>
      <c r="H1481" s="223"/>
      <c r="I1481" s="223"/>
      <c r="J1481" s="223"/>
      <c r="K1481" s="223"/>
      <c r="L1481" s="223"/>
      <c r="M1481" s="223"/>
      <c r="N1481" s="222"/>
      <c r="O1481" s="222"/>
      <c r="P1481" s="222"/>
      <c r="Q1481" s="222"/>
      <c r="R1481" s="223"/>
      <c r="S1481" s="223"/>
      <c r="T1481" s="223"/>
      <c r="U1481" s="223"/>
      <c r="V1481" s="223"/>
      <c r="W1481" s="223"/>
      <c r="X1481" s="223"/>
      <c r="Y1481" s="223"/>
      <c r="Z1481" s="212"/>
      <c r="AA1481" s="212"/>
      <c r="AB1481" s="212"/>
      <c r="AC1481" s="212"/>
      <c r="AD1481" s="212"/>
      <c r="AE1481" s="212"/>
      <c r="AF1481" s="212"/>
      <c r="AG1481" s="212" t="s">
        <v>357</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2" x14ac:dyDescent="0.2">
      <c r="A1482" s="219"/>
      <c r="B1482" s="220"/>
      <c r="C1482" s="274" t="s">
        <v>1538</v>
      </c>
      <c r="D1482" s="264"/>
      <c r="E1482" s="265"/>
      <c r="F1482" s="223"/>
      <c r="G1482" s="223"/>
      <c r="H1482" s="223"/>
      <c r="I1482" s="223"/>
      <c r="J1482" s="223"/>
      <c r="K1482" s="223"/>
      <c r="L1482" s="223"/>
      <c r="M1482" s="223"/>
      <c r="N1482" s="222"/>
      <c r="O1482" s="222"/>
      <c r="P1482" s="222"/>
      <c r="Q1482" s="222"/>
      <c r="R1482" s="223"/>
      <c r="S1482" s="223"/>
      <c r="T1482" s="223"/>
      <c r="U1482" s="223"/>
      <c r="V1482" s="223"/>
      <c r="W1482" s="223"/>
      <c r="X1482" s="223"/>
      <c r="Y1482" s="223"/>
      <c r="Z1482" s="212"/>
      <c r="AA1482" s="212"/>
      <c r="AB1482" s="212"/>
      <c r="AC1482" s="212"/>
      <c r="AD1482" s="212"/>
      <c r="AE1482" s="212"/>
      <c r="AF1482" s="212"/>
      <c r="AG1482" s="212" t="s">
        <v>442</v>
      </c>
      <c r="AH1482" s="212">
        <v>0</v>
      </c>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3" x14ac:dyDescent="0.2">
      <c r="A1483" s="219"/>
      <c r="B1483" s="220"/>
      <c r="C1483" s="274" t="s">
        <v>1539</v>
      </c>
      <c r="D1483" s="264"/>
      <c r="E1483" s="265">
        <v>3.5</v>
      </c>
      <c r="F1483" s="223"/>
      <c r="G1483" s="223"/>
      <c r="H1483" s="223"/>
      <c r="I1483" s="223"/>
      <c r="J1483" s="223"/>
      <c r="K1483" s="223"/>
      <c r="L1483" s="223"/>
      <c r="M1483" s="223"/>
      <c r="N1483" s="222"/>
      <c r="O1483" s="222"/>
      <c r="P1483" s="222"/>
      <c r="Q1483" s="222"/>
      <c r="R1483" s="223"/>
      <c r="S1483" s="223"/>
      <c r="T1483" s="223"/>
      <c r="U1483" s="223"/>
      <c r="V1483" s="223"/>
      <c r="W1483" s="223"/>
      <c r="X1483" s="223"/>
      <c r="Y1483" s="223"/>
      <c r="Z1483" s="212"/>
      <c r="AA1483" s="212"/>
      <c r="AB1483" s="212"/>
      <c r="AC1483" s="212"/>
      <c r="AD1483" s="212"/>
      <c r="AE1483" s="212"/>
      <c r="AF1483" s="212"/>
      <c r="AG1483" s="212" t="s">
        <v>442</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3" x14ac:dyDescent="0.2">
      <c r="A1484" s="219"/>
      <c r="B1484" s="220"/>
      <c r="C1484" s="275" t="s">
        <v>459</v>
      </c>
      <c r="D1484" s="266"/>
      <c r="E1484" s="267">
        <v>3.5</v>
      </c>
      <c r="F1484" s="223"/>
      <c r="G1484" s="223"/>
      <c r="H1484" s="223"/>
      <c r="I1484" s="223"/>
      <c r="J1484" s="223"/>
      <c r="K1484" s="223"/>
      <c r="L1484" s="223"/>
      <c r="M1484" s="223"/>
      <c r="N1484" s="222"/>
      <c r="O1484" s="222"/>
      <c r="P1484" s="222"/>
      <c r="Q1484" s="222"/>
      <c r="R1484" s="223"/>
      <c r="S1484" s="223"/>
      <c r="T1484" s="223"/>
      <c r="U1484" s="223"/>
      <c r="V1484" s="223"/>
      <c r="W1484" s="223"/>
      <c r="X1484" s="223"/>
      <c r="Y1484" s="223"/>
      <c r="Z1484" s="212"/>
      <c r="AA1484" s="212"/>
      <c r="AB1484" s="212"/>
      <c r="AC1484" s="212"/>
      <c r="AD1484" s="212"/>
      <c r="AE1484" s="212"/>
      <c r="AF1484" s="212"/>
      <c r="AG1484" s="212" t="s">
        <v>442</v>
      </c>
      <c r="AH1484" s="212">
        <v>1</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ht="22.5" outlineLevel="1" x14ac:dyDescent="0.2">
      <c r="A1485" s="239">
        <v>234</v>
      </c>
      <c r="B1485" s="240" t="s">
        <v>1540</v>
      </c>
      <c r="C1485" s="257" t="s">
        <v>1541</v>
      </c>
      <c r="D1485" s="241" t="s">
        <v>537</v>
      </c>
      <c r="E1485" s="242">
        <v>18.239999999999998</v>
      </c>
      <c r="F1485" s="243"/>
      <c r="G1485" s="244">
        <f>ROUND(E1485*F1485,2)</f>
        <v>0</v>
      </c>
      <c r="H1485" s="243"/>
      <c r="I1485" s="244">
        <f>ROUND(E1485*H1485,2)</f>
        <v>0</v>
      </c>
      <c r="J1485" s="243"/>
      <c r="K1485" s="244">
        <f>ROUND(E1485*J1485,2)</f>
        <v>0</v>
      </c>
      <c r="L1485" s="244">
        <v>21</v>
      </c>
      <c r="M1485" s="244">
        <f>G1485*(1+L1485/100)</f>
        <v>0</v>
      </c>
      <c r="N1485" s="242">
        <v>4.0000000000000003E-5</v>
      </c>
      <c r="O1485" s="242">
        <f>ROUND(E1485*N1485,2)</f>
        <v>0</v>
      </c>
      <c r="P1485" s="242">
        <v>0</v>
      </c>
      <c r="Q1485" s="242">
        <f>ROUND(E1485*P1485,2)</f>
        <v>0</v>
      </c>
      <c r="R1485" s="244" t="s">
        <v>1522</v>
      </c>
      <c r="S1485" s="244" t="s">
        <v>352</v>
      </c>
      <c r="T1485" s="245" t="s">
        <v>352</v>
      </c>
      <c r="U1485" s="223">
        <v>7.0000000000000007E-2</v>
      </c>
      <c r="V1485" s="223">
        <f>ROUND(E1485*U1485,2)</f>
        <v>1.28</v>
      </c>
      <c r="W1485" s="223"/>
      <c r="X1485" s="223" t="s">
        <v>437</v>
      </c>
      <c r="Y1485" s="223" t="s">
        <v>355</v>
      </c>
      <c r="Z1485" s="212"/>
      <c r="AA1485" s="212"/>
      <c r="AB1485" s="212"/>
      <c r="AC1485" s="212"/>
      <c r="AD1485" s="212"/>
      <c r="AE1485" s="212"/>
      <c r="AF1485" s="212"/>
      <c r="AG1485" s="212" t="s">
        <v>438</v>
      </c>
      <c r="AH1485" s="212"/>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2" x14ac:dyDescent="0.2">
      <c r="A1486" s="219"/>
      <c r="B1486" s="220"/>
      <c r="C1486" s="258" t="s">
        <v>1542</v>
      </c>
      <c r="D1486" s="246"/>
      <c r="E1486" s="246"/>
      <c r="F1486" s="246"/>
      <c r="G1486" s="246"/>
      <c r="H1486" s="223"/>
      <c r="I1486" s="223"/>
      <c r="J1486" s="223"/>
      <c r="K1486" s="223"/>
      <c r="L1486" s="223"/>
      <c r="M1486" s="223"/>
      <c r="N1486" s="222"/>
      <c r="O1486" s="222"/>
      <c r="P1486" s="222"/>
      <c r="Q1486" s="222"/>
      <c r="R1486" s="223"/>
      <c r="S1486" s="223"/>
      <c r="T1486" s="223"/>
      <c r="U1486" s="223"/>
      <c r="V1486" s="223"/>
      <c r="W1486" s="223"/>
      <c r="X1486" s="223"/>
      <c r="Y1486" s="223"/>
      <c r="Z1486" s="212"/>
      <c r="AA1486" s="212"/>
      <c r="AB1486" s="212"/>
      <c r="AC1486" s="212"/>
      <c r="AD1486" s="212"/>
      <c r="AE1486" s="212"/>
      <c r="AF1486" s="212"/>
      <c r="AG1486" s="212" t="s">
        <v>357</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2" x14ac:dyDescent="0.2">
      <c r="A1487" s="219"/>
      <c r="B1487" s="220"/>
      <c r="C1487" s="274" t="s">
        <v>729</v>
      </c>
      <c r="D1487" s="264"/>
      <c r="E1487" s="265"/>
      <c r="F1487" s="223"/>
      <c r="G1487" s="223"/>
      <c r="H1487" s="223"/>
      <c r="I1487" s="223"/>
      <c r="J1487" s="223"/>
      <c r="K1487" s="223"/>
      <c r="L1487" s="223"/>
      <c r="M1487" s="223"/>
      <c r="N1487" s="222"/>
      <c r="O1487" s="222"/>
      <c r="P1487" s="222"/>
      <c r="Q1487" s="222"/>
      <c r="R1487" s="223"/>
      <c r="S1487" s="223"/>
      <c r="T1487" s="223"/>
      <c r="U1487" s="223"/>
      <c r="V1487" s="223"/>
      <c r="W1487" s="223"/>
      <c r="X1487" s="223"/>
      <c r="Y1487" s="223"/>
      <c r="Z1487" s="212"/>
      <c r="AA1487" s="212"/>
      <c r="AB1487" s="212"/>
      <c r="AC1487" s="212"/>
      <c r="AD1487" s="212"/>
      <c r="AE1487" s="212"/>
      <c r="AF1487" s="212"/>
      <c r="AG1487" s="212" t="s">
        <v>442</v>
      </c>
      <c r="AH1487" s="212">
        <v>0</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3" x14ac:dyDescent="0.2">
      <c r="A1488" s="219"/>
      <c r="B1488" s="220"/>
      <c r="C1488" s="274" t="s">
        <v>1543</v>
      </c>
      <c r="D1488" s="264"/>
      <c r="E1488" s="265">
        <v>7.24</v>
      </c>
      <c r="F1488" s="223"/>
      <c r="G1488" s="223"/>
      <c r="H1488" s="223"/>
      <c r="I1488" s="223"/>
      <c r="J1488" s="223"/>
      <c r="K1488" s="223"/>
      <c r="L1488" s="223"/>
      <c r="M1488" s="223"/>
      <c r="N1488" s="222"/>
      <c r="O1488" s="222"/>
      <c r="P1488" s="222"/>
      <c r="Q1488" s="222"/>
      <c r="R1488" s="223"/>
      <c r="S1488" s="223"/>
      <c r="T1488" s="223"/>
      <c r="U1488" s="223"/>
      <c r="V1488" s="223"/>
      <c r="W1488" s="223"/>
      <c r="X1488" s="223"/>
      <c r="Y1488" s="223"/>
      <c r="Z1488" s="212"/>
      <c r="AA1488" s="212"/>
      <c r="AB1488" s="212"/>
      <c r="AC1488" s="212"/>
      <c r="AD1488" s="212"/>
      <c r="AE1488" s="212"/>
      <c r="AF1488" s="212"/>
      <c r="AG1488" s="212" t="s">
        <v>442</v>
      </c>
      <c r="AH1488" s="212">
        <v>0</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3" x14ac:dyDescent="0.2">
      <c r="A1489" s="219"/>
      <c r="B1489" s="220"/>
      <c r="C1489" s="274" t="s">
        <v>1544</v>
      </c>
      <c r="D1489" s="264"/>
      <c r="E1489" s="265">
        <v>5.7</v>
      </c>
      <c r="F1489" s="223"/>
      <c r="G1489" s="223"/>
      <c r="H1489" s="223"/>
      <c r="I1489" s="223"/>
      <c r="J1489" s="223"/>
      <c r="K1489" s="223"/>
      <c r="L1489" s="223"/>
      <c r="M1489" s="223"/>
      <c r="N1489" s="222"/>
      <c r="O1489" s="222"/>
      <c r="P1489" s="222"/>
      <c r="Q1489" s="222"/>
      <c r="R1489" s="223"/>
      <c r="S1489" s="223"/>
      <c r="T1489" s="223"/>
      <c r="U1489" s="223"/>
      <c r="V1489" s="223"/>
      <c r="W1489" s="223"/>
      <c r="X1489" s="223"/>
      <c r="Y1489" s="223"/>
      <c r="Z1489" s="212"/>
      <c r="AA1489" s="212"/>
      <c r="AB1489" s="212"/>
      <c r="AC1489" s="212"/>
      <c r="AD1489" s="212"/>
      <c r="AE1489" s="212"/>
      <c r="AF1489" s="212"/>
      <c r="AG1489" s="212" t="s">
        <v>442</v>
      </c>
      <c r="AH1489" s="212">
        <v>0</v>
      </c>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3" x14ac:dyDescent="0.2">
      <c r="A1490" s="219"/>
      <c r="B1490" s="220"/>
      <c r="C1490" s="274" t="s">
        <v>1545</v>
      </c>
      <c r="D1490" s="264"/>
      <c r="E1490" s="265">
        <v>5.3</v>
      </c>
      <c r="F1490" s="223"/>
      <c r="G1490" s="223"/>
      <c r="H1490" s="223"/>
      <c r="I1490" s="223"/>
      <c r="J1490" s="223"/>
      <c r="K1490" s="223"/>
      <c r="L1490" s="223"/>
      <c r="M1490" s="223"/>
      <c r="N1490" s="222"/>
      <c r="O1490" s="222"/>
      <c r="P1490" s="222"/>
      <c r="Q1490" s="222"/>
      <c r="R1490" s="223"/>
      <c r="S1490" s="223"/>
      <c r="T1490" s="223"/>
      <c r="U1490" s="223"/>
      <c r="V1490" s="223"/>
      <c r="W1490" s="223"/>
      <c r="X1490" s="223"/>
      <c r="Y1490" s="223"/>
      <c r="Z1490" s="212"/>
      <c r="AA1490" s="212"/>
      <c r="AB1490" s="212"/>
      <c r="AC1490" s="212"/>
      <c r="AD1490" s="212"/>
      <c r="AE1490" s="212"/>
      <c r="AF1490" s="212"/>
      <c r="AG1490" s="212" t="s">
        <v>442</v>
      </c>
      <c r="AH1490" s="212">
        <v>0</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3" x14ac:dyDescent="0.2">
      <c r="A1491" s="219"/>
      <c r="B1491" s="220"/>
      <c r="C1491" s="275" t="s">
        <v>459</v>
      </c>
      <c r="D1491" s="266"/>
      <c r="E1491" s="267">
        <v>18.239999999999998</v>
      </c>
      <c r="F1491" s="223"/>
      <c r="G1491" s="223"/>
      <c r="H1491" s="223"/>
      <c r="I1491" s="223"/>
      <c r="J1491" s="223"/>
      <c r="K1491" s="223"/>
      <c r="L1491" s="223"/>
      <c r="M1491" s="223"/>
      <c r="N1491" s="222"/>
      <c r="O1491" s="222"/>
      <c r="P1491" s="222"/>
      <c r="Q1491" s="222"/>
      <c r="R1491" s="223"/>
      <c r="S1491" s="223"/>
      <c r="T1491" s="223"/>
      <c r="U1491" s="223"/>
      <c r="V1491" s="223"/>
      <c r="W1491" s="223"/>
      <c r="X1491" s="223"/>
      <c r="Y1491" s="223"/>
      <c r="Z1491" s="212"/>
      <c r="AA1491" s="212"/>
      <c r="AB1491" s="212"/>
      <c r="AC1491" s="212"/>
      <c r="AD1491" s="212"/>
      <c r="AE1491" s="212"/>
      <c r="AF1491" s="212"/>
      <c r="AG1491" s="212" t="s">
        <v>442</v>
      </c>
      <c r="AH1491" s="212">
        <v>1</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ht="22.5" outlineLevel="1" x14ac:dyDescent="0.2">
      <c r="A1492" s="239">
        <v>235</v>
      </c>
      <c r="B1492" s="240" t="s">
        <v>1546</v>
      </c>
      <c r="C1492" s="257" t="s">
        <v>1547</v>
      </c>
      <c r="D1492" s="241" t="s">
        <v>486</v>
      </c>
      <c r="E1492" s="242">
        <v>10.5</v>
      </c>
      <c r="F1492" s="243"/>
      <c r="G1492" s="244">
        <f>ROUND(E1492*F1492,2)</f>
        <v>0</v>
      </c>
      <c r="H1492" s="243"/>
      <c r="I1492" s="244">
        <f>ROUND(E1492*H1492,2)</f>
        <v>0</v>
      </c>
      <c r="J1492" s="243"/>
      <c r="K1492" s="244">
        <f>ROUND(E1492*J1492,2)</f>
        <v>0</v>
      </c>
      <c r="L1492" s="244">
        <v>21</v>
      </c>
      <c r="M1492" s="244">
        <f>G1492*(1+L1492/100)</f>
        <v>0</v>
      </c>
      <c r="N1492" s="242">
        <v>0</v>
      </c>
      <c r="O1492" s="242">
        <f>ROUND(E1492*N1492,2)</f>
        <v>0</v>
      </c>
      <c r="P1492" s="242">
        <v>0</v>
      </c>
      <c r="Q1492" s="242">
        <f>ROUND(E1492*P1492,2)</f>
        <v>0</v>
      </c>
      <c r="R1492" s="244" t="s">
        <v>1522</v>
      </c>
      <c r="S1492" s="244" t="s">
        <v>352</v>
      </c>
      <c r="T1492" s="245" t="s">
        <v>352</v>
      </c>
      <c r="U1492" s="223">
        <v>0.03</v>
      </c>
      <c r="V1492" s="223">
        <f>ROUND(E1492*U1492,2)</f>
        <v>0.32</v>
      </c>
      <c r="W1492" s="223"/>
      <c r="X1492" s="223" t="s">
        <v>437</v>
      </c>
      <c r="Y1492" s="223" t="s">
        <v>355</v>
      </c>
      <c r="Z1492" s="212"/>
      <c r="AA1492" s="212"/>
      <c r="AB1492" s="212"/>
      <c r="AC1492" s="212"/>
      <c r="AD1492" s="212"/>
      <c r="AE1492" s="212"/>
      <c r="AF1492" s="212"/>
      <c r="AG1492" s="212" t="s">
        <v>438</v>
      </c>
      <c r="AH1492" s="212"/>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2" x14ac:dyDescent="0.2">
      <c r="A1493" s="219"/>
      <c r="B1493" s="220"/>
      <c r="C1493" s="274" t="s">
        <v>1548</v>
      </c>
      <c r="D1493" s="264"/>
      <c r="E1493" s="265">
        <v>10.5</v>
      </c>
      <c r="F1493" s="223"/>
      <c r="G1493" s="223"/>
      <c r="H1493" s="223"/>
      <c r="I1493" s="223"/>
      <c r="J1493" s="223"/>
      <c r="K1493" s="223"/>
      <c r="L1493" s="223"/>
      <c r="M1493" s="223"/>
      <c r="N1493" s="222"/>
      <c r="O1493" s="222"/>
      <c r="P1493" s="222"/>
      <c r="Q1493" s="222"/>
      <c r="R1493" s="223"/>
      <c r="S1493" s="223"/>
      <c r="T1493" s="223"/>
      <c r="U1493" s="223"/>
      <c r="V1493" s="223"/>
      <c r="W1493" s="223"/>
      <c r="X1493" s="223"/>
      <c r="Y1493" s="223"/>
      <c r="Z1493" s="212"/>
      <c r="AA1493" s="212"/>
      <c r="AB1493" s="212"/>
      <c r="AC1493" s="212"/>
      <c r="AD1493" s="212"/>
      <c r="AE1493" s="212"/>
      <c r="AF1493" s="212"/>
      <c r="AG1493" s="212" t="s">
        <v>442</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3" x14ac:dyDescent="0.2">
      <c r="A1494" s="219"/>
      <c r="B1494" s="220"/>
      <c r="C1494" s="275" t="s">
        <v>459</v>
      </c>
      <c r="D1494" s="266"/>
      <c r="E1494" s="267">
        <v>10.5</v>
      </c>
      <c r="F1494" s="223"/>
      <c r="G1494" s="223"/>
      <c r="H1494" s="223"/>
      <c r="I1494" s="223"/>
      <c r="J1494" s="223"/>
      <c r="K1494" s="223"/>
      <c r="L1494" s="223"/>
      <c r="M1494" s="223"/>
      <c r="N1494" s="222"/>
      <c r="O1494" s="222"/>
      <c r="P1494" s="222"/>
      <c r="Q1494" s="222"/>
      <c r="R1494" s="223"/>
      <c r="S1494" s="223"/>
      <c r="T1494" s="223"/>
      <c r="U1494" s="223"/>
      <c r="V1494" s="223"/>
      <c r="W1494" s="223"/>
      <c r="X1494" s="223"/>
      <c r="Y1494" s="223"/>
      <c r="Z1494" s="212"/>
      <c r="AA1494" s="212"/>
      <c r="AB1494" s="212"/>
      <c r="AC1494" s="212"/>
      <c r="AD1494" s="212"/>
      <c r="AE1494" s="212"/>
      <c r="AF1494" s="212"/>
      <c r="AG1494" s="212" t="s">
        <v>442</v>
      </c>
      <c r="AH1494" s="212">
        <v>1</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ht="22.5" outlineLevel="1" x14ac:dyDescent="0.2">
      <c r="A1495" s="239">
        <v>236</v>
      </c>
      <c r="B1495" s="240" t="s">
        <v>1549</v>
      </c>
      <c r="C1495" s="257" t="s">
        <v>1550</v>
      </c>
      <c r="D1495" s="241" t="s">
        <v>486</v>
      </c>
      <c r="E1495" s="242">
        <v>17.510000000000002</v>
      </c>
      <c r="F1495" s="243"/>
      <c r="G1495" s="244">
        <f>ROUND(E1495*F1495,2)</f>
        <v>0</v>
      </c>
      <c r="H1495" s="243"/>
      <c r="I1495" s="244">
        <f>ROUND(E1495*H1495,2)</f>
        <v>0</v>
      </c>
      <c r="J1495" s="243"/>
      <c r="K1495" s="244">
        <f>ROUND(E1495*J1495,2)</f>
        <v>0</v>
      </c>
      <c r="L1495" s="244">
        <v>21</v>
      </c>
      <c r="M1495" s="244">
        <f>G1495*(1+L1495/100)</f>
        <v>0</v>
      </c>
      <c r="N1495" s="242">
        <v>5.9999999999999995E-4</v>
      </c>
      <c r="O1495" s="242">
        <f>ROUND(E1495*N1495,2)</f>
        <v>0.01</v>
      </c>
      <c r="P1495" s="242">
        <v>0</v>
      </c>
      <c r="Q1495" s="242">
        <f>ROUND(E1495*P1495,2)</f>
        <v>0</v>
      </c>
      <c r="R1495" s="244" t="s">
        <v>1522</v>
      </c>
      <c r="S1495" s="244" t="s">
        <v>352</v>
      </c>
      <c r="T1495" s="245" t="s">
        <v>352</v>
      </c>
      <c r="U1495" s="223">
        <v>0</v>
      </c>
      <c r="V1495" s="223">
        <f>ROUND(E1495*U1495,2)</f>
        <v>0</v>
      </c>
      <c r="W1495" s="223"/>
      <c r="X1495" s="223" t="s">
        <v>437</v>
      </c>
      <c r="Y1495" s="223" t="s">
        <v>355</v>
      </c>
      <c r="Z1495" s="212"/>
      <c r="AA1495" s="212"/>
      <c r="AB1495" s="212"/>
      <c r="AC1495" s="212"/>
      <c r="AD1495" s="212"/>
      <c r="AE1495" s="212"/>
      <c r="AF1495" s="212"/>
      <c r="AG1495" s="212" t="s">
        <v>438</v>
      </c>
      <c r="AH1495" s="212"/>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2" x14ac:dyDescent="0.2">
      <c r="A1496" s="219"/>
      <c r="B1496" s="220"/>
      <c r="C1496" s="274" t="s">
        <v>1523</v>
      </c>
      <c r="D1496" s="264"/>
      <c r="E1496" s="265">
        <v>17.510000000000002</v>
      </c>
      <c r="F1496" s="223"/>
      <c r="G1496" s="223"/>
      <c r="H1496" s="223"/>
      <c r="I1496" s="223"/>
      <c r="J1496" s="223"/>
      <c r="K1496" s="223"/>
      <c r="L1496" s="223"/>
      <c r="M1496" s="223"/>
      <c r="N1496" s="222"/>
      <c r="O1496" s="222"/>
      <c r="P1496" s="222"/>
      <c r="Q1496" s="222"/>
      <c r="R1496" s="223"/>
      <c r="S1496" s="223"/>
      <c r="T1496" s="223"/>
      <c r="U1496" s="223"/>
      <c r="V1496" s="223"/>
      <c r="W1496" s="223"/>
      <c r="X1496" s="223"/>
      <c r="Y1496" s="223"/>
      <c r="Z1496" s="212"/>
      <c r="AA1496" s="212"/>
      <c r="AB1496" s="212"/>
      <c r="AC1496" s="212"/>
      <c r="AD1496" s="212"/>
      <c r="AE1496" s="212"/>
      <c r="AF1496" s="212"/>
      <c r="AG1496" s="212" t="s">
        <v>442</v>
      </c>
      <c r="AH1496" s="212">
        <v>5</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ht="22.5" outlineLevel="1" x14ac:dyDescent="0.2">
      <c r="A1497" s="239">
        <v>237</v>
      </c>
      <c r="B1497" s="240" t="s">
        <v>1551</v>
      </c>
      <c r="C1497" s="257" t="s">
        <v>1552</v>
      </c>
      <c r="D1497" s="241" t="s">
        <v>486</v>
      </c>
      <c r="E1497" s="242">
        <v>23.274000000000001</v>
      </c>
      <c r="F1497" s="243"/>
      <c r="G1497" s="244">
        <f>ROUND(E1497*F1497,2)</f>
        <v>0</v>
      </c>
      <c r="H1497" s="243"/>
      <c r="I1497" s="244">
        <f>ROUND(E1497*H1497,2)</f>
        <v>0</v>
      </c>
      <c r="J1497" s="243"/>
      <c r="K1497" s="244">
        <f>ROUND(E1497*J1497,2)</f>
        <v>0</v>
      </c>
      <c r="L1497" s="244">
        <v>21</v>
      </c>
      <c r="M1497" s="244">
        <f>G1497*(1+L1497/100)</f>
        <v>0</v>
      </c>
      <c r="N1497" s="242">
        <v>2.1899999999999999E-2</v>
      </c>
      <c r="O1497" s="242">
        <f>ROUND(E1497*N1497,2)</f>
        <v>0.51</v>
      </c>
      <c r="P1497" s="242">
        <v>0</v>
      </c>
      <c r="Q1497" s="242">
        <f>ROUND(E1497*P1497,2)</f>
        <v>0</v>
      </c>
      <c r="R1497" s="244" t="s">
        <v>525</v>
      </c>
      <c r="S1497" s="244" t="s">
        <v>352</v>
      </c>
      <c r="T1497" s="245" t="s">
        <v>352</v>
      </c>
      <c r="U1497" s="223">
        <v>0</v>
      </c>
      <c r="V1497" s="223">
        <f>ROUND(E1497*U1497,2)</f>
        <v>0</v>
      </c>
      <c r="W1497" s="223"/>
      <c r="X1497" s="223" t="s">
        <v>526</v>
      </c>
      <c r="Y1497" s="223" t="s">
        <v>355</v>
      </c>
      <c r="Z1497" s="212"/>
      <c r="AA1497" s="212"/>
      <c r="AB1497" s="212"/>
      <c r="AC1497" s="212"/>
      <c r="AD1497" s="212"/>
      <c r="AE1497" s="212"/>
      <c r="AF1497" s="212"/>
      <c r="AG1497" s="212" t="s">
        <v>527</v>
      </c>
      <c r="AH1497" s="212"/>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2" x14ac:dyDescent="0.2">
      <c r="A1498" s="219"/>
      <c r="B1498" s="220"/>
      <c r="C1498" s="274" t="s">
        <v>1553</v>
      </c>
      <c r="D1498" s="264"/>
      <c r="E1498" s="265">
        <v>21.012</v>
      </c>
      <c r="F1498" s="223"/>
      <c r="G1498" s="223"/>
      <c r="H1498" s="223"/>
      <c r="I1498" s="223"/>
      <c r="J1498" s="223"/>
      <c r="K1498" s="223"/>
      <c r="L1498" s="223"/>
      <c r="M1498" s="223"/>
      <c r="N1498" s="222"/>
      <c r="O1498" s="222"/>
      <c r="P1498" s="222"/>
      <c r="Q1498" s="222"/>
      <c r="R1498" s="223"/>
      <c r="S1498" s="223"/>
      <c r="T1498" s="223"/>
      <c r="U1498" s="223"/>
      <c r="V1498" s="223"/>
      <c r="W1498" s="223"/>
      <c r="X1498" s="223"/>
      <c r="Y1498" s="223"/>
      <c r="Z1498" s="212"/>
      <c r="AA1498" s="212"/>
      <c r="AB1498" s="212"/>
      <c r="AC1498" s="212"/>
      <c r="AD1498" s="212"/>
      <c r="AE1498" s="212"/>
      <c r="AF1498" s="212"/>
      <c r="AG1498" s="212" t="s">
        <v>442</v>
      </c>
      <c r="AH1498" s="212">
        <v>5</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3" x14ac:dyDescent="0.2">
      <c r="A1499" s="219"/>
      <c r="B1499" s="220"/>
      <c r="C1499" s="274" t="s">
        <v>1554</v>
      </c>
      <c r="D1499" s="264"/>
      <c r="E1499" s="265">
        <v>2.262</v>
      </c>
      <c r="F1499" s="223"/>
      <c r="G1499" s="223"/>
      <c r="H1499" s="223"/>
      <c r="I1499" s="223"/>
      <c r="J1499" s="223"/>
      <c r="K1499" s="223"/>
      <c r="L1499" s="223"/>
      <c r="M1499" s="223"/>
      <c r="N1499" s="222"/>
      <c r="O1499" s="222"/>
      <c r="P1499" s="222"/>
      <c r="Q1499" s="222"/>
      <c r="R1499" s="223"/>
      <c r="S1499" s="223"/>
      <c r="T1499" s="223"/>
      <c r="U1499" s="223"/>
      <c r="V1499" s="223"/>
      <c r="W1499" s="223"/>
      <c r="X1499" s="223"/>
      <c r="Y1499" s="223"/>
      <c r="Z1499" s="212"/>
      <c r="AA1499" s="212"/>
      <c r="AB1499" s="212"/>
      <c r="AC1499" s="212"/>
      <c r="AD1499" s="212"/>
      <c r="AE1499" s="212"/>
      <c r="AF1499" s="212"/>
      <c r="AG1499" s="212" t="s">
        <v>442</v>
      </c>
      <c r="AH1499" s="212">
        <v>5</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1" x14ac:dyDescent="0.2">
      <c r="A1500" s="239">
        <v>238</v>
      </c>
      <c r="B1500" s="240" t="s">
        <v>1555</v>
      </c>
      <c r="C1500" s="257" t="s">
        <v>1556</v>
      </c>
      <c r="D1500" s="241" t="s">
        <v>582</v>
      </c>
      <c r="E1500" s="242">
        <v>0.60277000000000003</v>
      </c>
      <c r="F1500" s="243"/>
      <c r="G1500" s="244">
        <f>ROUND(E1500*F1500,2)</f>
        <v>0</v>
      </c>
      <c r="H1500" s="243"/>
      <c r="I1500" s="244">
        <f>ROUND(E1500*H1500,2)</f>
        <v>0</v>
      </c>
      <c r="J1500" s="243"/>
      <c r="K1500" s="244">
        <f>ROUND(E1500*J1500,2)</f>
        <v>0</v>
      </c>
      <c r="L1500" s="244">
        <v>21</v>
      </c>
      <c r="M1500" s="244">
        <f>G1500*(1+L1500/100)</f>
        <v>0</v>
      </c>
      <c r="N1500" s="242">
        <v>0</v>
      </c>
      <c r="O1500" s="242">
        <f>ROUND(E1500*N1500,2)</f>
        <v>0</v>
      </c>
      <c r="P1500" s="242">
        <v>0</v>
      </c>
      <c r="Q1500" s="242">
        <f>ROUND(E1500*P1500,2)</f>
        <v>0</v>
      </c>
      <c r="R1500" s="244" t="s">
        <v>1522</v>
      </c>
      <c r="S1500" s="244" t="s">
        <v>352</v>
      </c>
      <c r="T1500" s="245" t="s">
        <v>352</v>
      </c>
      <c r="U1500" s="223">
        <v>1.5980000000000001</v>
      </c>
      <c r="V1500" s="223">
        <f>ROUND(E1500*U1500,2)</f>
        <v>0.96</v>
      </c>
      <c r="W1500" s="223"/>
      <c r="X1500" s="223" t="s">
        <v>1026</v>
      </c>
      <c r="Y1500" s="223" t="s">
        <v>355</v>
      </c>
      <c r="Z1500" s="212"/>
      <c r="AA1500" s="212"/>
      <c r="AB1500" s="212"/>
      <c r="AC1500" s="212"/>
      <c r="AD1500" s="212"/>
      <c r="AE1500" s="212"/>
      <c r="AF1500" s="212"/>
      <c r="AG1500" s="212" t="s">
        <v>1027</v>
      </c>
      <c r="AH1500" s="212"/>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2" x14ac:dyDescent="0.2">
      <c r="A1501" s="219"/>
      <c r="B1501" s="220"/>
      <c r="C1501" s="273" t="s">
        <v>1126</v>
      </c>
      <c r="D1501" s="270"/>
      <c r="E1501" s="270"/>
      <c r="F1501" s="270"/>
      <c r="G1501" s="270"/>
      <c r="H1501" s="223"/>
      <c r="I1501" s="223"/>
      <c r="J1501" s="223"/>
      <c r="K1501" s="223"/>
      <c r="L1501" s="223"/>
      <c r="M1501" s="223"/>
      <c r="N1501" s="222"/>
      <c r="O1501" s="222"/>
      <c r="P1501" s="222"/>
      <c r="Q1501" s="222"/>
      <c r="R1501" s="223"/>
      <c r="S1501" s="223"/>
      <c r="T1501" s="223"/>
      <c r="U1501" s="223"/>
      <c r="V1501" s="223"/>
      <c r="W1501" s="223"/>
      <c r="X1501" s="223"/>
      <c r="Y1501" s="223"/>
      <c r="Z1501" s="212"/>
      <c r="AA1501" s="212"/>
      <c r="AB1501" s="212"/>
      <c r="AC1501" s="212"/>
      <c r="AD1501" s="212"/>
      <c r="AE1501" s="212"/>
      <c r="AF1501" s="212"/>
      <c r="AG1501" s="212" t="s">
        <v>440</v>
      </c>
      <c r="AH1501" s="212"/>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2" x14ac:dyDescent="0.2">
      <c r="A1502" s="219"/>
      <c r="B1502" s="220"/>
      <c r="C1502" s="274" t="s">
        <v>1029</v>
      </c>
      <c r="D1502" s="264"/>
      <c r="E1502" s="265"/>
      <c r="F1502" s="223"/>
      <c r="G1502" s="223"/>
      <c r="H1502" s="223"/>
      <c r="I1502" s="223"/>
      <c r="J1502" s="223"/>
      <c r="K1502" s="223"/>
      <c r="L1502" s="223"/>
      <c r="M1502" s="223"/>
      <c r="N1502" s="222"/>
      <c r="O1502" s="222"/>
      <c r="P1502" s="222"/>
      <c r="Q1502" s="222"/>
      <c r="R1502" s="223"/>
      <c r="S1502" s="223"/>
      <c r="T1502" s="223"/>
      <c r="U1502" s="223"/>
      <c r="V1502" s="223"/>
      <c r="W1502" s="223"/>
      <c r="X1502" s="223"/>
      <c r="Y1502" s="223"/>
      <c r="Z1502" s="212"/>
      <c r="AA1502" s="212"/>
      <c r="AB1502" s="212"/>
      <c r="AC1502" s="212"/>
      <c r="AD1502" s="212"/>
      <c r="AE1502" s="212"/>
      <c r="AF1502" s="212"/>
      <c r="AG1502" s="212" t="s">
        <v>442</v>
      </c>
      <c r="AH1502" s="212">
        <v>0</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3" x14ac:dyDescent="0.2">
      <c r="A1503" s="219"/>
      <c r="B1503" s="220"/>
      <c r="C1503" s="274" t="s">
        <v>1557</v>
      </c>
      <c r="D1503" s="264"/>
      <c r="E1503" s="265"/>
      <c r="F1503" s="223"/>
      <c r="G1503" s="223"/>
      <c r="H1503" s="223"/>
      <c r="I1503" s="223"/>
      <c r="J1503" s="223"/>
      <c r="K1503" s="223"/>
      <c r="L1503" s="223"/>
      <c r="M1503" s="223"/>
      <c r="N1503" s="222"/>
      <c r="O1503" s="222"/>
      <c r="P1503" s="222"/>
      <c r="Q1503" s="222"/>
      <c r="R1503" s="223"/>
      <c r="S1503" s="223"/>
      <c r="T1503" s="223"/>
      <c r="U1503" s="223"/>
      <c r="V1503" s="223"/>
      <c r="W1503" s="223"/>
      <c r="X1503" s="223"/>
      <c r="Y1503" s="223"/>
      <c r="Z1503" s="212"/>
      <c r="AA1503" s="212"/>
      <c r="AB1503" s="212"/>
      <c r="AC1503" s="212"/>
      <c r="AD1503" s="212"/>
      <c r="AE1503" s="212"/>
      <c r="AF1503" s="212"/>
      <c r="AG1503" s="212" t="s">
        <v>442</v>
      </c>
      <c r="AH1503" s="212">
        <v>0</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3" x14ac:dyDescent="0.2">
      <c r="A1504" s="219"/>
      <c r="B1504" s="220"/>
      <c r="C1504" s="274" t="s">
        <v>1558</v>
      </c>
      <c r="D1504" s="264"/>
      <c r="E1504" s="265">
        <v>0.60277000000000003</v>
      </c>
      <c r="F1504" s="223"/>
      <c r="G1504" s="223"/>
      <c r="H1504" s="223"/>
      <c r="I1504" s="223"/>
      <c r="J1504" s="223"/>
      <c r="K1504" s="223"/>
      <c r="L1504" s="223"/>
      <c r="M1504" s="223"/>
      <c r="N1504" s="222"/>
      <c r="O1504" s="222"/>
      <c r="P1504" s="222"/>
      <c r="Q1504" s="222"/>
      <c r="R1504" s="223"/>
      <c r="S1504" s="223"/>
      <c r="T1504" s="223"/>
      <c r="U1504" s="223"/>
      <c r="V1504" s="223"/>
      <c r="W1504" s="223"/>
      <c r="X1504" s="223"/>
      <c r="Y1504" s="223"/>
      <c r="Z1504" s="212"/>
      <c r="AA1504" s="212"/>
      <c r="AB1504" s="212"/>
      <c r="AC1504" s="212"/>
      <c r="AD1504" s="212"/>
      <c r="AE1504" s="212"/>
      <c r="AF1504" s="212"/>
      <c r="AG1504" s="212" t="s">
        <v>442</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x14ac:dyDescent="0.2">
      <c r="A1505" s="229" t="s">
        <v>347</v>
      </c>
      <c r="B1505" s="230" t="s">
        <v>272</v>
      </c>
      <c r="C1505" s="256" t="s">
        <v>273</v>
      </c>
      <c r="D1505" s="231"/>
      <c r="E1505" s="232"/>
      <c r="F1505" s="233"/>
      <c r="G1505" s="233">
        <f>SUMIF(AG1506:AG1532,"&lt;&gt;NOR",G1506:G1532)</f>
        <v>0</v>
      </c>
      <c r="H1505" s="233"/>
      <c r="I1505" s="233">
        <f>SUM(I1506:I1532)</f>
        <v>0</v>
      </c>
      <c r="J1505" s="233"/>
      <c r="K1505" s="233">
        <f>SUM(K1506:K1532)</f>
        <v>0</v>
      </c>
      <c r="L1505" s="233"/>
      <c r="M1505" s="233">
        <f>SUM(M1506:M1532)</f>
        <v>0</v>
      </c>
      <c r="N1505" s="232"/>
      <c r="O1505" s="232">
        <f>SUM(O1506:O1532)</f>
        <v>1.42</v>
      </c>
      <c r="P1505" s="232"/>
      <c r="Q1505" s="232">
        <f>SUM(Q1506:Q1532)</f>
        <v>0</v>
      </c>
      <c r="R1505" s="233"/>
      <c r="S1505" s="233"/>
      <c r="T1505" s="234"/>
      <c r="U1505" s="228"/>
      <c r="V1505" s="228">
        <f>SUM(V1506:V1532)</f>
        <v>80.509999999999991</v>
      </c>
      <c r="W1505" s="228"/>
      <c r="X1505" s="228"/>
      <c r="Y1505" s="228"/>
      <c r="AG1505" t="s">
        <v>348</v>
      </c>
    </row>
    <row r="1506" spans="1:60" outlineLevel="1" x14ac:dyDescent="0.2">
      <c r="A1506" s="239">
        <v>239</v>
      </c>
      <c r="B1506" s="240" t="s">
        <v>1559</v>
      </c>
      <c r="C1506" s="257" t="s">
        <v>1560</v>
      </c>
      <c r="D1506" s="241" t="s">
        <v>486</v>
      </c>
      <c r="E1506" s="242">
        <v>30.48</v>
      </c>
      <c r="F1506" s="243"/>
      <c r="G1506" s="244">
        <f>ROUND(E1506*F1506,2)</f>
        <v>0</v>
      </c>
      <c r="H1506" s="243"/>
      <c r="I1506" s="244">
        <f>ROUND(E1506*H1506,2)</f>
        <v>0</v>
      </c>
      <c r="J1506" s="243"/>
      <c r="K1506" s="244">
        <f>ROUND(E1506*J1506,2)</f>
        <v>0</v>
      </c>
      <c r="L1506" s="244">
        <v>21</v>
      </c>
      <c r="M1506" s="244">
        <f>G1506*(1+L1506/100)</f>
        <v>0</v>
      </c>
      <c r="N1506" s="242">
        <v>2.1000000000000001E-4</v>
      </c>
      <c r="O1506" s="242">
        <f>ROUND(E1506*N1506,2)</f>
        <v>0.01</v>
      </c>
      <c r="P1506" s="242">
        <v>0</v>
      </c>
      <c r="Q1506" s="242">
        <f>ROUND(E1506*P1506,2)</f>
        <v>0</v>
      </c>
      <c r="R1506" s="244" t="s">
        <v>1522</v>
      </c>
      <c r="S1506" s="244" t="s">
        <v>352</v>
      </c>
      <c r="T1506" s="245" t="s">
        <v>352</v>
      </c>
      <c r="U1506" s="223">
        <v>0.05</v>
      </c>
      <c r="V1506" s="223">
        <f>ROUND(E1506*U1506,2)</f>
        <v>1.52</v>
      </c>
      <c r="W1506" s="223"/>
      <c r="X1506" s="223" t="s">
        <v>437</v>
      </c>
      <c r="Y1506" s="223" t="s">
        <v>355</v>
      </c>
      <c r="Z1506" s="212"/>
      <c r="AA1506" s="212"/>
      <c r="AB1506" s="212"/>
      <c r="AC1506" s="212"/>
      <c r="AD1506" s="212"/>
      <c r="AE1506" s="212"/>
      <c r="AF1506" s="212"/>
      <c r="AG1506" s="212" t="s">
        <v>438</v>
      </c>
      <c r="AH1506" s="212"/>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2" x14ac:dyDescent="0.2">
      <c r="A1507" s="219"/>
      <c r="B1507" s="220"/>
      <c r="C1507" s="258" t="s">
        <v>1561</v>
      </c>
      <c r="D1507" s="246"/>
      <c r="E1507" s="246"/>
      <c r="F1507" s="246"/>
      <c r="G1507" s="246"/>
      <c r="H1507" s="223"/>
      <c r="I1507" s="223"/>
      <c r="J1507" s="223"/>
      <c r="K1507" s="223"/>
      <c r="L1507" s="223"/>
      <c r="M1507" s="223"/>
      <c r="N1507" s="222"/>
      <c r="O1507" s="222"/>
      <c r="P1507" s="222"/>
      <c r="Q1507" s="222"/>
      <c r="R1507" s="223"/>
      <c r="S1507" s="223"/>
      <c r="T1507" s="223"/>
      <c r="U1507" s="223"/>
      <c r="V1507" s="223"/>
      <c r="W1507" s="223"/>
      <c r="X1507" s="223"/>
      <c r="Y1507" s="223"/>
      <c r="Z1507" s="212"/>
      <c r="AA1507" s="212"/>
      <c r="AB1507" s="212"/>
      <c r="AC1507" s="212"/>
      <c r="AD1507" s="212"/>
      <c r="AE1507" s="212"/>
      <c r="AF1507" s="212"/>
      <c r="AG1507" s="212" t="s">
        <v>357</v>
      </c>
      <c r="AH1507" s="212"/>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2" x14ac:dyDescent="0.2">
      <c r="A1508" s="219"/>
      <c r="B1508" s="220"/>
      <c r="C1508" s="274" t="s">
        <v>1562</v>
      </c>
      <c r="D1508" s="264"/>
      <c r="E1508" s="265">
        <v>30.48</v>
      </c>
      <c r="F1508" s="223"/>
      <c r="G1508" s="223"/>
      <c r="H1508" s="223"/>
      <c r="I1508" s="223"/>
      <c r="J1508" s="223"/>
      <c r="K1508" s="223"/>
      <c r="L1508" s="223"/>
      <c r="M1508" s="223"/>
      <c r="N1508" s="222"/>
      <c r="O1508" s="222"/>
      <c r="P1508" s="222"/>
      <c r="Q1508" s="222"/>
      <c r="R1508" s="223"/>
      <c r="S1508" s="223"/>
      <c r="T1508" s="223"/>
      <c r="U1508" s="223"/>
      <c r="V1508" s="223"/>
      <c r="W1508" s="223"/>
      <c r="X1508" s="223"/>
      <c r="Y1508" s="223"/>
      <c r="Z1508" s="212"/>
      <c r="AA1508" s="212"/>
      <c r="AB1508" s="212"/>
      <c r="AC1508" s="212"/>
      <c r="AD1508" s="212"/>
      <c r="AE1508" s="212"/>
      <c r="AF1508" s="212"/>
      <c r="AG1508" s="212" t="s">
        <v>442</v>
      </c>
      <c r="AH1508" s="212">
        <v>5</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1" x14ac:dyDescent="0.2">
      <c r="A1509" s="239">
        <v>240</v>
      </c>
      <c r="B1509" s="240" t="s">
        <v>1563</v>
      </c>
      <c r="C1509" s="257" t="s">
        <v>1564</v>
      </c>
      <c r="D1509" s="241" t="s">
        <v>537</v>
      </c>
      <c r="E1509" s="242">
        <v>30</v>
      </c>
      <c r="F1509" s="243"/>
      <c r="G1509" s="244">
        <f>ROUND(E1509*F1509,2)</f>
        <v>0</v>
      </c>
      <c r="H1509" s="243"/>
      <c r="I1509" s="244">
        <f>ROUND(E1509*H1509,2)</f>
        <v>0</v>
      </c>
      <c r="J1509" s="243"/>
      <c r="K1509" s="244">
        <f>ROUND(E1509*J1509,2)</f>
        <v>0</v>
      </c>
      <c r="L1509" s="244">
        <v>21</v>
      </c>
      <c r="M1509" s="244">
        <f>G1509*(1+L1509/100)</f>
        <v>0</v>
      </c>
      <c r="N1509" s="242">
        <v>0</v>
      </c>
      <c r="O1509" s="242">
        <f>ROUND(E1509*N1509,2)</f>
        <v>0</v>
      </c>
      <c r="P1509" s="242">
        <v>0</v>
      </c>
      <c r="Q1509" s="242">
        <f>ROUND(E1509*P1509,2)</f>
        <v>0</v>
      </c>
      <c r="R1509" s="244" t="s">
        <v>1522</v>
      </c>
      <c r="S1509" s="244" t="s">
        <v>352</v>
      </c>
      <c r="T1509" s="245" t="s">
        <v>352</v>
      </c>
      <c r="U1509" s="223">
        <v>0.15</v>
      </c>
      <c r="V1509" s="223">
        <f>ROUND(E1509*U1509,2)</f>
        <v>4.5</v>
      </c>
      <c r="W1509" s="223"/>
      <c r="X1509" s="223" t="s">
        <v>437</v>
      </c>
      <c r="Y1509" s="223" t="s">
        <v>355</v>
      </c>
      <c r="Z1509" s="212"/>
      <c r="AA1509" s="212"/>
      <c r="AB1509" s="212"/>
      <c r="AC1509" s="212"/>
      <c r="AD1509" s="212"/>
      <c r="AE1509" s="212"/>
      <c r="AF1509" s="212"/>
      <c r="AG1509" s="212" t="s">
        <v>438</v>
      </c>
      <c r="AH1509" s="212"/>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2" x14ac:dyDescent="0.2">
      <c r="A1510" s="219"/>
      <c r="B1510" s="220"/>
      <c r="C1510" s="274" t="s">
        <v>1565</v>
      </c>
      <c r="D1510" s="264"/>
      <c r="E1510" s="265">
        <v>30</v>
      </c>
      <c r="F1510" s="223"/>
      <c r="G1510" s="223"/>
      <c r="H1510" s="223"/>
      <c r="I1510" s="223"/>
      <c r="J1510" s="223"/>
      <c r="K1510" s="223"/>
      <c r="L1510" s="223"/>
      <c r="M1510" s="223"/>
      <c r="N1510" s="222"/>
      <c r="O1510" s="222"/>
      <c r="P1510" s="222"/>
      <c r="Q1510" s="222"/>
      <c r="R1510" s="223"/>
      <c r="S1510" s="223"/>
      <c r="T1510" s="223"/>
      <c r="U1510" s="223"/>
      <c r="V1510" s="223"/>
      <c r="W1510" s="223"/>
      <c r="X1510" s="223"/>
      <c r="Y1510" s="223"/>
      <c r="Z1510" s="212"/>
      <c r="AA1510" s="212"/>
      <c r="AB1510" s="212"/>
      <c r="AC1510" s="212"/>
      <c r="AD1510" s="212"/>
      <c r="AE1510" s="212"/>
      <c r="AF1510" s="212"/>
      <c r="AG1510" s="212" t="s">
        <v>442</v>
      </c>
      <c r="AH1510" s="212">
        <v>0</v>
      </c>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ht="22.5" outlineLevel="1" x14ac:dyDescent="0.2">
      <c r="A1511" s="239">
        <v>241</v>
      </c>
      <c r="B1511" s="240" t="s">
        <v>1566</v>
      </c>
      <c r="C1511" s="257" t="s">
        <v>1567</v>
      </c>
      <c r="D1511" s="241" t="s">
        <v>486</v>
      </c>
      <c r="E1511" s="242">
        <v>30.48</v>
      </c>
      <c r="F1511" s="243"/>
      <c r="G1511" s="244">
        <f>ROUND(E1511*F1511,2)</f>
        <v>0</v>
      </c>
      <c r="H1511" s="243"/>
      <c r="I1511" s="244">
        <f>ROUND(E1511*H1511,2)</f>
        <v>0</v>
      </c>
      <c r="J1511" s="243"/>
      <c r="K1511" s="244">
        <f>ROUND(E1511*J1511,2)</f>
        <v>0</v>
      </c>
      <c r="L1511" s="244">
        <v>21</v>
      </c>
      <c r="M1511" s="244">
        <f>G1511*(1+L1511/100)</f>
        <v>0</v>
      </c>
      <c r="N1511" s="242">
        <v>6.0800000000000003E-3</v>
      </c>
      <c r="O1511" s="242">
        <f>ROUND(E1511*N1511,2)</f>
        <v>0.19</v>
      </c>
      <c r="P1511" s="242">
        <v>0</v>
      </c>
      <c r="Q1511" s="242">
        <f>ROUND(E1511*P1511,2)</f>
        <v>0</v>
      </c>
      <c r="R1511" s="244" t="s">
        <v>1522</v>
      </c>
      <c r="S1511" s="244" t="s">
        <v>352</v>
      </c>
      <c r="T1511" s="245" t="s">
        <v>352</v>
      </c>
      <c r="U1511" s="223">
        <v>2.2599999999999998</v>
      </c>
      <c r="V1511" s="223">
        <f>ROUND(E1511*U1511,2)</f>
        <v>68.88</v>
      </c>
      <c r="W1511" s="223"/>
      <c r="X1511" s="223" t="s">
        <v>437</v>
      </c>
      <c r="Y1511" s="223" t="s">
        <v>355</v>
      </c>
      <c r="Z1511" s="212"/>
      <c r="AA1511" s="212"/>
      <c r="AB1511" s="212"/>
      <c r="AC1511" s="212"/>
      <c r="AD1511" s="212"/>
      <c r="AE1511" s="212"/>
      <c r="AF1511" s="212"/>
      <c r="AG1511" s="212" t="s">
        <v>438</v>
      </c>
      <c r="AH1511" s="212"/>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2" x14ac:dyDescent="0.2">
      <c r="A1512" s="219"/>
      <c r="B1512" s="220"/>
      <c r="C1512" s="274" t="s">
        <v>1568</v>
      </c>
      <c r="D1512" s="264"/>
      <c r="E1512" s="265"/>
      <c r="F1512" s="223"/>
      <c r="G1512" s="223"/>
      <c r="H1512" s="223"/>
      <c r="I1512" s="223"/>
      <c r="J1512" s="223"/>
      <c r="K1512" s="223"/>
      <c r="L1512" s="223"/>
      <c r="M1512" s="223"/>
      <c r="N1512" s="222"/>
      <c r="O1512" s="222"/>
      <c r="P1512" s="222"/>
      <c r="Q1512" s="222"/>
      <c r="R1512" s="223"/>
      <c r="S1512" s="223"/>
      <c r="T1512" s="223"/>
      <c r="U1512" s="223"/>
      <c r="V1512" s="223"/>
      <c r="W1512" s="223"/>
      <c r="X1512" s="223"/>
      <c r="Y1512" s="223"/>
      <c r="Z1512" s="212"/>
      <c r="AA1512" s="212"/>
      <c r="AB1512" s="212"/>
      <c r="AC1512" s="212"/>
      <c r="AD1512" s="212"/>
      <c r="AE1512" s="212"/>
      <c r="AF1512" s="212"/>
      <c r="AG1512" s="212" t="s">
        <v>442</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ht="22.5" outlineLevel="3" x14ac:dyDescent="0.2">
      <c r="A1513" s="219"/>
      <c r="B1513" s="220"/>
      <c r="C1513" s="274" t="s">
        <v>1569</v>
      </c>
      <c r="D1513" s="264"/>
      <c r="E1513" s="265">
        <v>11.48</v>
      </c>
      <c r="F1513" s="223"/>
      <c r="G1513" s="223"/>
      <c r="H1513" s="223"/>
      <c r="I1513" s="223"/>
      <c r="J1513" s="223"/>
      <c r="K1513" s="223"/>
      <c r="L1513" s="223"/>
      <c r="M1513" s="223"/>
      <c r="N1513" s="222"/>
      <c r="O1513" s="222"/>
      <c r="P1513" s="222"/>
      <c r="Q1513" s="222"/>
      <c r="R1513" s="223"/>
      <c r="S1513" s="223"/>
      <c r="T1513" s="223"/>
      <c r="U1513" s="223"/>
      <c r="V1513" s="223"/>
      <c r="W1513" s="223"/>
      <c r="X1513" s="223"/>
      <c r="Y1513" s="223"/>
      <c r="Z1513" s="212"/>
      <c r="AA1513" s="212"/>
      <c r="AB1513" s="212"/>
      <c r="AC1513" s="212"/>
      <c r="AD1513" s="212"/>
      <c r="AE1513" s="212"/>
      <c r="AF1513" s="212"/>
      <c r="AG1513" s="212" t="s">
        <v>442</v>
      </c>
      <c r="AH1513" s="212">
        <v>0</v>
      </c>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ht="22.5" outlineLevel="3" x14ac:dyDescent="0.2">
      <c r="A1514" s="219"/>
      <c r="B1514" s="220"/>
      <c r="C1514" s="274" t="s">
        <v>1570</v>
      </c>
      <c r="D1514" s="264"/>
      <c r="E1514" s="265">
        <v>9.8000000000000007</v>
      </c>
      <c r="F1514" s="223"/>
      <c r="G1514" s="223"/>
      <c r="H1514" s="223"/>
      <c r="I1514" s="223"/>
      <c r="J1514" s="223"/>
      <c r="K1514" s="223"/>
      <c r="L1514" s="223"/>
      <c r="M1514" s="223"/>
      <c r="N1514" s="222"/>
      <c r="O1514" s="222"/>
      <c r="P1514" s="222"/>
      <c r="Q1514" s="222"/>
      <c r="R1514" s="223"/>
      <c r="S1514" s="223"/>
      <c r="T1514" s="223"/>
      <c r="U1514" s="223"/>
      <c r="V1514" s="223"/>
      <c r="W1514" s="223"/>
      <c r="X1514" s="223"/>
      <c r="Y1514" s="223"/>
      <c r="Z1514" s="212"/>
      <c r="AA1514" s="212"/>
      <c r="AB1514" s="212"/>
      <c r="AC1514" s="212"/>
      <c r="AD1514" s="212"/>
      <c r="AE1514" s="212"/>
      <c r="AF1514" s="212"/>
      <c r="AG1514" s="212" t="s">
        <v>442</v>
      </c>
      <c r="AH1514" s="212">
        <v>0</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ht="22.5" outlineLevel="3" x14ac:dyDescent="0.2">
      <c r="A1515" s="219"/>
      <c r="B1515" s="220"/>
      <c r="C1515" s="274" t="s">
        <v>1571</v>
      </c>
      <c r="D1515" s="264"/>
      <c r="E1515" s="265">
        <v>9.1999999999999993</v>
      </c>
      <c r="F1515" s="223"/>
      <c r="G1515" s="223"/>
      <c r="H1515" s="223"/>
      <c r="I1515" s="223"/>
      <c r="J1515" s="223"/>
      <c r="K1515" s="223"/>
      <c r="L1515" s="223"/>
      <c r="M1515" s="223"/>
      <c r="N1515" s="222"/>
      <c r="O1515" s="222"/>
      <c r="P1515" s="222"/>
      <c r="Q1515" s="222"/>
      <c r="R1515" s="223"/>
      <c r="S1515" s="223"/>
      <c r="T1515" s="223"/>
      <c r="U1515" s="223"/>
      <c r="V1515" s="223"/>
      <c r="W1515" s="223"/>
      <c r="X1515" s="223"/>
      <c r="Y1515" s="223"/>
      <c r="Z1515" s="212"/>
      <c r="AA1515" s="212"/>
      <c r="AB1515" s="212"/>
      <c r="AC1515" s="212"/>
      <c r="AD1515" s="212"/>
      <c r="AE1515" s="212"/>
      <c r="AF1515" s="212"/>
      <c r="AG1515" s="212" t="s">
        <v>442</v>
      </c>
      <c r="AH1515" s="212">
        <v>0</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3" x14ac:dyDescent="0.2">
      <c r="A1516" s="219"/>
      <c r="B1516" s="220"/>
      <c r="C1516" s="275" t="s">
        <v>459</v>
      </c>
      <c r="D1516" s="266"/>
      <c r="E1516" s="267">
        <v>30.48</v>
      </c>
      <c r="F1516" s="223"/>
      <c r="G1516" s="223"/>
      <c r="H1516" s="223"/>
      <c r="I1516" s="223"/>
      <c r="J1516" s="223"/>
      <c r="K1516" s="223"/>
      <c r="L1516" s="223"/>
      <c r="M1516" s="223"/>
      <c r="N1516" s="222"/>
      <c r="O1516" s="222"/>
      <c r="P1516" s="222"/>
      <c r="Q1516" s="222"/>
      <c r="R1516" s="223"/>
      <c r="S1516" s="223"/>
      <c r="T1516" s="223"/>
      <c r="U1516" s="223"/>
      <c r="V1516" s="223"/>
      <c r="W1516" s="223"/>
      <c r="X1516" s="223"/>
      <c r="Y1516" s="223"/>
      <c r="Z1516" s="212"/>
      <c r="AA1516" s="212"/>
      <c r="AB1516" s="212"/>
      <c r="AC1516" s="212"/>
      <c r="AD1516" s="212"/>
      <c r="AE1516" s="212"/>
      <c r="AF1516" s="212"/>
      <c r="AG1516" s="212" t="s">
        <v>442</v>
      </c>
      <c r="AH1516" s="212">
        <v>1</v>
      </c>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1" x14ac:dyDescent="0.2">
      <c r="A1517" s="239">
        <v>242</v>
      </c>
      <c r="B1517" s="240" t="s">
        <v>1572</v>
      </c>
      <c r="C1517" s="257" t="s">
        <v>1573</v>
      </c>
      <c r="D1517" s="241" t="s">
        <v>537</v>
      </c>
      <c r="E1517" s="242">
        <v>28</v>
      </c>
      <c r="F1517" s="243"/>
      <c r="G1517" s="244">
        <f>ROUND(E1517*F1517,2)</f>
        <v>0</v>
      </c>
      <c r="H1517" s="243"/>
      <c r="I1517" s="244">
        <f>ROUND(E1517*H1517,2)</f>
        <v>0</v>
      </c>
      <c r="J1517" s="243"/>
      <c r="K1517" s="244">
        <f>ROUND(E1517*J1517,2)</f>
        <v>0</v>
      </c>
      <c r="L1517" s="244">
        <v>21</v>
      </c>
      <c r="M1517" s="244">
        <f>G1517*(1+L1517/100)</f>
        <v>0</v>
      </c>
      <c r="N1517" s="242">
        <v>0</v>
      </c>
      <c r="O1517" s="242">
        <f>ROUND(E1517*N1517,2)</f>
        <v>0</v>
      </c>
      <c r="P1517" s="242">
        <v>0</v>
      </c>
      <c r="Q1517" s="242">
        <f>ROUND(E1517*P1517,2)</f>
        <v>0</v>
      </c>
      <c r="R1517" s="244"/>
      <c r="S1517" s="244" t="s">
        <v>413</v>
      </c>
      <c r="T1517" s="245" t="s">
        <v>352</v>
      </c>
      <c r="U1517" s="223">
        <v>0.12</v>
      </c>
      <c r="V1517" s="223">
        <f>ROUND(E1517*U1517,2)</f>
        <v>3.36</v>
      </c>
      <c r="W1517" s="223"/>
      <c r="X1517" s="223" t="s">
        <v>437</v>
      </c>
      <c r="Y1517" s="223" t="s">
        <v>355</v>
      </c>
      <c r="Z1517" s="212"/>
      <c r="AA1517" s="212"/>
      <c r="AB1517" s="212"/>
      <c r="AC1517" s="212"/>
      <c r="AD1517" s="212"/>
      <c r="AE1517" s="212"/>
      <c r="AF1517" s="212"/>
      <c r="AG1517" s="212" t="s">
        <v>438</v>
      </c>
      <c r="AH1517" s="212"/>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2" x14ac:dyDescent="0.2">
      <c r="A1518" s="219"/>
      <c r="B1518" s="220"/>
      <c r="C1518" s="258" t="s">
        <v>425</v>
      </c>
      <c r="D1518" s="246"/>
      <c r="E1518" s="246"/>
      <c r="F1518" s="246"/>
      <c r="G1518" s="246"/>
      <c r="H1518" s="223"/>
      <c r="I1518" s="223"/>
      <c r="J1518" s="223"/>
      <c r="K1518" s="223"/>
      <c r="L1518" s="223"/>
      <c r="M1518" s="223"/>
      <c r="N1518" s="222"/>
      <c r="O1518" s="222"/>
      <c r="P1518" s="222"/>
      <c r="Q1518" s="222"/>
      <c r="R1518" s="223"/>
      <c r="S1518" s="223"/>
      <c r="T1518" s="223"/>
      <c r="U1518" s="223"/>
      <c r="V1518" s="223"/>
      <c r="W1518" s="223"/>
      <c r="X1518" s="223"/>
      <c r="Y1518" s="223"/>
      <c r="Z1518" s="212"/>
      <c r="AA1518" s="212"/>
      <c r="AB1518" s="212"/>
      <c r="AC1518" s="212"/>
      <c r="AD1518" s="212"/>
      <c r="AE1518" s="212"/>
      <c r="AF1518" s="212"/>
      <c r="AG1518" s="212" t="s">
        <v>357</v>
      </c>
      <c r="AH1518" s="212"/>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3" x14ac:dyDescent="0.2">
      <c r="A1519" s="219"/>
      <c r="B1519" s="220"/>
      <c r="C1519" s="259" t="s">
        <v>1574</v>
      </c>
      <c r="D1519" s="248"/>
      <c r="E1519" s="248"/>
      <c r="F1519" s="248"/>
      <c r="G1519" s="248"/>
      <c r="H1519" s="223"/>
      <c r="I1519" s="223"/>
      <c r="J1519" s="223"/>
      <c r="K1519" s="223"/>
      <c r="L1519" s="223"/>
      <c r="M1519" s="223"/>
      <c r="N1519" s="222"/>
      <c r="O1519" s="222"/>
      <c r="P1519" s="222"/>
      <c r="Q1519" s="222"/>
      <c r="R1519" s="223"/>
      <c r="S1519" s="223"/>
      <c r="T1519" s="223"/>
      <c r="U1519" s="223"/>
      <c r="V1519" s="223"/>
      <c r="W1519" s="223"/>
      <c r="X1519" s="223"/>
      <c r="Y1519" s="223"/>
      <c r="Z1519" s="212"/>
      <c r="AA1519" s="212"/>
      <c r="AB1519" s="212"/>
      <c r="AC1519" s="212"/>
      <c r="AD1519" s="212"/>
      <c r="AE1519" s="212"/>
      <c r="AF1519" s="212"/>
      <c r="AG1519" s="212" t="s">
        <v>357</v>
      </c>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3" x14ac:dyDescent="0.2">
      <c r="A1520" s="219"/>
      <c r="B1520" s="220"/>
      <c r="C1520" s="259" t="s">
        <v>1652</v>
      </c>
      <c r="D1520" s="248"/>
      <c r="E1520" s="248"/>
      <c r="F1520" s="248"/>
      <c r="G1520" s="248"/>
      <c r="H1520" s="223"/>
      <c r="I1520" s="223"/>
      <c r="J1520" s="223"/>
      <c r="K1520" s="223"/>
      <c r="L1520" s="223"/>
      <c r="M1520" s="223"/>
      <c r="N1520" s="222"/>
      <c r="O1520" s="222"/>
      <c r="P1520" s="222"/>
      <c r="Q1520" s="222"/>
      <c r="R1520" s="223"/>
      <c r="S1520" s="223"/>
      <c r="T1520" s="223"/>
      <c r="U1520" s="223"/>
      <c r="V1520" s="223"/>
      <c r="W1520" s="223"/>
      <c r="X1520" s="223"/>
      <c r="Y1520" s="223"/>
      <c r="Z1520" s="212"/>
      <c r="AA1520" s="212"/>
      <c r="AB1520" s="212"/>
      <c r="AC1520" s="212"/>
      <c r="AD1520" s="212"/>
      <c r="AE1520" s="212"/>
      <c r="AF1520" s="212"/>
      <c r="AG1520" s="212" t="s">
        <v>357</v>
      </c>
      <c r="AH1520" s="212"/>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47" t="str">
        <f>C1520</f>
        <v>Kompletní provedení dle veškerých informací obsažených v PD (textová i výkresová část, technologické postupy atd.).</v>
      </c>
      <c r="BB1520" s="212"/>
      <c r="BC1520" s="212"/>
      <c r="BD1520" s="212"/>
      <c r="BE1520" s="212"/>
      <c r="BF1520" s="212"/>
      <c r="BG1520" s="212"/>
      <c r="BH1520" s="212"/>
    </row>
    <row r="1521" spans="1:60" ht="22.5" outlineLevel="3" x14ac:dyDescent="0.2">
      <c r="A1521" s="219"/>
      <c r="B1521" s="220"/>
      <c r="C1521" s="259" t="s">
        <v>1653</v>
      </c>
      <c r="D1521" s="248"/>
      <c r="E1521" s="248"/>
      <c r="F1521" s="248"/>
      <c r="G1521" s="248"/>
      <c r="H1521" s="223"/>
      <c r="I1521" s="223"/>
      <c r="J1521" s="223"/>
      <c r="K1521" s="223"/>
      <c r="L1521" s="223"/>
      <c r="M1521" s="223"/>
      <c r="N1521" s="222"/>
      <c r="O1521" s="222"/>
      <c r="P1521" s="222"/>
      <c r="Q1521" s="222"/>
      <c r="R1521" s="223"/>
      <c r="S1521" s="223"/>
      <c r="T1521" s="223"/>
      <c r="U1521" s="223"/>
      <c r="V1521" s="223"/>
      <c r="W1521" s="223"/>
      <c r="X1521" s="223"/>
      <c r="Y1521" s="223"/>
      <c r="Z1521" s="212"/>
      <c r="AA1521" s="212"/>
      <c r="AB1521" s="212"/>
      <c r="AC1521" s="212"/>
      <c r="AD1521" s="212"/>
      <c r="AE1521" s="212"/>
      <c r="AF1521" s="212"/>
      <c r="AG1521" s="212" t="s">
        <v>357</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47" t="str">
        <f>C1521</f>
        <v>Provedení je včetně montáže, demontáže původních konstrukcí, dodávky, přesunu hmot, přesunu a likvidace suti, povrchové úpravy, repasí, dílenských dokumentací,</v>
      </c>
      <c r="BB1521" s="212"/>
      <c r="BC1521" s="212"/>
      <c r="BD1521" s="212"/>
      <c r="BE1521" s="212"/>
      <c r="BF1521" s="212"/>
      <c r="BG1521" s="212"/>
      <c r="BH1521" s="212"/>
    </row>
    <row r="1522" spans="1:60" outlineLevel="3" x14ac:dyDescent="0.2">
      <c r="A1522" s="219"/>
      <c r="B1522" s="220"/>
      <c r="C1522" s="259" t="s">
        <v>666</v>
      </c>
      <c r="D1522" s="248"/>
      <c r="E1522" s="248"/>
      <c r="F1522" s="248"/>
      <c r="G1522" s="248"/>
      <c r="H1522" s="223"/>
      <c r="I1522" s="223"/>
      <c r="J1522" s="223"/>
      <c r="K1522" s="223"/>
      <c r="L1522" s="223"/>
      <c r="M1522" s="223"/>
      <c r="N1522" s="222"/>
      <c r="O1522" s="222"/>
      <c r="P1522" s="222"/>
      <c r="Q1522" s="222"/>
      <c r="R1522" s="223"/>
      <c r="S1522" s="223"/>
      <c r="T1522" s="223"/>
      <c r="U1522" s="223"/>
      <c r="V1522" s="223"/>
      <c r="W1522" s="223"/>
      <c r="X1522" s="223"/>
      <c r="Y1522" s="223"/>
      <c r="Z1522" s="212"/>
      <c r="AA1522" s="212"/>
      <c r="AB1522" s="212"/>
      <c r="AC1522" s="212"/>
      <c r="AD1522" s="212"/>
      <c r="AE1522" s="212"/>
      <c r="AF1522" s="212"/>
      <c r="AG1522" s="212" t="s">
        <v>357</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2" x14ac:dyDescent="0.2">
      <c r="A1523" s="219"/>
      <c r="B1523" s="220"/>
      <c r="C1523" s="274" t="s">
        <v>1575</v>
      </c>
      <c r="D1523" s="264"/>
      <c r="E1523" s="265"/>
      <c r="F1523" s="223"/>
      <c r="G1523" s="223"/>
      <c r="H1523" s="223"/>
      <c r="I1523" s="223"/>
      <c r="J1523" s="223"/>
      <c r="K1523" s="223"/>
      <c r="L1523" s="223"/>
      <c r="M1523" s="223"/>
      <c r="N1523" s="222"/>
      <c r="O1523" s="222"/>
      <c r="P1523" s="222"/>
      <c r="Q1523" s="222"/>
      <c r="R1523" s="223"/>
      <c r="S1523" s="223"/>
      <c r="T1523" s="223"/>
      <c r="U1523" s="223"/>
      <c r="V1523" s="223"/>
      <c r="W1523" s="223"/>
      <c r="X1523" s="223"/>
      <c r="Y1523" s="223"/>
      <c r="Z1523" s="212"/>
      <c r="AA1523" s="212"/>
      <c r="AB1523" s="212"/>
      <c r="AC1523" s="212"/>
      <c r="AD1523" s="212"/>
      <c r="AE1523" s="212"/>
      <c r="AF1523" s="212"/>
      <c r="AG1523" s="212" t="s">
        <v>442</v>
      </c>
      <c r="AH1523" s="212">
        <v>0</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3" x14ac:dyDescent="0.2">
      <c r="A1524" s="219"/>
      <c r="B1524" s="220"/>
      <c r="C1524" s="274" t="s">
        <v>1576</v>
      </c>
      <c r="D1524" s="264"/>
      <c r="E1524" s="265">
        <v>28</v>
      </c>
      <c r="F1524" s="223"/>
      <c r="G1524" s="223"/>
      <c r="H1524" s="223"/>
      <c r="I1524" s="223"/>
      <c r="J1524" s="223"/>
      <c r="K1524" s="223"/>
      <c r="L1524" s="223"/>
      <c r="M1524" s="223"/>
      <c r="N1524" s="222"/>
      <c r="O1524" s="222"/>
      <c r="P1524" s="222"/>
      <c r="Q1524" s="222"/>
      <c r="R1524" s="223"/>
      <c r="S1524" s="223"/>
      <c r="T1524" s="223"/>
      <c r="U1524" s="223"/>
      <c r="V1524" s="223"/>
      <c r="W1524" s="223"/>
      <c r="X1524" s="223"/>
      <c r="Y1524" s="223"/>
      <c r="Z1524" s="212"/>
      <c r="AA1524" s="212"/>
      <c r="AB1524" s="212"/>
      <c r="AC1524" s="212"/>
      <c r="AD1524" s="212"/>
      <c r="AE1524" s="212"/>
      <c r="AF1524" s="212"/>
      <c r="AG1524" s="212" t="s">
        <v>442</v>
      </c>
      <c r="AH1524" s="212">
        <v>0</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ht="22.5" outlineLevel="1" x14ac:dyDescent="0.2">
      <c r="A1525" s="239">
        <v>243</v>
      </c>
      <c r="B1525" s="240" t="s">
        <v>1577</v>
      </c>
      <c r="C1525" s="257" t="s">
        <v>1578</v>
      </c>
      <c r="D1525" s="241" t="s">
        <v>486</v>
      </c>
      <c r="E1525" s="242">
        <v>38.1</v>
      </c>
      <c r="F1525" s="243"/>
      <c r="G1525" s="244">
        <f>ROUND(E1525*F1525,2)</f>
        <v>0</v>
      </c>
      <c r="H1525" s="243"/>
      <c r="I1525" s="244">
        <f>ROUND(E1525*H1525,2)</f>
        <v>0</v>
      </c>
      <c r="J1525" s="243"/>
      <c r="K1525" s="244">
        <f>ROUND(E1525*J1525,2)</f>
        <v>0</v>
      </c>
      <c r="L1525" s="244">
        <v>21</v>
      </c>
      <c r="M1525" s="244">
        <f>G1525*(1+L1525/100)</f>
        <v>0</v>
      </c>
      <c r="N1525" s="242">
        <v>3.2000000000000001E-2</v>
      </c>
      <c r="O1525" s="242">
        <f>ROUND(E1525*N1525,2)</f>
        <v>1.22</v>
      </c>
      <c r="P1525" s="242">
        <v>0</v>
      </c>
      <c r="Q1525" s="242">
        <f>ROUND(E1525*P1525,2)</f>
        <v>0</v>
      </c>
      <c r="R1525" s="244" t="s">
        <v>525</v>
      </c>
      <c r="S1525" s="244" t="s">
        <v>352</v>
      </c>
      <c r="T1525" s="245" t="s">
        <v>352</v>
      </c>
      <c r="U1525" s="223">
        <v>0</v>
      </c>
      <c r="V1525" s="223">
        <f>ROUND(E1525*U1525,2)</f>
        <v>0</v>
      </c>
      <c r="W1525" s="223"/>
      <c r="X1525" s="223" t="s">
        <v>526</v>
      </c>
      <c r="Y1525" s="223" t="s">
        <v>355</v>
      </c>
      <c r="Z1525" s="212"/>
      <c r="AA1525" s="212"/>
      <c r="AB1525" s="212"/>
      <c r="AC1525" s="212"/>
      <c r="AD1525" s="212"/>
      <c r="AE1525" s="212"/>
      <c r="AF1525" s="212"/>
      <c r="AG1525" s="212" t="s">
        <v>527</v>
      </c>
      <c r="AH1525" s="212"/>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2" x14ac:dyDescent="0.2">
      <c r="A1526" s="219"/>
      <c r="B1526" s="220"/>
      <c r="C1526" s="258" t="s">
        <v>425</v>
      </c>
      <c r="D1526" s="246"/>
      <c r="E1526" s="246"/>
      <c r="F1526" s="246"/>
      <c r="G1526" s="246"/>
      <c r="H1526" s="223"/>
      <c r="I1526" s="223"/>
      <c r="J1526" s="223"/>
      <c r="K1526" s="223"/>
      <c r="L1526" s="223"/>
      <c r="M1526" s="223"/>
      <c r="N1526" s="222"/>
      <c r="O1526" s="222"/>
      <c r="P1526" s="222"/>
      <c r="Q1526" s="222"/>
      <c r="R1526" s="223"/>
      <c r="S1526" s="223"/>
      <c r="T1526" s="223"/>
      <c r="U1526" s="223"/>
      <c r="V1526" s="223"/>
      <c r="W1526" s="223"/>
      <c r="X1526" s="223"/>
      <c r="Y1526" s="223"/>
      <c r="Z1526" s="212"/>
      <c r="AA1526" s="212"/>
      <c r="AB1526" s="212"/>
      <c r="AC1526" s="212"/>
      <c r="AD1526" s="212"/>
      <c r="AE1526" s="212"/>
      <c r="AF1526" s="212"/>
      <c r="AG1526" s="212" t="s">
        <v>357</v>
      </c>
      <c r="AH1526" s="212"/>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
      <c r="A1527" s="219"/>
      <c r="B1527" s="220"/>
      <c r="C1527" s="259" t="s">
        <v>1579</v>
      </c>
      <c r="D1527" s="248"/>
      <c r="E1527" s="248"/>
      <c r="F1527" s="248"/>
      <c r="G1527" s="248"/>
      <c r="H1527" s="223"/>
      <c r="I1527" s="223"/>
      <c r="J1527" s="223"/>
      <c r="K1527" s="223"/>
      <c r="L1527" s="223"/>
      <c r="M1527" s="223"/>
      <c r="N1527" s="222"/>
      <c r="O1527" s="222"/>
      <c r="P1527" s="222"/>
      <c r="Q1527" s="222"/>
      <c r="R1527" s="223"/>
      <c r="S1527" s="223"/>
      <c r="T1527" s="223"/>
      <c r="U1527" s="223"/>
      <c r="V1527" s="223"/>
      <c r="W1527" s="223"/>
      <c r="X1527" s="223"/>
      <c r="Y1527" s="223"/>
      <c r="Z1527" s="212"/>
      <c r="AA1527" s="212"/>
      <c r="AB1527" s="212"/>
      <c r="AC1527" s="212"/>
      <c r="AD1527" s="212"/>
      <c r="AE1527" s="212"/>
      <c r="AF1527" s="212"/>
      <c r="AG1527" s="212" t="s">
        <v>357</v>
      </c>
      <c r="AH1527" s="212"/>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47" t="str">
        <f>C1527</f>
        <v>Keramické obklady stěn budou z obkladaček kalibrovaného formátu 600x1200 mm, tl. 10,5 mm, odstín světle šedý, lesk</v>
      </c>
      <c r="BB1527" s="212"/>
      <c r="BC1527" s="212"/>
      <c r="BD1527" s="212"/>
      <c r="BE1527" s="212"/>
      <c r="BF1527" s="212"/>
      <c r="BG1527" s="212"/>
      <c r="BH1527" s="212"/>
    </row>
    <row r="1528" spans="1:60" outlineLevel="2" x14ac:dyDescent="0.2">
      <c r="A1528" s="219"/>
      <c r="B1528" s="220"/>
      <c r="C1528" s="274" t="s">
        <v>1580</v>
      </c>
      <c r="D1528" s="264"/>
      <c r="E1528" s="265">
        <v>38.1</v>
      </c>
      <c r="F1528" s="223"/>
      <c r="G1528" s="223"/>
      <c r="H1528" s="223"/>
      <c r="I1528" s="223"/>
      <c r="J1528" s="223"/>
      <c r="K1528" s="223"/>
      <c r="L1528" s="223"/>
      <c r="M1528" s="223"/>
      <c r="N1528" s="222"/>
      <c r="O1528" s="222"/>
      <c r="P1528" s="222"/>
      <c r="Q1528" s="222"/>
      <c r="R1528" s="223"/>
      <c r="S1528" s="223"/>
      <c r="T1528" s="223"/>
      <c r="U1528" s="223"/>
      <c r="V1528" s="223"/>
      <c r="W1528" s="223"/>
      <c r="X1528" s="223"/>
      <c r="Y1528" s="223"/>
      <c r="Z1528" s="212"/>
      <c r="AA1528" s="212"/>
      <c r="AB1528" s="212"/>
      <c r="AC1528" s="212"/>
      <c r="AD1528" s="212"/>
      <c r="AE1528" s="212"/>
      <c r="AF1528" s="212"/>
      <c r="AG1528" s="212" t="s">
        <v>442</v>
      </c>
      <c r="AH1528" s="212">
        <v>5</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1" x14ac:dyDescent="0.2">
      <c r="A1529" s="239">
        <v>244</v>
      </c>
      <c r="B1529" s="240" t="s">
        <v>1581</v>
      </c>
      <c r="C1529" s="257" t="s">
        <v>1582</v>
      </c>
      <c r="D1529" s="241" t="s">
        <v>582</v>
      </c>
      <c r="E1529" s="242">
        <v>1.41092</v>
      </c>
      <c r="F1529" s="243"/>
      <c r="G1529" s="244">
        <f>ROUND(E1529*F1529,2)</f>
        <v>0</v>
      </c>
      <c r="H1529" s="243"/>
      <c r="I1529" s="244">
        <f>ROUND(E1529*H1529,2)</f>
        <v>0</v>
      </c>
      <c r="J1529" s="243"/>
      <c r="K1529" s="244">
        <f>ROUND(E1529*J1529,2)</f>
        <v>0</v>
      </c>
      <c r="L1529" s="244">
        <v>21</v>
      </c>
      <c r="M1529" s="244">
        <f>G1529*(1+L1529/100)</f>
        <v>0</v>
      </c>
      <c r="N1529" s="242">
        <v>0</v>
      </c>
      <c r="O1529" s="242">
        <f>ROUND(E1529*N1529,2)</f>
        <v>0</v>
      </c>
      <c r="P1529" s="242">
        <v>0</v>
      </c>
      <c r="Q1529" s="242">
        <f>ROUND(E1529*P1529,2)</f>
        <v>0</v>
      </c>
      <c r="R1529" s="244" t="s">
        <v>1522</v>
      </c>
      <c r="S1529" s="244" t="s">
        <v>352</v>
      </c>
      <c r="T1529" s="245" t="s">
        <v>352</v>
      </c>
      <c r="U1529" s="223">
        <v>1.5980000000000001</v>
      </c>
      <c r="V1529" s="223">
        <f>ROUND(E1529*U1529,2)</f>
        <v>2.25</v>
      </c>
      <c r="W1529" s="223"/>
      <c r="X1529" s="223" t="s">
        <v>1026</v>
      </c>
      <c r="Y1529" s="223" t="s">
        <v>355</v>
      </c>
      <c r="Z1529" s="212"/>
      <c r="AA1529" s="212"/>
      <c r="AB1529" s="212"/>
      <c r="AC1529" s="212"/>
      <c r="AD1529" s="212"/>
      <c r="AE1529" s="212"/>
      <c r="AF1529" s="212"/>
      <c r="AG1529" s="212" t="s">
        <v>1027</v>
      </c>
      <c r="AH1529" s="212"/>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2" x14ac:dyDescent="0.2">
      <c r="A1530" s="219"/>
      <c r="B1530" s="220"/>
      <c r="C1530" s="274" t="s">
        <v>1029</v>
      </c>
      <c r="D1530" s="264"/>
      <c r="E1530" s="265"/>
      <c r="F1530" s="223"/>
      <c r="G1530" s="223"/>
      <c r="H1530" s="223"/>
      <c r="I1530" s="223"/>
      <c r="J1530" s="223"/>
      <c r="K1530" s="223"/>
      <c r="L1530" s="223"/>
      <c r="M1530" s="223"/>
      <c r="N1530" s="222"/>
      <c r="O1530" s="222"/>
      <c r="P1530" s="222"/>
      <c r="Q1530" s="222"/>
      <c r="R1530" s="223"/>
      <c r="S1530" s="223"/>
      <c r="T1530" s="223"/>
      <c r="U1530" s="223"/>
      <c r="V1530" s="223"/>
      <c r="W1530" s="223"/>
      <c r="X1530" s="223"/>
      <c r="Y1530" s="223"/>
      <c r="Z1530" s="212"/>
      <c r="AA1530" s="212"/>
      <c r="AB1530" s="212"/>
      <c r="AC1530" s="212"/>
      <c r="AD1530" s="212"/>
      <c r="AE1530" s="212"/>
      <c r="AF1530" s="212"/>
      <c r="AG1530" s="212" t="s">
        <v>442</v>
      </c>
      <c r="AH1530" s="212">
        <v>0</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3" x14ac:dyDescent="0.2">
      <c r="A1531" s="219"/>
      <c r="B1531" s="220"/>
      <c r="C1531" s="274" t="s">
        <v>1583</v>
      </c>
      <c r="D1531" s="264"/>
      <c r="E1531" s="265"/>
      <c r="F1531" s="223"/>
      <c r="G1531" s="223"/>
      <c r="H1531" s="223"/>
      <c r="I1531" s="223"/>
      <c r="J1531" s="223"/>
      <c r="K1531" s="223"/>
      <c r="L1531" s="223"/>
      <c r="M1531" s="223"/>
      <c r="N1531" s="222"/>
      <c r="O1531" s="222"/>
      <c r="P1531" s="222"/>
      <c r="Q1531" s="222"/>
      <c r="R1531" s="223"/>
      <c r="S1531" s="223"/>
      <c r="T1531" s="223"/>
      <c r="U1531" s="223"/>
      <c r="V1531" s="223"/>
      <c r="W1531" s="223"/>
      <c r="X1531" s="223"/>
      <c r="Y1531" s="223"/>
      <c r="Z1531" s="212"/>
      <c r="AA1531" s="212"/>
      <c r="AB1531" s="212"/>
      <c r="AC1531" s="212"/>
      <c r="AD1531" s="212"/>
      <c r="AE1531" s="212"/>
      <c r="AF1531" s="212"/>
      <c r="AG1531" s="212" t="s">
        <v>442</v>
      </c>
      <c r="AH1531" s="212">
        <v>0</v>
      </c>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3" x14ac:dyDescent="0.2">
      <c r="A1532" s="219"/>
      <c r="B1532" s="220"/>
      <c r="C1532" s="274" t="s">
        <v>1584</v>
      </c>
      <c r="D1532" s="264"/>
      <c r="E1532" s="265">
        <v>1.41092</v>
      </c>
      <c r="F1532" s="223"/>
      <c r="G1532" s="223"/>
      <c r="H1532" s="223"/>
      <c r="I1532" s="223"/>
      <c r="J1532" s="223"/>
      <c r="K1532" s="223"/>
      <c r="L1532" s="223"/>
      <c r="M1532" s="223"/>
      <c r="N1532" s="222"/>
      <c r="O1532" s="222"/>
      <c r="P1532" s="222"/>
      <c r="Q1532" s="222"/>
      <c r="R1532" s="223"/>
      <c r="S1532" s="223"/>
      <c r="T1532" s="223"/>
      <c r="U1532" s="223"/>
      <c r="V1532" s="223"/>
      <c r="W1532" s="223"/>
      <c r="X1532" s="223"/>
      <c r="Y1532" s="223"/>
      <c r="Z1532" s="212"/>
      <c r="AA1532" s="212"/>
      <c r="AB1532" s="212"/>
      <c r="AC1532" s="212"/>
      <c r="AD1532" s="212"/>
      <c r="AE1532" s="212"/>
      <c r="AF1532" s="212"/>
      <c r="AG1532" s="212" t="s">
        <v>442</v>
      </c>
      <c r="AH1532" s="212">
        <v>0</v>
      </c>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x14ac:dyDescent="0.2">
      <c r="A1533" s="229" t="s">
        <v>347</v>
      </c>
      <c r="B1533" s="230" t="s">
        <v>274</v>
      </c>
      <c r="C1533" s="256" t="s">
        <v>275</v>
      </c>
      <c r="D1533" s="231"/>
      <c r="E1533" s="232"/>
      <c r="F1533" s="233"/>
      <c r="G1533" s="233">
        <f>SUMIF(AG1534:AG1605,"&lt;&gt;NOR",G1534:G1605)</f>
        <v>0</v>
      </c>
      <c r="H1533" s="233"/>
      <c r="I1533" s="233">
        <f>SUM(I1534:I1605)</f>
        <v>0</v>
      </c>
      <c r="J1533" s="233"/>
      <c r="K1533" s="233">
        <f>SUM(K1534:K1605)</f>
        <v>0</v>
      </c>
      <c r="L1533" s="233"/>
      <c r="M1533" s="233">
        <f>SUM(M1534:M1605)</f>
        <v>0</v>
      </c>
      <c r="N1533" s="232"/>
      <c r="O1533" s="232">
        <f>SUM(O1534:O1605)</f>
        <v>0.1</v>
      </c>
      <c r="P1533" s="232"/>
      <c r="Q1533" s="232">
        <f>SUM(Q1534:Q1605)</f>
        <v>0</v>
      </c>
      <c r="R1533" s="233"/>
      <c r="S1533" s="233"/>
      <c r="T1533" s="234"/>
      <c r="U1533" s="228"/>
      <c r="V1533" s="228">
        <f>SUM(V1534:V1605)</f>
        <v>13.910000000000002</v>
      </c>
      <c r="W1533" s="228"/>
      <c r="X1533" s="228"/>
      <c r="Y1533" s="228"/>
      <c r="AG1533" t="s">
        <v>348</v>
      </c>
    </row>
    <row r="1534" spans="1:60" outlineLevel="1" x14ac:dyDescent="0.2">
      <c r="A1534" s="239">
        <v>245</v>
      </c>
      <c r="B1534" s="240" t="s">
        <v>1585</v>
      </c>
      <c r="C1534" s="257" t="s">
        <v>1586</v>
      </c>
      <c r="D1534" s="241" t="s">
        <v>486</v>
      </c>
      <c r="E1534" s="242">
        <v>19.105</v>
      </c>
      <c r="F1534" s="243"/>
      <c r="G1534" s="244">
        <f>ROUND(E1534*F1534,2)</f>
        <v>0</v>
      </c>
      <c r="H1534" s="243"/>
      <c r="I1534" s="244">
        <f>ROUND(E1534*H1534,2)</f>
        <v>0</v>
      </c>
      <c r="J1534" s="243"/>
      <c r="K1534" s="244">
        <f>ROUND(E1534*J1534,2)</f>
        <v>0</v>
      </c>
      <c r="L1534" s="244">
        <v>21</v>
      </c>
      <c r="M1534" s="244">
        <f>G1534*(1+L1534/100)</f>
        <v>0</v>
      </c>
      <c r="N1534" s="242">
        <v>5.0000000000000002E-5</v>
      </c>
      <c r="O1534" s="242">
        <f>ROUND(E1534*N1534,2)</f>
        <v>0</v>
      </c>
      <c r="P1534" s="242">
        <v>0</v>
      </c>
      <c r="Q1534" s="242">
        <f>ROUND(E1534*P1534,2)</f>
        <v>0</v>
      </c>
      <c r="R1534" s="244" t="s">
        <v>1587</v>
      </c>
      <c r="S1534" s="244" t="s">
        <v>352</v>
      </c>
      <c r="T1534" s="245" t="s">
        <v>352</v>
      </c>
      <c r="U1534" s="223">
        <v>3.2480000000000002E-2</v>
      </c>
      <c r="V1534" s="223">
        <f>ROUND(E1534*U1534,2)</f>
        <v>0.62</v>
      </c>
      <c r="W1534" s="223"/>
      <c r="X1534" s="223" t="s">
        <v>437</v>
      </c>
      <c r="Y1534" s="223" t="s">
        <v>355</v>
      </c>
      <c r="Z1534" s="212"/>
      <c r="AA1534" s="212"/>
      <c r="AB1534" s="212"/>
      <c r="AC1534" s="212"/>
      <c r="AD1534" s="212"/>
      <c r="AE1534" s="212"/>
      <c r="AF1534" s="212"/>
      <c r="AG1534" s="212" t="s">
        <v>438</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2" x14ac:dyDescent="0.2">
      <c r="A1535" s="219"/>
      <c r="B1535" s="220"/>
      <c r="C1535" s="274" t="s">
        <v>1588</v>
      </c>
      <c r="D1535" s="264"/>
      <c r="E1535" s="265">
        <v>19.105</v>
      </c>
      <c r="F1535" s="223"/>
      <c r="G1535" s="223"/>
      <c r="H1535" s="223"/>
      <c r="I1535" s="223"/>
      <c r="J1535" s="223"/>
      <c r="K1535" s="223"/>
      <c r="L1535" s="223"/>
      <c r="M1535" s="223"/>
      <c r="N1535" s="222"/>
      <c r="O1535" s="222"/>
      <c r="P1535" s="222"/>
      <c r="Q1535" s="222"/>
      <c r="R1535" s="223"/>
      <c r="S1535" s="223"/>
      <c r="T1535" s="223"/>
      <c r="U1535" s="223"/>
      <c r="V1535" s="223"/>
      <c r="W1535" s="223"/>
      <c r="X1535" s="223"/>
      <c r="Y1535" s="223"/>
      <c r="Z1535" s="212"/>
      <c r="AA1535" s="212"/>
      <c r="AB1535" s="212"/>
      <c r="AC1535" s="212"/>
      <c r="AD1535" s="212"/>
      <c r="AE1535" s="212"/>
      <c r="AF1535" s="212"/>
      <c r="AG1535" s="212" t="s">
        <v>442</v>
      </c>
      <c r="AH1535" s="212">
        <v>5</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1" x14ac:dyDescent="0.2">
      <c r="A1536" s="239">
        <v>246</v>
      </c>
      <c r="B1536" s="240" t="s">
        <v>1589</v>
      </c>
      <c r="C1536" s="257" t="s">
        <v>1590</v>
      </c>
      <c r="D1536" s="241" t="s">
        <v>486</v>
      </c>
      <c r="E1536" s="242">
        <v>62.23</v>
      </c>
      <c r="F1536" s="243"/>
      <c r="G1536" s="244">
        <f>ROUND(E1536*F1536,2)</f>
        <v>0</v>
      </c>
      <c r="H1536" s="243"/>
      <c r="I1536" s="244">
        <f>ROUND(E1536*H1536,2)</f>
        <v>0</v>
      </c>
      <c r="J1536" s="243"/>
      <c r="K1536" s="244">
        <f>ROUND(E1536*J1536,2)</f>
        <v>0</v>
      </c>
      <c r="L1536" s="244">
        <v>21</v>
      </c>
      <c r="M1536" s="244">
        <f>G1536*(1+L1536/100)</f>
        <v>0</v>
      </c>
      <c r="N1536" s="242">
        <v>5.1999999999999995E-4</v>
      </c>
      <c r="O1536" s="242">
        <f>ROUND(E1536*N1536,2)</f>
        <v>0.03</v>
      </c>
      <c r="P1536" s="242">
        <v>0</v>
      </c>
      <c r="Q1536" s="242">
        <f>ROUND(E1536*P1536,2)</f>
        <v>0</v>
      </c>
      <c r="R1536" s="244" t="s">
        <v>1587</v>
      </c>
      <c r="S1536" s="244" t="s">
        <v>352</v>
      </c>
      <c r="T1536" s="245" t="s">
        <v>352</v>
      </c>
      <c r="U1536" s="223">
        <v>3.2480000000000002E-2</v>
      </c>
      <c r="V1536" s="223">
        <f>ROUND(E1536*U1536,2)</f>
        <v>2.02</v>
      </c>
      <c r="W1536" s="223"/>
      <c r="X1536" s="223" t="s">
        <v>437</v>
      </c>
      <c r="Y1536" s="223" t="s">
        <v>355</v>
      </c>
      <c r="Z1536" s="212"/>
      <c r="AA1536" s="212"/>
      <c r="AB1536" s="212"/>
      <c r="AC1536" s="212"/>
      <c r="AD1536" s="212"/>
      <c r="AE1536" s="212"/>
      <c r="AF1536" s="212"/>
      <c r="AG1536" s="212" t="s">
        <v>438</v>
      </c>
      <c r="AH1536" s="212"/>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2" x14ac:dyDescent="0.2">
      <c r="A1537" s="219"/>
      <c r="B1537" s="220"/>
      <c r="C1537" s="274" t="s">
        <v>1591</v>
      </c>
      <c r="D1537" s="264"/>
      <c r="E1537" s="265">
        <v>62.23</v>
      </c>
      <c r="F1537" s="223"/>
      <c r="G1537" s="223"/>
      <c r="H1537" s="223"/>
      <c r="I1537" s="223"/>
      <c r="J1537" s="223"/>
      <c r="K1537" s="223"/>
      <c r="L1537" s="223"/>
      <c r="M1537" s="223"/>
      <c r="N1537" s="222"/>
      <c r="O1537" s="222"/>
      <c r="P1537" s="222"/>
      <c r="Q1537" s="222"/>
      <c r="R1537" s="223"/>
      <c r="S1537" s="223"/>
      <c r="T1537" s="223"/>
      <c r="U1537" s="223"/>
      <c r="V1537" s="223"/>
      <c r="W1537" s="223"/>
      <c r="X1537" s="223"/>
      <c r="Y1537" s="223"/>
      <c r="Z1537" s="212"/>
      <c r="AA1537" s="212"/>
      <c r="AB1537" s="212"/>
      <c r="AC1537" s="212"/>
      <c r="AD1537" s="212"/>
      <c r="AE1537" s="212"/>
      <c r="AF1537" s="212"/>
      <c r="AG1537" s="212" t="s">
        <v>442</v>
      </c>
      <c r="AH1537" s="212">
        <v>5</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1" x14ac:dyDescent="0.2">
      <c r="A1538" s="239">
        <v>247</v>
      </c>
      <c r="B1538" s="240" t="s">
        <v>1592</v>
      </c>
      <c r="C1538" s="257" t="s">
        <v>1593</v>
      </c>
      <c r="D1538" s="241" t="s">
        <v>486</v>
      </c>
      <c r="E1538" s="242">
        <v>19.105</v>
      </c>
      <c r="F1538" s="243"/>
      <c r="G1538" s="244">
        <f>ROUND(E1538*F1538,2)</f>
        <v>0</v>
      </c>
      <c r="H1538" s="243"/>
      <c r="I1538" s="244">
        <f>ROUND(E1538*H1538,2)</f>
        <v>0</v>
      </c>
      <c r="J1538" s="243"/>
      <c r="K1538" s="244">
        <f>ROUND(E1538*J1538,2)</f>
        <v>0</v>
      </c>
      <c r="L1538" s="244">
        <v>21</v>
      </c>
      <c r="M1538" s="244">
        <f>G1538*(1+L1538/100)</f>
        <v>0</v>
      </c>
      <c r="N1538" s="242">
        <v>3.4000000000000002E-4</v>
      </c>
      <c r="O1538" s="242">
        <f>ROUND(E1538*N1538,2)</f>
        <v>0.01</v>
      </c>
      <c r="P1538" s="242">
        <v>0</v>
      </c>
      <c r="Q1538" s="242">
        <f>ROUND(E1538*P1538,2)</f>
        <v>0</v>
      </c>
      <c r="R1538" s="244" t="s">
        <v>1587</v>
      </c>
      <c r="S1538" s="244" t="s">
        <v>352</v>
      </c>
      <c r="T1538" s="245" t="s">
        <v>352</v>
      </c>
      <c r="U1538" s="223">
        <v>0.10902000000000001</v>
      </c>
      <c r="V1538" s="223">
        <f>ROUND(E1538*U1538,2)</f>
        <v>2.08</v>
      </c>
      <c r="W1538" s="223"/>
      <c r="X1538" s="223" t="s">
        <v>437</v>
      </c>
      <c r="Y1538" s="223" t="s">
        <v>355</v>
      </c>
      <c r="Z1538" s="212"/>
      <c r="AA1538" s="212"/>
      <c r="AB1538" s="212"/>
      <c r="AC1538" s="212"/>
      <c r="AD1538" s="212"/>
      <c r="AE1538" s="212"/>
      <c r="AF1538" s="212"/>
      <c r="AG1538" s="212" t="s">
        <v>438</v>
      </c>
      <c r="AH1538" s="212"/>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2" x14ac:dyDescent="0.2">
      <c r="A1539" s="219"/>
      <c r="B1539" s="220"/>
      <c r="C1539" s="274" t="s">
        <v>959</v>
      </c>
      <c r="D1539" s="264"/>
      <c r="E1539" s="265">
        <v>12.35</v>
      </c>
      <c r="F1539" s="223"/>
      <c r="G1539" s="223"/>
      <c r="H1539" s="223"/>
      <c r="I1539" s="223"/>
      <c r="J1539" s="223"/>
      <c r="K1539" s="223"/>
      <c r="L1539" s="223"/>
      <c r="M1539" s="223"/>
      <c r="N1539" s="222"/>
      <c r="O1539" s="222"/>
      <c r="P1539" s="222"/>
      <c r="Q1539" s="222"/>
      <c r="R1539" s="223"/>
      <c r="S1539" s="223"/>
      <c r="T1539" s="223"/>
      <c r="U1539" s="223"/>
      <c r="V1539" s="223"/>
      <c r="W1539" s="223"/>
      <c r="X1539" s="223"/>
      <c r="Y1539" s="223"/>
      <c r="Z1539" s="212"/>
      <c r="AA1539" s="212"/>
      <c r="AB1539" s="212"/>
      <c r="AC1539" s="212"/>
      <c r="AD1539" s="212"/>
      <c r="AE1539" s="212"/>
      <c r="AF1539" s="212"/>
      <c r="AG1539" s="212" t="s">
        <v>442</v>
      </c>
      <c r="AH1539" s="212">
        <v>5</v>
      </c>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3" x14ac:dyDescent="0.2">
      <c r="A1540" s="219"/>
      <c r="B1540" s="220"/>
      <c r="C1540" s="274" t="s">
        <v>960</v>
      </c>
      <c r="D1540" s="264"/>
      <c r="E1540" s="265">
        <v>4.92</v>
      </c>
      <c r="F1540" s="223"/>
      <c r="G1540" s="223"/>
      <c r="H1540" s="223"/>
      <c r="I1540" s="223"/>
      <c r="J1540" s="223"/>
      <c r="K1540" s="223"/>
      <c r="L1540" s="223"/>
      <c r="M1540" s="223"/>
      <c r="N1540" s="222"/>
      <c r="O1540" s="222"/>
      <c r="P1540" s="222"/>
      <c r="Q1540" s="222"/>
      <c r="R1540" s="223"/>
      <c r="S1540" s="223"/>
      <c r="T1540" s="223"/>
      <c r="U1540" s="223"/>
      <c r="V1540" s="223"/>
      <c r="W1540" s="223"/>
      <c r="X1540" s="223"/>
      <c r="Y1540" s="223"/>
      <c r="Z1540" s="212"/>
      <c r="AA1540" s="212"/>
      <c r="AB1540" s="212"/>
      <c r="AC1540" s="212"/>
      <c r="AD1540" s="212"/>
      <c r="AE1540" s="212"/>
      <c r="AF1540" s="212"/>
      <c r="AG1540" s="212" t="s">
        <v>442</v>
      </c>
      <c r="AH1540" s="212">
        <v>5</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3" x14ac:dyDescent="0.2">
      <c r="A1541" s="219"/>
      <c r="B1541" s="220"/>
      <c r="C1541" s="274" t="s">
        <v>1594</v>
      </c>
      <c r="D1541" s="264"/>
      <c r="E1541" s="265">
        <v>0.375</v>
      </c>
      <c r="F1541" s="223"/>
      <c r="G1541" s="223"/>
      <c r="H1541" s="223"/>
      <c r="I1541" s="223"/>
      <c r="J1541" s="223"/>
      <c r="K1541" s="223"/>
      <c r="L1541" s="223"/>
      <c r="M1541" s="223"/>
      <c r="N1541" s="222"/>
      <c r="O1541" s="222"/>
      <c r="P1541" s="222"/>
      <c r="Q1541" s="222"/>
      <c r="R1541" s="223"/>
      <c r="S1541" s="223"/>
      <c r="T1541" s="223"/>
      <c r="U1541" s="223"/>
      <c r="V1541" s="223"/>
      <c r="W1541" s="223"/>
      <c r="X1541" s="223"/>
      <c r="Y1541" s="223"/>
      <c r="Z1541" s="212"/>
      <c r="AA1541" s="212"/>
      <c r="AB1541" s="212"/>
      <c r="AC1541" s="212"/>
      <c r="AD1541" s="212"/>
      <c r="AE1541" s="212"/>
      <c r="AF1541" s="212"/>
      <c r="AG1541" s="212" t="s">
        <v>442</v>
      </c>
      <c r="AH1541" s="212">
        <v>5</v>
      </c>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3" x14ac:dyDescent="0.2">
      <c r="A1542" s="219"/>
      <c r="B1542" s="220"/>
      <c r="C1542" s="274" t="s">
        <v>1595</v>
      </c>
      <c r="D1542" s="264"/>
      <c r="E1542" s="265">
        <v>1.46</v>
      </c>
      <c r="F1542" s="223"/>
      <c r="G1542" s="223"/>
      <c r="H1542" s="223"/>
      <c r="I1542" s="223"/>
      <c r="J1542" s="223"/>
      <c r="K1542" s="223"/>
      <c r="L1542" s="223"/>
      <c r="M1542" s="223"/>
      <c r="N1542" s="222"/>
      <c r="O1542" s="222"/>
      <c r="P1542" s="222"/>
      <c r="Q1542" s="222"/>
      <c r="R1542" s="223"/>
      <c r="S1542" s="223"/>
      <c r="T1542" s="223"/>
      <c r="U1542" s="223"/>
      <c r="V1542" s="223"/>
      <c r="W1542" s="223"/>
      <c r="X1542" s="223"/>
      <c r="Y1542" s="223"/>
      <c r="Z1542" s="212"/>
      <c r="AA1542" s="212"/>
      <c r="AB1542" s="212"/>
      <c r="AC1542" s="212"/>
      <c r="AD1542" s="212"/>
      <c r="AE1542" s="212"/>
      <c r="AF1542" s="212"/>
      <c r="AG1542" s="212" t="s">
        <v>442</v>
      </c>
      <c r="AH1542" s="212">
        <v>5</v>
      </c>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ht="22.5" outlineLevel="1" x14ac:dyDescent="0.2">
      <c r="A1543" s="239">
        <v>248</v>
      </c>
      <c r="B1543" s="240" t="s">
        <v>1596</v>
      </c>
      <c r="C1543" s="257" t="s">
        <v>1597</v>
      </c>
      <c r="D1543" s="241" t="s">
        <v>486</v>
      </c>
      <c r="E1543" s="242">
        <v>62.23</v>
      </c>
      <c r="F1543" s="243"/>
      <c r="G1543" s="244">
        <f>ROUND(E1543*F1543,2)</f>
        <v>0</v>
      </c>
      <c r="H1543" s="243"/>
      <c r="I1543" s="244">
        <f>ROUND(E1543*H1543,2)</f>
        <v>0</v>
      </c>
      <c r="J1543" s="243"/>
      <c r="K1543" s="244">
        <f>ROUND(E1543*J1543,2)</f>
        <v>0</v>
      </c>
      <c r="L1543" s="244">
        <v>21</v>
      </c>
      <c r="M1543" s="244">
        <f>G1543*(1+L1543/100)</f>
        <v>0</v>
      </c>
      <c r="N1543" s="242">
        <v>3.8999999999999999E-4</v>
      </c>
      <c r="O1543" s="242">
        <f>ROUND(E1543*N1543,2)</f>
        <v>0.02</v>
      </c>
      <c r="P1543" s="242">
        <v>0</v>
      </c>
      <c r="Q1543" s="242">
        <f>ROUND(E1543*P1543,2)</f>
        <v>0</v>
      </c>
      <c r="R1543" s="244" t="s">
        <v>1587</v>
      </c>
      <c r="S1543" s="244" t="s">
        <v>352</v>
      </c>
      <c r="T1543" s="245" t="s">
        <v>352</v>
      </c>
      <c r="U1543" s="223">
        <v>0.1</v>
      </c>
      <c r="V1543" s="223">
        <f>ROUND(E1543*U1543,2)</f>
        <v>6.22</v>
      </c>
      <c r="W1543" s="223"/>
      <c r="X1543" s="223" t="s">
        <v>437</v>
      </c>
      <c r="Y1543" s="223" t="s">
        <v>355</v>
      </c>
      <c r="Z1543" s="212"/>
      <c r="AA1543" s="212"/>
      <c r="AB1543" s="212"/>
      <c r="AC1543" s="212"/>
      <c r="AD1543" s="212"/>
      <c r="AE1543" s="212"/>
      <c r="AF1543" s="212"/>
      <c r="AG1543" s="212" t="s">
        <v>438</v>
      </c>
      <c r="AH1543" s="212"/>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2" x14ac:dyDescent="0.2">
      <c r="A1544" s="219"/>
      <c r="B1544" s="220"/>
      <c r="C1544" s="258" t="s">
        <v>425</v>
      </c>
      <c r="D1544" s="246"/>
      <c r="E1544" s="246"/>
      <c r="F1544" s="246"/>
      <c r="G1544" s="246"/>
      <c r="H1544" s="223"/>
      <c r="I1544" s="223"/>
      <c r="J1544" s="223"/>
      <c r="K1544" s="223"/>
      <c r="L1544" s="223"/>
      <c r="M1544" s="223"/>
      <c r="N1544" s="222"/>
      <c r="O1544" s="222"/>
      <c r="P1544" s="222"/>
      <c r="Q1544" s="222"/>
      <c r="R1544" s="223"/>
      <c r="S1544" s="223"/>
      <c r="T1544" s="223"/>
      <c r="U1544" s="223"/>
      <c r="V1544" s="223"/>
      <c r="W1544" s="223"/>
      <c r="X1544" s="223"/>
      <c r="Y1544" s="223"/>
      <c r="Z1544" s="212"/>
      <c r="AA1544" s="212"/>
      <c r="AB1544" s="212"/>
      <c r="AC1544" s="212"/>
      <c r="AD1544" s="212"/>
      <c r="AE1544" s="212"/>
      <c r="AF1544" s="212"/>
      <c r="AG1544" s="212" t="s">
        <v>357</v>
      </c>
      <c r="AH1544" s="212"/>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3" x14ac:dyDescent="0.2">
      <c r="A1545" s="219"/>
      <c r="B1545" s="220"/>
      <c r="C1545" s="259" t="s">
        <v>1598</v>
      </c>
      <c r="D1545" s="248"/>
      <c r="E1545" s="248"/>
      <c r="F1545" s="248"/>
      <c r="G1545" s="248"/>
      <c r="H1545" s="223"/>
      <c r="I1545" s="223"/>
      <c r="J1545" s="223"/>
      <c r="K1545" s="223"/>
      <c r="L1545" s="223"/>
      <c r="M1545" s="223"/>
      <c r="N1545" s="222"/>
      <c r="O1545" s="222"/>
      <c r="P1545" s="222"/>
      <c r="Q1545" s="222"/>
      <c r="R1545" s="223"/>
      <c r="S1545" s="223"/>
      <c r="T1545" s="223"/>
      <c r="U1545" s="223"/>
      <c r="V1545" s="223"/>
      <c r="W1545" s="223"/>
      <c r="X1545" s="223"/>
      <c r="Y1545" s="223"/>
      <c r="Z1545" s="212"/>
      <c r="AA1545" s="212"/>
      <c r="AB1545" s="212"/>
      <c r="AC1545" s="212"/>
      <c r="AD1545" s="212"/>
      <c r="AE1545" s="212"/>
      <c r="AF1545" s="212"/>
      <c r="AG1545" s="212" t="s">
        <v>357</v>
      </c>
      <c r="AH1545" s="212"/>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47" t="str">
        <f>C1545</f>
        <v>Všechny stěny budou opatřeny malbou bílé barvy (standard např. TOLENS), kde není uvedeno jinak tak bezprašnou otěruvzdornou</v>
      </c>
      <c r="BB1545" s="212"/>
      <c r="BC1545" s="212"/>
      <c r="BD1545" s="212"/>
      <c r="BE1545" s="212"/>
      <c r="BF1545" s="212"/>
      <c r="BG1545" s="212"/>
      <c r="BH1545" s="212"/>
    </row>
    <row r="1546" spans="1:60" outlineLevel="2" x14ac:dyDescent="0.2">
      <c r="A1546" s="219"/>
      <c r="B1546" s="220"/>
      <c r="C1546" s="274" t="s">
        <v>728</v>
      </c>
      <c r="D1546" s="264"/>
      <c r="E1546" s="265"/>
      <c r="F1546" s="223"/>
      <c r="G1546" s="223"/>
      <c r="H1546" s="223"/>
      <c r="I1546" s="223"/>
      <c r="J1546" s="223"/>
      <c r="K1546" s="223"/>
      <c r="L1546" s="223"/>
      <c r="M1546" s="223"/>
      <c r="N1546" s="222"/>
      <c r="O1546" s="222"/>
      <c r="P1546" s="222"/>
      <c r="Q1546" s="222"/>
      <c r="R1546" s="223"/>
      <c r="S1546" s="223"/>
      <c r="T1546" s="223"/>
      <c r="U1546" s="223"/>
      <c r="V1546" s="223"/>
      <c r="W1546" s="223"/>
      <c r="X1546" s="223"/>
      <c r="Y1546" s="223"/>
      <c r="Z1546" s="212"/>
      <c r="AA1546" s="212"/>
      <c r="AB1546" s="212"/>
      <c r="AC1546" s="212"/>
      <c r="AD1546" s="212"/>
      <c r="AE1546" s="212"/>
      <c r="AF1546" s="212"/>
      <c r="AG1546" s="212" t="s">
        <v>442</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3" x14ac:dyDescent="0.2">
      <c r="A1547" s="219"/>
      <c r="B1547" s="220"/>
      <c r="C1547" s="274" t="s">
        <v>729</v>
      </c>
      <c r="D1547" s="264"/>
      <c r="E1547" s="265"/>
      <c r="F1547" s="223"/>
      <c r="G1547" s="223"/>
      <c r="H1547" s="223"/>
      <c r="I1547" s="223"/>
      <c r="J1547" s="223"/>
      <c r="K1547" s="223"/>
      <c r="L1547" s="223"/>
      <c r="M1547" s="223"/>
      <c r="N1547" s="222"/>
      <c r="O1547" s="222"/>
      <c r="P1547" s="222"/>
      <c r="Q1547" s="222"/>
      <c r="R1547" s="223"/>
      <c r="S1547" s="223"/>
      <c r="T1547" s="223"/>
      <c r="U1547" s="223"/>
      <c r="V1547" s="223"/>
      <c r="W1547" s="223"/>
      <c r="X1547" s="223"/>
      <c r="Y1547" s="223"/>
      <c r="Z1547" s="212"/>
      <c r="AA1547" s="212"/>
      <c r="AB1547" s="212"/>
      <c r="AC1547" s="212"/>
      <c r="AD1547" s="212"/>
      <c r="AE1547" s="212"/>
      <c r="AF1547" s="212"/>
      <c r="AG1547" s="212" t="s">
        <v>442</v>
      </c>
      <c r="AH1547" s="212">
        <v>0</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3" x14ac:dyDescent="0.2">
      <c r="A1548" s="219"/>
      <c r="B1548" s="220"/>
      <c r="C1548" s="274" t="s">
        <v>730</v>
      </c>
      <c r="D1548" s="264"/>
      <c r="E1548" s="265"/>
      <c r="F1548" s="223"/>
      <c r="G1548" s="223"/>
      <c r="H1548" s="223"/>
      <c r="I1548" s="223"/>
      <c r="J1548" s="223"/>
      <c r="K1548" s="223"/>
      <c r="L1548" s="223"/>
      <c r="M1548" s="223"/>
      <c r="N1548" s="222"/>
      <c r="O1548" s="222"/>
      <c r="P1548" s="222"/>
      <c r="Q1548" s="222"/>
      <c r="R1548" s="223"/>
      <c r="S1548" s="223"/>
      <c r="T1548" s="223"/>
      <c r="U1548" s="223"/>
      <c r="V1548" s="223"/>
      <c r="W1548" s="223"/>
      <c r="X1548" s="223"/>
      <c r="Y1548" s="223"/>
      <c r="Z1548" s="212"/>
      <c r="AA1548" s="212"/>
      <c r="AB1548" s="212"/>
      <c r="AC1548" s="212"/>
      <c r="AD1548" s="212"/>
      <c r="AE1548" s="212"/>
      <c r="AF1548" s="212"/>
      <c r="AG1548" s="212" t="s">
        <v>442</v>
      </c>
      <c r="AH1548" s="212">
        <v>0</v>
      </c>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3" x14ac:dyDescent="0.2">
      <c r="A1549" s="219"/>
      <c r="B1549" s="220"/>
      <c r="C1549" s="274" t="s">
        <v>731</v>
      </c>
      <c r="D1549" s="264"/>
      <c r="E1549" s="265">
        <v>32.22</v>
      </c>
      <c r="F1549" s="223"/>
      <c r="G1549" s="223"/>
      <c r="H1549" s="223"/>
      <c r="I1549" s="223"/>
      <c r="J1549" s="223"/>
      <c r="K1549" s="223"/>
      <c r="L1549" s="223"/>
      <c r="M1549" s="223"/>
      <c r="N1549" s="222"/>
      <c r="O1549" s="222"/>
      <c r="P1549" s="222"/>
      <c r="Q1549" s="222"/>
      <c r="R1549" s="223"/>
      <c r="S1549" s="223"/>
      <c r="T1549" s="223"/>
      <c r="U1549" s="223"/>
      <c r="V1549" s="223"/>
      <c r="W1549" s="223"/>
      <c r="X1549" s="223"/>
      <c r="Y1549" s="223"/>
      <c r="Z1549" s="212"/>
      <c r="AA1549" s="212"/>
      <c r="AB1549" s="212"/>
      <c r="AC1549" s="212"/>
      <c r="AD1549" s="212"/>
      <c r="AE1549" s="212"/>
      <c r="AF1549" s="212"/>
      <c r="AG1549" s="212" t="s">
        <v>442</v>
      </c>
      <c r="AH1549" s="212">
        <v>0</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3" x14ac:dyDescent="0.2">
      <c r="A1550" s="219"/>
      <c r="B1550" s="220"/>
      <c r="C1550" s="274" t="s">
        <v>732</v>
      </c>
      <c r="D1550" s="264"/>
      <c r="E1550" s="265">
        <v>-7.57</v>
      </c>
      <c r="F1550" s="223"/>
      <c r="G1550" s="223"/>
      <c r="H1550" s="223"/>
      <c r="I1550" s="223"/>
      <c r="J1550" s="223"/>
      <c r="K1550" s="223"/>
      <c r="L1550" s="223"/>
      <c r="M1550" s="223"/>
      <c r="N1550" s="222"/>
      <c r="O1550" s="222"/>
      <c r="P1550" s="222"/>
      <c r="Q1550" s="222"/>
      <c r="R1550" s="223"/>
      <c r="S1550" s="223"/>
      <c r="T1550" s="223"/>
      <c r="U1550" s="223"/>
      <c r="V1550" s="223"/>
      <c r="W1550" s="223"/>
      <c r="X1550" s="223"/>
      <c r="Y1550" s="223"/>
      <c r="Z1550" s="212"/>
      <c r="AA1550" s="212"/>
      <c r="AB1550" s="212"/>
      <c r="AC1550" s="212"/>
      <c r="AD1550" s="212"/>
      <c r="AE1550" s="212"/>
      <c r="AF1550" s="212"/>
      <c r="AG1550" s="212" t="s">
        <v>442</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3" x14ac:dyDescent="0.2">
      <c r="A1551" s="219"/>
      <c r="B1551" s="220"/>
      <c r="C1551" s="274" t="s">
        <v>733</v>
      </c>
      <c r="D1551" s="264"/>
      <c r="E1551" s="265">
        <v>1.2</v>
      </c>
      <c r="F1551" s="223"/>
      <c r="G1551" s="223"/>
      <c r="H1551" s="223"/>
      <c r="I1551" s="223"/>
      <c r="J1551" s="223"/>
      <c r="K1551" s="223"/>
      <c r="L1551" s="223"/>
      <c r="M1551" s="223"/>
      <c r="N1551" s="222"/>
      <c r="O1551" s="222"/>
      <c r="P1551" s="222"/>
      <c r="Q1551" s="222"/>
      <c r="R1551" s="223"/>
      <c r="S1551" s="223"/>
      <c r="T1551" s="223"/>
      <c r="U1551" s="223"/>
      <c r="V1551" s="223"/>
      <c r="W1551" s="223"/>
      <c r="X1551" s="223"/>
      <c r="Y1551" s="223"/>
      <c r="Z1551" s="212"/>
      <c r="AA1551" s="212"/>
      <c r="AB1551" s="212"/>
      <c r="AC1551" s="212"/>
      <c r="AD1551" s="212"/>
      <c r="AE1551" s="212"/>
      <c r="AF1551" s="212"/>
      <c r="AG1551" s="212" t="s">
        <v>442</v>
      </c>
      <c r="AH1551" s="212">
        <v>0</v>
      </c>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3" x14ac:dyDescent="0.2">
      <c r="A1552" s="219"/>
      <c r="B1552" s="220"/>
      <c r="C1552" s="274" t="s">
        <v>734</v>
      </c>
      <c r="D1552" s="264"/>
      <c r="E1552" s="265"/>
      <c r="F1552" s="223"/>
      <c r="G1552" s="223"/>
      <c r="H1552" s="223"/>
      <c r="I1552" s="223"/>
      <c r="J1552" s="223"/>
      <c r="K1552" s="223"/>
      <c r="L1552" s="223"/>
      <c r="M1552" s="223"/>
      <c r="N1552" s="222"/>
      <c r="O1552" s="222"/>
      <c r="P1552" s="222"/>
      <c r="Q1552" s="222"/>
      <c r="R1552" s="223"/>
      <c r="S1552" s="223"/>
      <c r="T1552" s="223"/>
      <c r="U1552" s="223"/>
      <c r="V1552" s="223"/>
      <c r="W1552" s="223"/>
      <c r="X1552" s="223"/>
      <c r="Y1552" s="223"/>
      <c r="Z1552" s="212"/>
      <c r="AA1552" s="212"/>
      <c r="AB1552" s="212"/>
      <c r="AC1552" s="212"/>
      <c r="AD1552" s="212"/>
      <c r="AE1552" s="212"/>
      <c r="AF1552" s="212"/>
      <c r="AG1552" s="212" t="s">
        <v>442</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3" x14ac:dyDescent="0.2">
      <c r="A1553" s="219"/>
      <c r="B1553" s="220"/>
      <c r="C1553" s="274" t="s">
        <v>735</v>
      </c>
      <c r="D1553" s="264"/>
      <c r="E1553" s="265">
        <v>21.72</v>
      </c>
      <c r="F1553" s="223"/>
      <c r="G1553" s="223"/>
      <c r="H1553" s="223"/>
      <c r="I1553" s="223"/>
      <c r="J1553" s="223"/>
      <c r="K1553" s="223"/>
      <c r="L1553" s="223"/>
      <c r="M1553" s="223"/>
      <c r="N1553" s="222"/>
      <c r="O1553" s="222"/>
      <c r="P1553" s="222"/>
      <c r="Q1553" s="222"/>
      <c r="R1553" s="223"/>
      <c r="S1553" s="223"/>
      <c r="T1553" s="223"/>
      <c r="U1553" s="223"/>
      <c r="V1553" s="223"/>
      <c r="W1553" s="223"/>
      <c r="X1553" s="223"/>
      <c r="Y1553" s="223"/>
      <c r="Z1553" s="212"/>
      <c r="AA1553" s="212"/>
      <c r="AB1553" s="212"/>
      <c r="AC1553" s="212"/>
      <c r="AD1553" s="212"/>
      <c r="AE1553" s="212"/>
      <c r="AF1553" s="212"/>
      <c r="AG1553" s="212" t="s">
        <v>442</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3" x14ac:dyDescent="0.2">
      <c r="A1554" s="219"/>
      <c r="B1554" s="220"/>
      <c r="C1554" s="274" t="s">
        <v>736</v>
      </c>
      <c r="D1554" s="264"/>
      <c r="E1554" s="265">
        <v>-4.1500000000000004</v>
      </c>
      <c r="F1554" s="223"/>
      <c r="G1554" s="223"/>
      <c r="H1554" s="223"/>
      <c r="I1554" s="223"/>
      <c r="J1554" s="223"/>
      <c r="K1554" s="223"/>
      <c r="L1554" s="223"/>
      <c r="M1554" s="223"/>
      <c r="N1554" s="222"/>
      <c r="O1554" s="222"/>
      <c r="P1554" s="222"/>
      <c r="Q1554" s="222"/>
      <c r="R1554" s="223"/>
      <c r="S1554" s="223"/>
      <c r="T1554" s="223"/>
      <c r="U1554" s="223"/>
      <c r="V1554" s="223"/>
      <c r="W1554" s="223"/>
      <c r="X1554" s="223"/>
      <c r="Y1554" s="223"/>
      <c r="Z1554" s="212"/>
      <c r="AA1554" s="212"/>
      <c r="AB1554" s="212"/>
      <c r="AC1554" s="212"/>
      <c r="AD1554" s="212"/>
      <c r="AE1554" s="212"/>
      <c r="AF1554" s="212"/>
      <c r="AG1554" s="212" t="s">
        <v>442</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3" x14ac:dyDescent="0.2">
      <c r="A1555" s="219"/>
      <c r="B1555" s="220"/>
      <c r="C1555" s="274" t="s">
        <v>737</v>
      </c>
      <c r="D1555" s="264"/>
      <c r="E1555" s="265">
        <v>0.6</v>
      </c>
      <c r="F1555" s="223"/>
      <c r="G1555" s="223"/>
      <c r="H1555" s="223"/>
      <c r="I1555" s="223"/>
      <c r="J1555" s="223"/>
      <c r="K1555" s="223"/>
      <c r="L1555" s="223"/>
      <c r="M1555" s="223"/>
      <c r="N1555" s="222"/>
      <c r="O1555" s="222"/>
      <c r="P1555" s="222"/>
      <c r="Q1555" s="222"/>
      <c r="R1555" s="223"/>
      <c r="S1555" s="223"/>
      <c r="T1555" s="223"/>
      <c r="U1555" s="223"/>
      <c r="V1555" s="223"/>
      <c r="W1555" s="223"/>
      <c r="X1555" s="223"/>
      <c r="Y1555" s="223"/>
      <c r="Z1555" s="212"/>
      <c r="AA1555" s="212"/>
      <c r="AB1555" s="212"/>
      <c r="AC1555" s="212"/>
      <c r="AD1555" s="212"/>
      <c r="AE1555" s="212"/>
      <c r="AF1555" s="212"/>
      <c r="AG1555" s="212" t="s">
        <v>442</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3" x14ac:dyDescent="0.2">
      <c r="A1556" s="219"/>
      <c r="B1556" s="220"/>
      <c r="C1556" s="274" t="s">
        <v>738</v>
      </c>
      <c r="D1556" s="264"/>
      <c r="E1556" s="265"/>
      <c r="F1556" s="223"/>
      <c r="G1556" s="223"/>
      <c r="H1556" s="223"/>
      <c r="I1556" s="223"/>
      <c r="J1556" s="223"/>
      <c r="K1556" s="223"/>
      <c r="L1556" s="223"/>
      <c r="M1556" s="223"/>
      <c r="N1556" s="222"/>
      <c r="O1556" s="222"/>
      <c r="P1556" s="222"/>
      <c r="Q1556" s="222"/>
      <c r="R1556" s="223"/>
      <c r="S1556" s="223"/>
      <c r="T1556" s="223"/>
      <c r="U1556" s="223"/>
      <c r="V1556" s="223"/>
      <c r="W1556" s="223"/>
      <c r="X1556" s="223"/>
      <c r="Y1556" s="223"/>
      <c r="Z1556" s="212"/>
      <c r="AA1556" s="212"/>
      <c r="AB1556" s="212"/>
      <c r="AC1556" s="212"/>
      <c r="AD1556" s="212"/>
      <c r="AE1556" s="212"/>
      <c r="AF1556" s="212"/>
      <c r="AG1556" s="212" t="s">
        <v>442</v>
      </c>
      <c r="AH1556" s="212">
        <v>0</v>
      </c>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3" x14ac:dyDescent="0.2">
      <c r="A1557" s="219"/>
      <c r="B1557" s="220"/>
      <c r="C1557" s="274" t="s">
        <v>739</v>
      </c>
      <c r="D1557" s="264"/>
      <c r="E1557" s="265">
        <v>20.52</v>
      </c>
      <c r="F1557" s="223"/>
      <c r="G1557" s="223"/>
      <c r="H1557" s="223"/>
      <c r="I1557" s="223"/>
      <c r="J1557" s="223"/>
      <c r="K1557" s="223"/>
      <c r="L1557" s="223"/>
      <c r="M1557" s="223"/>
      <c r="N1557" s="222"/>
      <c r="O1557" s="222"/>
      <c r="P1557" s="222"/>
      <c r="Q1557" s="222"/>
      <c r="R1557" s="223"/>
      <c r="S1557" s="223"/>
      <c r="T1557" s="223"/>
      <c r="U1557" s="223"/>
      <c r="V1557" s="223"/>
      <c r="W1557" s="223"/>
      <c r="X1557" s="223"/>
      <c r="Y1557" s="223"/>
      <c r="Z1557" s="212"/>
      <c r="AA1557" s="212"/>
      <c r="AB1557" s="212"/>
      <c r="AC1557" s="212"/>
      <c r="AD1557" s="212"/>
      <c r="AE1557" s="212"/>
      <c r="AF1557" s="212"/>
      <c r="AG1557" s="212" t="s">
        <v>442</v>
      </c>
      <c r="AH1557" s="212">
        <v>0</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3" x14ac:dyDescent="0.2">
      <c r="A1558" s="219"/>
      <c r="B1558" s="220"/>
      <c r="C1558" s="274" t="s">
        <v>740</v>
      </c>
      <c r="D1558" s="264"/>
      <c r="E1558" s="265">
        <v>-1.68</v>
      </c>
      <c r="F1558" s="223"/>
      <c r="G1558" s="223"/>
      <c r="H1558" s="223"/>
      <c r="I1558" s="223"/>
      <c r="J1558" s="223"/>
      <c r="K1558" s="223"/>
      <c r="L1558" s="223"/>
      <c r="M1558" s="223"/>
      <c r="N1558" s="222"/>
      <c r="O1558" s="222"/>
      <c r="P1558" s="222"/>
      <c r="Q1558" s="222"/>
      <c r="R1558" s="223"/>
      <c r="S1558" s="223"/>
      <c r="T1558" s="223"/>
      <c r="U1558" s="223"/>
      <c r="V1558" s="223"/>
      <c r="W1558" s="223"/>
      <c r="X1558" s="223"/>
      <c r="Y1558" s="223"/>
      <c r="Z1558" s="212"/>
      <c r="AA1558" s="212"/>
      <c r="AB1558" s="212"/>
      <c r="AC1558" s="212"/>
      <c r="AD1558" s="212"/>
      <c r="AE1558" s="212"/>
      <c r="AF1558" s="212"/>
      <c r="AG1558" s="212" t="s">
        <v>442</v>
      </c>
      <c r="AH1558" s="212">
        <v>0</v>
      </c>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3" x14ac:dyDescent="0.2">
      <c r="A1559" s="219"/>
      <c r="B1559" s="220"/>
      <c r="C1559" s="274" t="s">
        <v>741</v>
      </c>
      <c r="D1559" s="264"/>
      <c r="E1559" s="265"/>
      <c r="F1559" s="223"/>
      <c r="G1559" s="223"/>
      <c r="H1559" s="223"/>
      <c r="I1559" s="223"/>
      <c r="J1559" s="223"/>
      <c r="K1559" s="223"/>
      <c r="L1559" s="223"/>
      <c r="M1559" s="223"/>
      <c r="N1559" s="222"/>
      <c r="O1559" s="222"/>
      <c r="P1559" s="222"/>
      <c r="Q1559" s="222"/>
      <c r="R1559" s="223"/>
      <c r="S1559" s="223"/>
      <c r="T1559" s="223"/>
      <c r="U1559" s="223"/>
      <c r="V1559" s="223"/>
      <c r="W1559" s="223"/>
      <c r="X1559" s="223"/>
      <c r="Y1559" s="223"/>
      <c r="Z1559" s="212"/>
      <c r="AA1559" s="212"/>
      <c r="AB1559" s="212"/>
      <c r="AC1559" s="212"/>
      <c r="AD1559" s="212"/>
      <c r="AE1559" s="212"/>
      <c r="AF1559" s="212"/>
      <c r="AG1559" s="212" t="s">
        <v>442</v>
      </c>
      <c r="AH1559" s="212">
        <v>0</v>
      </c>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3" x14ac:dyDescent="0.2">
      <c r="A1560" s="219"/>
      <c r="B1560" s="220"/>
      <c r="C1560" s="274" t="s">
        <v>742</v>
      </c>
      <c r="D1560" s="264"/>
      <c r="E1560" s="265"/>
      <c r="F1560" s="223"/>
      <c r="G1560" s="223"/>
      <c r="H1560" s="223"/>
      <c r="I1560" s="223"/>
      <c r="J1560" s="223"/>
      <c r="K1560" s="223"/>
      <c r="L1560" s="223"/>
      <c r="M1560" s="223"/>
      <c r="N1560" s="222"/>
      <c r="O1560" s="222"/>
      <c r="P1560" s="222"/>
      <c r="Q1560" s="222"/>
      <c r="R1560" s="223"/>
      <c r="S1560" s="223"/>
      <c r="T1560" s="223"/>
      <c r="U1560" s="223"/>
      <c r="V1560" s="223"/>
      <c r="W1560" s="223"/>
      <c r="X1560" s="223"/>
      <c r="Y1560" s="223"/>
      <c r="Z1560" s="212"/>
      <c r="AA1560" s="212"/>
      <c r="AB1560" s="212"/>
      <c r="AC1560" s="212"/>
      <c r="AD1560" s="212"/>
      <c r="AE1560" s="212"/>
      <c r="AF1560" s="212"/>
      <c r="AG1560" s="212" t="s">
        <v>442</v>
      </c>
      <c r="AH1560" s="212">
        <v>0</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3" x14ac:dyDescent="0.2">
      <c r="A1561" s="219"/>
      <c r="B1561" s="220"/>
      <c r="C1561" s="274" t="s">
        <v>743</v>
      </c>
      <c r="D1561" s="264"/>
      <c r="E1561" s="265">
        <v>17.100000000000001</v>
      </c>
      <c r="F1561" s="223"/>
      <c r="G1561" s="223"/>
      <c r="H1561" s="223"/>
      <c r="I1561" s="223"/>
      <c r="J1561" s="223"/>
      <c r="K1561" s="223"/>
      <c r="L1561" s="223"/>
      <c r="M1561" s="223"/>
      <c r="N1561" s="222"/>
      <c r="O1561" s="222"/>
      <c r="P1561" s="222"/>
      <c r="Q1561" s="222"/>
      <c r="R1561" s="223"/>
      <c r="S1561" s="223"/>
      <c r="T1561" s="223"/>
      <c r="U1561" s="223"/>
      <c r="V1561" s="223"/>
      <c r="W1561" s="223"/>
      <c r="X1561" s="223"/>
      <c r="Y1561" s="223"/>
      <c r="Z1561" s="212"/>
      <c r="AA1561" s="212"/>
      <c r="AB1561" s="212"/>
      <c r="AC1561" s="212"/>
      <c r="AD1561" s="212"/>
      <c r="AE1561" s="212"/>
      <c r="AF1561" s="212"/>
      <c r="AG1561" s="212" t="s">
        <v>442</v>
      </c>
      <c r="AH1561" s="212">
        <v>0</v>
      </c>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3" x14ac:dyDescent="0.2">
      <c r="A1562" s="219"/>
      <c r="B1562" s="220"/>
      <c r="C1562" s="274" t="s">
        <v>740</v>
      </c>
      <c r="D1562" s="264"/>
      <c r="E1562" s="265">
        <v>-1.68</v>
      </c>
      <c r="F1562" s="223"/>
      <c r="G1562" s="223"/>
      <c r="H1562" s="223"/>
      <c r="I1562" s="223"/>
      <c r="J1562" s="223"/>
      <c r="K1562" s="223"/>
      <c r="L1562" s="223"/>
      <c r="M1562" s="223"/>
      <c r="N1562" s="222"/>
      <c r="O1562" s="222"/>
      <c r="P1562" s="222"/>
      <c r="Q1562" s="222"/>
      <c r="R1562" s="223"/>
      <c r="S1562" s="223"/>
      <c r="T1562" s="223"/>
      <c r="U1562" s="223"/>
      <c r="V1562" s="223"/>
      <c r="W1562" s="223"/>
      <c r="X1562" s="223"/>
      <c r="Y1562" s="223"/>
      <c r="Z1562" s="212"/>
      <c r="AA1562" s="212"/>
      <c r="AB1562" s="212"/>
      <c r="AC1562" s="212"/>
      <c r="AD1562" s="212"/>
      <c r="AE1562" s="212"/>
      <c r="AF1562" s="212"/>
      <c r="AG1562" s="212" t="s">
        <v>442</v>
      </c>
      <c r="AH1562" s="212">
        <v>0</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3" x14ac:dyDescent="0.2">
      <c r="A1563" s="219"/>
      <c r="B1563" s="220"/>
      <c r="C1563" s="274" t="s">
        <v>741</v>
      </c>
      <c r="D1563" s="264"/>
      <c r="E1563" s="265"/>
      <c r="F1563" s="223"/>
      <c r="G1563" s="223"/>
      <c r="H1563" s="223"/>
      <c r="I1563" s="223"/>
      <c r="J1563" s="223"/>
      <c r="K1563" s="223"/>
      <c r="L1563" s="223"/>
      <c r="M1563" s="223"/>
      <c r="N1563" s="222"/>
      <c r="O1563" s="222"/>
      <c r="P1563" s="222"/>
      <c r="Q1563" s="222"/>
      <c r="R1563" s="223"/>
      <c r="S1563" s="223"/>
      <c r="T1563" s="223"/>
      <c r="U1563" s="223"/>
      <c r="V1563" s="223"/>
      <c r="W1563" s="223"/>
      <c r="X1563" s="223"/>
      <c r="Y1563" s="223"/>
      <c r="Z1563" s="212"/>
      <c r="AA1563" s="212"/>
      <c r="AB1563" s="212"/>
      <c r="AC1563" s="212"/>
      <c r="AD1563" s="212"/>
      <c r="AE1563" s="212"/>
      <c r="AF1563" s="212"/>
      <c r="AG1563" s="212" t="s">
        <v>442</v>
      </c>
      <c r="AH1563" s="212">
        <v>0</v>
      </c>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3" x14ac:dyDescent="0.2">
      <c r="A1564" s="219"/>
      <c r="B1564" s="220"/>
      <c r="C1564" s="274" t="s">
        <v>744</v>
      </c>
      <c r="D1564" s="264"/>
      <c r="E1564" s="265"/>
      <c r="F1564" s="223"/>
      <c r="G1564" s="223"/>
      <c r="H1564" s="223"/>
      <c r="I1564" s="223"/>
      <c r="J1564" s="223"/>
      <c r="K1564" s="223"/>
      <c r="L1564" s="223"/>
      <c r="M1564" s="223"/>
      <c r="N1564" s="222"/>
      <c r="O1564" s="222"/>
      <c r="P1564" s="222"/>
      <c r="Q1564" s="222"/>
      <c r="R1564" s="223"/>
      <c r="S1564" s="223"/>
      <c r="T1564" s="223"/>
      <c r="U1564" s="223"/>
      <c r="V1564" s="223"/>
      <c r="W1564" s="223"/>
      <c r="X1564" s="223"/>
      <c r="Y1564" s="223"/>
      <c r="Z1564" s="212"/>
      <c r="AA1564" s="212"/>
      <c r="AB1564" s="212"/>
      <c r="AC1564" s="212"/>
      <c r="AD1564" s="212"/>
      <c r="AE1564" s="212"/>
      <c r="AF1564" s="212"/>
      <c r="AG1564" s="212" t="s">
        <v>442</v>
      </c>
      <c r="AH1564" s="212">
        <v>0</v>
      </c>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3" x14ac:dyDescent="0.2">
      <c r="A1565" s="219"/>
      <c r="B1565" s="220"/>
      <c r="C1565" s="274" t="s">
        <v>745</v>
      </c>
      <c r="D1565" s="264"/>
      <c r="E1565" s="265">
        <v>15.9</v>
      </c>
      <c r="F1565" s="223"/>
      <c r="G1565" s="223"/>
      <c r="H1565" s="223"/>
      <c r="I1565" s="223"/>
      <c r="J1565" s="223"/>
      <c r="K1565" s="223"/>
      <c r="L1565" s="223"/>
      <c r="M1565" s="223"/>
      <c r="N1565" s="222"/>
      <c r="O1565" s="222"/>
      <c r="P1565" s="222"/>
      <c r="Q1565" s="222"/>
      <c r="R1565" s="223"/>
      <c r="S1565" s="223"/>
      <c r="T1565" s="223"/>
      <c r="U1565" s="223"/>
      <c r="V1565" s="223"/>
      <c r="W1565" s="223"/>
      <c r="X1565" s="223"/>
      <c r="Y1565" s="223"/>
      <c r="Z1565" s="212"/>
      <c r="AA1565" s="212"/>
      <c r="AB1565" s="212"/>
      <c r="AC1565" s="212"/>
      <c r="AD1565" s="212"/>
      <c r="AE1565" s="212"/>
      <c r="AF1565" s="212"/>
      <c r="AG1565" s="212" t="s">
        <v>442</v>
      </c>
      <c r="AH1565" s="212">
        <v>0</v>
      </c>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3" x14ac:dyDescent="0.2">
      <c r="A1566" s="219"/>
      <c r="B1566" s="220"/>
      <c r="C1566" s="274" t="s">
        <v>746</v>
      </c>
      <c r="D1566" s="264"/>
      <c r="E1566" s="265">
        <v>-1.47</v>
      </c>
      <c r="F1566" s="223"/>
      <c r="G1566" s="223"/>
      <c r="H1566" s="223"/>
      <c r="I1566" s="223"/>
      <c r="J1566" s="223"/>
      <c r="K1566" s="223"/>
      <c r="L1566" s="223"/>
      <c r="M1566" s="223"/>
      <c r="N1566" s="222"/>
      <c r="O1566" s="222"/>
      <c r="P1566" s="222"/>
      <c r="Q1566" s="222"/>
      <c r="R1566" s="223"/>
      <c r="S1566" s="223"/>
      <c r="T1566" s="223"/>
      <c r="U1566" s="223"/>
      <c r="V1566" s="223"/>
      <c r="W1566" s="223"/>
      <c r="X1566" s="223"/>
      <c r="Y1566" s="223"/>
      <c r="Z1566" s="212"/>
      <c r="AA1566" s="212"/>
      <c r="AB1566" s="212"/>
      <c r="AC1566" s="212"/>
      <c r="AD1566" s="212"/>
      <c r="AE1566" s="212"/>
      <c r="AF1566" s="212"/>
      <c r="AG1566" s="212" t="s">
        <v>442</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3" x14ac:dyDescent="0.2">
      <c r="A1567" s="219"/>
      <c r="B1567" s="220"/>
      <c r="C1567" s="274" t="s">
        <v>741</v>
      </c>
      <c r="D1567" s="264"/>
      <c r="E1567" s="265"/>
      <c r="F1567" s="223"/>
      <c r="G1567" s="223"/>
      <c r="H1567" s="223"/>
      <c r="I1567" s="223"/>
      <c r="J1567" s="223"/>
      <c r="K1567" s="223"/>
      <c r="L1567" s="223"/>
      <c r="M1567" s="223"/>
      <c r="N1567" s="222"/>
      <c r="O1567" s="222"/>
      <c r="P1567" s="222"/>
      <c r="Q1567" s="222"/>
      <c r="R1567" s="223"/>
      <c r="S1567" s="223"/>
      <c r="T1567" s="223"/>
      <c r="U1567" s="223"/>
      <c r="V1567" s="223"/>
      <c r="W1567" s="223"/>
      <c r="X1567" s="223"/>
      <c r="Y1567" s="223"/>
      <c r="Z1567" s="212"/>
      <c r="AA1567" s="212"/>
      <c r="AB1567" s="212"/>
      <c r="AC1567" s="212"/>
      <c r="AD1567" s="212"/>
      <c r="AE1567" s="212"/>
      <c r="AF1567" s="212"/>
      <c r="AG1567" s="212" t="s">
        <v>442</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3" x14ac:dyDescent="0.2">
      <c r="A1568" s="219"/>
      <c r="B1568" s="220"/>
      <c r="C1568" s="275" t="s">
        <v>459</v>
      </c>
      <c r="D1568" s="266"/>
      <c r="E1568" s="267">
        <v>92.71</v>
      </c>
      <c r="F1568" s="223"/>
      <c r="G1568" s="223"/>
      <c r="H1568" s="223"/>
      <c r="I1568" s="223"/>
      <c r="J1568" s="223"/>
      <c r="K1568" s="223"/>
      <c r="L1568" s="223"/>
      <c r="M1568" s="223"/>
      <c r="N1568" s="222"/>
      <c r="O1568" s="222"/>
      <c r="P1568" s="222"/>
      <c r="Q1568" s="222"/>
      <c r="R1568" s="223"/>
      <c r="S1568" s="223"/>
      <c r="T1568" s="223"/>
      <c r="U1568" s="223"/>
      <c r="V1568" s="223"/>
      <c r="W1568" s="223"/>
      <c r="X1568" s="223"/>
      <c r="Y1568" s="223"/>
      <c r="Z1568" s="212"/>
      <c r="AA1568" s="212"/>
      <c r="AB1568" s="212"/>
      <c r="AC1568" s="212"/>
      <c r="AD1568" s="212"/>
      <c r="AE1568" s="212"/>
      <c r="AF1568" s="212"/>
      <c r="AG1568" s="212" t="s">
        <v>442</v>
      </c>
      <c r="AH1568" s="212">
        <v>1</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3" x14ac:dyDescent="0.2">
      <c r="A1569" s="219"/>
      <c r="B1569" s="220"/>
      <c r="C1569" s="274" t="s">
        <v>747</v>
      </c>
      <c r="D1569" s="264"/>
      <c r="E1569" s="265"/>
      <c r="F1569" s="223"/>
      <c r="G1569" s="223"/>
      <c r="H1569" s="223"/>
      <c r="I1569" s="223"/>
      <c r="J1569" s="223"/>
      <c r="K1569" s="223"/>
      <c r="L1569" s="223"/>
      <c r="M1569" s="223"/>
      <c r="N1569" s="222"/>
      <c r="O1569" s="222"/>
      <c r="P1569" s="222"/>
      <c r="Q1569" s="222"/>
      <c r="R1569" s="223"/>
      <c r="S1569" s="223"/>
      <c r="T1569" s="223"/>
      <c r="U1569" s="223"/>
      <c r="V1569" s="223"/>
      <c r="W1569" s="223"/>
      <c r="X1569" s="223"/>
      <c r="Y1569" s="223"/>
      <c r="Z1569" s="212"/>
      <c r="AA1569" s="212"/>
      <c r="AB1569" s="212"/>
      <c r="AC1569" s="212"/>
      <c r="AD1569" s="212"/>
      <c r="AE1569" s="212"/>
      <c r="AF1569" s="212"/>
      <c r="AG1569" s="212" t="s">
        <v>442</v>
      </c>
      <c r="AH1569" s="212">
        <v>0</v>
      </c>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3" x14ac:dyDescent="0.2">
      <c r="A1570" s="219"/>
      <c r="B1570" s="220"/>
      <c r="C1570" s="274" t="s">
        <v>748</v>
      </c>
      <c r="D1570" s="264"/>
      <c r="E1570" s="265">
        <v>-30.48</v>
      </c>
      <c r="F1570" s="223"/>
      <c r="G1570" s="223"/>
      <c r="H1570" s="223"/>
      <c r="I1570" s="223"/>
      <c r="J1570" s="223"/>
      <c r="K1570" s="223"/>
      <c r="L1570" s="223"/>
      <c r="M1570" s="223"/>
      <c r="N1570" s="222"/>
      <c r="O1570" s="222"/>
      <c r="P1570" s="222"/>
      <c r="Q1570" s="222"/>
      <c r="R1570" s="223"/>
      <c r="S1570" s="223"/>
      <c r="T1570" s="223"/>
      <c r="U1570" s="223"/>
      <c r="V1570" s="223"/>
      <c r="W1570" s="223"/>
      <c r="X1570" s="223"/>
      <c r="Y1570" s="223"/>
      <c r="Z1570" s="212"/>
      <c r="AA1570" s="212"/>
      <c r="AB1570" s="212"/>
      <c r="AC1570" s="212"/>
      <c r="AD1570" s="212"/>
      <c r="AE1570" s="212"/>
      <c r="AF1570" s="212"/>
      <c r="AG1570" s="212" t="s">
        <v>442</v>
      </c>
      <c r="AH1570" s="212">
        <v>5</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3" x14ac:dyDescent="0.2">
      <c r="A1571" s="219"/>
      <c r="B1571" s="220"/>
      <c r="C1571" s="275" t="s">
        <v>459</v>
      </c>
      <c r="D1571" s="266"/>
      <c r="E1571" s="267">
        <v>-30.48</v>
      </c>
      <c r="F1571" s="223"/>
      <c r="G1571" s="223"/>
      <c r="H1571" s="223"/>
      <c r="I1571" s="223"/>
      <c r="J1571" s="223"/>
      <c r="K1571" s="223"/>
      <c r="L1571" s="223"/>
      <c r="M1571" s="223"/>
      <c r="N1571" s="222"/>
      <c r="O1571" s="222"/>
      <c r="P1571" s="222"/>
      <c r="Q1571" s="222"/>
      <c r="R1571" s="223"/>
      <c r="S1571" s="223"/>
      <c r="T1571" s="223"/>
      <c r="U1571" s="223"/>
      <c r="V1571" s="223"/>
      <c r="W1571" s="223"/>
      <c r="X1571" s="223"/>
      <c r="Y1571" s="223"/>
      <c r="Z1571" s="212"/>
      <c r="AA1571" s="212"/>
      <c r="AB1571" s="212"/>
      <c r="AC1571" s="212"/>
      <c r="AD1571" s="212"/>
      <c r="AE1571" s="212"/>
      <c r="AF1571" s="212"/>
      <c r="AG1571" s="212" t="s">
        <v>442</v>
      </c>
      <c r="AH1571" s="212">
        <v>1</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1" x14ac:dyDescent="0.2">
      <c r="A1572" s="239">
        <v>249</v>
      </c>
      <c r="B1572" s="240" t="s">
        <v>1599</v>
      </c>
      <c r="C1572" s="257" t="s">
        <v>1600</v>
      </c>
      <c r="D1572" s="241" t="s">
        <v>486</v>
      </c>
      <c r="E1572" s="242">
        <v>60</v>
      </c>
      <c r="F1572" s="243"/>
      <c r="G1572" s="244">
        <f>ROUND(E1572*F1572,2)</f>
        <v>0</v>
      </c>
      <c r="H1572" s="243"/>
      <c r="I1572" s="244">
        <f>ROUND(E1572*H1572,2)</f>
        <v>0</v>
      </c>
      <c r="J1572" s="243"/>
      <c r="K1572" s="244">
        <f>ROUND(E1572*J1572,2)</f>
        <v>0</v>
      </c>
      <c r="L1572" s="244">
        <v>21</v>
      </c>
      <c r="M1572" s="244">
        <f>G1572*(1+L1572/100)</f>
        <v>0</v>
      </c>
      <c r="N1572" s="242">
        <v>1.0000000000000001E-5</v>
      </c>
      <c r="O1572" s="242">
        <f>ROUND(E1572*N1572,2)</f>
        <v>0</v>
      </c>
      <c r="P1572" s="242">
        <v>0</v>
      </c>
      <c r="Q1572" s="242">
        <f>ROUND(E1572*P1572,2)</f>
        <v>0</v>
      </c>
      <c r="R1572" s="244" t="s">
        <v>1587</v>
      </c>
      <c r="S1572" s="244" t="s">
        <v>352</v>
      </c>
      <c r="T1572" s="245" t="s">
        <v>352</v>
      </c>
      <c r="U1572" s="223">
        <v>0.03</v>
      </c>
      <c r="V1572" s="223">
        <f>ROUND(E1572*U1572,2)</f>
        <v>1.8</v>
      </c>
      <c r="W1572" s="223"/>
      <c r="X1572" s="223" t="s">
        <v>437</v>
      </c>
      <c r="Y1572" s="223" t="s">
        <v>355</v>
      </c>
      <c r="Z1572" s="212"/>
      <c r="AA1572" s="212"/>
      <c r="AB1572" s="212"/>
      <c r="AC1572" s="212"/>
      <c r="AD1572" s="212"/>
      <c r="AE1572" s="212"/>
      <c r="AF1572" s="212"/>
      <c r="AG1572" s="212" t="s">
        <v>438</v>
      </c>
      <c r="AH1572" s="212"/>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2" x14ac:dyDescent="0.2">
      <c r="A1573" s="219"/>
      <c r="B1573" s="220"/>
      <c r="C1573" s="274" t="s">
        <v>1601</v>
      </c>
      <c r="D1573" s="264"/>
      <c r="E1573" s="265">
        <v>60</v>
      </c>
      <c r="F1573" s="223"/>
      <c r="G1573" s="223"/>
      <c r="H1573" s="223"/>
      <c r="I1573" s="223"/>
      <c r="J1573" s="223"/>
      <c r="K1573" s="223"/>
      <c r="L1573" s="223"/>
      <c r="M1573" s="223"/>
      <c r="N1573" s="222"/>
      <c r="O1573" s="222"/>
      <c r="P1573" s="222"/>
      <c r="Q1573" s="222"/>
      <c r="R1573" s="223"/>
      <c r="S1573" s="223"/>
      <c r="T1573" s="223"/>
      <c r="U1573" s="223"/>
      <c r="V1573" s="223"/>
      <c r="W1573" s="223"/>
      <c r="X1573" s="223"/>
      <c r="Y1573" s="223"/>
      <c r="Z1573" s="212"/>
      <c r="AA1573" s="212"/>
      <c r="AB1573" s="212"/>
      <c r="AC1573" s="212"/>
      <c r="AD1573" s="212"/>
      <c r="AE1573" s="212"/>
      <c r="AF1573" s="212"/>
      <c r="AG1573" s="212" t="s">
        <v>442</v>
      </c>
      <c r="AH1573" s="212">
        <v>0</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3" x14ac:dyDescent="0.2">
      <c r="A1574" s="219"/>
      <c r="B1574" s="220"/>
      <c r="C1574" s="275" t="s">
        <v>459</v>
      </c>
      <c r="D1574" s="266"/>
      <c r="E1574" s="267">
        <v>60</v>
      </c>
      <c r="F1574" s="223"/>
      <c r="G1574" s="223"/>
      <c r="H1574" s="223"/>
      <c r="I1574" s="223"/>
      <c r="J1574" s="223"/>
      <c r="K1574" s="223"/>
      <c r="L1574" s="223"/>
      <c r="M1574" s="223"/>
      <c r="N1574" s="222"/>
      <c r="O1574" s="222"/>
      <c r="P1574" s="222"/>
      <c r="Q1574" s="222"/>
      <c r="R1574" s="223"/>
      <c r="S1574" s="223"/>
      <c r="T1574" s="223"/>
      <c r="U1574" s="223"/>
      <c r="V1574" s="223"/>
      <c r="W1574" s="223"/>
      <c r="X1574" s="223"/>
      <c r="Y1574" s="223"/>
      <c r="Z1574" s="212"/>
      <c r="AA1574" s="212"/>
      <c r="AB1574" s="212"/>
      <c r="AC1574" s="212"/>
      <c r="AD1574" s="212"/>
      <c r="AE1574" s="212"/>
      <c r="AF1574" s="212"/>
      <c r="AG1574" s="212" t="s">
        <v>442</v>
      </c>
      <c r="AH1574" s="212">
        <v>1</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1" x14ac:dyDescent="0.2">
      <c r="A1575" s="239">
        <v>250</v>
      </c>
      <c r="B1575" s="240" t="s">
        <v>1602</v>
      </c>
      <c r="C1575" s="257" t="s">
        <v>1603</v>
      </c>
      <c r="D1575" s="241" t="s">
        <v>486</v>
      </c>
      <c r="E1575" s="242">
        <v>116.65</v>
      </c>
      <c r="F1575" s="243"/>
      <c r="G1575" s="244">
        <f>ROUND(E1575*F1575,2)</f>
        <v>0</v>
      </c>
      <c r="H1575" s="243"/>
      <c r="I1575" s="244">
        <f>ROUND(E1575*H1575,2)</f>
        <v>0</v>
      </c>
      <c r="J1575" s="243"/>
      <c r="K1575" s="244">
        <f>ROUND(E1575*J1575,2)</f>
        <v>0</v>
      </c>
      <c r="L1575" s="244">
        <v>21</v>
      </c>
      <c r="M1575" s="244">
        <f>G1575*(1+L1575/100)</f>
        <v>0</v>
      </c>
      <c r="N1575" s="242">
        <v>3.5E-4</v>
      </c>
      <c r="O1575" s="242">
        <f>ROUND(E1575*N1575,2)</f>
        <v>0.04</v>
      </c>
      <c r="P1575" s="242">
        <v>0</v>
      </c>
      <c r="Q1575" s="242">
        <f>ROUND(E1575*P1575,2)</f>
        <v>0</v>
      </c>
      <c r="R1575" s="244" t="s">
        <v>1587</v>
      </c>
      <c r="S1575" s="244" t="s">
        <v>352</v>
      </c>
      <c r="T1575" s="245" t="s">
        <v>352</v>
      </c>
      <c r="U1575" s="223">
        <v>0.01</v>
      </c>
      <c r="V1575" s="223">
        <f>ROUND(E1575*U1575,2)</f>
        <v>1.17</v>
      </c>
      <c r="W1575" s="223"/>
      <c r="X1575" s="223" t="s">
        <v>437</v>
      </c>
      <c r="Y1575" s="223" t="s">
        <v>355</v>
      </c>
      <c r="Z1575" s="212"/>
      <c r="AA1575" s="212"/>
      <c r="AB1575" s="212"/>
      <c r="AC1575" s="212"/>
      <c r="AD1575" s="212"/>
      <c r="AE1575" s="212"/>
      <c r="AF1575" s="212"/>
      <c r="AG1575" s="212" t="s">
        <v>438</v>
      </c>
      <c r="AH1575" s="212"/>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2" x14ac:dyDescent="0.2">
      <c r="A1576" s="219"/>
      <c r="B1576" s="220"/>
      <c r="C1576" s="274" t="s">
        <v>729</v>
      </c>
      <c r="D1576" s="264"/>
      <c r="E1576" s="265"/>
      <c r="F1576" s="223"/>
      <c r="G1576" s="223"/>
      <c r="H1576" s="223"/>
      <c r="I1576" s="223"/>
      <c r="J1576" s="223"/>
      <c r="K1576" s="223"/>
      <c r="L1576" s="223"/>
      <c r="M1576" s="223"/>
      <c r="N1576" s="222"/>
      <c r="O1576" s="222"/>
      <c r="P1576" s="222"/>
      <c r="Q1576" s="222"/>
      <c r="R1576" s="223"/>
      <c r="S1576" s="223"/>
      <c r="T1576" s="223"/>
      <c r="U1576" s="223"/>
      <c r="V1576" s="223"/>
      <c r="W1576" s="223"/>
      <c r="X1576" s="223"/>
      <c r="Y1576" s="223"/>
      <c r="Z1576" s="212"/>
      <c r="AA1576" s="212"/>
      <c r="AB1576" s="212"/>
      <c r="AC1576" s="212"/>
      <c r="AD1576" s="212"/>
      <c r="AE1576" s="212"/>
      <c r="AF1576" s="212"/>
      <c r="AG1576" s="212" t="s">
        <v>442</v>
      </c>
      <c r="AH1576" s="212">
        <v>0</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3" x14ac:dyDescent="0.2">
      <c r="A1577" s="219"/>
      <c r="B1577" s="220"/>
      <c r="C1577" s="274" t="s">
        <v>977</v>
      </c>
      <c r="D1577" s="264"/>
      <c r="E1577" s="265">
        <v>6.81</v>
      </c>
      <c r="F1577" s="223"/>
      <c r="G1577" s="223"/>
      <c r="H1577" s="223"/>
      <c r="I1577" s="223"/>
      <c r="J1577" s="223"/>
      <c r="K1577" s="223"/>
      <c r="L1577" s="223"/>
      <c r="M1577" s="223"/>
      <c r="N1577" s="222"/>
      <c r="O1577" s="222"/>
      <c r="P1577" s="222"/>
      <c r="Q1577" s="222"/>
      <c r="R1577" s="223"/>
      <c r="S1577" s="223"/>
      <c r="T1577" s="223"/>
      <c r="U1577" s="223"/>
      <c r="V1577" s="223"/>
      <c r="W1577" s="223"/>
      <c r="X1577" s="223"/>
      <c r="Y1577" s="223"/>
      <c r="Z1577" s="212"/>
      <c r="AA1577" s="212"/>
      <c r="AB1577" s="212"/>
      <c r="AC1577" s="212"/>
      <c r="AD1577" s="212"/>
      <c r="AE1577" s="212"/>
      <c r="AF1577" s="212"/>
      <c r="AG1577" s="212" t="s">
        <v>442</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3" x14ac:dyDescent="0.2">
      <c r="A1578" s="219"/>
      <c r="B1578" s="220"/>
      <c r="C1578" s="274" t="s">
        <v>978</v>
      </c>
      <c r="D1578" s="264"/>
      <c r="E1578" s="265">
        <v>3.21</v>
      </c>
      <c r="F1578" s="223"/>
      <c r="G1578" s="223"/>
      <c r="H1578" s="223"/>
      <c r="I1578" s="223"/>
      <c r="J1578" s="223"/>
      <c r="K1578" s="223"/>
      <c r="L1578" s="223"/>
      <c r="M1578" s="223"/>
      <c r="N1578" s="222"/>
      <c r="O1578" s="222"/>
      <c r="P1578" s="222"/>
      <c r="Q1578" s="222"/>
      <c r="R1578" s="223"/>
      <c r="S1578" s="223"/>
      <c r="T1578" s="223"/>
      <c r="U1578" s="223"/>
      <c r="V1578" s="223"/>
      <c r="W1578" s="223"/>
      <c r="X1578" s="223"/>
      <c r="Y1578" s="223"/>
      <c r="Z1578" s="212"/>
      <c r="AA1578" s="212"/>
      <c r="AB1578" s="212"/>
      <c r="AC1578" s="212"/>
      <c r="AD1578" s="212"/>
      <c r="AE1578" s="212"/>
      <c r="AF1578" s="212"/>
      <c r="AG1578" s="212" t="s">
        <v>442</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
      <c r="A1579" s="219"/>
      <c r="B1579" s="220"/>
      <c r="C1579" s="274" t="s">
        <v>979</v>
      </c>
      <c r="D1579" s="264"/>
      <c r="E1579" s="265">
        <v>2.9</v>
      </c>
      <c r="F1579" s="223"/>
      <c r="G1579" s="223"/>
      <c r="H1579" s="223"/>
      <c r="I1579" s="223"/>
      <c r="J1579" s="223"/>
      <c r="K1579" s="223"/>
      <c r="L1579" s="223"/>
      <c r="M1579" s="223"/>
      <c r="N1579" s="222"/>
      <c r="O1579" s="222"/>
      <c r="P1579" s="222"/>
      <c r="Q1579" s="222"/>
      <c r="R1579" s="223"/>
      <c r="S1579" s="223"/>
      <c r="T1579" s="223"/>
      <c r="U1579" s="223"/>
      <c r="V1579" s="223"/>
      <c r="W1579" s="223"/>
      <c r="X1579" s="223"/>
      <c r="Y1579" s="223"/>
      <c r="Z1579" s="212"/>
      <c r="AA1579" s="212"/>
      <c r="AB1579" s="212"/>
      <c r="AC1579" s="212"/>
      <c r="AD1579" s="212"/>
      <c r="AE1579" s="212"/>
      <c r="AF1579" s="212"/>
      <c r="AG1579" s="212" t="s">
        <v>442</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3" x14ac:dyDescent="0.2">
      <c r="A1580" s="219"/>
      <c r="B1580" s="220"/>
      <c r="C1580" s="274" t="s">
        <v>980</v>
      </c>
      <c r="D1580" s="264"/>
      <c r="E1580" s="265">
        <v>2.02</v>
      </c>
      <c r="F1580" s="223"/>
      <c r="G1580" s="223"/>
      <c r="H1580" s="223"/>
      <c r="I1580" s="223"/>
      <c r="J1580" s="223"/>
      <c r="K1580" s="223"/>
      <c r="L1580" s="223"/>
      <c r="M1580" s="223"/>
      <c r="N1580" s="222"/>
      <c r="O1580" s="222"/>
      <c r="P1580" s="222"/>
      <c r="Q1580" s="222"/>
      <c r="R1580" s="223"/>
      <c r="S1580" s="223"/>
      <c r="T1580" s="223"/>
      <c r="U1580" s="223"/>
      <c r="V1580" s="223"/>
      <c r="W1580" s="223"/>
      <c r="X1580" s="223"/>
      <c r="Y1580" s="223"/>
      <c r="Z1580" s="212"/>
      <c r="AA1580" s="212"/>
      <c r="AB1580" s="212"/>
      <c r="AC1580" s="212"/>
      <c r="AD1580" s="212"/>
      <c r="AE1580" s="212"/>
      <c r="AF1580" s="212"/>
      <c r="AG1580" s="212" t="s">
        <v>442</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3" x14ac:dyDescent="0.2">
      <c r="A1581" s="219"/>
      <c r="B1581" s="220"/>
      <c r="C1581" s="274" t="s">
        <v>981</v>
      </c>
      <c r="D1581" s="264"/>
      <c r="E1581" s="265">
        <v>1.71</v>
      </c>
      <c r="F1581" s="223"/>
      <c r="G1581" s="223"/>
      <c r="H1581" s="223"/>
      <c r="I1581" s="223"/>
      <c r="J1581" s="223"/>
      <c r="K1581" s="223"/>
      <c r="L1581" s="223"/>
      <c r="M1581" s="223"/>
      <c r="N1581" s="222"/>
      <c r="O1581" s="222"/>
      <c r="P1581" s="222"/>
      <c r="Q1581" s="222"/>
      <c r="R1581" s="223"/>
      <c r="S1581" s="223"/>
      <c r="T1581" s="223"/>
      <c r="U1581" s="223"/>
      <c r="V1581" s="223"/>
      <c r="W1581" s="223"/>
      <c r="X1581" s="223"/>
      <c r="Y1581" s="223"/>
      <c r="Z1581" s="212"/>
      <c r="AA1581" s="212"/>
      <c r="AB1581" s="212"/>
      <c r="AC1581" s="212"/>
      <c r="AD1581" s="212"/>
      <c r="AE1581" s="212"/>
      <c r="AF1581" s="212"/>
      <c r="AG1581" s="212" t="s">
        <v>442</v>
      </c>
      <c r="AH1581" s="212">
        <v>0</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ht="22.5" outlineLevel="3" x14ac:dyDescent="0.2">
      <c r="A1582" s="219"/>
      <c r="B1582" s="220"/>
      <c r="C1582" s="274" t="s">
        <v>1604</v>
      </c>
      <c r="D1582" s="264"/>
      <c r="E1582" s="265">
        <v>50</v>
      </c>
      <c r="F1582" s="223"/>
      <c r="G1582" s="223"/>
      <c r="H1582" s="223"/>
      <c r="I1582" s="223"/>
      <c r="J1582" s="223"/>
      <c r="K1582" s="223"/>
      <c r="L1582" s="223"/>
      <c r="M1582" s="223"/>
      <c r="N1582" s="222"/>
      <c r="O1582" s="222"/>
      <c r="P1582" s="222"/>
      <c r="Q1582" s="222"/>
      <c r="R1582" s="223"/>
      <c r="S1582" s="223"/>
      <c r="T1582" s="223"/>
      <c r="U1582" s="223"/>
      <c r="V1582" s="223"/>
      <c r="W1582" s="223"/>
      <c r="X1582" s="223"/>
      <c r="Y1582" s="223"/>
      <c r="Z1582" s="212"/>
      <c r="AA1582" s="212"/>
      <c r="AB1582" s="212"/>
      <c r="AC1582" s="212"/>
      <c r="AD1582" s="212"/>
      <c r="AE1582" s="212"/>
      <c r="AF1582" s="212"/>
      <c r="AG1582" s="212" t="s">
        <v>442</v>
      </c>
      <c r="AH1582" s="212">
        <v>0</v>
      </c>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ht="22.5" outlineLevel="3" x14ac:dyDescent="0.2">
      <c r="A1583" s="219"/>
      <c r="B1583" s="220"/>
      <c r="C1583" s="274" t="s">
        <v>1605</v>
      </c>
      <c r="D1583" s="264"/>
      <c r="E1583" s="265">
        <v>50</v>
      </c>
      <c r="F1583" s="223"/>
      <c r="G1583" s="223"/>
      <c r="H1583" s="223"/>
      <c r="I1583" s="223"/>
      <c r="J1583" s="223"/>
      <c r="K1583" s="223"/>
      <c r="L1583" s="223"/>
      <c r="M1583" s="223"/>
      <c r="N1583" s="222"/>
      <c r="O1583" s="222"/>
      <c r="P1583" s="222"/>
      <c r="Q1583" s="222"/>
      <c r="R1583" s="223"/>
      <c r="S1583" s="223"/>
      <c r="T1583" s="223"/>
      <c r="U1583" s="223"/>
      <c r="V1583" s="223"/>
      <c r="W1583" s="223"/>
      <c r="X1583" s="223"/>
      <c r="Y1583" s="223"/>
      <c r="Z1583" s="212"/>
      <c r="AA1583" s="212"/>
      <c r="AB1583" s="212"/>
      <c r="AC1583" s="212"/>
      <c r="AD1583" s="212"/>
      <c r="AE1583" s="212"/>
      <c r="AF1583" s="212"/>
      <c r="AG1583" s="212" t="s">
        <v>442</v>
      </c>
      <c r="AH1583" s="212">
        <v>0</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3" x14ac:dyDescent="0.2">
      <c r="A1584" s="219"/>
      <c r="B1584" s="220"/>
      <c r="C1584" s="275" t="s">
        <v>459</v>
      </c>
      <c r="D1584" s="266"/>
      <c r="E1584" s="267">
        <v>116.65</v>
      </c>
      <c r="F1584" s="223"/>
      <c r="G1584" s="223"/>
      <c r="H1584" s="223"/>
      <c r="I1584" s="223"/>
      <c r="J1584" s="223"/>
      <c r="K1584" s="223"/>
      <c r="L1584" s="223"/>
      <c r="M1584" s="223"/>
      <c r="N1584" s="222"/>
      <c r="O1584" s="222"/>
      <c r="P1584" s="222"/>
      <c r="Q1584" s="222"/>
      <c r="R1584" s="223"/>
      <c r="S1584" s="223"/>
      <c r="T1584" s="223"/>
      <c r="U1584" s="223"/>
      <c r="V1584" s="223"/>
      <c r="W1584" s="223"/>
      <c r="X1584" s="223"/>
      <c r="Y1584" s="223"/>
      <c r="Z1584" s="212"/>
      <c r="AA1584" s="212"/>
      <c r="AB1584" s="212"/>
      <c r="AC1584" s="212"/>
      <c r="AD1584" s="212"/>
      <c r="AE1584" s="212"/>
      <c r="AF1584" s="212"/>
      <c r="AG1584" s="212" t="s">
        <v>442</v>
      </c>
      <c r="AH1584" s="212">
        <v>1</v>
      </c>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1" x14ac:dyDescent="0.2">
      <c r="A1585" s="239">
        <v>251</v>
      </c>
      <c r="B1585" s="240" t="s">
        <v>1606</v>
      </c>
      <c r="C1585" s="257" t="s">
        <v>1607</v>
      </c>
      <c r="D1585" s="241" t="s">
        <v>486</v>
      </c>
      <c r="E1585" s="242">
        <v>32.071199999999997</v>
      </c>
      <c r="F1585" s="243"/>
      <c r="G1585" s="244">
        <f>ROUND(E1585*F1585,2)</f>
        <v>0</v>
      </c>
      <c r="H1585" s="243"/>
      <c r="I1585" s="244">
        <f>ROUND(E1585*H1585,2)</f>
        <v>0</v>
      </c>
      <c r="J1585" s="243"/>
      <c r="K1585" s="244">
        <f>ROUND(E1585*J1585,2)</f>
        <v>0</v>
      </c>
      <c r="L1585" s="244">
        <v>21</v>
      </c>
      <c r="M1585" s="244">
        <f>G1585*(1+L1585/100)</f>
        <v>0</v>
      </c>
      <c r="N1585" s="242">
        <v>0</v>
      </c>
      <c r="O1585" s="242">
        <f>ROUND(E1585*N1585,2)</f>
        <v>0</v>
      </c>
      <c r="P1585" s="242">
        <v>0</v>
      </c>
      <c r="Q1585" s="242">
        <f>ROUND(E1585*P1585,2)</f>
        <v>0</v>
      </c>
      <c r="R1585" s="244"/>
      <c r="S1585" s="244" t="s">
        <v>413</v>
      </c>
      <c r="T1585" s="245" t="s">
        <v>353</v>
      </c>
      <c r="U1585" s="223">
        <v>0</v>
      </c>
      <c r="V1585" s="223">
        <f>ROUND(E1585*U1585,2)</f>
        <v>0</v>
      </c>
      <c r="W1585" s="223"/>
      <c r="X1585" s="223" t="s">
        <v>437</v>
      </c>
      <c r="Y1585" s="223" t="s">
        <v>355</v>
      </c>
      <c r="Z1585" s="212"/>
      <c r="AA1585" s="212"/>
      <c r="AB1585" s="212"/>
      <c r="AC1585" s="212"/>
      <c r="AD1585" s="212"/>
      <c r="AE1585" s="212"/>
      <c r="AF1585" s="212"/>
      <c r="AG1585" s="212" t="s">
        <v>438</v>
      </c>
      <c r="AH1585" s="212"/>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2" x14ac:dyDescent="0.2">
      <c r="A1586" s="219"/>
      <c r="B1586" s="220"/>
      <c r="C1586" s="258" t="s">
        <v>425</v>
      </c>
      <c r="D1586" s="246"/>
      <c r="E1586" s="246"/>
      <c r="F1586" s="246"/>
      <c r="G1586" s="246"/>
      <c r="H1586" s="223"/>
      <c r="I1586" s="223"/>
      <c r="J1586" s="223"/>
      <c r="K1586" s="223"/>
      <c r="L1586" s="223"/>
      <c r="M1586" s="223"/>
      <c r="N1586" s="222"/>
      <c r="O1586" s="222"/>
      <c r="P1586" s="222"/>
      <c r="Q1586" s="222"/>
      <c r="R1586" s="223"/>
      <c r="S1586" s="223"/>
      <c r="T1586" s="223"/>
      <c r="U1586" s="223"/>
      <c r="V1586" s="223"/>
      <c r="W1586" s="223"/>
      <c r="X1586" s="223"/>
      <c r="Y1586" s="223"/>
      <c r="Z1586" s="212"/>
      <c r="AA1586" s="212"/>
      <c r="AB1586" s="212"/>
      <c r="AC1586" s="212"/>
      <c r="AD1586" s="212"/>
      <c r="AE1586" s="212"/>
      <c r="AF1586" s="212"/>
      <c r="AG1586" s="212" t="s">
        <v>357</v>
      </c>
      <c r="AH1586" s="212"/>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ht="22.5" outlineLevel="3" x14ac:dyDescent="0.2">
      <c r="A1587" s="219"/>
      <c r="B1587" s="220"/>
      <c r="C1587" s="259" t="s">
        <v>1692</v>
      </c>
      <c r="D1587" s="248"/>
      <c r="E1587" s="248"/>
      <c r="F1587" s="248"/>
      <c r="G1587" s="248"/>
      <c r="H1587" s="223"/>
      <c r="I1587" s="223"/>
      <c r="J1587" s="223"/>
      <c r="K1587" s="223"/>
      <c r="L1587" s="223"/>
      <c r="M1587" s="223"/>
      <c r="N1587" s="222"/>
      <c r="O1587" s="222"/>
      <c r="P1587" s="222"/>
      <c r="Q1587" s="222"/>
      <c r="R1587" s="223"/>
      <c r="S1587" s="223"/>
      <c r="T1587" s="223"/>
      <c r="U1587" s="223"/>
      <c r="V1587" s="223"/>
      <c r="W1587" s="223"/>
      <c r="X1587" s="223"/>
      <c r="Y1587" s="223"/>
      <c r="Z1587" s="212"/>
      <c r="AA1587" s="212"/>
      <c r="AB1587" s="212"/>
      <c r="AC1587" s="212"/>
      <c r="AD1587" s="212"/>
      <c r="AE1587" s="212"/>
      <c r="AF1587" s="212"/>
      <c r="AG1587" s="212" t="s">
        <v>357</v>
      </c>
      <c r="AH1587" s="212"/>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47" t="str">
        <f>C1587</f>
        <v>Zdivo z plynosilikátových přesné tvárnice bude ve všech technických prostorech halové části děláno jako pohledové a bude opatřeno bezprašnou otěruvzdornou, bezprašnou omyvatelnou malbou s dvojitým krytím.</v>
      </c>
      <c r="BB1587" s="212"/>
      <c r="BC1587" s="212"/>
      <c r="BD1587" s="212"/>
      <c r="BE1587" s="212"/>
      <c r="BF1587" s="212"/>
      <c r="BG1587" s="212"/>
      <c r="BH1587" s="212"/>
    </row>
    <row r="1588" spans="1:60" outlineLevel="3" x14ac:dyDescent="0.2">
      <c r="A1588" s="219"/>
      <c r="B1588" s="220"/>
      <c r="C1588" s="259" t="s">
        <v>1652</v>
      </c>
      <c r="D1588" s="248"/>
      <c r="E1588" s="248"/>
      <c r="F1588" s="248"/>
      <c r="G1588" s="248"/>
      <c r="H1588" s="223"/>
      <c r="I1588" s="223"/>
      <c r="J1588" s="223"/>
      <c r="K1588" s="223"/>
      <c r="L1588" s="223"/>
      <c r="M1588" s="223"/>
      <c r="N1588" s="222"/>
      <c r="O1588" s="222"/>
      <c r="P1588" s="222"/>
      <c r="Q1588" s="222"/>
      <c r="R1588" s="223"/>
      <c r="S1588" s="223"/>
      <c r="T1588" s="223"/>
      <c r="U1588" s="223"/>
      <c r="V1588" s="223"/>
      <c r="W1588" s="223"/>
      <c r="X1588" s="223"/>
      <c r="Y1588" s="223"/>
      <c r="Z1588" s="212"/>
      <c r="AA1588" s="212"/>
      <c r="AB1588" s="212"/>
      <c r="AC1588" s="212"/>
      <c r="AD1588" s="212"/>
      <c r="AE1588" s="212"/>
      <c r="AF1588" s="212"/>
      <c r="AG1588" s="212" t="s">
        <v>357</v>
      </c>
      <c r="AH1588" s="212"/>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47" t="str">
        <f>C1588</f>
        <v>Kompletní provedení dle veškerých informací obsažených v PD (textová i výkresová část, technologické postupy atd.).</v>
      </c>
      <c r="BB1588" s="212"/>
      <c r="BC1588" s="212"/>
      <c r="BD1588" s="212"/>
      <c r="BE1588" s="212"/>
      <c r="BF1588" s="212"/>
      <c r="BG1588" s="212"/>
      <c r="BH1588" s="212"/>
    </row>
    <row r="1589" spans="1:60" ht="22.5" outlineLevel="3" x14ac:dyDescent="0.2">
      <c r="A1589" s="219"/>
      <c r="B1589" s="220"/>
      <c r="C1589" s="259" t="s">
        <v>1653</v>
      </c>
      <c r="D1589" s="248"/>
      <c r="E1589" s="248"/>
      <c r="F1589" s="248"/>
      <c r="G1589" s="248"/>
      <c r="H1589" s="223"/>
      <c r="I1589" s="223"/>
      <c r="J1589" s="223"/>
      <c r="K1589" s="223"/>
      <c r="L1589" s="223"/>
      <c r="M1589" s="223"/>
      <c r="N1589" s="222"/>
      <c r="O1589" s="222"/>
      <c r="P1589" s="222"/>
      <c r="Q1589" s="222"/>
      <c r="R1589" s="223"/>
      <c r="S1589" s="223"/>
      <c r="T1589" s="223"/>
      <c r="U1589" s="223"/>
      <c r="V1589" s="223"/>
      <c r="W1589" s="223"/>
      <c r="X1589" s="223"/>
      <c r="Y1589" s="223"/>
      <c r="Z1589" s="212"/>
      <c r="AA1589" s="212"/>
      <c r="AB1589" s="212"/>
      <c r="AC1589" s="212"/>
      <c r="AD1589" s="212"/>
      <c r="AE1589" s="212"/>
      <c r="AF1589" s="212"/>
      <c r="AG1589" s="212" t="s">
        <v>357</v>
      </c>
      <c r="AH1589" s="212"/>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47" t="str">
        <f>C1589</f>
        <v>Provedení je včetně montáže, demontáže původních konstrukcí, dodávky, přesunu hmot, přesunu a likvidace suti, povrchové úpravy, repasí, dílenských dokumentací,</v>
      </c>
      <c r="BB1589" s="212"/>
      <c r="BC1589" s="212"/>
      <c r="BD1589" s="212"/>
      <c r="BE1589" s="212"/>
      <c r="BF1589" s="212"/>
      <c r="BG1589" s="212"/>
      <c r="BH1589" s="212"/>
    </row>
    <row r="1590" spans="1:60" outlineLevel="3" x14ac:dyDescent="0.2">
      <c r="A1590" s="219"/>
      <c r="B1590" s="220"/>
      <c r="C1590" s="259" t="s">
        <v>666</v>
      </c>
      <c r="D1590" s="248"/>
      <c r="E1590" s="248"/>
      <c r="F1590" s="248"/>
      <c r="G1590" s="248"/>
      <c r="H1590" s="223"/>
      <c r="I1590" s="223"/>
      <c r="J1590" s="223"/>
      <c r="K1590" s="223"/>
      <c r="L1590" s="223"/>
      <c r="M1590" s="223"/>
      <c r="N1590" s="222"/>
      <c r="O1590" s="222"/>
      <c r="P1590" s="222"/>
      <c r="Q1590" s="222"/>
      <c r="R1590" s="223"/>
      <c r="S1590" s="223"/>
      <c r="T1590" s="223"/>
      <c r="U1590" s="223"/>
      <c r="V1590" s="223"/>
      <c r="W1590" s="223"/>
      <c r="X1590" s="223"/>
      <c r="Y1590" s="223"/>
      <c r="Z1590" s="212"/>
      <c r="AA1590" s="212"/>
      <c r="AB1590" s="212"/>
      <c r="AC1590" s="212"/>
      <c r="AD1590" s="212"/>
      <c r="AE1590" s="212"/>
      <c r="AF1590" s="212"/>
      <c r="AG1590" s="212" t="s">
        <v>357</v>
      </c>
      <c r="AH1590" s="212"/>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2" x14ac:dyDescent="0.2">
      <c r="A1591" s="219"/>
      <c r="B1591" s="220"/>
      <c r="C1591" s="274" t="s">
        <v>1608</v>
      </c>
      <c r="D1591" s="264"/>
      <c r="E1591" s="265">
        <v>32.071199999999997</v>
      </c>
      <c r="F1591" s="223"/>
      <c r="G1591" s="223"/>
      <c r="H1591" s="223"/>
      <c r="I1591" s="223"/>
      <c r="J1591" s="223"/>
      <c r="K1591" s="223"/>
      <c r="L1591" s="223"/>
      <c r="M1591" s="223"/>
      <c r="N1591" s="222"/>
      <c r="O1591" s="222"/>
      <c r="P1591" s="222"/>
      <c r="Q1591" s="222"/>
      <c r="R1591" s="223"/>
      <c r="S1591" s="223"/>
      <c r="T1591" s="223"/>
      <c r="U1591" s="223"/>
      <c r="V1591" s="223"/>
      <c r="W1591" s="223"/>
      <c r="X1591" s="223"/>
      <c r="Y1591" s="223"/>
      <c r="Z1591" s="212"/>
      <c r="AA1591" s="212"/>
      <c r="AB1591" s="212"/>
      <c r="AC1591" s="212"/>
      <c r="AD1591" s="212"/>
      <c r="AE1591" s="212"/>
      <c r="AF1591" s="212"/>
      <c r="AG1591" s="212" t="s">
        <v>442</v>
      </c>
      <c r="AH1591" s="212">
        <v>0</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1" x14ac:dyDescent="0.2">
      <c r="A1592" s="239">
        <v>252</v>
      </c>
      <c r="B1592" s="240" t="s">
        <v>1609</v>
      </c>
      <c r="C1592" s="257" t="s">
        <v>1610</v>
      </c>
      <c r="D1592" s="241" t="s">
        <v>486</v>
      </c>
      <c r="E1592" s="242">
        <v>1.9319999999999999</v>
      </c>
      <c r="F1592" s="243"/>
      <c r="G1592" s="244">
        <f>ROUND(E1592*F1592,2)</f>
        <v>0</v>
      </c>
      <c r="H1592" s="243"/>
      <c r="I1592" s="244">
        <f>ROUND(E1592*H1592,2)</f>
        <v>0</v>
      </c>
      <c r="J1592" s="243"/>
      <c r="K1592" s="244">
        <f>ROUND(E1592*J1592,2)</f>
        <v>0</v>
      </c>
      <c r="L1592" s="244">
        <v>21</v>
      </c>
      <c r="M1592" s="244">
        <f>G1592*(1+L1592/100)</f>
        <v>0</v>
      </c>
      <c r="N1592" s="242">
        <v>0</v>
      </c>
      <c r="O1592" s="242">
        <f>ROUND(E1592*N1592,2)</f>
        <v>0</v>
      </c>
      <c r="P1592" s="242">
        <v>0</v>
      </c>
      <c r="Q1592" s="242">
        <f>ROUND(E1592*P1592,2)</f>
        <v>0</v>
      </c>
      <c r="R1592" s="244"/>
      <c r="S1592" s="244" t="s">
        <v>413</v>
      </c>
      <c r="T1592" s="245" t="s">
        <v>353</v>
      </c>
      <c r="U1592" s="223">
        <v>0</v>
      </c>
      <c r="V1592" s="223">
        <f>ROUND(E1592*U1592,2)</f>
        <v>0</v>
      </c>
      <c r="W1592" s="223"/>
      <c r="X1592" s="223" t="s">
        <v>437</v>
      </c>
      <c r="Y1592" s="223" t="s">
        <v>355</v>
      </c>
      <c r="Z1592" s="212"/>
      <c r="AA1592" s="212"/>
      <c r="AB1592" s="212"/>
      <c r="AC1592" s="212"/>
      <c r="AD1592" s="212"/>
      <c r="AE1592" s="212"/>
      <c r="AF1592" s="212"/>
      <c r="AG1592" s="212" t="s">
        <v>438</v>
      </c>
      <c r="AH1592" s="212"/>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2" x14ac:dyDescent="0.2">
      <c r="A1593" s="219"/>
      <c r="B1593" s="220"/>
      <c r="C1593" s="258" t="s">
        <v>425</v>
      </c>
      <c r="D1593" s="246"/>
      <c r="E1593" s="246"/>
      <c r="F1593" s="246"/>
      <c r="G1593" s="246"/>
      <c r="H1593" s="223"/>
      <c r="I1593" s="223"/>
      <c r="J1593" s="223"/>
      <c r="K1593" s="223"/>
      <c r="L1593" s="223"/>
      <c r="M1593" s="223"/>
      <c r="N1593" s="222"/>
      <c r="O1593" s="222"/>
      <c r="P1593" s="222"/>
      <c r="Q1593" s="222"/>
      <c r="R1593" s="223"/>
      <c r="S1593" s="223"/>
      <c r="T1593" s="223"/>
      <c r="U1593" s="223"/>
      <c r="V1593" s="223"/>
      <c r="W1593" s="223"/>
      <c r="X1593" s="223"/>
      <c r="Y1593" s="223"/>
      <c r="Z1593" s="212"/>
      <c r="AA1593" s="212"/>
      <c r="AB1593" s="212"/>
      <c r="AC1593" s="212"/>
      <c r="AD1593" s="212"/>
      <c r="AE1593" s="212"/>
      <c r="AF1593" s="212"/>
      <c r="AG1593" s="212" t="s">
        <v>357</v>
      </c>
      <c r="AH1593" s="212"/>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ht="22.5" outlineLevel="3" x14ac:dyDescent="0.2">
      <c r="A1594" s="219"/>
      <c r="B1594" s="220"/>
      <c r="C1594" s="259" t="s">
        <v>1611</v>
      </c>
      <c r="D1594" s="248"/>
      <c r="E1594" s="248"/>
      <c r="F1594" s="248"/>
      <c r="G1594" s="248"/>
      <c r="H1594" s="223"/>
      <c r="I1594" s="223"/>
      <c r="J1594" s="223"/>
      <c r="K1594" s="223"/>
      <c r="L1594" s="223"/>
      <c r="M1594" s="223"/>
      <c r="N1594" s="222"/>
      <c r="O1594" s="222"/>
      <c r="P1594" s="222"/>
      <c r="Q1594" s="222"/>
      <c r="R1594" s="223"/>
      <c r="S1594" s="223"/>
      <c r="T1594" s="223"/>
      <c r="U1594" s="223"/>
      <c r="V1594" s="223"/>
      <c r="W1594" s="223"/>
      <c r="X1594" s="223"/>
      <c r="Y1594" s="223"/>
      <c r="Z1594" s="212"/>
      <c r="AA1594" s="212"/>
      <c r="AB1594" s="212"/>
      <c r="AC1594" s="212"/>
      <c r="AD1594" s="212"/>
      <c r="AE1594" s="212"/>
      <c r="AF1594" s="212"/>
      <c r="AG1594" s="212" t="s">
        <v>357</v>
      </c>
      <c r="AH1594" s="212"/>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47" t="str">
        <f>C1594</f>
        <v>Na všech stěnách z plynosilikátových přesných tvárnic v halové části budovy bude udělán nátěr soklu výšky 200 mm a to akrylovou fasádní barvou tmavě šedé barvy - RAL 7030 (podklad bude penetrovaný).</v>
      </c>
      <c r="BB1594" s="212"/>
      <c r="BC1594" s="212"/>
      <c r="BD1594" s="212"/>
      <c r="BE1594" s="212"/>
      <c r="BF1594" s="212"/>
      <c r="BG1594" s="212"/>
      <c r="BH1594" s="212"/>
    </row>
    <row r="1595" spans="1:60" outlineLevel="3" x14ac:dyDescent="0.2">
      <c r="A1595" s="219"/>
      <c r="B1595" s="220"/>
      <c r="C1595" s="259" t="s">
        <v>1652</v>
      </c>
      <c r="D1595" s="248"/>
      <c r="E1595" s="248"/>
      <c r="F1595" s="248"/>
      <c r="G1595" s="248"/>
      <c r="H1595" s="223"/>
      <c r="I1595" s="223"/>
      <c r="J1595" s="223"/>
      <c r="K1595" s="223"/>
      <c r="L1595" s="223"/>
      <c r="M1595" s="223"/>
      <c r="N1595" s="222"/>
      <c r="O1595" s="222"/>
      <c r="P1595" s="222"/>
      <c r="Q1595" s="222"/>
      <c r="R1595" s="223"/>
      <c r="S1595" s="223"/>
      <c r="T1595" s="223"/>
      <c r="U1595" s="223"/>
      <c r="V1595" s="223"/>
      <c r="W1595" s="223"/>
      <c r="X1595" s="223"/>
      <c r="Y1595" s="223"/>
      <c r="Z1595" s="212"/>
      <c r="AA1595" s="212"/>
      <c r="AB1595" s="212"/>
      <c r="AC1595" s="212"/>
      <c r="AD1595" s="212"/>
      <c r="AE1595" s="212"/>
      <c r="AF1595" s="212"/>
      <c r="AG1595" s="212" t="s">
        <v>357</v>
      </c>
      <c r="AH1595" s="212"/>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47" t="str">
        <f>C1595</f>
        <v>Kompletní provedení dle veškerých informací obsažených v PD (textová i výkresová část, technologické postupy atd.).</v>
      </c>
      <c r="BB1595" s="212"/>
      <c r="BC1595" s="212"/>
      <c r="BD1595" s="212"/>
      <c r="BE1595" s="212"/>
      <c r="BF1595" s="212"/>
      <c r="BG1595" s="212"/>
      <c r="BH1595" s="212"/>
    </row>
    <row r="1596" spans="1:60" ht="22.5" outlineLevel="3" x14ac:dyDescent="0.2">
      <c r="A1596" s="219"/>
      <c r="B1596" s="220"/>
      <c r="C1596" s="259" t="s">
        <v>1653</v>
      </c>
      <c r="D1596" s="248"/>
      <c r="E1596" s="248"/>
      <c r="F1596" s="248"/>
      <c r="G1596" s="248"/>
      <c r="H1596" s="223"/>
      <c r="I1596" s="223"/>
      <c r="J1596" s="223"/>
      <c r="K1596" s="223"/>
      <c r="L1596" s="223"/>
      <c r="M1596" s="223"/>
      <c r="N1596" s="222"/>
      <c r="O1596" s="222"/>
      <c r="P1596" s="222"/>
      <c r="Q1596" s="222"/>
      <c r="R1596" s="223"/>
      <c r="S1596" s="223"/>
      <c r="T1596" s="223"/>
      <c r="U1596" s="223"/>
      <c r="V1596" s="223"/>
      <c r="W1596" s="223"/>
      <c r="X1596" s="223"/>
      <c r="Y1596" s="223"/>
      <c r="Z1596" s="212"/>
      <c r="AA1596" s="212"/>
      <c r="AB1596" s="212"/>
      <c r="AC1596" s="212"/>
      <c r="AD1596" s="212"/>
      <c r="AE1596" s="212"/>
      <c r="AF1596" s="212"/>
      <c r="AG1596" s="212" t="s">
        <v>357</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47" t="str">
        <f>C1596</f>
        <v>Provedení je včetně montáže, demontáže původních konstrukcí, dodávky, přesunu hmot, přesunu a likvidace suti, povrchové úpravy, repasí, dílenských dokumentací,</v>
      </c>
      <c r="BB1596" s="212"/>
      <c r="BC1596" s="212"/>
      <c r="BD1596" s="212"/>
      <c r="BE1596" s="212"/>
      <c r="BF1596" s="212"/>
      <c r="BG1596" s="212"/>
      <c r="BH1596" s="212"/>
    </row>
    <row r="1597" spans="1:60" outlineLevel="3" x14ac:dyDescent="0.2">
      <c r="A1597" s="219"/>
      <c r="B1597" s="220"/>
      <c r="C1597" s="259" t="s">
        <v>666</v>
      </c>
      <c r="D1597" s="248"/>
      <c r="E1597" s="248"/>
      <c r="F1597" s="248"/>
      <c r="G1597" s="248"/>
      <c r="H1597" s="223"/>
      <c r="I1597" s="223"/>
      <c r="J1597" s="223"/>
      <c r="K1597" s="223"/>
      <c r="L1597" s="223"/>
      <c r="M1597" s="223"/>
      <c r="N1597" s="222"/>
      <c r="O1597" s="222"/>
      <c r="P1597" s="222"/>
      <c r="Q1597" s="222"/>
      <c r="R1597" s="223"/>
      <c r="S1597" s="223"/>
      <c r="T1597" s="223"/>
      <c r="U1597" s="223"/>
      <c r="V1597" s="223"/>
      <c r="W1597" s="223"/>
      <c r="X1597" s="223"/>
      <c r="Y1597" s="223"/>
      <c r="Z1597" s="212"/>
      <c r="AA1597" s="212"/>
      <c r="AB1597" s="212"/>
      <c r="AC1597" s="212"/>
      <c r="AD1597" s="212"/>
      <c r="AE1597" s="212"/>
      <c r="AF1597" s="212"/>
      <c r="AG1597" s="212" t="s">
        <v>357</v>
      </c>
      <c r="AH1597" s="212"/>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2" x14ac:dyDescent="0.2">
      <c r="A1598" s="219"/>
      <c r="B1598" s="220"/>
      <c r="C1598" s="274" t="s">
        <v>1612</v>
      </c>
      <c r="D1598" s="264"/>
      <c r="E1598" s="265">
        <v>1.9319999999999999</v>
      </c>
      <c r="F1598" s="223"/>
      <c r="G1598" s="223"/>
      <c r="H1598" s="223"/>
      <c r="I1598" s="223"/>
      <c r="J1598" s="223"/>
      <c r="K1598" s="223"/>
      <c r="L1598" s="223"/>
      <c r="M1598" s="223"/>
      <c r="N1598" s="222"/>
      <c r="O1598" s="222"/>
      <c r="P1598" s="222"/>
      <c r="Q1598" s="222"/>
      <c r="R1598" s="223"/>
      <c r="S1598" s="223"/>
      <c r="T1598" s="223"/>
      <c r="U1598" s="223"/>
      <c r="V1598" s="223"/>
      <c r="W1598" s="223"/>
      <c r="X1598" s="223"/>
      <c r="Y1598" s="223"/>
      <c r="Z1598" s="212"/>
      <c r="AA1598" s="212"/>
      <c r="AB1598" s="212"/>
      <c r="AC1598" s="212"/>
      <c r="AD1598" s="212"/>
      <c r="AE1598" s="212"/>
      <c r="AF1598" s="212"/>
      <c r="AG1598" s="212" t="s">
        <v>442</v>
      </c>
      <c r="AH1598" s="212">
        <v>0</v>
      </c>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1" x14ac:dyDescent="0.2">
      <c r="A1599" s="239">
        <v>253</v>
      </c>
      <c r="B1599" s="240" t="s">
        <v>1613</v>
      </c>
      <c r="C1599" s="257" t="s">
        <v>1614</v>
      </c>
      <c r="D1599" s="241" t="s">
        <v>486</v>
      </c>
      <c r="E1599" s="242">
        <v>21.08</v>
      </c>
      <c r="F1599" s="243"/>
      <c r="G1599" s="244">
        <f>ROUND(E1599*F1599,2)</f>
        <v>0</v>
      </c>
      <c r="H1599" s="243"/>
      <c r="I1599" s="244">
        <f>ROUND(E1599*H1599,2)</f>
        <v>0</v>
      </c>
      <c r="J1599" s="243"/>
      <c r="K1599" s="244">
        <f>ROUND(E1599*J1599,2)</f>
        <v>0</v>
      </c>
      <c r="L1599" s="244">
        <v>21</v>
      </c>
      <c r="M1599" s="244">
        <f>G1599*(1+L1599/100)</f>
        <v>0</v>
      </c>
      <c r="N1599" s="242">
        <v>0</v>
      </c>
      <c r="O1599" s="242">
        <f>ROUND(E1599*N1599,2)</f>
        <v>0</v>
      </c>
      <c r="P1599" s="242">
        <v>0</v>
      </c>
      <c r="Q1599" s="242">
        <f>ROUND(E1599*P1599,2)</f>
        <v>0</v>
      </c>
      <c r="R1599" s="244"/>
      <c r="S1599" s="244" t="s">
        <v>413</v>
      </c>
      <c r="T1599" s="245" t="s">
        <v>353</v>
      </c>
      <c r="U1599" s="223">
        <v>0</v>
      </c>
      <c r="V1599" s="223">
        <f>ROUND(E1599*U1599,2)</f>
        <v>0</v>
      </c>
      <c r="W1599" s="223"/>
      <c r="X1599" s="223" t="s">
        <v>437</v>
      </c>
      <c r="Y1599" s="223" t="s">
        <v>355</v>
      </c>
      <c r="Z1599" s="212"/>
      <c r="AA1599" s="212"/>
      <c r="AB1599" s="212"/>
      <c r="AC1599" s="212"/>
      <c r="AD1599" s="212"/>
      <c r="AE1599" s="212"/>
      <c r="AF1599" s="212"/>
      <c r="AG1599" s="212" t="s">
        <v>438</v>
      </c>
      <c r="AH1599" s="212"/>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2" x14ac:dyDescent="0.2">
      <c r="A1600" s="219"/>
      <c r="B1600" s="220"/>
      <c r="C1600" s="258" t="s">
        <v>425</v>
      </c>
      <c r="D1600" s="246"/>
      <c r="E1600" s="246"/>
      <c r="F1600" s="246"/>
      <c r="G1600" s="246"/>
      <c r="H1600" s="223"/>
      <c r="I1600" s="223"/>
      <c r="J1600" s="223"/>
      <c r="K1600" s="223"/>
      <c r="L1600" s="223"/>
      <c r="M1600" s="223"/>
      <c r="N1600" s="222"/>
      <c r="O1600" s="222"/>
      <c r="P1600" s="222"/>
      <c r="Q1600" s="222"/>
      <c r="R1600" s="223"/>
      <c r="S1600" s="223"/>
      <c r="T1600" s="223"/>
      <c r="U1600" s="223"/>
      <c r="V1600" s="223"/>
      <c r="W1600" s="223"/>
      <c r="X1600" s="223"/>
      <c r="Y1600" s="223"/>
      <c r="Z1600" s="212"/>
      <c r="AA1600" s="212"/>
      <c r="AB1600" s="212"/>
      <c r="AC1600" s="212"/>
      <c r="AD1600" s="212"/>
      <c r="AE1600" s="212"/>
      <c r="AF1600" s="212"/>
      <c r="AG1600" s="212" t="s">
        <v>357</v>
      </c>
      <c r="AH1600" s="212"/>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ht="22.5" outlineLevel="3" x14ac:dyDescent="0.2">
      <c r="A1601" s="219"/>
      <c r="B1601" s="220"/>
      <c r="C1601" s="259" t="s">
        <v>1615</v>
      </c>
      <c r="D1601" s="248"/>
      <c r="E1601" s="248"/>
      <c r="F1601" s="248"/>
      <c r="G1601" s="248"/>
      <c r="H1601" s="223"/>
      <c r="I1601" s="223"/>
      <c r="J1601" s="223"/>
      <c r="K1601" s="223"/>
      <c r="L1601" s="223"/>
      <c r="M1601" s="223"/>
      <c r="N1601" s="222"/>
      <c r="O1601" s="222"/>
      <c r="P1601" s="222"/>
      <c r="Q1601" s="222"/>
      <c r="R1601" s="223"/>
      <c r="S1601" s="223"/>
      <c r="T1601" s="223"/>
      <c r="U1601" s="223"/>
      <c r="V1601" s="223"/>
      <c r="W1601" s="223"/>
      <c r="X1601" s="223"/>
      <c r="Y1601" s="223"/>
      <c r="Z1601" s="212"/>
      <c r="AA1601" s="212"/>
      <c r="AB1601" s="212"/>
      <c r="AC1601" s="212"/>
      <c r="AD1601" s="212"/>
      <c r="AE1601" s="212"/>
      <c r="AF1601" s="212"/>
      <c r="AG1601" s="212" t="s">
        <v>357</v>
      </c>
      <c r="AH1601" s="212"/>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47" t="str">
        <f>C1601</f>
        <v>ŽB opěrná zeď obvodového opláštění v administrativní části budovy bude opatřena světle šedým nátěrem - RAL 7038 (standard např. TOLENS Volkalis). Zadavatel umožňuje nabídnout rovnocenné řešení.</v>
      </c>
      <c r="BB1601" s="212"/>
      <c r="BC1601" s="212"/>
      <c r="BD1601" s="212"/>
      <c r="BE1601" s="212"/>
      <c r="BF1601" s="212"/>
      <c r="BG1601" s="212"/>
      <c r="BH1601" s="212"/>
    </row>
    <row r="1602" spans="1:60" outlineLevel="3" x14ac:dyDescent="0.2">
      <c r="A1602" s="219"/>
      <c r="B1602" s="220"/>
      <c r="C1602" s="259" t="s">
        <v>1652</v>
      </c>
      <c r="D1602" s="248"/>
      <c r="E1602" s="248"/>
      <c r="F1602" s="248"/>
      <c r="G1602" s="248"/>
      <c r="H1602" s="223"/>
      <c r="I1602" s="223"/>
      <c r="J1602" s="223"/>
      <c r="K1602" s="223"/>
      <c r="L1602" s="223"/>
      <c r="M1602" s="223"/>
      <c r="N1602" s="222"/>
      <c r="O1602" s="222"/>
      <c r="P1602" s="222"/>
      <c r="Q1602" s="222"/>
      <c r="R1602" s="223"/>
      <c r="S1602" s="223"/>
      <c r="T1602" s="223"/>
      <c r="U1602" s="223"/>
      <c r="V1602" s="223"/>
      <c r="W1602" s="223"/>
      <c r="X1602" s="223"/>
      <c r="Y1602" s="223"/>
      <c r="Z1602" s="212"/>
      <c r="AA1602" s="212"/>
      <c r="AB1602" s="212"/>
      <c r="AC1602" s="212"/>
      <c r="AD1602" s="212"/>
      <c r="AE1602" s="212"/>
      <c r="AF1602" s="212"/>
      <c r="AG1602" s="212" t="s">
        <v>357</v>
      </c>
      <c r="AH1602" s="212"/>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47" t="str">
        <f>C1602</f>
        <v>Kompletní provedení dle veškerých informací obsažených v PD (textová i výkresová část, technologické postupy atd.).</v>
      </c>
      <c r="BB1602" s="212"/>
      <c r="BC1602" s="212"/>
      <c r="BD1602" s="212"/>
      <c r="BE1602" s="212"/>
      <c r="BF1602" s="212"/>
      <c r="BG1602" s="212"/>
      <c r="BH1602" s="212"/>
    </row>
    <row r="1603" spans="1:60" ht="22.5" outlineLevel="3" x14ac:dyDescent="0.2">
      <c r="A1603" s="219"/>
      <c r="B1603" s="220"/>
      <c r="C1603" s="259" t="s">
        <v>1653</v>
      </c>
      <c r="D1603" s="248"/>
      <c r="E1603" s="248"/>
      <c r="F1603" s="248"/>
      <c r="G1603" s="248"/>
      <c r="H1603" s="223"/>
      <c r="I1603" s="223"/>
      <c r="J1603" s="223"/>
      <c r="K1603" s="223"/>
      <c r="L1603" s="223"/>
      <c r="M1603" s="223"/>
      <c r="N1603" s="222"/>
      <c r="O1603" s="222"/>
      <c r="P1603" s="222"/>
      <c r="Q1603" s="222"/>
      <c r="R1603" s="223"/>
      <c r="S1603" s="223"/>
      <c r="T1603" s="223"/>
      <c r="U1603" s="223"/>
      <c r="V1603" s="223"/>
      <c r="W1603" s="223"/>
      <c r="X1603" s="223"/>
      <c r="Y1603" s="223"/>
      <c r="Z1603" s="212"/>
      <c r="AA1603" s="212"/>
      <c r="AB1603" s="212"/>
      <c r="AC1603" s="212"/>
      <c r="AD1603" s="212"/>
      <c r="AE1603" s="212"/>
      <c r="AF1603" s="212"/>
      <c r="AG1603" s="212" t="s">
        <v>357</v>
      </c>
      <c r="AH1603" s="212"/>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47" t="str">
        <f>C1603</f>
        <v>Provedení je včetně montáže, demontáže původních konstrukcí, dodávky, přesunu hmot, přesunu a likvidace suti, povrchové úpravy, repasí, dílenských dokumentací,</v>
      </c>
      <c r="BB1603" s="212"/>
      <c r="BC1603" s="212"/>
      <c r="BD1603" s="212"/>
      <c r="BE1603" s="212"/>
      <c r="BF1603" s="212"/>
      <c r="BG1603" s="212"/>
      <c r="BH1603" s="212"/>
    </row>
    <row r="1604" spans="1:60" outlineLevel="3" x14ac:dyDescent="0.2">
      <c r="A1604" s="219"/>
      <c r="B1604" s="220"/>
      <c r="C1604" s="259" t="s">
        <v>666</v>
      </c>
      <c r="D1604" s="248"/>
      <c r="E1604" s="248"/>
      <c r="F1604" s="248"/>
      <c r="G1604" s="248"/>
      <c r="H1604" s="223"/>
      <c r="I1604" s="223"/>
      <c r="J1604" s="223"/>
      <c r="K1604" s="223"/>
      <c r="L1604" s="223"/>
      <c r="M1604" s="223"/>
      <c r="N1604" s="222"/>
      <c r="O1604" s="222"/>
      <c r="P1604" s="222"/>
      <c r="Q1604" s="222"/>
      <c r="R1604" s="223"/>
      <c r="S1604" s="223"/>
      <c r="T1604" s="223"/>
      <c r="U1604" s="223"/>
      <c r="V1604" s="223"/>
      <c r="W1604" s="223"/>
      <c r="X1604" s="223"/>
      <c r="Y1604" s="223"/>
      <c r="Z1604" s="212"/>
      <c r="AA1604" s="212"/>
      <c r="AB1604" s="212"/>
      <c r="AC1604" s="212"/>
      <c r="AD1604" s="212"/>
      <c r="AE1604" s="212"/>
      <c r="AF1604" s="212"/>
      <c r="AG1604" s="212" t="s">
        <v>357</v>
      </c>
      <c r="AH1604" s="212"/>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2" x14ac:dyDescent="0.2">
      <c r="A1605" s="219"/>
      <c r="B1605" s="220"/>
      <c r="C1605" s="274" t="s">
        <v>1616</v>
      </c>
      <c r="D1605" s="264"/>
      <c r="E1605" s="265">
        <v>21.08</v>
      </c>
      <c r="F1605" s="223"/>
      <c r="G1605" s="223"/>
      <c r="H1605" s="223"/>
      <c r="I1605" s="223"/>
      <c r="J1605" s="223"/>
      <c r="K1605" s="223"/>
      <c r="L1605" s="223"/>
      <c r="M1605" s="223"/>
      <c r="N1605" s="222"/>
      <c r="O1605" s="222"/>
      <c r="P1605" s="222"/>
      <c r="Q1605" s="222"/>
      <c r="R1605" s="223"/>
      <c r="S1605" s="223"/>
      <c r="T1605" s="223"/>
      <c r="U1605" s="223"/>
      <c r="V1605" s="223"/>
      <c r="W1605" s="223"/>
      <c r="X1605" s="223"/>
      <c r="Y1605" s="223"/>
      <c r="Z1605" s="212"/>
      <c r="AA1605" s="212"/>
      <c r="AB1605" s="212"/>
      <c r="AC1605" s="212"/>
      <c r="AD1605" s="212"/>
      <c r="AE1605" s="212"/>
      <c r="AF1605" s="212"/>
      <c r="AG1605" s="212" t="s">
        <v>442</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x14ac:dyDescent="0.2">
      <c r="A1606" s="229" t="s">
        <v>347</v>
      </c>
      <c r="B1606" s="230" t="s">
        <v>315</v>
      </c>
      <c r="C1606" s="256" t="s">
        <v>239</v>
      </c>
      <c r="D1606" s="231"/>
      <c r="E1606" s="232"/>
      <c r="F1606" s="233"/>
      <c r="G1606" s="233">
        <f>SUMIF(AG1607:AG1644,"&lt;&gt;NOR",G1607:G1644)</f>
        <v>0</v>
      </c>
      <c r="H1606" s="233"/>
      <c r="I1606" s="233">
        <f>SUM(I1607:I1644)</f>
        <v>0</v>
      </c>
      <c r="J1606" s="233"/>
      <c r="K1606" s="233">
        <f>SUM(K1607:K1644)</f>
        <v>0</v>
      </c>
      <c r="L1606" s="233"/>
      <c r="M1606" s="233">
        <f>SUM(M1607:M1644)</f>
        <v>0</v>
      </c>
      <c r="N1606" s="232"/>
      <c r="O1606" s="232">
        <f>SUM(O1607:O1644)</f>
        <v>0</v>
      </c>
      <c r="P1606" s="232"/>
      <c r="Q1606" s="232">
        <f>SUM(Q1607:Q1644)</f>
        <v>0</v>
      </c>
      <c r="R1606" s="233"/>
      <c r="S1606" s="233"/>
      <c r="T1606" s="234"/>
      <c r="U1606" s="228"/>
      <c r="V1606" s="228">
        <f>SUM(V1607:V1644)</f>
        <v>138.51</v>
      </c>
      <c r="W1606" s="228"/>
      <c r="X1606" s="228"/>
      <c r="Y1606" s="228"/>
      <c r="AG1606" t="s">
        <v>348</v>
      </c>
    </row>
    <row r="1607" spans="1:60" ht="22.5" outlineLevel="1" x14ac:dyDescent="0.2">
      <c r="A1607" s="239">
        <v>254</v>
      </c>
      <c r="B1607" s="240" t="s">
        <v>1617</v>
      </c>
      <c r="C1607" s="257" t="s">
        <v>1618</v>
      </c>
      <c r="D1607" s="241" t="s">
        <v>582</v>
      </c>
      <c r="E1607" s="242">
        <v>102.6</v>
      </c>
      <c r="F1607" s="243"/>
      <c r="G1607" s="244">
        <f>ROUND(E1607*F1607,2)</f>
        <v>0</v>
      </c>
      <c r="H1607" s="243"/>
      <c r="I1607" s="244">
        <f>ROUND(E1607*H1607,2)</f>
        <v>0</v>
      </c>
      <c r="J1607" s="243"/>
      <c r="K1607" s="244">
        <f>ROUND(E1607*J1607,2)</f>
        <v>0</v>
      </c>
      <c r="L1607" s="244">
        <v>21</v>
      </c>
      <c r="M1607" s="244">
        <f>G1607*(1+L1607/100)</f>
        <v>0</v>
      </c>
      <c r="N1607" s="242">
        <v>0</v>
      </c>
      <c r="O1607" s="242">
        <f>ROUND(E1607*N1607,2)</f>
        <v>0</v>
      </c>
      <c r="P1607" s="242">
        <v>0</v>
      </c>
      <c r="Q1607" s="242">
        <f>ROUND(E1607*P1607,2)</f>
        <v>0</v>
      </c>
      <c r="R1607" s="244" t="s">
        <v>1619</v>
      </c>
      <c r="S1607" s="244" t="s">
        <v>352</v>
      </c>
      <c r="T1607" s="245" t="s">
        <v>1620</v>
      </c>
      <c r="U1607" s="223">
        <v>0.28000000000000003</v>
      </c>
      <c r="V1607" s="223">
        <f>ROUND(E1607*U1607,2)</f>
        <v>28.73</v>
      </c>
      <c r="W1607" s="223"/>
      <c r="X1607" s="223" t="s">
        <v>1621</v>
      </c>
      <c r="Y1607" s="223" t="s">
        <v>355</v>
      </c>
      <c r="Z1607" s="212"/>
      <c r="AA1607" s="212"/>
      <c r="AB1607" s="212"/>
      <c r="AC1607" s="212"/>
      <c r="AD1607" s="212"/>
      <c r="AE1607" s="212"/>
      <c r="AF1607" s="212"/>
      <c r="AG1607" s="212" t="s">
        <v>1622</v>
      </c>
      <c r="AH1607" s="212"/>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2" x14ac:dyDescent="0.2">
      <c r="A1608" s="219"/>
      <c r="B1608" s="220"/>
      <c r="C1608" s="273" t="s">
        <v>1623</v>
      </c>
      <c r="D1608" s="270"/>
      <c r="E1608" s="270"/>
      <c r="F1608" s="270"/>
      <c r="G1608" s="270"/>
      <c r="H1608" s="223"/>
      <c r="I1608" s="223"/>
      <c r="J1608" s="223"/>
      <c r="K1608" s="223"/>
      <c r="L1608" s="223"/>
      <c r="M1608" s="223"/>
      <c r="N1608" s="222"/>
      <c r="O1608" s="222"/>
      <c r="P1608" s="222"/>
      <c r="Q1608" s="222"/>
      <c r="R1608" s="223"/>
      <c r="S1608" s="223"/>
      <c r="T1608" s="223"/>
      <c r="U1608" s="223"/>
      <c r="V1608" s="223"/>
      <c r="W1608" s="223"/>
      <c r="X1608" s="223"/>
      <c r="Y1608" s="223"/>
      <c r="Z1608" s="212"/>
      <c r="AA1608" s="212"/>
      <c r="AB1608" s="212"/>
      <c r="AC1608" s="212"/>
      <c r="AD1608" s="212"/>
      <c r="AE1608" s="212"/>
      <c r="AF1608" s="212"/>
      <c r="AG1608" s="212" t="s">
        <v>440</v>
      </c>
      <c r="AH1608" s="212"/>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2" x14ac:dyDescent="0.2">
      <c r="A1609" s="219"/>
      <c r="B1609" s="220"/>
      <c r="C1609" s="259" t="s">
        <v>1624</v>
      </c>
      <c r="D1609" s="248"/>
      <c r="E1609" s="248"/>
      <c r="F1609" s="248"/>
      <c r="G1609" s="248"/>
      <c r="H1609" s="223"/>
      <c r="I1609" s="223"/>
      <c r="J1609" s="223"/>
      <c r="K1609" s="223"/>
      <c r="L1609" s="223"/>
      <c r="M1609" s="223"/>
      <c r="N1609" s="222"/>
      <c r="O1609" s="222"/>
      <c r="P1609" s="222"/>
      <c r="Q1609" s="222"/>
      <c r="R1609" s="223"/>
      <c r="S1609" s="223"/>
      <c r="T1609" s="223"/>
      <c r="U1609" s="223"/>
      <c r="V1609" s="223"/>
      <c r="W1609" s="223"/>
      <c r="X1609" s="223"/>
      <c r="Y1609" s="223"/>
      <c r="Z1609" s="212"/>
      <c r="AA1609" s="212"/>
      <c r="AB1609" s="212"/>
      <c r="AC1609" s="212"/>
      <c r="AD1609" s="212"/>
      <c r="AE1609" s="212"/>
      <c r="AF1609" s="212"/>
      <c r="AG1609" s="212" t="s">
        <v>357</v>
      </c>
      <c r="AH1609" s="212"/>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3" x14ac:dyDescent="0.2">
      <c r="A1610" s="219"/>
      <c r="B1610" s="220"/>
      <c r="C1610" s="259" t="s">
        <v>1625</v>
      </c>
      <c r="D1610" s="248"/>
      <c r="E1610" s="248"/>
      <c r="F1610" s="248"/>
      <c r="G1610" s="248"/>
      <c r="H1610" s="223"/>
      <c r="I1610" s="223"/>
      <c r="J1610" s="223"/>
      <c r="K1610" s="223"/>
      <c r="L1610" s="223"/>
      <c r="M1610" s="223"/>
      <c r="N1610" s="222"/>
      <c r="O1610" s="222"/>
      <c r="P1610" s="222"/>
      <c r="Q1610" s="222"/>
      <c r="R1610" s="223"/>
      <c r="S1610" s="223"/>
      <c r="T1610" s="223"/>
      <c r="U1610" s="223"/>
      <c r="V1610" s="223"/>
      <c r="W1610" s="223"/>
      <c r="X1610" s="223"/>
      <c r="Y1610" s="223"/>
      <c r="Z1610" s="212"/>
      <c r="AA1610" s="212"/>
      <c r="AB1610" s="212"/>
      <c r="AC1610" s="212"/>
      <c r="AD1610" s="212"/>
      <c r="AE1610" s="212"/>
      <c r="AF1610" s="212"/>
      <c r="AG1610" s="212" t="s">
        <v>357</v>
      </c>
      <c r="AH1610" s="212"/>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ht="22.5" outlineLevel="3" x14ac:dyDescent="0.2">
      <c r="A1611" s="219"/>
      <c r="B1611" s="220"/>
      <c r="C1611" s="259" t="s">
        <v>1626</v>
      </c>
      <c r="D1611" s="248"/>
      <c r="E1611" s="248"/>
      <c r="F1611" s="248"/>
      <c r="G1611" s="248"/>
      <c r="H1611" s="223"/>
      <c r="I1611" s="223"/>
      <c r="J1611" s="223"/>
      <c r="K1611" s="223"/>
      <c r="L1611" s="223"/>
      <c r="M1611" s="223"/>
      <c r="N1611" s="222"/>
      <c r="O1611" s="222"/>
      <c r="P1611" s="222"/>
      <c r="Q1611" s="222"/>
      <c r="R1611" s="223"/>
      <c r="S1611" s="223"/>
      <c r="T1611" s="223"/>
      <c r="U1611" s="223"/>
      <c r="V1611" s="223"/>
      <c r="W1611" s="223"/>
      <c r="X1611" s="223"/>
      <c r="Y1611" s="223"/>
      <c r="Z1611" s="212"/>
      <c r="AA1611" s="212"/>
      <c r="AB1611" s="212"/>
      <c r="AC1611" s="212"/>
      <c r="AD1611" s="212"/>
      <c r="AE1611" s="212"/>
      <c r="AF1611" s="212"/>
      <c r="AG1611" s="212" t="s">
        <v>357</v>
      </c>
      <c r="AH1611" s="212"/>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47" t="str">
        <f>C1611</f>
        <v>- při vodorovné dopravě po vodě : vyložení na hromady na suchu nebo na přeložení na dopravní prostředek na suchu do 15 m vodorovně a současně do 4 m svisle,</v>
      </c>
      <c r="BB1611" s="212"/>
      <c r="BC1611" s="212"/>
      <c r="BD1611" s="212"/>
      <c r="BE1611" s="212"/>
      <c r="BF1611" s="212"/>
      <c r="BG1611" s="212"/>
      <c r="BH1611" s="212"/>
    </row>
    <row r="1612" spans="1:60" outlineLevel="3" x14ac:dyDescent="0.2">
      <c r="A1612" s="219"/>
      <c r="B1612" s="220"/>
      <c r="C1612" s="259" t="s">
        <v>1627</v>
      </c>
      <c r="D1612" s="248"/>
      <c r="E1612" s="248"/>
      <c r="F1612" s="248"/>
      <c r="G1612" s="248"/>
      <c r="H1612" s="223"/>
      <c r="I1612" s="223"/>
      <c r="J1612" s="223"/>
      <c r="K1612" s="223"/>
      <c r="L1612" s="223"/>
      <c r="M1612" s="223"/>
      <c r="N1612" s="222"/>
      <c r="O1612" s="222"/>
      <c r="P1612" s="222"/>
      <c r="Q1612" s="222"/>
      <c r="R1612" s="223"/>
      <c r="S1612" s="223"/>
      <c r="T1612" s="223"/>
      <c r="U1612" s="223"/>
      <c r="V1612" s="223"/>
      <c r="W1612" s="223"/>
      <c r="X1612" s="223"/>
      <c r="Y1612" s="223"/>
      <c r="Z1612" s="212"/>
      <c r="AA1612" s="212"/>
      <c r="AB1612" s="212"/>
      <c r="AC1612" s="212"/>
      <c r="AD1612" s="212"/>
      <c r="AE1612" s="212"/>
      <c r="AF1612" s="212"/>
      <c r="AG1612" s="212" t="s">
        <v>357</v>
      </c>
      <c r="AH1612" s="212"/>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3" x14ac:dyDescent="0.2">
      <c r="A1613" s="219"/>
      <c r="B1613" s="220"/>
      <c r="C1613" s="259" t="s">
        <v>1628</v>
      </c>
      <c r="D1613" s="248"/>
      <c r="E1613" s="248"/>
      <c r="F1613" s="248"/>
      <c r="G1613" s="248"/>
      <c r="H1613" s="223"/>
      <c r="I1613" s="223"/>
      <c r="J1613" s="223"/>
      <c r="K1613" s="223"/>
      <c r="L1613" s="223"/>
      <c r="M1613" s="223"/>
      <c r="N1613" s="222"/>
      <c r="O1613" s="222"/>
      <c r="P1613" s="222"/>
      <c r="Q1613" s="222"/>
      <c r="R1613" s="223"/>
      <c r="S1613" s="223"/>
      <c r="T1613" s="223"/>
      <c r="U1613" s="223"/>
      <c r="V1613" s="223"/>
      <c r="W1613" s="223"/>
      <c r="X1613" s="223"/>
      <c r="Y1613" s="223"/>
      <c r="Z1613" s="212"/>
      <c r="AA1613" s="212"/>
      <c r="AB1613" s="212"/>
      <c r="AC1613" s="212"/>
      <c r="AD1613" s="212"/>
      <c r="AE1613" s="212"/>
      <c r="AF1613" s="212"/>
      <c r="AG1613" s="212" t="s">
        <v>357</v>
      </c>
      <c r="AH1613" s="212"/>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3" x14ac:dyDescent="0.2">
      <c r="A1614" s="219"/>
      <c r="B1614" s="220"/>
      <c r="C1614" s="259" t="s">
        <v>1629</v>
      </c>
      <c r="D1614" s="248"/>
      <c r="E1614" s="248"/>
      <c r="F1614" s="248"/>
      <c r="G1614" s="248"/>
      <c r="H1614" s="223"/>
      <c r="I1614" s="223"/>
      <c r="J1614" s="223"/>
      <c r="K1614" s="223"/>
      <c r="L1614" s="223"/>
      <c r="M1614" s="223"/>
      <c r="N1614" s="222"/>
      <c r="O1614" s="222"/>
      <c r="P1614" s="222"/>
      <c r="Q1614" s="222"/>
      <c r="R1614" s="223"/>
      <c r="S1614" s="223"/>
      <c r="T1614" s="223"/>
      <c r="U1614" s="223"/>
      <c r="V1614" s="223"/>
      <c r="W1614" s="223"/>
      <c r="X1614" s="223"/>
      <c r="Y1614" s="223"/>
      <c r="Z1614" s="212"/>
      <c r="AA1614" s="212"/>
      <c r="AB1614" s="212"/>
      <c r="AC1614" s="212"/>
      <c r="AD1614" s="212"/>
      <c r="AE1614" s="212"/>
      <c r="AF1614" s="212"/>
      <c r="AG1614" s="212" t="s">
        <v>357</v>
      </c>
      <c r="AH1614" s="212"/>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2" x14ac:dyDescent="0.2">
      <c r="A1615" s="219"/>
      <c r="B1615" s="220"/>
      <c r="C1615" s="274" t="s">
        <v>1630</v>
      </c>
      <c r="D1615" s="264"/>
      <c r="E1615" s="265"/>
      <c r="F1615" s="223"/>
      <c r="G1615" s="223"/>
      <c r="H1615" s="223"/>
      <c r="I1615" s="223"/>
      <c r="J1615" s="223"/>
      <c r="K1615" s="223"/>
      <c r="L1615" s="223"/>
      <c r="M1615" s="223"/>
      <c r="N1615" s="222"/>
      <c r="O1615" s="222"/>
      <c r="P1615" s="222"/>
      <c r="Q1615" s="222"/>
      <c r="R1615" s="223"/>
      <c r="S1615" s="223"/>
      <c r="T1615" s="223"/>
      <c r="U1615" s="223"/>
      <c r="V1615" s="223"/>
      <c r="W1615" s="223"/>
      <c r="X1615" s="223"/>
      <c r="Y1615" s="223"/>
      <c r="Z1615" s="212"/>
      <c r="AA1615" s="212"/>
      <c r="AB1615" s="212"/>
      <c r="AC1615" s="212"/>
      <c r="AD1615" s="212"/>
      <c r="AE1615" s="212"/>
      <c r="AF1615" s="212"/>
      <c r="AG1615" s="212" t="s">
        <v>442</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3" x14ac:dyDescent="0.2">
      <c r="A1616" s="219"/>
      <c r="B1616" s="220"/>
      <c r="C1616" s="274" t="s">
        <v>1631</v>
      </c>
      <c r="D1616" s="264"/>
      <c r="E1616" s="265"/>
      <c r="F1616" s="223"/>
      <c r="G1616" s="223"/>
      <c r="H1616" s="223"/>
      <c r="I1616" s="223"/>
      <c r="J1616" s="223"/>
      <c r="K1616" s="223"/>
      <c r="L1616" s="223"/>
      <c r="M1616" s="223"/>
      <c r="N1616" s="222"/>
      <c r="O1616" s="222"/>
      <c r="P1616" s="222"/>
      <c r="Q1616" s="222"/>
      <c r="R1616" s="223"/>
      <c r="S1616" s="223"/>
      <c r="T1616" s="223"/>
      <c r="U1616" s="223"/>
      <c r="V1616" s="223"/>
      <c r="W1616" s="223"/>
      <c r="X1616" s="223"/>
      <c r="Y1616" s="223"/>
      <c r="Z1616" s="212"/>
      <c r="AA1616" s="212"/>
      <c r="AB1616" s="212"/>
      <c r="AC1616" s="212"/>
      <c r="AD1616" s="212"/>
      <c r="AE1616" s="212"/>
      <c r="AF1616" s="212"/>
      <c r="AG1616" s="212" t="s">
        <v>442</v>
      </c>
      <c r="AH1616" s="212">
        <v>0</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3" x14ac:dyDescent="0.2">
      <c r="A1617" s="219"/>
      <c r="B1617" s="220"/>
      <c r="C1617" s="274" t="s">
        <v>1632</v>
      </c>
      <c r="D1617" s="264"/>
      <c r="E1617" s="265">
        <v>102.6</v>
      </c>
      <c r="F1617" s="223"/>
      <c r="G1617" s="223"/>
      <c r="H1617" s="223"/>
      <c r="I1617" s="223"/>
      <c r="J1617" s="223"/>
      <c r="K1617" s="223"/>
      <c r="L1617" s="223"/>
      <c r="M1617" s="223"/>
      <c r="N1617" s="222"/>
      <c r="O1617" s="222"/>
      <c r="P1617" s="222"/>
      <c r="Q1617" s="222"/>
      <c r="R1617" s="223"/>
      <c r="S1617" s="223"/>
      <c r="T1617" s="223"/>
      <c r="U1617" s="223"/>
      <c r="V1617" s="223"/>
      <c r="W1617" s="223"/>
      <c r="X1617" s="223"/>
      <c r="Y1617" s="223"/>
      <c r="Z1617" s="212"/>
      <c r="AA1617" s="212"/>
      <c r="AB1617" s="212"/>
      <c r="AC1617" s="212"/>
      <c r="AD1617" s="212"/>
      <c r="AE1617" s="212"/>
      <c r="AF1617" s="212"/>
      <c r="AG1617" s="212" t="s">
        <v>442</v>
      </c>
      <c r="AH1617" s="212">
        <v>0</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1" x14ac:dyDescent="0.2">
      <c r="A1618" s="239">
        <v>255</v>
      </c>
      <c r="B1618" s="240" t="s">
        <v>1633</v>
      </c>
      <c r="C1618" s="257" t="s">
        <v>1634</v>
      </c>
      <c r="D1618" s="241" t="s">
        <v>582</v>
      </c>
      <c r="E1618" s="242">
        <v>102.6</v>
      </c>
      <c r="F1618" s="243"/>
      <c r="G1618" s="244">
        <f>ROUND(E1618*F1618,2)</f>
        <v>0</v>
      </c>
      <c r="H1618" s="243"/>
      <c r="I1618" s="244">
        <f>ROUND(E1618*H1618,2)</f>
        <v>0</v>
      </c>
      <c r="J1618" s="243"/>
      <c r="K1618" s="244">
        <f>ROUND(E1618*J1618,2)</f>
        <v>0</v>
      </c>
      <c r="L1618" s="244">
        <v>21</v>
      </c>
      <c r="M1618" s="244">
        <f>G1618*(1+L1618/100)</f>
        <v>0</v>
      </c>
      <c r="N1618" s="242">
        <v>0</v>
      </c>
      <c r="O1618" s="242">
        <f>ROUND(E1618*N1618,2)</f>
        <v>0</v>
      </c>
      <c r="P1618" s="242">
        <v>0</v>
      </c>
      <c r="Q1618" s="242">
        <f>ROUND(E1618*P1618,2)</f>
        <v>0</v>
      </c>
      <c r="R1618" s="244" t="s">
        <v>1017</v>
      </c>
      <c r="S1618" s="244" t="s">
        <v>352</v>
      </c>
      <c r="T1618" s="245" t="s">
        <v>1620</v>
      </c>
      <c r="U1618" s="223">
        <v>0.49</v>
      </c>
      <c r="V1618" s="223">
        <f>ROUND(E1618*U1618,2)</f>
        <v>50.27</v>
      </c>
      <c r="W1618" s="223"/>
      <c r="X1618" s="223" t="s">
        <v>1621</v>
      </c>
      <c r="Y1618" s="223" t="s">
        <v>355</v>
      </c>
      <c r="Z1618" s="212"/>
      <c r="AA1618" s="212"/>
      <c r="AB1618" s="212"/>
      <c r="AC1618" s="212"/>
      <c r="AD1618" s="212"/>
      <c r="AE1618" s="212"/>
      <c r="AF1618" s="212"/>
      <c r="AG1618" s="212" t="s">
        <v>1622</v>
      </c>
      <c r="AH1618" s="212"/>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2" x14ac:dyDescent="0.2">
      <c r="A1619" s="219"/>
      <c r="B1619" s="220"/>
      <c r="C1619" s="258" t="s">
        <v>1635</v>
      </c>
      <c r="D1619" s="246"/>
      <c r="E1619" s="246"/>
      <c r="F1619" s="246"/>
      <c r="G1619" s="246"/>
      <c r="H1619" s="223"/>
      <c r="I1619" s="223"/>
      <c r="J1619" s="223"/>
      <c r="K1619" s="223"/>
      <c r="L1619" s="223"/>
      <c r="M1619" s="223"/>
      <c r="N1619" s="222"/>
      <c r="O1619" s="222"/>
      <c r="P1619" s="222"/>
      <c r="Q1619" s="222"/>
      <c r="R1619" s="223"/>
      <c r="S1619" s="223"/>
      <c r="T1619" s="223"/>
      <c r="U1619" s="223"/>
      <c r="V1619" s="223"/>
      <c r="W1619" s="223"/>
      <c r="X1619" s="223"/>
      <c r="Y1619" s="223"/>
      <c r="Z1619" s="212"/>
      <c r="AA1619" s="212"/>
      <c r="AB1619" s="212"/>
      <c r="AC1619" s="212"/>
      <c r="AD1619" s="212"/>
      <c r="AE1619" s="212"/>
      <c r="AF1619" s="212"/>
      <c r="AG1619" s="212" t="s">
        <v>357</v>
      </c>
      <c r="AH1619" s="212"/>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2" x14ac:dyDescent="0.2">
      <c r="A1620" s="219"/>
      <c r="B1620" s="220"/>
      <c r="C1620" s="274" t="s">
        <v>1630</v>
      </c>
      <c r="D1620" s="264"/>
      <c r="E1620" s="265"/>
      <c r="F1620" s="223"/>
      <c r="G1620" s="223"/>
      <c r="H1620" s="223"/>
      <c r="I1620" s="223"/>
      <c r="J1620" s="223"/>
      <c r="K1620" s="223"/>
      <c r="L1620" s="223"/>
      <c r="M1620" s="223"/>
      <c r="N1620" s="222"/>
      <c r="O1620" s="222"/>
      <c r="P1620" s="222"/>
      <c r="Q1620" s="222"/>
      <c r="R1620" s="223"/>
      <c r="S1620" s="223"/>
      <c r="T1620" s="223"/>
      <c r="U1620" s="223"/>
      <c r="V1620" s="223"/>
      <c r="W1620" s="223"/>
      <c r="X1620" s="223"/>
      <c r="Y1620" s="223"/>
      <c r="Z1620" s="212"/>
      <c r="AA1620" s="212"/>
      <c r="AB1620" s="212"/>
      <c r="AC1620" s="212"/>
      <c r="AD1620" s="212"/>
      <c r="AE1620" s="212"/>
      <c r="AF1620" s="212"/>
      <c r="AG1620" s="212" t="s">
        <v>442</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3" x14ac:dyDescent="0.2">
      <c r="A1621" s="219"/>
      <c r="B1621" s="220"/>
      <c r="C1621" s="274" t="s">
        <v>1631</v>
      </c>
      <c r="D1621" s="264"/>
      <c r="E1621" s="265"/>
      <c r="F1621" s="223"/>
      <c r="G1621" s="223"/>
      <c r="H1621" s="223"/>
      <c r="I1621" s="223"/>
      <c r="J1621" s="223"/>
      <c r="K1621" s="223"/>
      <c r="L1621" s="223"/>
      <c r="M1621" s="223"/>
      <c r="N1621" s="222"/>
      <c r="O1621" s="222"/>
      <c r="P1621" s="222"/>
      <c r="Q1621" s="222"/>
      <c r="R1621" s="223"/>
      <c r="S1621" s="223"/>
      <c r="T1621" s="223"/>
      <c r="U1621" s="223"/>
      <c r="V1621" s="223"/>
      <c r="W1621" s="223"/>
      <c r="X1621" s="223"/>
      <c r="Y1621" s="223"/>
      <c r="Z1621" s="212"/>
      <c r="AA1621" s="212"/>
      <c r="AB1621" s="212"/>
      <c r="AC1621" s="212"/>
      <c r="AD1621" s="212"/>
      <c r="AE1621" s="212"/>
      <c r="AF1621" s="212"/>
      <c r="AG1621" s="212" t="s">
        <v>442</v>
      </c>
      <c r="AH1621" s="212">
        <v>0</v>
      </c>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3" x14ac:dyDescent="0.2">
      <c r="A1622" s="219"/>
      <c r="B1622" s="220"/>
      <c r="C1622" s="274" t="s">
        <v>1632</v>
      </c>
      <c r="D1622" s="264"/>
      <c r="E1622" s="265">
        <v>102.6</v>
      </c>
      <c r="F1622" s="223"/>
      <c r="G1622" s="223"/>
      <c r="H1622" s="223"/>
      <c r="I1622" s="223"/>
      <c r="J1622" s="223"/>
      <c r="K1622" s="223"/>
      <c r="L1622" s="223"/>
      <c r="M1622" s="223"/>
      <c r="N1622" s="222"/>
      <c r="O1622" s="222"/>
      <c r="P1622" s="222"/>
      <c r="Q1622" s="222"/>
      <c r="R1622" s="223"/>
      <c r="S1622" s="223"/>
      <c r="T1622" s="223"/>
      <c r="U1622" s="223"/>
      <c r="V1622" s="223"/>
      <c r="W1622" s="223"/>
      <c r="X1622" s="223"/>
      <c r="Y1622" s="223"/>
      <c r="Z1622" s="212"/>
      <c r="AA1622" s="212"/>
      <c r="AB1622" s="212"/>
      <c r="AC1622" s="212"/>
      <c r="AD1622" s="212"/>
      <c r="AE1622" s="212"/>
      <c r="AF1622" s="212"/>
      <c r="AG1622" s="212" t="s">
        <v>442</v>
      </c>
      <c r="AH1622" s="212">
        <v>0</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1" x14ac:dyDescent="0.2">
      <c r="A1623" s="239">
        <v>256</v>
      </c>
      <c r="B1623" s="240" t="s">
        <v>1636</v>
      </c>
      <c r="C1623" s="257" t="s">
        <v>1637</v>
      </c>
      <c r="D1623" s="241" t="s">
        <v>582</v>
      </c>
      <c r="E1623" s="242">
        <v>2975.4</v>
      </c>
      <c r="F1623" s="243"/>
      <c r="G1623" s="244">
        <f>ROUND(E1623*F1623,2)</f>
        <v>0</v>
      </c>
      <c r="H1623" s="243"/>
      <c r="I1623" s="244">
        <f>ROUND(E1623*H1623,2)</f>
        <v>0</v>
      </c>
      <c r="J1623" s="243"/>
      <c r="K1623" s="244">
        <f>ROUND(E1623*J1623,2)</f>
        <v>0</v>
      </c>
      <c r="L1623" s="244">
        <v>21</v>
      </c>
      <c r="M1623" s="244">
        <f>G1623*(1+L1623/100)</f>
        <v>0</v>
      </c>
      <c r="N1623" s="242">
        <v>0</v>
      </c>
      <c r="O1623" s="242">
        <f>ROUND(E1623*N1623,2)</f>
        <v>0</v>
      </c>
      <c r="P1623" s="242">
        <v>0</v>
      </c>
      <c r="Q1623" s="242">
        <f>ROUND(E1623*P1623,2)</f>
        <v>0</v>
      </c>
      <c r="R1623" s="244" t="s">
        <v>1017</v>
      </c>
      <c r="S1623" s="244" t="s">
        <v>352</v>
      </c>
      <c r="T1623" s="245" t="s">
        <v>1620</v>
      </c>
      <c r="U1623" s="223">
        <v>0</v>
      </c>
      <c r="V1623" s="223">
        <f>ROUND(E1623*U1623,2)</f>
        <v>0</v>
      </c>
      <c r="W1623" s="223"/>
      <c r="X1623" s="223" t="s">
        <v>1621</v>
      </c>
      <c r="Y1623" s="223" t="s">
        <v>355</v>
      </c>
      <c r="Z1623" s="212"/>
      <c r="AA1623" s="212"/>
      <c r="AB1623" s="212"/>
      <c r="AC1623" s="212"/>
      <c r="AD1623" s="212"/>
      <c r="AE1623" s="212"/>
      <c r="AF1623" s="212"/>
      <c r="AG1623" s="212" t="s">
        <v>1622</v>
      </c>
      <c r="AH1623" s="212"/>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2" x14ac:dyDescent="0.2">
      <c r="A1624" s="219"/>
      <c r="B1624" s="220"/>
      <c r="C1624" s="274" t="s">
        <v>1630</v>
      </c>
      <c r="D1624" s="264"/>
      <c r="E1624" s="265"/>
      <c r="F1624" s="223"/>
      <c r="G1624" s="223"/>
      <c r="H1624" s="223"/>
      <c r="I1624" s="223"/>
      <c r="J1624" s="223"/>
      <c r="K1624" s="223"/>
      <c r="L1624" s="223"/>
      <c r="M1624" s="223"/>
      <c r="N1624" s="222"/>
      <c r="O1624" s="222"/>
      <c r="P1624" s="222"/>
      <c r="Q1624" s="222"/>
      <c r="R1624" s="223"/>
      <c r="S1624" s="223"/>
      <c r="T1624" s="223"/>
      <c r="U1624" s="223"/>
      <c r="V1624" s="223"/>
      <c r="W1624" s="223"/>
      <c r="X1624" s="223"/>
      <c r="Y1624" s="223"/>
      <c r="Z1624" s="212"/>
      <c r="AA1624" s="212"/>
      <c r="AB1624" s="212"/>
      <c r="AC1624" s="212"/>
      <c r="AD1624" s="212"/>
      <c r="AE1624" s="212"/>
      <c r="AF1624" s="212"/>
      <c r="AG1624" s="212" t="s">
        <v>442</v>
      </c>
      <c r="AH1624" s="212">
        <v>0</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3" x14ac:dyDescent="0.2">
      <c r="A1625" s="219"/>
      <c r="B1625" s="220"/>
      <c r="C1625" s="274" t="s">
        <v>1631</v>
      </c>
      <c r="D1625" s="264"/>
      <c r="E1625" s="265"/>
      <c r="F1625" s="223"/>
      <c r="G1625" s="223"/>
      <c r="H1625" s="223"/>
      <c r="I1625" s="223"/>
      <c r="J1625" s="223"/>
      <c r="K1625" s="223"/>
      <c r="L1625" s="223"/>
      <c r="M1625" s="223"/>
      <c r="N1625" s="222"/>
      <c r="O1625" s="222"/>
      <c r="P1625" s="222"/>
      <c r="Q1625" s="222"/>
      <c r="R1625" s="223"/>
      <c r="S1625" s="223"/>
      <c r="T1625" s="223"/>
      <c r="U1625" s="223"/>
      <c r="V1625" s="223"/>
      <c r="W1625" s="223"/>
      <c r="X1625" s="223"/>
      <c r="Y1625" s="223"/>
      <c r="Z1625" s="212"/>
      <c r="AA1625" s="212"/>
      <c r="AB1625" s="212"/>
      <c r="AC1625" s="212"/>
      <c r="AD1625" s="212"/>
      <c r="AE1625" s="212"/>
      <c r="AF1625" s="212"/>
      <c r="AG1625" s="212" t="s">
        <v>442</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3" x14ac:dyDescent="0.2">
      <c r="A1626" s="219"/>
      <c r="B1626" s="220"/>
      <c r="C1626" s="274" t="s">
        <v>1638</v>
      </c>
      <c r="D1626" s="264"/>
      <c r="E1626" s="265">
        <v>2975.4</v>
      </c>
      <c r="F1626" s="223"/>
      <c r="G1626" s="223"/>
      <c r="H1626" s="223"/>
      <c r="I1626" s="223"/>
      <c r="J1626" s="223"/>
      <c r="K1626" s="223"/>
      <c r="L1626" s="223"/>
      <c r="M1626" s="223"/>
      <c r="N1626" s="222"/>
      <c r="O1626" s="222"/>
      <c r="P1626" s="222"/>
      <c r="Q1626" s="222"/>
      <c r="R1626" s="223"/>
      <c r="S1626" s="223"/>
      <c r="T1626" s="223"/>
      <c r="U1626" s="223"/>
      <c r="V1626" s="223"/>
      <c r="W1626" s="223"/>
      <c r="X1626" s="223"/>
      <c r="Y1626" s="223"/>
      <c r="Z1626" s="212"/>
      <c r="AA1626" s="212"/>
      <c r="AB1626" s="212"/>
      <c r="AC1626" s="212"/>
      <c r="AD1626" s="212"/>
      <c r="AE1626" s="212"/>
      <c r="AF1626" s="212"/>
      <c r="AG1626" s="212" t="s">
        <v>442</v>
      </c>
      <c r="AH1626" s="212">
        <v>0</v>
      </c>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1" x14ac:dyDescent="0.2">
      <c r="A1627" s="239">
        <v>257</v>
      </c>
      <c r="B1627" s="240" t="s">
        <v>1639</v>
      </c>
      <c r="C1627" s="257" t="s">
        <v>1640</v>
      </c>
      <c r="D1627" s="241" t="s">
        <v>582</v>
      </c>
      <c r="E1627" s="242">
        <v>51.3</v>
      </c>
      <c r="F1627" s="243"/>
      <c r="G1627" s="244">
        <f>ROUND(E1627*F1627,2)</f>
        <v>0</v>
      </c>
      <c r="H1627" s="243"/>
      <c r="I1627" s="244">
        <f>ROUND(E1627*H1627,2)</f>
        <v>0</v>
      </c>
      <c r="J1627" s="243"/>
      <c r="K1627" s="244">
        <f>ROUND(E1627*J1627,2)</f>
        <v>0</v>
      </c>
      <c r="L1627" s="244">
        <v>21</v>
      </c>
      <c r="M1627" s="244">
        <f>G1627*(1+L1627/100)</f>
        <v>0</v>
      </c>
      <c r="N1627" s="242">
        <v>0</v>
      </c>
      <c r="O1627" s="242">
        <f>ROUND(E1627*N1627,2)</f>
        <v>0</v>
      </c>
      <c r="P1627" s="242">
        <v>0</v>
      </c>
      <c r="Q1627" s="242">
        <f>ROUND(E1627*P1627,2)</f>
        <v>0</v>
      </c>
      <c r="R1627" s="244" t="s">
        <v>1017</v>
      </c>
      <c r="S1627" s="244" t="s">
        <v>352</v>
      </c>
      <c r="T1627" s="245" t="s">
        <v>1620</v>
      </c>
      <c r="U1627" s="223">
        <v>0.94</v>
      </c>
      <c r="V1627" s="223">
        <f>ROUND(E1627*U1627,2)</f>
        <v>48.22</v>
      </c>
      <c r="W1627" s="223"/>
      <c r="X1627" s="223" t="s">
        <v>1621</v>
      </c>
      <c r="Y1627" s="223" t="s">
        <v>355</v>
      </c>
      <c r="Z1627" s="212"/>
      <c r="AA1627" s="212"/>
      <c r="AB1627" s="212"/>
      <c r="AC1627" s="212"/>
      <c r="AD1627" s="212"/>
      <c r="AE1627" s="212"/>
      <c r="AF1627" s="212"/>
      <c r="AG1627" s="212" t="s">
        <v>1622</v>
      </c>
      <c r="AH1627" s="212"/>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2" x14ac:dyDescent="0.2">
      <c r="A1628" s="219"/>
      <c r="B1628" s="220"/>
      <c r="C1628" s="258" t="s">
        <v>1628</v>
      </c>
      <c r="D1628" s="246"/>
      <c r="E1628" s="246"/>
      <c r="F1628" s="246"/>
      <c r="G1628" s="246"/>
      <c r="H1628" s="223"/>
      <c r="I1628" s="223"/>
      <c r="J1628" s="223"/>
      <c r="K1628" s="223"/>
      <c r="L1628" s="223"/>
      <c r="M1628" s="223"/>
      <c r="N1628" s="222"/>
      <c r="O1628" s="222"/>
      <c r="P1628" s="222"/>
      <c r="Q1628" s="222"/>
      <c r="R1628" s="223"/>
      <c r="S1628" s="223"/>
      <c r="T1628" s="223"/>
      <c r="U1628" s="223"/>
      <c r="V1628" s="223"/>
      <c r="W1628" s="223"/>
      <c r="X1628" s="223"/>
      <c r="Y1628" s="223"/>
      <c r="Z1628" s="212"/>
      <c r="AA1628" s="212"/>
      <c r="AB1628" s="212"/>
      <c r="AC1628" s="212"/>
      <c r="AD1628" s="212"/>
      <c r="AE1628" s="212"/>
      <c r="AF1628" s="212"/>
      <c r="AG1628" s="212" t="s">
        <v>357</v>
      </c>
      <c r="AH1628" s="212"/>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3" x14ac:dyDescent="0.2">
      <c r="A1629" s="219"/>
      <c r="B1629" s="220"/>
      <c r="C1629" s="259" t="s">
        <v>1629</v>
      </c>
      <c r="D1629" s="248"/>
      <c r="E1629" s="248"/>
      <c r="F1629" s="248"/>
      <c r="G1629" s="248"/>
      <c r="H1629" s="223"/>
      <c r="I1629" s="223"/>
      <c r="J1629" s="223"/>
      <c r="K1629" s="223"/>
      <c r="L1629" s="223"/>
      <c r="M1629" s="223"/>
      <c r="N1629" s="222"/>
      <c r="O1629" s="222"/>
      <c r="P1629" s="222"/>
      <c r="Q1629" s="222"/>
      <c r="R1629" s="223"/>
      <c r="S1629" s="223"/>
      <c r="T1629" s="223"/>
      <c r="U1629" s="223"/>
      <c r="V1629" s="223"/>
      <c r="W1629" s="223"/>
      <c r="X1629" s="223"/>
      <c r="Y1629" s="223"/>
      <c r="Z1629" s="212"/>
      <c r="AA1629" s="212"/>
      <c r="AB1629" s="212"/>
      <c r="AC1629" s="212"/>
      <c r="AD1629" s="212"/>
      <c r="AE1629" s="212"/>
      <c r="AF1629" s="212"/>
      <c r="AG1629" s="212" t="s">
        <v>357</v>
      </c>
      <c r="AH1629" s="212"/>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2" x14ac:dyDescent="0.2">
      <c r="A1630" s="219"/>
      <c r="B1630" s="220"/>
      <c r="C1630" s="274" t="s">
        <v>1630</v>
      </c>
      <c r="D1630" s="264"/>
      <c r="E1630" s="265"/>
      <c r="F1630" s="223"/>
      <c r="G1630" s="223"/>
      <c r="H1630" s="223"/>
      <c r="I1630" s="223"/>
      <c r="J1630" s="223"/>
      <c r="K1630" s="223"/>
      <c r="L1630" s="223"/>
      <c r="M1630" s="223"/>
      <c r="N1630" s="222"/>
      <c r="O1630" s="222"/>
      <c r="P1630" s="222"/>
      <c r="Q1630" s="222"/>
      <c r="R1630" s="223"/>
      <c r="S1630" s="223"/>
      <c r="T1630" s="223"/>
      <c r="U1630" s="223"/>
      <c r="V1630" s="223"/>
      <c r="W1630" s="223"/>
      <c r="X1630" s="223"/>
      <c r="Y1630" s="223"/>
      <c r="Z1630" s="212"/>
      <c r="AA1630" s="212"/>
      <c r="AB1630" s="212"/>
      <c r="AC1630" s="212"/>
      <c r="AD1630" s="212"/>
      <c r="AE1630" s="212"/>
      <c r="AF1630" s="212"/>
      <c r="AG1630" s="212" t="s">
        <v>442</v>
      </c>
      <c r="AH1630" s="212">
        <v>0</v>
      </c>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3" x14ac:dyDescent="0.2">
      <c r="A1631" s="219"/>
      <c r="B1631" s="220"/>
      <c r="C1631" s="274" t="s">
        <v>1631</v>
      </c>
      <c r="D1631" s="264"/>
      <c r="E1631" s="265"/>
      <c r="F1631" s="223"/>
      <c r="G1631" s="223"/>
      <c r="H1631" s="223"/>
      <c r="I1631" s="223"/>
      <c r="J1631" s="223"/>
      <c r="K1631" s="223"/>
      <c r="L1631" s="223"/>
      <c r="M1631" s="223"/>
      <c r="N1631" s="222"/>
      <c r="O1631" s="222"/>
      <c r="P1631" s="222"/>
      <c r="Q1631" s="222"/>
      <c r="R1631" s="223"/>
      <c r="S1631" s="223"/>
      <c r="T1631" s="223"/>
      <c r="U1631" s="223"/>
      <c r="V1631" s="223"/>
      <c r="W1631" s="223"/>
      <c r="X1631" s="223"/>
      <c r="Y1631" s="223"/>
      <c r="Z1631" s="212"/>
      <c r="AA1631" s="212"/>
      <c r="AB1631" s="212"/>
      <c r="AC1631" s="212"/>
      <c r="AD1631" s="212"/>
      <c r="AE1631" s="212"/>
      <c r="AF1631" s="212"/>
      <c r="AG1631" s="212" t="s">
        <v>442</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3" x14ac:dyDescent="0.2">
      <c r="A1632" s="219"/>
      <c r="B1632" s="220"/>
      <c r="C1632" s="274" t="s">
        <v>1641</v>
      </c>
      <c r="D1632" s="264"/>
      <c r="E1632" s="265">
        <v>51.3</v>
      </c>
      <c r="F1632" s="223"/>
      <c r="G1632" s="223"/>
      <c r="H1632" s="223"/>
      <c r="I1632" s="223"/>
      <c r="J1632" s="223"/>
      <c r="K1632" s="223"/>
      <c r="L1632" s="223"/>
      <c r="M1632" s="223"/>
      <c r="N1632" s="222"/>
      <c r="O1632" s="222"/>
      <c r="P1632" s="222"/>
      <c r="Q1632" s="222"/>
      <c r="R1632" s="223"/>
      <c r="S1632" s="223"/>
      <c r="T1632" s="223"/>
      <c r="U1632" s="223"/>
      <c r="V1632" s="223"/>
      <c r="W1632" s="223"/>
      <c r="X1632" s="223"/>
      <c r="Y1632" s="223"/>
      <c r="Z1632" s="212"/>
      <c r="AA1632" s="212"/>
      <c r="AB1632" s="212"/>
      <c r="AC1632" s="212"/>
      <c r="AD1632" s="212"/>
      <c r="AE1632" s="212"/>
      <c r="AF1632" s="212"/>
      <c r="AG1632" s="212" t="s">
        <v>442</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ht="22.5" outlineLevel="1" x14ac:dyDescent="0.2">
      <c r="A1633" s="239">
        <v>258</v>
      </c>
      <c r="B1633" s="240" t="s">
        <v>1642</v>
      </c>
      <c r="C1633" s="257" t="s">
        <v>1643</v>
      </c>
      <c r="D1633" s="241" t="s">
        <v>582</v>
      </c>
      <c r="E1633" s="242">
        <v>102.6</v>
      </c>
      <c r="F1633" s="243"/>
      <c r="G1633" s="244">
        <f>ROUND(E1633*F1633,2)</f>
        <v>0</v>
      </c>
      <c r="H1633" s="243"/>
      <c r="I1633" s="244">
        <f>ROUND(E1633*H1633,2)</f>
        <v>0</v>
      </c>
      <c r="J1633" s="243"/>
      <c r="K1633" s="244">
        <f>ROUND(E1633*J1633,2)</f>
        <v>0</v>
      </c>
      <c r="L1633" s="244">
        <v>21</v>
      </c>
      <c r="M1633" s="244">
        <f>G1633*(1+L1633/100)</f>
        <v>0</v>
      </c>
      <c r="N1633" s="242">
        <v>0</v>
      </c>
      <c r="O1633" s="242">
        <f>ROUND(E1633*N1633,2)</f>
        <v>0</v>
      </c>
      <c r="P1633" s="242">
        <v>0</v>
      </c>
      <c r="Q1633" s="242">
        <f>ROUND(E1633*P1633,2)</f>
        <v>0</v>
      </c>
      <c r="R1633" s="244" t="s">
        <v>1017</v>
      </c>
      <c r="S1633" s="244" t="s">
        <v>352</v>
      </c>
      <c r="T1633" s="245" t="s">
        <v>1620</v>
      </c>
      <c r="U1633" s="223">
        <v>0.11</v>
      </c>
      <c r="V1633" s="223">
        <f>ROUND(E1633*U1633,2)</f>
        <v>11.29</v>
      </c>
      <c r="W1633" s="223"/>
      <c r="X1633" s="223" t="s">
        <v>1621</v>
      </c>
      <c r="Y1633" s="223" t="s">
        <v>355</v>
      </c>
      <c r="Z1633" s="212"/>
      <c r="AA1633" s="212"/>
      <c r="AB1633" s="212"/>
      <c r="AC1633" s="212"/>
      <c r="AD1633" s="212"/>
      <c r="AE1633" s="212"/>
      <c r="AF1633" s="212"/>
      <c r="AG1633" s="212" t="s">
        <v>1622</v>
      </c>
      <c r="AH1633" s="212"/>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2" x14ac:dyDescent="0.2">
      <c r="A1634" s="219"/>
      <c r="B1634" s="220"/>
      <c r="C1634" s="274" t="s">
        <v>1630</v>
      </c>
      <c r="D1634" s="264"/>
      <c r="E1634" s="265"/>
      <c r="F1634" s="223"/>
      <c r="G1634" s="223"/>
      <c r="H1634" s="223"/>
      <c r="I1634" s="223"/>
      <c r="J1634" s="223"/>
      <c r="K1634" s="223"/>
      <c r="L1634" s="223"/>
      <c r="M1634" s="223"/>
      <c r="N1634" s="222"/>
      <c r="O1634" s="222"/>
      <c r="P1634" s="222"/>
      <c r="Q1634" s="222"/>
      <c r="R1634" s="223"/>
      <c r="S1634" s="223"/>
      <c r="T1634" s="223"/>
      <c r="U1634" s="223"/>
      <c r="V1634" s="223"/>
      <c r="W1634" s="223"/>
      <c r="X1634" s="223"/>
      <c r="Y1634" s="223"/>
      <c r="Z1634" s="212"/>
      <c r="AA1634" s="212"/>
      <c r="AB1634" s="212"/>
      <c r="AC1634" s="212"/>
      <c r="AD1634" s="212"/>
      <c r="AE1634" s="212"/>
      <c r="AF1634" s="212"/>
      <c r="AG1634" s="212" t="s">
        <v>442</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3" x14ac:dyDescent="0.2">
      <c r="A1635" s="219"/>
      <c r="B1635" s="220"/>
      <c r="C1635" s="274" t="s">
        <v>1631</v>
      </c>
      <c r="D1635" s="264"/>
      <c r="E1635" s="265"/>
      <c r="F1635" s="223"/>
      <c r="G1635" s="223"/>
      <c r="H1635" s="223"/>
      <c r="I1635" s="223"/>
      <c r="J1635" s="223"/>
      <c r="K1635" s="223"/>
      <c r="L1635" s="223"/>
      <c r="M1635" s="223"/>
      <c r="N1635" s="222"/>
      <c r="O1635" s="222"/>
      <c r="P1635" s="222"/>
      <c r="Q1635" s="222"/>
      <c r="R1635" s="223"/>
      <c r="S1635" s="223"/>
      <c r="T1635" s="223"/>
      <c r="U1635" s="223"/>
      <c r="V1635" s="223"/>
      <c r="W1635" s="223"/>
      <c r="X1635" s="223"/>
      <c r="Y1635" s="223"/>
      <c r="Z1635" s="212"/>
      <c r="AA1635" s="212"/>
      <c r="AB1635" s="212"/>
      <c r="AC1635" s="212"/>
      <c r="AD1635" s="212"/>
      <c r="AE1635" s="212"/>
      <c r="AF1635" s="212"/>
      <c r="AG1635" s="212" t="s">
        <v>442</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3" x14ac:dyDescent="0.2">
      <c r="A1636" s="219"/>
      <c r="B1636" s="220"/>
      <c r="C1636" s="274" t="s">
        <v>1632</v>
      </c>
      <c r="D1636" s="264"/>
      <c r="E1636" s="265">
        <v>102.6</v>
      </c>
      <c r="F1636" s="223"/>
      <c r="G1636" s="223"/>
      <c r="H1636" s="223"/>
      <c r="I1636" s="223"/>
      <c r="J1636" s="223"/>
      <c r="K1636" s="223"/>
      <c r="L1636" s="223"/>
      <c r="M1636" s="223"/>
      <c r="N1636" s="222"/>
      <c r="O1636" s="222"/>
      <c r="P1636" s="222"/>
      <c r="Q1636" s="222"/>
      <c r="R1636" s="223"/>
      <c r="S1636" s="223"/>
      <c r="T1636" s="223"/>
      <c r="U1636" s="223"/>
      <c r="V1636" s="223"/>
      <c r="W1636" s="223"/>
      <c r="X1636" s="223"/>
      <c r="Y1636" s="223"/>
      <c r="Z1636" s="212"/>
      <c r="AA1636" s="212"/>
      <c r="AB1636" s="212"/>
      <c r="AC1636" s="212"/>
      <c r="AD1636" s="212"/>
      <c r="AE1636" s="212"/>
      <c r="AF1636" s="212"/>
      <c r="AG1636" s="212" t="s">
        <v>442</v>
      </c>
      <c r="AH1636" s="212">
        <v>0</v>
      </c>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ht="22.5" outlineLevel="1" x14ac:dyDescent="0.2">
      <c r="A1637" s="239">
        <v>259</v>
      </c>
      <c r="B1637" s="240" t="s">
        <v>1644</v>
      </c>
      <c r="C1637" s="257" t="s">
        <v>1645</v>
      </c>
      <c r="D1637" s="241" t="s">
        <v>582</v>
      </c>
      <c r="E1637" s="242">
        <v>39.900109999999998</v>
      </c>
      <c r="F1637" s="243"/>
      <c r="G1637" s="244">
        <f>ROUND(E1637*F1637,2)</f>
        <v>0</v>
      </c>
      <c r="H1637" s="243"/>
      <c r="I1637" s="244">
        <f>ROUND(E1637*H1637,2)</f>
        <v>0</v>
      </c>
      <c r="J1637" s="243"/>
      <c r="K1637" s="244">
        <f>ROUND(E1637*J1637,2)</f>
        <v>0</v>
      </c>
      <c r="L1637" s="244">
        <v>21</v>
      </c>
      <c r="M1637" s="244">
        <f>G1637*(1+L1637/100)</f>
        <v>0</v>
      </c>
      <c r="N1637" s="242">
        <v>0</v>
      </c>
      <c r="O1637" s="242">
        <f>ROUND(E1637*N1637,2)</f>
        <v>0</v>
      </c>
      <c r="P1637" s="242">
        <v>0</v>
      </c>
      <c r="Q1637" s="242">
        <f>ROUND(E1637*P1637,2)</f>
        <v>0</v>
      </c>
      <c r="R1637" s="244" t="s">
        <v>1017</v>
      </c>
      <c r="S1637" s="244" t="s">
        <v>352</v>
      </c>
      <c r="T1637" s="245" t="s">
        <v>1620</v>
      </c>
      <c r="U1637" s="223">
        <v>0</v>
      </c>
      <c r="V1637" s="223">
        <f>ROUND(E1637*U1637,2)</f>
        <v>0</v>
      </c>
      <c r="W1637" s="223"/>
      <c r="X1637" s="223" t="s">
        <v>1621</v>
      </c>
      <c r="Y1637" s="223" t="s">
        <v>355</v>
      </c>
      <c r="Z1637" s="212"/>
      <c r="AA1637" s="212"/>
      <c r="AB1637" s="212"/>
      <c r="AC1637" s="212"/>
      <c r="AD1637" s="212"/>
      <c r="AE1637" s="212"/>
      <c r="AF1637" s="212"/>
      <c r="AG1637" s="212" t="s">
        <v>1622</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2" x14ac:dyDescent="0.2">
      <c r="A1638" s="219"/>
      <c r="B1638" s="220"/>
      <c r="C1638" s="274" t="s">
        <v>1630</v>
      </c>
      <c r="D1638" s="264"/>
      <c r="E1638" s="265"/>
      <c r="F1638" s="223"/>
      <c r="G1638" s="223"/>
      <c r="H1638" s="223"/>
      <c r="I1638" s="223"/>
      <c r="J1638" s="223"/>
      <c r="K1638" s="223"/>
      <c r="L1638" s="223"/>
      <c r="M1638" s="223"/>
      <c r="N1638" s="222"/>
      <c r="O1638" s="222"/>
      <c r="P1638" s="222"/>
      <c r="Q1638" s="222"/>
      <c r="R1638" s="223"/>
      <c r="S1638" s="223"/>
      <c r="T1638" s="223"/>
      <c r="U1638" s="223"/>
      <c r="V1638" s="223"/>
      <c r="W1638" s="223"/>
      <c r="X1638" s="223"/>
      <c r="Y1638" s="223"/>
      <c r="Z1638" s="212"/>
      <c r="AA1638" s="212"/>
      <c r="AB1638" s="212"/>
      <c r="AC1638" s="212"/>
      <c r="AD1638" s="212"/>
      <c r="AE1638" s="212"/>
      <c r="AF1638" s="212"/>
      <c r="AG1638" s="212" t="s">
        <v>442</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3" x14ac:dyDescent="0.2">
      <c r="A1639" s="219"/>
      <c r="B1639" s="220"/>
      <c r="C1639" s="274" t="s">
        <v>1631</v>
      </c>
      <c r="D1639" s="264"/>
      <c r="E1639" s="265"/>
      <c r="F1639" s="223"/>
      <c r="G1639" s="223"/>
      <c r="H1639" s="223"/>
      <c r="I1639" s="223"/>
      <c r="J1639" s="223"/>
      <c r="K1639" s="223"/>
      <c r="L1639" s="223"/>
      <c r="M1639" s="223"/>
      <c r="N1639" s="222"/>
      <c r="O1639" s="222"/>
      <c r="P1639" s="222"/>
      <c r="Q1639" s="222"/>
      <c r="R1639" s="223"/>
      <c r="S1639" s="223"/>
      <c r="T1639" s="223"/>
      <c r="U1639" s="223"/>
      <c r="V1639" s="223"/>
      <c r="W1639" s="223"/>
      <c r="X1639" s="223"/>
      <c r="Y1639" s="223"/>
      <c r="Z1639" s="212"/>
      <c r="AA1639" s="212"/>
      <c r="AB1639" s="212"/>
      <c r="AC1639" s="212"/>
      <c r="AD1639" s="212"/>
      <c r="AE1639" s="212"/>
      <c r="AF1639" s="212"/>
      <c r="AG1639" s="212" t="s">
        <v>442</v>
      </c>
      <c r="AH1639" s="212">
        <v>0</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3" x14ac:dyDescent="0.2">
      <c r="A1640" s="219"/>
      <c r="B1640" s="220"/>
      <c r="C1640" s="274" t="s">
        <v>1646</v>
      </c>
      <c r="D1640" s="264"/>
      <c r="E1640" s="265">
        <v>39.900109999999998</v>
      </c>
      <c r="F1640" s="223"/>
      <c r="G1640" s="223"/>
      <c r="H1640" s="223"/>
      <c r="I1640" s="223"/>
      <c r="J1640" s="223"/>
      <c r="K1640" s="223"/>
      <c r="L1640" s="223"/>
      <c r="M1640" s="223"/>
      <c r="N1640" s="222"/>
      <c r="O1640" s="222"/>
      <c r="P1640" s="222"/>
      <c r="Q1640" s="222"/>
      <c r="R1640" s="223"/>
      <c r="S1640" s="223"/>
      <c r="T1640" s="223"/>
      <c r="U1640" s="223"/>
      <c r="V1640" s="223"/>
      <c r="W1640" s="223"/>
      <c r="X1640" s="223"/>
      <c r="Y1640" s="223"/>
      <c r="Z1640" s="212"/>
      <c r="AA1640" s="212"/>
      <c r="AB1640" s="212"/>
      <c r="AC1640" s="212"/>
      <c r="AD1640" s="212"/>
      <c r="AE1640" s="212"/>
      <c r="AF1640" s="212"/>
      <c r="AG1640" s="212" t="s">
        <v>442</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ht="22.5" outlineLevel="1" x14ac:dyDescent="0.2">
      <c r="A1641" s="239">
        <v>260</v>
      </c>
      <c r="B1641" s="240" t="s">
        <v>1647</v>
      </c>
      <c r="C1641" s="257" t="s">
        <v>1648</v>
      </c>
      <c r="D1641" s="241" t="s">
        <v>582</v>
      </c>
      <c r="E1641" s="242">
        <v>62.699890000000003</v>
      </c>
      <c r="F1641" s="243"/>
      <c r="G1641" s="244">
        <f>ROUND(E1641*F1641,2)</f>
        <v>0</v>
      </c>
      <c r="H1641" s="243"/>
      <c r="I1641" s="244">
        <f>ROUND(E1641*H1641,2)</f>
        <v>0</v>
      </c>
      <c r="J1641" s="243"/>
      <c r="K1641" s="244">
        <f>ROUND(E1641*J1641,2)</f>
        <v>0</v>
      </c>
      <c r="L1641" s="244">
        <v>21</v>
      </c>
      <c r="M1641" s="244">
        <f>G1641*(1+L1641/100)</f>
        <v>0</v>
      </c>
      <c r="N1641" s="242">
        <v>0</v>
      </c>
      <c r="O1641" s="242">
        <f>ROUND(E1641*N1641,2)</f>
        <v>0</v>
      </c>
      <c r="P1641" s="242">
        <v>0</v>
      </c>
      <c r="Q1641" s="242">
        <f>ROUND(E1641*P1641,2)</f>
        <v>0</v>
      </c>
      <c r="R1641" s="244" t="s">
        <v>1017</v>
      </c>
      <c r="S1641" s="244" t="s">
        <v>352</v>
      </c>
      <c r="T1641" s="245" t="s">
        <v>352</v>
      </c>
      <c r="U1641" s="223">
        <v>0</v>
      </c>
      <c r="V1641" s="223">
        <f>ROUND(E1641*U1641,2)</f>
        <v>0</v>
      </c>
      <c r="W1641" s="223"/>
      <c r="X1641" s="223" t="s">
        <v>1621</v>
      </c>
      <c r="Y1641" s="223" t="s">
        <v>355</v>
      </c>
      <c r="Z1641" s="212"/>
      <c r="AA1641" s="212"/>
      <c r="AB1641" s="212"/>
      <c r="AC1641" s="212"/>
      <c r="AD1641" s="212"/>
      <c r="AE1641" s="212"/>
      <c r="AF1641" s="212"/>
      <c r="AG1641" s="212" t="s">
        <v>1622</v>
      </c>
      <c r="AH1641" s="212"/>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2" x14ac:dyDescent="0.2">
      <c r="A1642" s="219"/>
      <c r="B1642" s="220"/>
      <c r="C1642" s="274" t="s">
        <v>1630</v>
      </c>
      <c r="D1642" s="264"/>
      <c r="E1642" s="265"/>
      <c r="F1642" s="223"/>
      <c r="G1642" s="223"/>
      <c r="H1642" s="223"/>
      <c r="I1642" s="223"/>
      <c r="J1642" s="223"/>
      <c r="K1642" s="223"/>
      <c r="L1642" s="223"/>
      <c r="M1642" s="223"/>
      <c r="N1642" s="222"/>
      <c r="O1642" s="222"/>
      <c r="P1642" s="222"/>
      <c r="Q1642" s="222"/>
      <c r="R1642" s="223"/>
      <c r="S1642" s="223"/>
      <c r="T1642" s="223"/>
      <c r="U1642" s="223"/>
      <c r="V1642" s="223"/>
      <c r="W1642" s="223"/>
      <c r="X1642" s="223"/>
      <c r="Y1642" s="223"/>
      <c r="Z1642" s="212"/>
      <c r="AA1642" s="212"/>
      <c r="AB1642" s="212"/>
      <c r="AC1642" s="212"/>
      <c r="AD1642" s="212"/>
      <c r="AE1642" s="212"/>
      <c r="AF1642" s="212"/>
      <c r="AG1642" s="212" t="s">
        <v>442</v>
      </c>
      <c r="AH1642" s="212">
        <v>0</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3" x14ac:dyDescent="0.2">
      <c r="A1643" s="219"/>
      <c r="B1643" s="220"/>
      <c r="C1643" s="274" t="s">
        <v>1631</v>
      </c>
      <c r="D1643" s="264"/>
      <c r="E1643" s="265"/>
      <c r="F1643" s="223"/>
      <c r="G1643" s="223"/>
      <c r="H1643" s="223"/>
      <c r="I1643" s="223"/>
      <c r="J1643" s="223"/>
      <c r="K1643" s="223"/>
      <c r="L1643" s="223"/>
      <c r="M1643" s="223"/>
      <c r="N1643" s="222"/>
      <c r="O1643" s="222"/>
      <c r="P1643" s="222"/>
      <c r="Q1643" s="222"/>
      <c r="R1643" s="223"/>
      <c r="S1643" s="223"/>
      <c r="T1643" s="223"/>
      <c r="U1643" s="223"/>
      <c r="V1643" s="223"/>
      <c r="W1643" s="223"/>
      <c r="X1643" s="223"/>
      <c r="Y1643" s="223"/>
      <c r="Z1643" s="212"/>
      <c r="AA1643" s="212"/>
      <c r="AB1643" s="212"/>
      <c r="AC1643" s="212"/>
      <c r="AD1643" s="212"/>
      <c r="AE1643" s="212"/>
      <c r="AF1643" s="212"/>
      <c r="AG1643" s="212" t="s">
        <v>442</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3" x14ac:dyDescent="0.2">
      <c r="A1644" s="219"/>
      <c r="B1644" s="220"/>
      <c r="C1644" s="274" t="s">
        <v>1649</v>
      </c>
      <c r="D1644" s="264"/>
      <c r="E1644" s="265">
        <v>62.699890000000003</v>
      </c>
      <c r="F1644" s="223"/>
      <c r="G1644" s="223"/>
      <c r="H1644" s="223"/>
      <c r="I1644" s="223"/>
      <c r="J1644" s="223"/>
      <c r="K1644" s="223"/>
      <c r="L1644" s="223"/>
      <c r="M1644" s="223"/>
      <c r="N1644" s="222"/>
      <c r="O1644" s="222"/>
      <c r="P1644" s="222"/>
      <c r="Q1644" s="222"/>
      <c r="R1644" s="223"/>
      <c r="S1644" s="223"/>
      <c r="T1644" s="223"/>
      <c r="U1644" s="223"/>
      <c r="V1644" s="223"/>
      <c r="W1644" s="223"/>
      <c r="X1644" s="223"/>
      <c r="Y1644" s="223"/>
      <c r="Z1644" s="212"/>
      <c r="AA1644" s="212"/>
      <c r="AB1644" s="212"/>
      <c r="AC1644" s="212"/>
      <c r="AD1644" s="212"/>
      <c r="AE1644" s="212"/>
      <c r="AF1644" s="212"/>
      <c r="AG1644" s="212" t="s">
        <v>442</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x14ac:dyDescent="0.2">
      <c r="A1645" s="3"/>
      <c r="B1645" s="4"/>
      <c r="C1645" s="261"/>
      <c r="D1645" s="6"/>
      <c r="E1645" s="3"/>
      <c r="F1645" s="3"/>
      <c r="G1645" s="3"/>
      <c r="H1645" s="3"/>
      <c r="I1645" s="3"/>
      <c r="J1645" s="3"/>
      <c r="K1645" s="3"/>
      <c r="L1645" s="3"/>
      <c r="M1645" s="3"/>
      <c r="N1645" s="3"/>
      <c r="O1645" s="3"/>
      <c r="P1645" s="3"/>
      <c r="Q1645" s="3"/>
      <c r="R1645" s="3"/>
      <c r="S1645" s="3"/>
      <c r="T1645" s="3"/>
      <c r="U1645" s="3"/>
      <c r="V1645" s="3"/>
      <c r="W1645" s="3"/>
      <c r="X1645" s="3"/>
      <c r="Y1645" s="3"/>
      <c r="AE1645">
        <v>12</v>
      </c>
      <c r="AF1645">
        <v>21</v>
      </c>
      <c r="AG1645" t="s">
        <v>333</v>
      </c>
    </row>
    <row r="1646" spans="1:60" x14ac:dyDescent="0.2">
      <c r="A1646" s="215"/>
      <c r="B1646" s="216" t="s">
        <v>29</v>
      </c>
      <c r="C1646" s="262"/>
      <c r="D1646" s="217"/>
      <c r="E1646" s="218"/>
      <c r="F1646" s="218"/>
      <c r="G1646" s="238">
        <f>G8+G86+G163+G246+G271+G316+G378+G406+G493+G632+G647+G687+G694+G705+G718+G759+G768+G776+G844+G907+G930+G943+G1022+G1081+G1464+G1505+G1533+G1606</f>
        <v>0</v>
      </c>
      <c r="H1646" s="3"/>
      <c r="I1646" s="3"/>
      <c r="J1646" s="3"/>
      <c r="K1646" s="3"/>
      <c r="L1646" s="3"/>
      <c r="M1646" s="3"/>
      <c r="N1646" s="3"/>
      <c r="O1646" s="3"/>
      <c r="P1646" s="3"/>
      <c r="Q1646" s="3"/>
      <c r="R1646" s="3"/>
      <c r="S1646" s="3"/>
      <c r="T1646" s="3"/>
      <c r="U1646" s="3"/>
      <c r="V1646" s="3"/>
      <c r="W1646" s="3"/>
      <c r="X1646" s="3"/>
      <c r="Y1646" s="3"/>
      <c r="AE1646">
        <f>SUMIF(L7:L1644,AE1645,G7:G1644)</f>
        <v>0</v>
      </c>
      <c r="AF1646">
        <f>SUMIF(L7:L1644,AF1645,G7:G1644)</f>
        <v>0</v>
      </c>
      <c r="AG1646" t="s">
        <v>429</v>
      </c>
    </row>
    <row r="1647" spans="1:60" x14ac:dyDescent="0.2">
      <c r="C1647" s="263"/>
      <c r="D1647" s="10"/>
      <c r="AG1647" t="s">
        <v>431</v>
      </c>
    </row>
    <row r="1648" spans="1:60"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D+gXTqqzJjXfPtLFW5K8oTbFtFBi7RCoaee8q2DN3BT05NfajREpqlAEdXHq1m1q4x63dM0RyoxeA1as2SFkw==" saltValue="0dZQ83ZZiBwzYPnKv3KbvA==" spinCount="100000" sheet="1" formatRows="0"/>
  <mergeCells count="651">
    <mergeCell ref="C1619:G1619"/>
    <mergeCell ref="C1628:G1628"/>
    <mergeCell ref="C1629:G1629"/>
    <mergeCell ref="C1609:G1609"/>
    <mergeCell ref="C1610:G1610"/>
    <mergeCell ref="C1611:G1611"/>
    <mergeCell ref="C1612:G1612"/>
    <mergeCell ref="C1613:G1613"/>
    <mergeCell ref="C1614:G1614"/>
    <mergeCell ref="C1600:G1600"/>
    <mergeCell ref="C1601:G1601"/>
    <mergeCell ref="C1602:G1602"/>
    <mergeCell ref="C1603:G1603"/>
    <mergeCell ref="C1604:G1604"/>
    <mergeCell ref="C1608:G1608"/>
    <mergeCell ref="C1590:G1590"/>
    <mergeCell ref="C1593:G1593"/>
    <mergeCell ref="C1594:G1594"/>
    <mergeCell ref="C1595:G1595"/>
    <mergeCell ref="C1596:G1596"/>
    <mergeCell ref="C1597:G1597"/>
    <mergeCell ref="C1544:G1544"/>
    <mergeCell ref="C1545:G1545"/>
    <mergeCell ref="C1586:G1586"/>
    <mergeCell ref="C1587:G1587"/>
    <mergeCell ref="C1588:G1588"/>
    <mergeCell ref="C1589:G1589"/>
    <mergeCell ref="C1519:G1519"/>
    <mergeCell ref="C1520:G1520"/>
    <mergeCell ref="C1521:G1521"/>
    <mergeCell ref="C1522:G1522"/>
    <mergeCell ref="C1526:G1526"/>
    <mergeCell ref="C1527:G1527"/>
    <mergeCell ref="C1480:G1480"/>
    <mergeCell ref="C1481:G1481"/>
    <mergeCell ref="C1486:G1486"/>
    <mergeCell ref="C1501:G1501"/>
    <mergeCell ref="C1507:G1507"/>
    <mergeCell ref="C1518:G1518"/>
    <mergeCell ref="C1450:G1450"/>
    <mergeCell ref="C1451:G1451"/>
    <mergeCell ref="C1452:G1452"/>
    <mergeCell ref="C1453:G1453"/>
    <mergeCell ref="C1454:G1454"/>
    <mergeCell ref="C1459:G1459"/>
    <mergeCell ref="C1361:G1361"/>
    <mergeCell ref="C1362:G1362"/>
    <mergeCell ref="C1442:G1442"/>
    <mergeCell ref="C1443:G1443"/>
    <mergeCell ref="C1446:G1446"/>
    <mergeCell ref="C1447:G1447"/>
    <mergeCell ref="C1355:G1355"/>
    <mergeCell ref="C1356:G1356"/>
    <mergeCell ref="C1357:G1357"/>
    <mergeCell ref="C1358:G1358"/>
    <mergeCell ref="C1359:G1359"/>
    <mergeCell ref="C1360:G1360"/>
    <mergeCell ref="C1349:G1349"/>
    <mergeCell ref="C1350:G1350"/>
    <mergeCell ref="C1351:G1351"/>
    <mergeCell ref="C1352:G1352"/>
    <mergeCell ref="C1353:G1353"/>
    <mergeCell ref="C1354:G1354"/>
    <mergeCell ref="C1342:G1342"/>
    <mergeCell ref="C1343:G1343"/>
    <mergeCell ref="C1344:G1344"/>
    <mergeCell ref="C1345:G1345"/>
    <mergeCell ref="C1347:G1347"/>
    <mergeCell ref="C1348:G1348"/>
    <mergeCell ref="C1336:G1336"/>
    <mergeCell ref="C1337:G1337"/>
    <mergeCell ref="C1338:G1338"/>
    <mergeCell ref="C1339:G1339"/>
    <mergeCell ref="C1340:G1340"/>
    <mergeCell ref="C1341:G1341"/>
    <mergeCell ref="C1325:G1325"/>
    <mergeCell ref="C1326:G1326"/>
    <mergeCell ref="C1327:G1327"/>
    <mergeCell ref="C1333:G1333"/>
    <mergeCell ref="C1334:G1334"/>
    <mergeCell ref="C1335:G1335"/>
    <mergeCell ref="C1317:G1317"/>
    <mergeCell ref="C1320:G1320"/>
    <mergeCell ref="C1321:G1321"/>
    <mergeCell ref="C1322:G1322"/>
    <mergeCell ref="C1323:G1323"/>
    <mergeCell ref="C1324:G1324"/>
    <mergeCell ref="C1311:G1311"/>
    <mergeCell ref="C1312:G1312"/>
    <mergeCell ref="C1313:G1313"/>
    <mergeCell ref="C1314:G1314"/>
    <mergeCell ref="C1315:G1315"/>
    <mergeCell ref="C1316:G1316"/>
    <mergeCell ref="C1305:G1305"/>
    <mergeCell ref="C1306:G1306"/>
    <mergeCell ref="C1307:G1307"/>
    <mergeCell ref="C1308:G1308"/>
    <mergeCell ref="C1309:G1309"/>
    <mergeCell ref="C1310:G1310"/>
    <mergeCell ref="C1297:G1297"/>
    <mergeCell ref="C1298:G1298"/>
    <mergeCell ref="C1299:G1299"/>
    <mergeCell ref="C1300:G1300"/>
    <mergeCell ref="C1301:G1301"/>
    <mergeCell ref="C1304:G1304"/>
    <mergeCell ref="C1291:G1291"/>
    <mergeCell ref="C1292:G1292"/>
    <mergeCell ref="C1293:G1293"/>
    <mergeCell ref="C1294:G1294"/>
    <mergeCell ref="C1295:G1295"/>
    <mergeCell ref="C1296:G1296"/>
    <mergeCell ref="C1283:G1283"/>
    <mergeCell ref="C1284:G1284"/>
    <mergeCell ref="C1285:G1285"/>
    <mergeCell ref="C1288:G1288"/>
    <mergeCell ref="C1289:G1289"/>
    <mergeCell ref="C1290:G1290"/>
    <mergeCell ref="C1277:G1277"/>
    <mergeCell ref="C1278:G1278"/>
    <mergeCell ref="C1279:G1279"/>
    <mergeCell ref="C1280:G1280"/>
    <mergeCell ref="C1281:G1281"/>
    <mergeCell ref="C1282:G1282"/>
    <mergeCell ref="C1265:G1265"/>
    <mergeCell ref="C1272:G1272"/>
    <mergeCell ref="C1273:G1273"/>
    <mergeCell ref="C1274:G1274"/>
    <mergeCell ref="C1275:G1275"/>
    <mergeCell ref="C1276:G1276"/>
    <mergeCell ref="C1259:G1259"/>
    <mergeCell ref="C1260:G1260"/>
    <mergeCell ref="C1261:G1261"/>
    <mergeCell ref="C1262:G1262"/>
    <mergeCell ref="C1263:G1263"/>
    <mergeCell ref="C1264:G1264"/>
    <mergeCell ref="C1252:G1252"/>
    <mergeCell ref="C1253:G1253"/>
    <mergeCell ref="C1255:G1255"/>
    <mergeCell ref="C1256:G1256"/>
    <mergeCell ref="C1257:G1257"/>
    <mergeCell ref="C1258:G1258"/>
    <mergeCell ref="C1245:G1245"/>
    <mergeCell ref="C1246:G1246"/>
    <mergeCell ref="C1248:G1248"/>
    <mergeCell ref="C1249:G1249"/>
    <mergeCell ref="C1250:G1250"/>
    <mergeCell ref="C1251:G1251"/>
    <mergeCell ref="C1238:G1238"/>
    <mergeCell ref="C1240:G1240"/>
    <mergeCell ref="C1241:G1241"/>
    <mergeCell ref="C1242:G1242"/>
    <mergeCell ref="C1243:G1243"/>
    <mergeCell ref="C1244:G1244"/>
    <mergeCell ref="C1232:G1232"/>
    <mergeCell ref="C1233:G1233"/>
    <mergeCell ref="C1234:G1234"/>
    <mergeCell ref="C1235:G1235"/>
    <mergeCell ref="C1236:G1236"/>
    <mergeCell ref="C1237:G1237"/>
    <mergeCell ref="C1225:G1225"/>
    <mergeCell ref="C1227:G1227"/>
    <mergeCell ref="C1228:G1228"/>
    <mergeCell ref="C1229:G1229"/>
    <mergeCell ref="C1230:G1230"/>
    <mergeCell ref="C1231:G1231"/>
    <mergeCell ref="C1219:G1219"/>
    <mergeCell ref="C1220:G1220"/>
    <mergeCell ref="C1221:G1221"/>
    <mergeCell ref="C1222:G1222"/>
    <mergeCell ref="C1223:G1223"/>
    <mergeCell ref="C1224:G1224"/>
    <mergeCell ref="C1212:G1212"/>
    <mergeCell ref="C1213:G1213"/>
    <mergeCell ref="C1214:G1214"/>
    <mergeCell ref="C1215:G1215"/>
    <mergeCell ref="C1216:G1216"/>
    <mergeCell ref="C1217:G1217"/>
    <mergeCell ref="C1206:G1206"/>
    <mergeCell ref="C1207:G1207"/>
    <mergeCell ref="C1208:G1208"/>
    <mergeCell ref="C1209:G1209"/>
    <mergeCell ref="C1210:G1210"/>
    <mergeCell ref="C1211:G1211"/>
    <mergeCell ref="C1200:G1200"/>
    <mergeCell ref="C1201:G1201"/>
    <mergeCell ref="C1202:G1202"/>
    <mergeCell ref="C1203:G1203"/>
    <mergeCell ref="C1204:G1204"/>
    <mergeCell ref="C1205:G1205"/>
    <mergeCell ref="C1193:G1193"/>
    <mergeCell ref="C1194:G1194"/>
    <mergeCell ref="C1195:G1195"/>
    <mergeCell ref="C1197:G1197"/>
    <mergeCell ref="C1198:G1198"/>
    <mergeCell ref="C1199:G1199"/>
    <mergeCell ref="C1187:G1187"/>
    <mergeCell ref="C1188:G1188"/>
    <mergeCell ref="C1189:G1189"/>
    <mergeCell ref="C1190:G1190"/>
    <mergeCell ref="C1191:G1191"/>
    <mergeCell ref="C1192:G1192"/>
    <mergeCell ref="C1181:G1181"/>
    <mergeCell ref="C1182:G1182"/>
    <mergeCell ref="C1183:G1183"/>
    <mergeCell ref="C1184:G1184"/>
    <mergeCell ref="C1185:G1185"/>
    <mergeCell ref="C1186:G1186"/>
    <mergeCell ref="C1175:G1175"/>
    <mergeCell ref="C1176:G1176"/>
    <mergeCell ref="C1177:G1177"/>
    <mergeCell ref="C1178:G1178"/>
    <mergeCell ref="C1179:G1179"/>
    <mergeCell ref="C1180:G1180"/>
    <mergeCell ref="C1168:G1168"/>
    <mergeCell ref="C1169:G1169"/>
    <mergeCell ref="C1170:G1170"/>
    <mergeCell ref="C1171:G1171"/>
    <mergeCell ref="C1172:G1172"/>
    <mergeCell ref="C1173:G1173"/>
    <mergeCell ref="C1162:G1162"/>
    <mergeCell ref="C1163:G1163"/>
    <mergeCell ref="C1164:G1164"/>
    <mergeCell ref="C1165:G1165"/>
    <mergeCell ref="C1166:G1166"/>
    <mergeCell ref="C1167:G1167"/>
    <mergeCell ref="C1156:G1156"/>
    <mergeCell ref="C1157:G1157"/>
    <mergeCell ref="C1158:G1158"/>
    <mergeCell ref="C1159:G1159"/>
    <mergeCell ref="C1160:G1160"/>
    <mergeCell ref="C1161:G1161"/>
    <mergeCell ref="C1147:G1147"/>
    <mergeCell ref="C1150:G1150"/>
    <mergeCell ref="C1151:G1151"/>
    <mergeCell ref="C1153:G1153"/>
    <mergeCell ref="C1154:G1154"/>
    <mergeCell ref="C1155:G1155"/>
    <mergeCell ref="C1078:G1078"/>
    <mergeCell ref="C1080:G1080"/>
    <mergeCell ref="C1143:G1143"/>
    <mergeCell ref="C1144:G1144"/>
    <mergeCell ref="C1145:G1145"/>
    <mergeCell ref="C1146:G1146"/>
    <mergeCell ref="C1072:G1072"/>
    <mergeCell ref="C1073:G1073"/>
    <mergeCell ref="C1074:G1074"/>
    <mergeCell ref="C1075:G1075"/>
    <mergeCell ref="C1076:G1076"/>
    <mergeCell ref="C1077:G1077"/>
    <mergeCell ref="C1062:G1062"/>
    <mergeCell ref="C1067:G1067"/>
    <mergeCell ref="C1068:G1068"/>
    <mergeCell ref="C1069:G1069"/>
    <mergeCell ref="C1070:G1070"/>
    <mergeCell ref="C1071:G1071"/>
    <mergeCell ref="C1051:G1051"/>
    <mergeCell ref="C1052:G1052"/>
    <mergeCell ref="C1058:G1058"/>
    <mergeCell ref="C1059:G1059"/>
    <mergeCell ref="C1060:G1060"/>
    <mergeCell ref="C1061:G1061"/>
    <mergeCell ref="C1040:G1040"/>
    <mergeCell ref="C1041:G1041"/>
    <mergeCell ref="C1047:G1047"/>
    <mergeCell ref="C1048:G1048"/>
    <mergeCell ref="C1049:G1049"/>
    <mergeCell ref="C1050:G1050"/>
    <mergeCell ref="C1031:G1031"/>
    <mergeCell ref="C1032:G1032"/>
    <mergeCell ref="C1036:G1036"/>
    <mergeCell ref="C1037:G1037"/>
    <mergeCell ref="C1038:G1038"/>
    <mergeCell ref="C1039:G1039"/>
    <mergeCell ref="C1015:G1015"/>
    <mergeCell ref="C1016:G1016"/>
    <mergeCell ref="C1018:G1018"/>
    <mergeCell ref="C1028:G1028"/>
    <mergeCell ref="C1029:G1029"/>
    <mergeCell ref="C1030:G1030"/>
    <mergeCell ref="C1007:G1007"/>
    <mergeCell ref="C1010:G1010"/>
    <mergeCell ref="C1011:G1011"/>
    <mergeCell ref="C1012:G1012"/>
    <mergeCell ref="C1013:G1013"/>
    <mergeCell ref="C1014:G1014"/>
    <mergeCell ref="C991:G991"/>
    <mergeCell ref="C992:G992"/>
    <mergeCell ref="C1003:G1003"/>
    <mergeCell ref="C1004:G1004"/>
    <mergeCell ref="C1005:G1005"/>
    <mergeCell ref="C1006:G1006"/>
    <mergeCell ref="C961:G961"/>
    <mergeCell ref="C962:G962"/>
    <mergeCell ref="C967:G967"/>
    <mergeCell ref="C971:G971"/>
    <mergeCell ref="C976:G976"/>
    <mergeCell ref="C987:G987"/>
    <mergeCell ref="C936:G936"/>
    <mergeCell ref="C939:G939"/>
    <mergeCell ref="C945:G945"/>
    <mergeCell ref="C950:G950"/>
    <mergeCell ref="C955:G955"/>
    <mergeCell ref="C960:G960"/>
    <mergeCell ref="C914:G914"/>
    <mergeCell ref="C915:G915"/>
    <mergeCell ref="C920:G920"/>
    <mergeCell ref="C921:G921"/>
    <mergeCell ref="C926:G926"/>
    <mergeCell ref="C935:G935"/>
    <mergeCell ref="C887:G887"/>
    <mergeCell ref="C888:G888"/>
    <mergeCell ref="C903:G903"/>
    <mergeCell ref="C909:G909"/>
    <mergeCell ref="C910:G910"/>
    <mergeCell ref="C913:G913"/>
    <mergeCell ref="C871:G871"/>
    <mergeCell ref="C879:G879"/>
    <mergeCell ref="C880:G880"/>
    <mergeCell ref="C884:G884"/>
    <mergeCell ref="C885:G885"/>
    <mergeCell ref="C886:G886"/>
    <mergeCell ref="C814:G814"/>
    <mergeCell ref="C823:G823"/>
    <mergeCell ref="C824:G824"/>
    <mergeCell ref="C840:G840"/>
    <mergeCell ref="C856:G856"/>
    <mergeCell ref="C857:G857"/>
    <mergeCell ref="C770:G770"/>
    <mergeCell ref="C798:G798"/>
    <mergeCell ref="C799:G799"/>
    <mergeCell ref="C800:G800"/>
    <mergeCell ref="C801:G801"/>
    <mergeCell ref="C813:G813"/>
    <mergeCell ref="C746:G746"/>
    <mergeCell ref="C747:G747"/>
    <mergeCell ref="C754:G754"/>
    <mergeCell ref="C755:G755"/>
    <mergeCell ref="C757:G757"/>
    <mergeCell ref="C758:G758"/>
    <mergeCell ref="C740:G740"/>
    <mergeCell ref="C741:G741"/>
    <mergeCell ref="C742:G742"/>
    <mergeCell ref="C743:G743"/>
    <mergeCell ref="C744:G744"/>
    <mergeCell ref="C745:G745"/>
    <mergeCell ref="C689:G689"/>
    <mergeCell ref="C692:G692"/>
    <mergeCell ref="C696:G696"/>
    <mergeCell ref="C700:G700"/>
    <mergeCell ref="C701:G701"/>
    <mergeCell ref="C714:G714"/>
    <mergeCell ref="C678:G678"/>
    <mergeCell ref="C680:G680"/>
    <mergeCell ref="C681:G681"/>
    <mergeCell ref="C682:G682"/>
    <mergeCell ref="C683:G683"/>
    <mergeCell ref="C684:G684"/>
    <mergeCell ref="C671:G671"/>
    <mergeCell ref="C672:G672"/>
    <mergeCell ref="C674:G674"/>
    <mergeCell ref="C675:G675"/>
    <mergeCell ref="C676:G676"/>
    <mergeCell ref="C677:G677"/>
    <mergeCell ref="C663:G663"/>
    <mergeCell ref="C664:G664"/>
    <mergeCell ref="C665:G665"/>
    <mergeCell ref="C668:G668"/>
    <mergeCell ref="C669:G669"/>
    <mergeCell ref="C670:G670"/>
    <mergeCell ref="C656:G656"/>
    <mergeCell ref="C657:G657"/>
    <mergeCell ref="C658:G658"/>
    <mergeCell ref="C659:G659"/>
    <mergeCell ref="C661:G661"/>
    <mergeCell ref="C662:G662"/>
    <mergeCell ref="C649:G649"/>
    <mergeCell ref="C650:G650"/>
    <mergeCell ref="C651:G651"/>
    <mergeCell ref="C652:G652"/>
    <mergeCell ref="C653:G653"/>
    <mergeCell ref="C655:G655"/>
    <mergeCell ref="C630:G630"/>
    <mergeCell ref="C631:G631"/>
    <mergeCell ref="C640:G640"/>
    <mergeCell ref="C641:G641"/>
    <mergeCell ref="C643:G643"/>
    <mergeCell ref="C644:G644"/>
    <mergeCell ref="C624:G624"/>
    <mergeCell ref="C625:G625"/>
    <mergeCell ref="C626:G626"/>
    <mergeCell ref="C627:G627"/>
    <mergeCell ref="C628:G628"/>
    <mergeCell ref="C629:G629"/>
    <mergeCell ref="C618:G618"/>
    <mergeCell ref="C619:G619"/>
    <mergeCell ref="C620:G620"/>
    <mergeCell ref="C621:G621"/>
    <mergeCell ref="C622:G622"/>
    <mergeCell ref="C623:G623"/>
    <mergeCell ref="C612:G612"/>
    <mergeCell ref="C613:G613"/>
    <mergeCell ref="C614:G614"/>
    <mergeCell ref="C615:G615"/>
    <mergeCell ref="C616:G616"/>
    <mergeCell ref="C617:G617"/>
    <mergeCell ref="C605:G605"/>
    <mergeCell ref="C606:G606"/>
    <mergeCell ref="C607:G607"/>
    <mergeCell ref="C608:G608"/>
    <mergeCell ref="C609:G609"/>
    <mergeCell ref="C610:G610"/>
    <mergeCell ref="C599:G599"/>
    <mergeCell ref="C600:G600"/>
    <mergeCell ref="C601:G601"/>
    <mergeCell ref="C602:G602"/>
    <mergeCell ref="C603:G603"/>
    <mergeCell ref="C604:G604"/>
    <mergeCell ref="C593:G593"/>
    <mergeCell ref="C594:G594"/>
    <mergeCell ref="C595:G595"/>
    <mergeCell ref="C596:G596"/>
    <mergeCell ref="C597:G597"/>
    <mergeCell ref="C598:G598"/>
    <mergeCell ref="C586:G586"/>
    <mergeCell ref="C587:G587"/>
    <mergeCell ref="C588:G588"/>
    <mergeCell ref="C589:G589"/>
    <mergeCell ref="C591:G591"/>
    <mergeCell ref="C592:G592"/>
    <mergeCell ref="C580:G580"/>
    <mergeCell ref="C581:G581"/>
    <mergeCell ref="C582:G582"/>
    <mergeCell ref="C583:G583"/>
    <mergeCell ref="C584:G584"/>
    <mergeCell ref="C585:G585"/>
    <mergeCell ref="C574:G574"/>
    <mergeCell ref="C575:G575"/>
    <mergeCell ref="C576:G576"/>
    <mergeCell ref="C577:G577"/>
    <mergeCell ref="C578:G578"/>
    <mergeCell ref="C579:G579"/>
    <mergeCell ref="C567:G567"/>
    <mergeCell ref="C568:G568"/>
    <mergeCell ref="C570:G570"/>
    <mergeCell ref="C571:G571"/>
    <mergeCell ref="C572:G572"/>
    <mergeCell ref="C573:G573"/>
    <mergeCell ref="C561:G561"/>
    <mergeCell ref="C562:G562"/>
    <mergeCell ref="C563:G563"/>
    <mergeCell ref="C564:G564"/>
    <mergeCell ref="C565:G565"/>
    <mergeCell ref="C566:G566"/>
    <mergeCell ref="C555:G555"/>
    <mergeCell ref="C556:G556"/>
    <mergeCell ref="C557:G557"/>
    <mergeCell ref="C558:G558"/>
    <mergeCell ref="C559:G559"/>
    <mergeCell ref="C560:G560"/>
    <mergeCell ref="C549:G549"/>
    <mergeCell ref="C550:G550"/>
    <mergeCell ref="C551:G551"/>
    <mergeCell ref="C552:G552"/>
    <mergeCell ref="C553:G553"/>
    <mergeCell ref="C554:G554"/>
    <mergeCell ref="C542:G542"/>
    <mergeCell ref="C543:G543"/>
    <mergeCell ref="C544:G544"/>
    <mergeCell ref="C545:G545"/>
    <mergeCell ref="C546:G546"/>
    <mergeCell ref="C547:G547"/>
    <mergeCell ref="C536:G536"/>
    <mergeCell ref="C537:G537"/>
    <mergeCell ref="C538:G538"/>
    <mergeCell ref="C539:G539"/>
    <mergeCell ref="C540:G540"/>
    <mergeCell ref="C541:G541"/>
    <mergeCell ref="C530:G530"/>
    <mergeCell ref="C531:G531"/>
    <mergeCell ref="C532:G532"/>
    <mergeCell ref="C533:G533"/>
    <mergeCell ref="C534:G534"/>
    <mergeCell ref="C535:G535"/>
    <mergeCell ref="C523:G523"/>
    <mergeCell ref="C524:G524"/>
    <mergeCell ref="C525:G525"/>
    <mergeCell ref="C526:G526"/>
    <mergeCell ref="C528:G528"/>
    <mergeCell ref="C529:G529"/>
    <mergeCell ref="C517:G517"/>
    <mergeCell ref="C518:G518"/>
    <mergeCell ref="C519:G519"/>
    <mergeCell ref="C520:G520"/>
    <mergeCell ref="C521:G521"/>
    <mergeCell ref="C522:G522"/>
    <mergeCell ref="C511:G511"/>
    <mergeCell ref="C512:G512"/>
    <mergeCell ref="C513:G513"/>
    <mergeCell ref="C514:G514"/>
    <mergeCell ref="C515:G515"/>
    <mergeCell ref="C516:G516"/>
    <mergeCell ref="C503:G503"/>
    <mergeCell ref="C504:G504"/>
    <mergeCell ref="C507:G507"/>
    <mergeCell ref="C508:G508"/>
    <mergeCell ref="C509:G509"/>
    <mergeCell ref="C510:G510"/>
    <mergeCell ref="C495:G495"/>
    <mergeCell ref="C496:G496"/>
    <mergeCell ref="C497:G497"/>
    <mergeCell ref="C500:G500"/>
    <mergeCell ref="C501:G501"/>
    <mergeCell ref="C502:G502"/>
    <mergeCell ref="C480:G480"/>
    <mergeCell ref="C481:G481"/>
    <mergeCell ref="C482:G482"/>
    <mergeCell ref="C487:G487"/>
    <mergeCell ref="C488:G488"/>
    <mergeCell ref="C491:G491"/>
    <mergeCell ref="C474:G474"/>
    <mergeCell ref="C475:G475"/>
    <mergeCell ref="C476:G476"/>
    <mergeCell ref="C477:G477"/>
    <mergeCell ref="C478:G478"/>
    <mergeCell ref="C479:G479"/>
    <mergeCell ref="C468:G468"/>
    <mergeCell ref="C469:G469"/>
    <mergeCell ref="C470:G470"/>
    <mergeCell ref="C471:G471"/>
    <mergeCell ref="C472:G472"/>
    <mergeCell ref="C473:G473"/>
    <mergeCell ref="C454:G454"/>
    <mergeCell ref="C455:G455"/>
    <mergeCell ref="C456:G456"/>
    <mergeCell ref="C462:G462"/>
    <mergeCell ref="C463:G463"/>
    <mergeCell ref="C464:G464"/>
    <mergeCell ref="C427:G427"/>
    <mergeCell ref="C432:G432"/>
    <mergeCell ref="C437:G437"/>
    <mergeCell ref="C440:G440"/>
    <mergeCell ref="C445:G445"/>
    <mergeCell ref="C451:G451"/>
    <mergeCell ref="C398:G398"/>
    <mergeCell ref="C408:G408"/>
    <mergeCell ref="C409:G409"/>
    <mergeCell ref="C415:G415"/>
    <mergeCell ref="C416:G416"/>
    <mergeCell ref="C422:G422"/>
    <mergeCell ref="C388:G388"/>
    <mergeCell ref="C389:G389"/>
    <mergeCell ref="C390:G390"/>
    <mergeCell ref="C392:G392"/>
    <mergeCell ref="C396:G396"/>
    <mergeCell ref="C397:G397"/>
    <mergeCell ref="C314:G314"/>
    <mergeCell ref="C318:G318"/>
    <mergeCell ref="C348:G348"/>
    <mergeCell ref="C380:G380"/>
    <mergeCell ref="C381:G381"/>
    <mergeCell ref="C382:G382"/>
    <mergeCell ref="C306:G306"/>
    <mergeCell ref="C307:G307"/>
    <mergeCell ref="C310:G310"/>
    <mergeCell ref="C311:G311"/>
    <mergeCell ref="C312:G312"/>
    <mergeCell ref="C313:G313"/>
    <mergeCell ref="C267:G267"/>
    <mergeCell ref="C268:G268"/>
    <mergeCell ref="C269:G269"/>
    <mergeCell ref="C303:G303"/>
    <mergeCell ref="C304:G304"/>
    <mergeCell ref="C305:G305"/>
    <mergeCell ref="C259:G259"/>
    <mergeCell ref="C260:G260"/>
    <mergeCell ref="C261:G261"/>
    <mergeCell ref="C262:G262"/>
    <mergeCell ref="C265:G265"/>
    <mergeCell ref="C266:G266"/>
    <mergeCell ref="C248:G248"/>
    <mergeCell ref="C252:G252"/>
    <mergeCell ref="C253:G253"/>
    <mergeCell ref="C254:G254"/>
    <mergeCell ref="C255:G255"/>
    <mergeCell ref="C256:G256"/>
    <mergeCell ref="C237:G237"/>
    <mergeCell ref="C238:G238"/>
    <mergeCell ref="C241:G241"/>
    <mergeCell ref="C242:G242"/>
    <mergeCell ref="C243:G243"/>
    <mergeCell ref="C244:G244"/>
    <mergeCell ref="C227:G227"/>
    <mergeCell ref="C228:G228"/>
    <mergeCell ref="C229:G229"/>
    <mergeCell ref="C230:G230"/>
    <mergeCell ref="C235:G235"/>
    <mergeCell ref="C236:G236"/>
    <mergeCell ref="C203:G203"/>
    <mergeCell ref="C209:G209"/>
    <mergeCell ref="C216:G216"/>
    <mergeCell ref="C220:G220"/>
    <mergeCell ref="C225:G225"/>
    <mergeCell ref="C226:G226"/>
    <mergeCell ref="C182:G182"/>
    <mergeCell ref="C187:G187"/>
    <mergeCell ref="C188:G188"/>
    <mergeCell ref="C192:G192"/>
    <mergeCell ref="C196:G196"/>
    <mergeCell ref="C199:G199"/>
    <mergeCell ref="C148:G148"/>
    <mergeCell ref="C155:G155"/>
    <mergeCell ref="C156:G156"/>
    <mergeCell ref="C175:G175"/>
    <mergeCell ref="C180:G180"/>
    <mergeCell ref="C181:G181"/>
    <mergeCell ref="C133:G133"/>
    <mergeCell ref="C136:G136"/>
    <mergeCell ref="C144:G144"/>
    <mergeCell ref="C145:G145"/>
    <mergeCell ref="C146:G146"/>
    <mergeCell ref="C147:G147"/>
    <mergeCell ref="C108:G108"/>
    <mergeCell ref="C113:G113"/>
    <mergeCell ref="C114:G114"/>
    <mergeCell ref="C117:G117"/>
    <mergeCell ref="C124:G124"/>
    <mergeCell ref="C132:G132"/>
    <mergeCell ref="C71:G71"/>
    <mergeCell ref="C74:G74"/>
    <mergeCell ref="C77:G77"/>
    <mergeCell ref="C88:G88"/>
    <mergeCell ref="C89:G89"/>
    <mergeCell ref="C90:G90"/>
    <mergeCell ref="C37:G37"/>
    <mergeCell ref="C47:G47"/>
    <mergeCell ref="C55:G55"/>
    <mergeCell ref="C58:G58"/>
    <mergeCell ref="C63:G63"/>
    <mergeCell ref="C68:G68"/>
    <mergeCell ref="C16:G16"/>
    <mergeCell ref="C19:G19"/>
    <mergeCell ref="C25:G25"/>
    <mergeCell ref="C28:G28"/>
    <mergeCell ref="C31:G31"/>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BECD-E66D-4D9B-8D8F-F98C6D7334F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61</v>
      </c>
      <c r="C3" s="201" t="s">
        <v>62</v>
      </c>
      <c r="D3" s="199"/>
      <c r="E3" s="199"/>
      <c r="F3" s="199"/>
      <c r="G3" s="200"/>
      <c r="AC3" s="176" t="s">
        <v>321</v>
      </c>
      <c r="AG3" t="s">
        <v>323</v>
      </c>
    </row>
    <row r="4" spans="1:60" ht="24.95" customHeight="1" x14ac:dyDescent="0.2">
      <c r="A4" s="202" t="s">
        <v>9</v>
      </c>
      <c r="B4" s="203" t="s">
        <v>65</v>
      </c>
      <c r="C4" s="204" t="s">
        <v>66</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309</v>
      </c>
      <c r="C8" s="256" t="s">
        <v>310</v>
      </c>
      <c r="D8" s="231"/>
      <c r="E8" s="232"/>
      <c r="F8" s="233"/>
      <c r="G8" s="233">
        <f>SUMIF(AG9:AG78,"&lt;&gt;NOR",G9:G78)</f>
        <v>0</v>
      </c>
      <c r="H8" s="233"/>
      <c r="I8" s="233">
        <f>SUM(I9:I78)</f>
        <v>0</v>
      </c>
      <c r="J8" s="233"/>
      <c r="K8" s="233">
        <f>SUM(K9:K78)</f>
        <v>0</v>
      </c>
      <c r="L8" s="233"/>
      <c r="M8" s="233">
        <f>SUM(M9:M78)</f>
        <v>0</v>
      </c>
      <c r="N8" s="232"/>
      <c r="O8" s="232">
        <f>SUM(O9:O78)</f>
        <v>0</v>
      </c>
      <c r="P8" s="232"/>
      <c r="Q8" s="232">
        <f>SUM(Q9:Q78)</f>
        <v>0</v>
      </c>
      <c r="R8" s="233"/>
      <c r="S8" s="233"/>
      <c r="T8" s="234"/>
      <c r="U8" s="228"/>
      <c r="V8" s="228">
        <f>SUM(V9:V78)</f>
        <v>0</v>
      </c>
      <c r="W8" s="228"/>
      <c r="X8" s="228"/>
      <c r="Y8" s="228"/>
      <c r="AG8" t="s">
        <v>348</v>
      </c>
    </row>
    <row r="9" spans="1:60" outlineLevel="1" x14ac:dyDescent="0.2">
      <c r="A9" s="239">
        <v>1</v>
      </c>
      <c r="B9" s="240" t="s">
        <v>1693</v>
      </c>
      <c r="C9" s="257" t="s">
        <v>1694</v>
      </c>
      <c r="D9" s="241" t="s">
        <v>862</v>
      </c>
      <c r="E9" s="242">
        <v>1</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413</v>
      </c>
      <c r="T9" s="245" t="s">
        <v>353</v>
      </c>
      <c r="U9" s="223">
        <v>0</v>
      </c>
      <c r="V9" s="223">
        <f>ROUND(E9*U9,2)</f>
        <v>0</v>
      </c>
      <c r="W9" s="223"/>
      <c r="X9" s="223" t="s">
        <v>437</v>
      </c>
      <c r="Y9" s="223" t="s">
        <v>355</v>
      </c>
      <c r="Z9" s="212"/>
      <c r="AA9" s="212"/>
      <c r="AB9" s="212"/>
      <c r="AC9" s="212"/>
      <c r="AD9" s="212"/>
      <c r="AE9" s="212"/>
      <c r="AF9" s="212"/>
      <c r="AG9" s="212" t="s">
        <v>1695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8" t="s">
        <v>1780</v>
      </c>
      <c r="D10" s="246"/>
      <c r="E10" s="246"/>
      <c r="F10" s="246"/>
      <c r="G10" s="246"/>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357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59" t="s">
        <v>1781</v>
      </c>
      <c r="D11" s="248"/>
      <c r="E11" s="248"/>
      <c r="F11" s="248"/>
      <c r="G11" s="248"/>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357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9" t="s">
        <v>1782</v>
      </c>
      <c r="D12" s="248"/>
      <c r="E12" s="248"/>
      <c r="F12" s="248"/>
      <c r="G12" s="248"/>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357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9" t="s">
        <v>1783</v>
      </c>
      <c r="D13" s="248"/>
      <c r="E13" s="248"/>
      <c r="F13" s="248"/>
      <c r="G13" s="248"/>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357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9" t="s">
        <v>1784</v>
      </c>
      <c r="D14" s="248"/>
      <c r="E14" s="248"/>
      <c r="F14" s="248"/>
      <c r="G14" s="248"/>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357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9" t="s">
        <v>1785</v>
      </c>
      <c r="D15" s="248"/>
      <c r="E15" s="248"/>
      <c r="F15" s="248"/>
      <c r="G15" s="248"/>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357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9" t="s">
        <v>1786</v>
      </c>
      <c r="D16" s="248"/>
      <c r="E16" s="248"/>
      <c r="F16" s="248"/>
      <c r="G16" s="248"/>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357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9" t="s">
        <v>1787</v>
      </c>
      <c r="D17" s="248"/>
      <c r="E17" s="248"/>
      <c r="F17" s="248"/>
      <c r="G17" s="248"/>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357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9" t="s">
        <v>1788</v>
      </c>
      <c r="D18" s="248"/>
      <c r="E18" s="248"/>
      <c r="F18" s="248"/>
      <c r="G18" s="248"/>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357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9" t="s">
        <v>1789</v>
      </c>
      <c r="D19" s="248"/>
      <c r="E19" s="248"/>
      <c r="F19" s="248"/>
      <c r="G19" s="248"/>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357</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9" t="s">
        <v>1790</v>
      </c>
      <c r="D20" s="248"/>
      <c r="E20" s="248"/>
      <c r="F20" s="248"/>
      <c r="G20" s="248"/>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357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9" t="s">
        <v>1791</v>
      </c>
      <c r="D21" s="248"/>
      <c r="E21" s="248"/>
      <c r="F21" s="248"/>
      <c r="G21" s="248"/>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357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9" t="s">
        <v>1792</v>
      </c>
      <c r="D22" s="248"/>
      <c r="E22" s="248"/>
      <c r="F22" s="248"/>
      <c r="G22" s="248"/>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357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9" t="s">
        <v>1793</v>
      </c>
      <c r="D23" s="248"/>
      <c r="E23" s="248"/>
      <c r="F23" s="248"/>
      <c r="G23" s="248"/>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357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9" t="s">
        <v>1794</v>
      </c>
      <c r="D24" s="248"/>
      <c r="E24" s="248"/>
      <c r="F24" s="248"/>
      <c r="G24" s="248"/>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357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76" t="s">
        <v>1696</v>
      </c>
      <c r="D25" s="225"/>
      <c r="E25" s="226"/>
      <c r="F25" s="227"/>
      <c r="G25" s="227"/>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357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9" t="s">
        <v>1795</v>
      </c>
      <c r="D26" s="248"/>
      <c r="E26" s="248"/>
      <c r="F26" s="248"/>
      <c r="G26" s="248"/>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357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9" t="s">
        <v>1796</v>
      </c>
      <c r="D27" s="248"/>
      <c r="E27" s="248"/>
      <c r="F27" s="248"/>
      <c r="G27" s="248"/>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357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9" t="s">
        <v>1797</v>
      </c>
      <c r="D28" s="248"/>
      <c r="E28" s="248"/>
      <c r="F28" s="248"/>
      <c r="G28" s="248"/>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357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9" t="s">
        <v>1798</v>
      </c>
      <c r="D29" s="248"/>
      <c r="E29" s="248"/>
      <c r="F29" s="248"/>
      <c r="G29" s="248"/>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357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9" t="s">
        <v>1799</v>
      </c>
      <c r="D30" s="248"/>
      <c r="E30" s="248"/>
      <c r="F30" s="248"/>
      <c r="G30" s="248"/>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357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9" t="s">
        <v>1800</v>
      </c>
      <c r="D31" s="248"/>
      <c r="E31" s="248"/>
      <c r="F31" s="248"/>
      <c r="G31" s="248"/>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357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9" t="s">
        <v>1796</v>
      </c>
      <c r="D32" s="248"/>
      <c r="E32" s="248"/>
      <c r="F32" s="248"/>
      <c r="G32" s="248"/>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357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9" t="s">
        <v>1801</v>
      </c>
      <c r="D33" s="248"/>
      <c r="E33" s="248"/>
      <c r="F33" s="248"/>
      <c r="G33" s="248"/>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357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9" t="s">
        <v>1802</v>
      </c>
      <c r="D34" s="248"/>
      <c r="E34" s="248"/>
      <c r="F34" s="248"/>
      <c r="G34" s="248"/>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357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9" t="s">
        <v>1803</v>
      </c>
      <c r="D35" s="248"/>
      <c r="E35" s="248"/>
      <c r="F35" s="248"/>
      <c r="G35" s="248"/>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357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9" t="s">
        <v>1804</v>
      </c>
      <c r="D36" s="248"/>
      <c r="E36" s="248"/>
      <c r="F36" s="248"/>
      <c r="G36" s="248"/>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357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9" t="s">
        <v>1805</v>
      </c>
      <c r="D37" s="248"/>
      <c r="E37" s="248"/>
      <c r="F37" s="248"/>
      <c r="G37" s="248"/>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357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9" t="s">
        <v>1697</v>
      </c>
      <c r="D38" s="248"/>
      <c r="E38" s="248"/>
      <c r="F38" s="248"/>
      <c r="G38" s="248"/>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357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9" t="s">
        <v>1698</v>
      </c>
      <c r="D39" s="248"/>
      <c r="E39" s="248"/>
      <c r="F39" s="248"/>
      <c r="G39" s="248"/>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357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9" t="s">
        <v>1699</v>
      </c>
      <c r="D40" s="248"/>
      <c r="E40" s="248"/>
      <c r="F40" s="248"/>
      <c r="G40" s="248"/>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357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9" t="s">
        <v>1700</v>
      </c>
      <c r="D41" s="248"/>
      <c r="E41" s="248"/>
      <c r="F41" s="248"/>
      <c r="G41" s="248"/>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357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9" t="s">
        <v>1701</v>
      </c>
      <c r="D42" s="248"/>
      <c r="E42" s="248"/>
      <c r="F42" s="248"/>
      <c r="G42" s="248"/>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357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9" t="s">
        <v>1702</v>
      </c>
      <c r="D43" s="248"/>
      <c r="E43" s="248"/>
      <c r="F43" s="248"/>
      <c r="G43" s="248"/>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357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9" t="s">
        <v>1703</v>
      </c>
      <c r="D44" s="248"/>
      <c r="E44" s="248"/>
      <c r="F44" s="248"/>
      <c r="G44" s="248"/>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357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9" t="s">
        <v>1704</v>
      </c>
      <c r="D45" s="248"/>
      <c r="E45" s="248"/>
      <c r="F45" s="248"/>
      <c r="G45" s="248"/>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357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9" t="s">
        <v>1705</v>
      </c>
      <c r="D46" s="248"/>
      <c r="E46" s="248"/>
      <c r="F46" s="248"/>
      <c r="G46" s="248"/>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357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9" t="s">
        <v>1706</v>
      </c>
      <c r="D47" s="248"/>
      <c r="E47" s="248"/>
      <c r="F47" s="248"/>
      <c r="G47" s="248"/>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357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9" t="s">
        <v>1707</v>
      </c>
      <c r="D48" s="248"/>
      <c r="E48" s="248"/>
      <c r="F48" s="248"/>
      <c r="G48" s="248"/>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357</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9" t="s">
        <v>1708</v>
      </c>
      <c r="D49" s="248"/>
      <c r="E49" s="248"/>
      <c r="F49" s="248"/>
      <c r="G49" s="248"/>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357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9" t="s">
        <v>1709</v>
      </c>
      <c r="D50" s="248"/>
      <c r="E50" s="248"/>
      <c r="F50" s="248"/>
      <c r="G50" s="248"/>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357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9" t="s">
        <v>1710</v>
      </c>
      <c r="D51" s="248"/>
      <c r="E51" s="248"/>
      <c r="F51" s="248"/>
      <c r="G51" s="248"/>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357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9" t="s">
        <v>1711</v>
      </c>
      <c r="D52" s="248"/>
      <c r="E52" s="248"/>
      <c r="F52" s="248"/>
      <c r="G52" s="248"/>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357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9" t="s">
        <v>1712</v>
      </c>
      <c r="D53" s="248"/>
      <c r="E53" s="248"/>
      <c r="F53" s="248"/>
      <c r="G53" s="248"/>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357</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9" t="s">
        <v>1713</v>
      </c>
      <c r="D54" s="248"/>
      <c r="E54" s="248"/>
      <c r="F54" s="248"/>
      <c r="G54" s="248"/>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357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9" t="s">
        <v>1714</v>
      </c>
      <c r="D55" s="248"/>
      <c r="E55" s="248"/>
      <c r="F55" s="248"/>
      <c r="G55" s="248"/>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357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9" t="s">
        <v>1715</v>
      </c>
      <c r="D56" s="248"/>
      <c r="E56" s="248"/>
      <c r="F56" s="248"/>
      <c r="G56" s="248"/>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357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9" t="s">
        <v>1716</v>
      </c>
      <c r="D57" s="248"/>
      <c r="E57" s="248"/>
      <c r="F57" s="248"/>
      <c r="G57" s="248"/>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357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9" t="s">
        <v>1717</v>
      </c>
      <c r="D58" s="248"/>
      <c r="E58" s="248"/>
      <c r="F58" s="248"/>
      <c r="G58" s="248"/>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357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9" t="s">
        <v>1718</v>
      </c>
      <c r="D59" s="248"/>
      <c r="E59" s="248"/>
      <c r="F59" s="248"/>
      <c r="G59" s="248"/>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357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9" t="s">
        <v>1719</v>
      </c>
      <c r="D60" s="248"/>
      <c r="E60" s="248"/>
      <c r="F60" s="248"/>
      <c r="G60" s="248"/>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357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9" t="s">
        <v>1720</v>
      </c>
      <c r="D61" s="248"/>
      <c r="E61" s="248"/>
      <c r="F61" s="248"/>
      <c r="G61" s="248"/>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357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49">
        <v>2</v>
      </c>
      <c r="B62" s="250" t="s">
        <v>1721</v>
      </c>
      <c r="C62" s="260" t="s">
        <v>1722</v>
      </c>
      <c r="D62" s="251" t="s">
        <v>862</v>
      </c>
      <c r="E62" s="252">
        <v>1</v>
      </c>
      <c r="F62" s="253"/>
      <c r="G62" s="254">
        <f>ROUND(E62*F62,2)</f>
        <v>0</v>
      </c>
      <c r="H62" s="253"/>
      <c r="I62" s="254">
        <f>ROUND(E62*H62,2)</f>
        <v>0</v>
      </c>
      <c r="J62" s="253"/>
      <c r="K62" s="254">
        <f>ROUND(E62*J62,2)</f>
        <v>0</v>
      </c>
      <c r="L62" s="254">
        <v>21</v>
      </c>
      <c r="M62" s="254">
        <f>G62*(1+L62/100)</f>
        <v>0</v>
      </c>
      <c r="N62" s="252">
        <v>0</v>
      </c>
      <c r="O62" s="252">
        <f>ROUND(E62*N62,2)</f>
        <v>0</v>
      </c>
      <c r="P62" s="252">
        <v>0</v>
      </c>
      <c r="Q62" s="252">
        <f>ROUND(E62*P62,2)</f>
        <v>0</v>
      </c>
      <c r="R62" s="254"/>
      <c r="S62" s="254" t="s">
        <v>413</v>
      </c>
      <c r="T62" s="255" t="s">
        <v>353</v>
      </c>
      <c r="U62" s="223">
        <v>0</v>
      </c>
      <c r="V62" s="223">
        <f>ROUND(E62*U62,2)</f>
        <v>0</v>
      </c>
      <c r="W62" s="223"/>
      <c r="X62" s="223" t="s">
        <v>437</v>
      </c>
      <c r="Y62" s="223" t="s">
        <v>355</v>
      </c>
      <c r="Z62" s="212"/>
      <c r="AA62" s="212"/>
      <c r="AB62" s="212"/>
      <c r="AC62" s="212"/>
      <c r="AD62" s="212"/>
      <c r="AE62" s="212"/>
      <c r="AF62" s="212"/>
      <c r="AG62" s="212" t="s">
        <v>438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9">
        <v>3</v>
      </c>
      <c r="B63" s="250" t="s">
        <v>1723</v>
      </c>
      <c r="C63" s="260" t="s">
        <v>1724</v>
      </c>
      <c r="D63" s="251" t="s">
        <v>862</v>
      </c>
      <c r="E63" s="252">
        <v>1</v>
      </c>
      <c r="F63" s="253"/>
      <c r="G63" s="254">
        <f>ROUND(E63*F63,2)</f>
        <v>0</v>
      </c>
      <c r="H63" s="253"/>
      <c r="I63" s="254">
        <f>ROUND(E63*H63,2)</f>
        <v>0</v>
      </c>
      <c r="J63" s="253"/>
      <c r="K63" s="254">
        <f>ROUND(E63*J63,2)</f>
        <v>0</v>
      </c>
      <c r="L63" s="254">
        <v>21</v>
      </c>
      <c r="M63" s="254">
        <f>G63*(1+L63/100)</f>
        <v>0</v>
      </c>
      <c r="N63" s="252">
        <v>0</v>
      </c>
      <c r="O63" s="252">
        <f>ROUND(E63*N63,2)</f>
        <v>0</v>
      </c>
      <c r="P63" s="252">
        <v>0</v>
      </c>
      <c r="Q63" s="252">
        <f>ROUND(E63*P63,2)</f>
        <v>0</v>
      </c>
      <c r="R63" s="254"/>
      <c r="S63" s="254" t="s">
        <v>413</v>
      </c>
      <c r="T63" s="255" t="s">
        <v>353</v>
      </c>
      <c r="U63" s="223">
        <v>0</v>
      </c>
      <c r="V63" s="223">
        <f>ROUND(E63*U63,2)</f>
        <v>0</v>
      </c>
      <c r="W63" s="223"/>
      <c r="X63" s="223" t="s">
        <v>437</v>
      </c>
      <c r="Y63" s="223" t="s">
        <v>355</v>
      </c>
      <c r="Z63" s="212"/>
      <c r="AA63" s="212"/>
      <c r="AB63" s="212"/>
      <c r="AC63" s="212"/>
      <c r="AD63" s="212"/>
      <c r="AE63" s="212"/>
      <c r="AF63" s="212"/>
      <c r="AG63" s="212" t="s">
        <v>438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9">
        <v>4</v>
      </c>
      <c r="B64" s="250" t="s">
        <v>1725</v>
      </c>
      <c r="C64" s="260" t="s">
        <v>1726</v>
      </c>
      <c r="D64" s="251" t="s">
        <v>862</v>
      </c>
      <c r="E64" s="252">
        <v>1</v>
      </c>
      <c r="F64" s="253"/>
      <c r="G64" s="254">
        <f>ROUND(E64*F64,2)</f>
        <v>0</v>
      </c>
      <c r="H64" s="253"/>
      <c r="I64" s="254">
        <f>ROUND(E64*H64,2)</f>
        <v>0</v>
      </c>
      <c r="J64" s="253"/>
      <c r="K64" s="254">
        <f>ROUND(E64*J64,2)</f>
        <v>0</v>
      </c>
      <c r="L64" s="254">
        <v>21</v>
      </c>
      <c r="M64" s="254">
        <f>G64*(1+L64/100)</f>
        <v>0</v>
      </c>
      <c r="N64" s="252">
        <v>0</v>
      </c>
      <c r="O64" s="252">
        <f>ROUND(E64*N64,2)</f>
        <v>0</v>
      </c>
      <c r="P64" s="252">
        <v>0</v>
      </c>
      <c r="Q64" s="252">
        <f>ROUND(E64*P64,2)</f>
        <v>0</v>
      </c>
      <c r="R64" s="254"/>
      <c r="S64" s="254" t="s">
        <v>413</v>
      </c>
      <c r="T64" s="255" t="s">
        <v>353</v>
      </c>
      <c r="U64" s="223">
        <v>0</v>
      </c>
      <c r="V64" s="223">
        <f>ROUND(E64*U64,2)</f>
        <v>0</v>
      </c>
      <c r="W64" s="223"/>
      <c r="X64" s="223" t="s">
        <v>437</v>
      </c>
      <c r="Y64" s="223" t="s">
        <v>355</v>
      </c>
      <c r="Z64" s="212"/>
      <c r="AA64" s="212"/>
      <c r="AB64" s="212"/>
      <c r="AC64" s="212"/>
      <c r="AD64" s="212"/>
      <c r="AE64" s="212"/>
      <c r="AF64" s="212"/>
      <c r="AG64" s="212" t="s">
        <v>438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9">
        <v>5</v>
      </c>
      <c r="B65" s="250" t="s">
        <v>1727</v>
      </c>
      <c r="C65" s="260" t="s">
        <v>1728</v>
      </c>
      <c r="D65" s="251" t="s">
        <v>862</v>
      </c>
      <c r="E65" s="252">
        <v>1</v>
      </c>
      <c r="F65" s="253"/>
      <c r="G65" s="254">
        <f>ROUND(E65*F65,2)</f>
        <v>0</v>
      </c>
      <c r="H65" s="253"/>
      <c r="I65" s="254">
        <f>ROUND(E65*H65,2)</f>
        <v>0</v>
      </c>
      <c r="J65" s="253"/>
      <c r="K65" s="254">
        <f>ROUND(E65*J65,2)</f>
        <v>0</v>
      </c>
      <c r="L65" s="254">
        <v>21</v>
      </c>
      <c r="M65" s="254">
        <f>G65*(1+L65/100)</f>
        <v>0</v>
      </c>
      <c r="N65" s="252">
        <v>0</v>
      </c>
      <c r="O65" s="252">
        <f>ROUND(E65*N65,2)</f>
        <v>0</v>
      </c>
      <c r="P65" s="252">
        <v>0</v>
      </c>
      <c r="Q65" s="252">
        <f>ROUND(E65*P65,2)</f>
        <v>0</v>
      </c>
      <c r="R65" s="254"/>
      <c r="S65" s="254" t="s">
        <v>413</v>
      </c>
      <c r="T65" s="255" t="s">
        <v>353</v>
      </c>
      <c r="U65" s="223">
        <v>0</v>
      </c>
      <c r="V65" s="223">
        <f>ROUND(E65*U65,2)</f>
        <v>0</v>
      </c>
      <c r="W65" s="223"/>
      <c r="X65" s="223" t="s">
        <v>437</v>
      </c>
      <c r="Y65" s="223" t="s">
        <v>355</v>
      </c>
      <c r="Z65" s="212"/>
      <c r="AA65" s="212"/>
      <c r="AB65" s="212"/>
      <c r="AC65" s="212"/>
      <c r="AD65" s="212"/>
      <c r="AE65" s="212"/>
      <c r="AF65" s="212"/>
      <c r="AG65" s="212" t="s">
        <v>438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9">
        <v>6</v>
      </c>
      <c r="B66" s="250" t="s">
        <v>1729</v>
      </c>
      <c r="C66" s="260" t="s">
        <v>1730</v>
      </c>
      <c r="D66" s="251" t="s">
        <v>862</v>
      </c>
      <c r="E66" s="252">
        <v>2</v>
      </c>
      <c r="F66" s="253"/>
      <c r="G66" s="254">
        <f>ROUND(E66*F66,2)</f>
        <v>0</v>
      </c>
      <c r="H66" s="253"/>
      <c r="I66" s="254">
        <f>ROUND(E66*H66,2)</f>
        <v>0</v>
      </c>
      <c r="J66" s="253"/>
      <c r="K66" s="254">
        <f>ROUND(E66*J66,2)</f>
        <v>0</v>
      </c>
      <c r="L66" s="254">
        <v>21</v>
      </c>
      <c r="M66" s="254">
        <f>G66*(1+L66/100)</f>
        <v>0</v>
      </c>
      <c r="N66" s="252">
        <v>0</v>
      </c>
      <c r="O66" s="252">
        <f>ROUND(E66*N66,2)</f>
        <v>0</v>
      </c>
      <c r="P66" s="252">
        <v>0</v>
      </c>
      <c r="Q66" s="252">
        <f>ROUND(E66*P66,2)</f>
        <v>0</v>
      </c>
      <c r="R66" s="254"/>
      <c r="S66" s="254" t="s">
        <v>413</v>
      </c>
      <c r="T66" s="255" t="s">
        <v>353</v>
      </c>
      <c r="U66" s="223">
        <v>0</v>
      </c>
      <c r="V66" s="223">
        <f>ROUND(E66*U66,2)</f>
        <v>0</v>
      </c>
      <c r="W66" s="223"/>
      <c r="X66" s="223" t="s">
        <v>437</v>
      </c>
      <c r="Y66" s="223" t="s">
        <v>355</v>
      </c>
      <c r="Z66" s="212"/>
      <c r="AA66" s="212"/>
      <c r="AB66" s="212"/>
      <c r="AC66" s="212"/>
      <c r="AD66" s="212"/>
      <c r="AE66" s="212"/>
      <c r="AF66" s="212"/>
      <c r="AG66" s="212" t="s">
        <v>438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9">
        <v>7</v>
      </c>
      <c r="B67" s="250" t="s">
        <v>1731</v>
      </c>
      <c r="C67" s="260" t="s">
        <v>1732</v>
      </c>
      <c r="D67" s="251" t="s">
        <v>862</v>
      </c>
      <c r="E67" s="252">
        <v>1</v>
      </c>
      <c r="F67" s="253"/>
      <c r="G67" s="254">
        <f>ROUND(E67*F67,2)</f>
        <v>0</v>
      </c>
      <c r="H67" s="253"/>
      <c r="I67" s="254">
        <f>ROUND(E67*H67,2)</f>
        <v>0</v>
      </c>
      <c r="J67" s="253"/>
      <c r="K67" s="254">
        <f>ROUND(E67*J67,2)</f>
        <v>0</v>
      </c>
      <c r="L67" s="254">
        <v>21</v>
      </c>
      <c r="M67" s="254">
        <f>G67*(1+L67/100)</f>
        <v>0</v>
      </c>
      <c r="N67" s="252">
        <v>0</v>
      </c>
      <c r="O67" s="252">
        <f>ROUND(E67*N67,2)</f>
        <v>0</v>
      </c>
      <c r="P67" s="252">
        <v>0</v>
      </c>
      <c r="Q67" s="252">
        <f>ROUND(E67*P67,2)</f>
        <v>0</v>
      </c>
      <c r="R67" s="254"/>
      <c r="S67" s="254" t="s">
        <v>413</v>
      </c>
      <c r="T67" s="255" t="s">
        <v>353</v>
      </c>
      <c r="U67" s="223">
        <v>0</v>
      </c>
      <c r="V67" s="223">
        <f>ROUND(E67*U67,2)</f>
        <v>0</v>
      </c>
      <c r="W67" s="223"/>
      <c r="X67" s="223" t="s">
        <v>437</v>
      </c>
      <c r="Y67" s="223" t="s">
        <v>355</v>
      </c>
      <c r="Z67" s="212"/>
      <c r="AA67" s="212"/>
      <c r="AB67" s="212"/>
      <c r="AC67" s="212"/>
      <c r="AD67" s="212"/>
      <c r="AE67" s="212"/>
      <c r="AF67" s="212"/>
      <c r="AG67" s="212" t="s">
        <v>438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9">
        <v>8</v>
      </c>
      <c r="B68" s="250" t="s">
        <v>1733</v>
      </c>
      <c r="C68" s="260" t="s">
        <v>1734</v>
      </c>
      <c r="D68" s="251" t="s">
        <v>537</v>
      </c>
      <c r="E68" s="252">
        <v>10</v>
      </c>
      <c r="F68" s="253"/>
      <c r="G68" s="254">
        <f>ROUND(E68*F68,2)</f>
        <v>0</v>
      </c>
      <c r="H68" s="253"/>
      <c r="I68" s="254">
        <f>ROUND(E68*H68,2)</f>
        <v>0</v>
      </c>
      <c r="J68" s="253"/>
      <c r="K68" s="254">
        <f>ROUND(E68*J68,2)</f>
        <v>0</v>
      </c>
      <c r="L68" s="254">
        <v>21</v>
      </c>
      <c r="M68" s="254">
        <f>G68*(1+L68/100)</f>
        <v>0</v>
      </c>
      <c r="N68" s="252">
        <v>0</v>
      </c>
      <c r="O68" s="252">
        <f>ROUND(E68*N68,2)</f>
        <v>0</v>
      </c>
      <c r="P68" s="252">
        <v>0</v>
      </c>
      <c r="Q68" s="252">
        <f>ROUND(E68*P68,2)</f>
        <v>0</v>
      </c>
      <c r="R68" s="254"/>
      <c r="S68" s="254" t="s">
        <v>413</v>
      </c>
      <c r="T68" s="255" t="s">
        <v>353</v>
      </c>
      <c r="U68" s="223">
        <v>0</v>
      </c>
      <c r="V68" s="223">
        <f>ROUND(E68*U68,2)</f>
        <v>0</v>
      </c>
      <c r="W68" s="223"/>
      <c r="X68" s="223" t="s">
        <v>437</v>
      </c>
      <c r="Y68" s="223" t="s">
        <v>355</v>
      </c>
      <c r="Z68" s="212"/>
      <c r="AA68" s="212"/>
      <c r="AB68" s="212"/>
      <c r="AC68" s="212"/>
      <c r="AD68" s="212"/>
      <c r="AE68" s="212"/>
      <c r="AF68" s="212"/>
      <c r="AG68" s="212" t="s">
        <v>1695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9">
        <v>9</v>
      </c>
      <c r="B69" s="250" t="s">
        <v>1735</v>
      </c>
      <c r="C69" s="260" t="s">
        <v>1736</v>
      </c>
      <c r="D69" s="251" t="s">
        <v>537</v>
      </c>
      <c r="E69" s="252">
        <v>63</v>
      </c>
      <c r="F69" s="253"/>
      <c r="G69" s="254">
        <f>ROUND(E69*F69,2)</f>
        <v>0</v>
      </c>
      <c r="H69" s="253"/>
      <c r="I69" s="254">
        <f>ROUND(E69*H69,2)</f>
        <v>0</v>
      </c>
      <c r="J69" s="253"/>
      <c r="K69" s="254">
        <f>ROUND(E69*J69,2)</f>
        <v>0</v>
      </c>
      <c r="L69" s="254">
        <v>21</v>
      </c>
      <c r="M69" s="254">
        <f>G69*(1+L69/100)</f>
        <v>0</v>
      </c>
      <c r="N69" s="252">
        <v>0</v>
      </c>
      <c r="O69" s="252">
        <f>ROUND(E69*N69,2)</f>
        <v>0</v>
      </c>
      <c r="P69" s="252">
        <v>0</v>
      </c>
      <c r="Q69" s="252">
        <f>ROUND(E69*P69,2)</f>
        <v>0</v>
      </c>
      <c r="R69" s="254"/>
      <c r="S69" s="254" t="s">
        <v>413</v>
      </c>
      <c r="T69" s="255" t="s">
        <v>353</v>
      </c>
      <c r="U69" s="223">
        <v>0</v>
      </c>
      <c r="V69" s="223">
        <f>ROUND(E69*U69,2)</f>
        <v>0</v>
      </c>
      <c r="W69" s="223"/>
      <c r="X69" s="223" t="s">
        <v>437</v>
      </c>
      <c r="Y69" s="223" t="s">
        <v>355</v>
      </c>
      <c r="Z69" s="212"/>
      <c r="AA69" s="212"/>
      <c r="AB69" s="212"/>
      <c r="AC69" s="212"/>
      <c r="AD69" s="212"/>
      <c r="AE69" s="212"/>
      <c r="AF69" s="212"/>
      <c r="AG69" s="212" t="s">
        <v>1695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9">
        <v>10</v>
      </c>
      <c r="B70" s="250" t="s">
        <v>1737</v>
      </c>
      <c r="C70" s="260" t="s">
        <v>1738</v>
      </c>
      <c r="D70" s="251" t="s">
        <v>537</v>
      </c>
      <c r="E70" s="252">
        <v>249</v>
      </c>
      <c r="F70" s="253"/>
      <c r="G70" s="254">
        <f>ROUND(E70*F70,2)</f>
        <v>0</v>
      </c>
      <c r="H70" s="253"/>
      <c r="I70" s="254">
        <f>ROUND(E70*H70,2)</f>
        <v>0</v>
      </c>
      <c r="J70" s="253"/>
      <c r="K70" s="254">
        <f>ROUND(E70*J70,2)</f>
        <v>0</v>
      </c>
      <c r="L70" s="254">
        <v>21</v>
      </c>
      <c r="M70" s="254">
        <f>G70*(1+L70/100)</f>
        <v>0</v>
      </c>
      <c r="N70" s="252">
        <v>0</v>
      </c>
      <c r="O70" s="252">
        <f>ROUND(E70*N70,2)</f>
        <v>0</v>
      </c>
      <c r="P70" s="252">
        <v>0</v>
      </c>
      <c r="Q70" s="252">
        <f>ROUND(E70*P70,2)</f>
        <v>0</v>
      </c>
      <c r="R70" s="254"/>
      <c r="S70" s="254" t="s">
        <v>413</v>
      </c>
      <c r="T70" s="255" t="s">
        <v>353</v>
      </c>
      <c r="U70" s="223">
        <v>0</v>
      </c>
      <c r="V70" s="223">
        <f>ROUND(E70*U70,2)</f>
        <v>0</v>
      </c>
      <c r="W70" s="223"/>
      <c r="X70" s="223" t="s">
        <v>437</v>
      </c>
      <c r="Y70" s="223" t="s">
        <v>355</v>
      </c>
      <c r="Z70" s="212"/>
      <c r="AA70" s="212"/>
      <c r="AB70" s="212"/>
      <c r="AC70" s="212"/>
      <c r="AD70" s="212"/>
      <c r="AE70" s="212"/>
      <c r="AF70" s="212"/>
      <c r="AG70" s="212" t="s">
        <v>1695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9">
        <v>11</v>
      </c>
      <c r="B71" s="250" t="s">
        <v>1739</v>
      </c>
      <c r="C71" s="260" t="s">
        <v>1740</v>
      </c>
      <c r="D71" s="251" t="s">
        <v>537</v>
      </c>
      <c r="E71" s="252">
        <v>68</v>
      </c>
      <c r="F71" s="253"/>
      <c r="G71" s="254">
        <f>ROUND(E71*F71,2)</f>
        <v>0</v>
      </c>
      <c r="H71" s="253"/>
      <c r="I71" s="254">
        <f>ROUND(E71*H71,2)</f>
        <v>0</v>
      </c>
      <c r="J71" s="253"/>
      <c r="K71" s="254">
        <f>ROUND(E71*J71,2)</f>
        <v>0</v>
      </c>
      <c r="L71" s="254">
        <v>21</v>
      </c>
      <c r="M71" s="254">
        <f>G71*(1+L71/100)</f>
        <v>0</v>
      </c>
      <c r="N71" s="252">
        <v>0</v>
      </c>
      <c r="O71" s="252">
        <f>ROUND(E71*N71,2)</f>
        <v>0</v>
      </c>
      <c r="P71" s="252">
        <v>0</v>
      </c>
      <c r="Q71" s="252">
        <f>ROUND(E71*P71,2)</f>
        <v>0</v>
      </c>
      <c r="R71" s="254"/>
      <c r="S71" s="254" t="s">
        <v>413</v>
      </c>
      <c r="T71" s="255" t="s">
        <v>353</v>
      </c>
      <c r="U71" s="223">
        <v>0</v>
      </c>
      <c r="V71" s="223">
        <f>ROUND(E71*U71,2)</f>
        <v>0</v>
      </c>
      <c r="W71" s="223"/>
      <c r="X71" s="223" t="s">
        <v>437</v>
      </c>
      <c r="Y71" s="223" t="s">
        <v>355</v>
      </c>
      <c r="Z71" s="212"/>
      <c r="AA71" s="212"/>
      <c r="AB71" s="212"/>
      <c r="AC71" s="212"/>
      <c r="AD71" s="212"/>
      <c r="AE71" s="212"/>
      <c r="AF71" s="212"/>
      <c r="AG71" s="212" t="s">
        <v>1695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9">
        <v>12</v>
      </c>
      <c r="B72" s="250" t="s">
        <v>1741</v>
      </c>
      <c r="C72" s="260" t="s">
        <v>1742</v>
      </c>
      <c r="D72" s="251" t="s">
        <v>537</v>
      </c>
      <c r="E72" s="252">
        <v>35</v>
      </c>
      <c r="F72" s="253"/>
      <c r="G72" s="254">
        <f>ROUND(E72*F72,2)</f>
        <v>0</v>
      </c>
      <c r="H72" s="253"/>
      <c r="I72" s="254">
        <f>ROUND(E72*H72,2)</f>
        <v>0</v>
      </c>
      <c r="J72" s="253"/>
      <c r="K72" s="254">
        <f>ROUND(E72*J72,2)</f>
        <v>0</v>
      </c>
      <c r="L72" s="254">
        <v>21</v>
      </c>
      <c r="M72" s="254">
        <f>G72*(1+L72/100)</f>
        <v>0</v>
      </c>
      <c r="N72" s="252">
        <v>0</v>
      </c>
      <c r="O72" s="252">
        <f>ROUND(E72*N72,2)</f>
        <v>0</v>
      </c>
      <c r="P72" s="252">
        <v>0</v>
      </c>
      <c r="Q72" s="252">
        <f>ROUND(E72*P72,2)</f>
        <v>0</v>
      </c>
      <c r="R72" s="254"/>
      <c r="S72" s="254" t="s">
        <v>413</v>
      </c>
      <c r="T72" s="255" t="s">
        <v>353</v>
      </c>
      <c r="U72" s="223">
        <v>0</v>
      </c>
      <c r="V72" s="223">
        <f>ROUND(E72*U72,2)</f>
        <v>0</v>
      </c>
      <c r="W72" s="223"/>
      <c r="X72" s="223" t="s">
        <v>437</v>
      </c>
      <c r="Y72" s="223" t="s">
        <v>355</v>
      </c>
      <c r="Z72" s="212"/>
      <c r="AA72" s="212"/>
      <c r="AB72" s="212"/>
      <c r="AC72" s="212"/>
      <c r="AD72" s="212"/>
      <c r="AE72" s="212"/>
      <c r="AF72" s="212"/>
      <c r="AG72" s="212" t="s">
        <v>1695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9">
        <v>13</v>
      </c>
      <c r="B73" s="250" t="s">
        <v>1743</v>
      </c>
      <c r="C73" s="260" t="s">
        <v>1744</v>
      </c>
      <c r="D73" s="251" t="s">
        <v>537</v>
      </c>
      <c r="E73" s="252">
        <v>5</v>
      </c>
      <c r="F73" s="253"/>
      <c r="G73" s="254">
        <f>ROUND(E73*F73,2)</f>
        <v>0</v>
      </c>
      <c r="H73" s="253"/>
      <c r="I73" s="254">
        <f>ROUND(E73*H73,2)</f>
        <v>0</v>
      </c>
      <c r="J73" s="253"/>
      <c r="K73" s="254">
        <f>ROUND(E73*J73,2)</f>
        <v>0</v>
      </c>
      <c r="L73" s="254">
        <v>21</v>
      </c>
      <c r="M73" s="254">
        <f>G73*(1+L73/100)</f>
        <v>0</v>
      </c>
      <c r="N73" s="252">
        <v>0</v>
      </c>
      <c r="O73" s="252">
        <f>ROUND(E73*N73,2)</f>
        <v>0</v>
      </c>
      <c r="P73" s="252">
        <v>0</v>
      </c>
      <c r="Q73" s="252">
        <f>ROUND(E73*P73,2)</f>
        <v>0</v>
      </c>
      <c r="R73" s="254"/>
      <c r="S73" s="254" t="s">
        <v>413</v>
      </c>
      <c r="T73" s="255" t="s">
        <v>353</v>
      </c>
      <c r="U73" s="223">
        <v>0</v>
      </c>
      <c r="V73" s="223">
        <f>ROUND(E73*U73,2)</f>
        <v>0</v>
      </c>
      <c r="W73" s="223"/>
      <c r="X73" s="223" t="s">
        <v>437</v>
      </c>
      <c r="Y73" s="223" t="s">
        <v>355</v>
      </c>
      <c r="Z73" s="212"/>
      <c r="AA73" s="212"/>
      <c r="AB73" s="212"/>
      <c r="AC73" s="212"/>
      <c r="AD73" s="212"/>
      <c r="AE73" s="212"/>
      <c r="AF73" s="212"/>
      <c r="AG73" s="212" t="s">
        <v>1695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9">
        <v>14</v>
      </c>
      <c r="B74" s="250" t="s">
        <v>1745</v>
      </c>
      <c r="C74" s="260" t="s">
        <v>1746</v>
      </c>
      <c r="D74" s="251" t="s">
        <v>862</v>
      </c>
      <c r="E74" s="252">
        <v>23</v>
      </c>
      <c r="F74" s="253"/>
      <c r="G74" s="254">
        <f>ROUND(E74*F74,2)</f>
        <v>0</v>
      </c>
      <c r="H74" s="253"/>
      <c r="I74" s="254">
        <f>ROUND(E74*H74,2)</f>
        <v>0</v>
      </c>
      <c r="J74" s="253"/>
      <c r="K74" s="254">
        <f>ROUND(E74*J74,2)</f>
        <v>0</v>
      </c>
      <c r="L74" s="254">
        <v>21</v>
      </c>
      <c r="M74" s="254">
        <f>G74*(1+L74/100)</f>
        <v>0</v>
      </c>
      <c r="N74" s="252">
        <v>0</v>
      </c>
      <c r="O74" s="252">
        <f>ROUND(E74*N74,2)</f>
        <v>0</v>
      </c>
      <c r="P74" s="252">
        <v>0</v>
      </c>
      <c r="Q74" s="252">
        <f>ROUND(E74*P74,2)</f>
        <v>0</v>
      </c>
      <c r="R74" s="254"/>
      <c r="S74" s="254" t="s">
        <v>413</v>
      </c>
      <c r="T74" s="255" t="s">
        <v>353</v>
      </c>
      <c r="U74" s="223">
        <v>0</v>
      </c>
      <c r="V74" s="223">
        <f>ROUND(E74*U74,2)</f>
        <v>0</v>
      </c>
      <c r="W74" s="223"/>
      <c r="X74" s="223" t="s">
        <v>437</v>
      </c>
      <c r="Y74" s="223" t="s">
        <v>355</v>
      </c>
      <c r="Z74" s="212"/>
      <c r="AA74" s="212"/>
      <c r="AB74" s="212"/>
      <c r="AC74" s="212"/>
      <c r="AD74" s="212"/>
      <c r="AE74" s="212"/>
      <c r="AF74" s="212"/>
      <c r="AG74" s="212" t="s">
        <v>1695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9">
        <v>15</v>
      </c>
      <c r="B75" s="250" t="s">
        <v>1747</v>
      </c>
      <c r="C75" s="260" t="s">
        <v>1748</v>
      </c>
      <c r="D75" s="251" t="s">
        <v>537</v>
      </c>
      <c r="E75" s="252">
        <v>8</v>
      </c>
      <c r="F75" s="253"/>
      <c r="G75" s="254">
        <f>ROUND(E75*F75,2)</f>
        <v>0</v>
      </c>
      <c r="H75" s="253"/>
      <c r="I75" s="254">
        <f>ROUND(E75*H75,2)</f>
        <v>0</v>
      </c>
      <c r="J75" s="253"/>
      <c r="K75" s="254">
        <f>ROUND(E75*J75,2)</f>
        <v>0</v>
      </c>
      <c r="L75" s="254">
        <v>21</v>
      </c>
      <c r="M75" s="254">
        <f>G75*(1+L75/100)</f>
        <v>0</v>
      </c>
      <c r="N75" s="252">
        <v>0</v>
      </c>
      <c r="O75" s="252">
        <f>ROUND(E75*N75,2)</f>
        <v>0</v>
      </c>
      <c r="P75" s="252">
        <v>0</v>
      </c>
      <c r="Q75" s="252">
        <f>ROUND(E75*P75,2)</f>
        <v>0</v>
      </c>
      <c r="R75" s="254"/>
      <c r="S75" s="254" t="s">
        <v>413</v>
      </c>
      <c r="T75" s="255" t="s">
        <v>353</v>
      </c>
      <c r="U75" s="223">
        <v>0</v>
      </c>
      <c r="V75" s="223">
        <f>ROUND(E75*U75,2)</f>
        <v>0</v>
      </c>
      <c r="W75" s="223"/>
      <c r="X75" s="223" t="s">
        <v>437</v>
      </c>
      <c r="Y75" s="223" t="s">
        <v>355</v>
      </c>
      <c r="Z75" s="212"/>
      <c r="AA75" s="212"/>
      <c r="AB75" s="212"/>
      <c r="AC75" s="212"/>
      <c r="AD75" s="212"/>
      <c r="AE75" s="212"/>
      <c r="AF75" s="212"/>
      <c r="AG75" s="212" t="s">
        <v>1695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9">
        <v>16</v>
      </c>
      <c r="B76" s="250" t="s">
        <v>1749</v>
      </c>
      <c r="C76" s="260" t="s">
        <v>1750</v>
      </c>
      <c r="D76" s="251" t="s">
        <v>1751</v>
      </c>
      <c r="E76" s="252">
        <v>1</v>
      </c>
      <c r="F76" s="253"/>
      <c r="G76" s="254">
        <f>ROUND(E76*F76,2)</f>
        <v>0</v>
      </c>
      <c r="H76" s="253"/>
      <c r="I76" s="254">
        <f>ROUND(E76*H76,2)</f>
        <v>0</v>
      </c>
      <c r="J76" s="253"/>
      <c r="K76" s="254">
        <f>ROUND(E76*J76,2)</f>
        <v>0</v>
      </c>
      <c r="L76" s="254">
        <v>21</v>
      </c>
      <c r="M76" s="254">
        <f>G76*(1+L76/100)</f>
        <v>0</v>
      </c>
      <c r="N76" s="252">
        <v>0</v>
      </c>
      <c r="O76" s="252">
        <f>ROUND(E76*N76,2)</f>
        <v>0</v>
      </c>
      <c r="P76" s="252">
        <v>0</v>
      </c>
      <c r="Q76" s="252">
        <f>ROUND(E76*P76,2)</f>
        <v>0</v>
      </c>
      <c r="R76" s="254"/>
      <c r="S76" s="254" t="s">
        <v>413</v>
      </c>
      <c r="T76" s="255" t="s">
        <v>353</v>
      </c>
      <c r="U76" s="223">
        <v>0</v>
      </c>
      <c r="V76" s="223">
        <f>ROUND(E76*U76,2)</f>
        <v>0</v>
      </c>
      <c r="W76" s="223"/>
      <c r="X76" s="223" t="s">
        <v>437</v>
      </c>
      <c r="Y76" s="223" t="s">
        <v>355</v>
      </c>
      <c r="Z76" s="212"/>
      <c r="AA76" s="212"/>
      <c r="AB76" s="212"/>
      <c r="AC76" s="212"/>
      <c r="AD76" s="212"/>
      <c r="AE76" s="212"/>
      <c r="AF76" s="212"/>
      <c r="AG76" s="212" t="s">
        <v>1695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9">
        <v>17</v>
      </c>
      <c r="B77" s="250" t="s">
        <v>1752</v>
      </c>
      <c r="C77" s="260" t="s">
        <v>1753</v>
      </c>
      <c r="D77" s="251" t="s">
        <v>862</v>
      </c>
      <c r="E77" s="252">
        <v>94</v>
      </c>
      <c r="F77" s="253"/>
      <c r="G77" s="254">
        <f>ROUND(E77*F77,2)</f>
        <v>0</v>
      </c>
      <c r="H77" s="253"/>
      <c r="I77" s="254">
        <f>ROUND(E77*H77,2)</f>
        <v>0</v>
      </c>
      <c r="J77" s="253"/>
      <c r="K77" s="254">
        <f>ROUND(E77*J77,2)</f>
        <v>0</v>
      </c>
      <c r="L77" s="254">
        <v>21</v>
      </c>
      <c r="M77" s="254">
        <f>G77*(1+L77/100)</f>
        <v>0</v>
      </c>
      <c r="N77" s="252">
        <v>0</v>
      </c>
      <c r="O77" s="252">
        <f>ROUND(E77*N77,2)</f>
        <v>0</v>
      </c>
      <c r="P77" s="252">
        <v>0</v>
      </c>
      <c r="Q77" s="252">
        <f>ROUND(E77*P77,2)</f>
        <v>0</v>
      </c>
      <c r="R77" s="254"/>
      <c r="S77" s="254" t="s">
        <v>413</v>
      </c>
      <c r="T77" s="255" t="s">
        <v>353</v>
      </c>
      <c r="U77" s="223">
        <v>0</v>
      </c>
      <c r="V77" s="223">
        <f>ROUND(E77*U77,2)</f>
        <v>0</v>
      </c>
      <c r="W77" s="223"/>
      <c r="X77" s="223" t="s">
        <v>437</v>
      </c>
      <c r="Y77" s="223" t="s">
        <v>355</v>
      </c>
      <c r="Z77" s="212"/>
      <c r="AA77" s="212"/>
      <c r="AB77" s="212"/>
      <c r="AC77" s="212"/>
      <c r="AD77" s="212"/>
      <c r="AE77" s="212"/>
      <c r="AF77" s="212"/>
      <c r="AG77" s="212" t="s">
        <v>1695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9">
        <v>18</v>
      </c>
      <c r="B78" s="250" t="s">
        <v>1754</v>
      </c>
      <c r="C78" s="260" t="s">
        <v>1755</v>
      </c>
      <c r="D78" s="251" t="s">
        <v>862</v>
      </c>
      <c r="E78" s="252">
        <v>26</v>
      </c>
      <c r="F78" s="253"/>
      <c r="G78" s="254">
        <f>ROUND(E78*F78,2)</f>
        <v>0</v>
      </c>
      <c r="H78" s="253"/>
      <c r="I78" s="254">
        <f>ROUND(E78*H78,2)</f>
        <v>0</v>
      </c>
      <c r="J78" s="253"/>
      <c r="K78" s="254">
        <f>ROUND(E78*J78,2)</f>
        <v>0</v>
      </c>
      <c r="L78" s="254">
        <v>21</v>
      </c>
      <c r="M78" s="254">
        <f>G78*(1+L78/100)</f>
        <v>0</v>
      </c>
      <c r="N78" s="252">
        <v>0</v>
      </c>
      <c r="O78" s="252">
        <f>ROUND(E78*N78,2)</f>
        <v>0</v>
      </c>
      <c r="P78" s="252">
        <v>0</v>
      </c>
      <c r="Q78" s="252">
        <f>ROUND(E78*P78,2)</f>
        <v>0</v>
      </c>
      <c r="R78" s="254"/>
      <c r="S78" s="254" t="s">
        <v>413</v>
      </c>
      <c r="T78" s="255" t="s">
        <v>353</v>
      </c>
      <c r="U78" s="223">
        <v>0</v>
      </c>
      <c r="V78" s="223">
        <f>ROUND(E78*U78,2)</f>
        <v>0</v>
      </c>
      <c r="W78" s="223"/>
      <c r="X78" s="223" t="s">
        <v>437</v>
      </c>
      <c r="Y78" s="223" t="s">
        <v>355</v>
      </c>
      <c r="Z78" s="212"/>
      <c r="AA78" s="212"/>
      <c r="AB78" s="212"/>
      <c r="AC78" s="212"/>
      <c r="AD78" s="212"/>
      <c r="AE78" s="212"/>
      <c r="AF78" s="212"/>
      <c r="AG78" s="212" t="s">
        <v>1695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29" t="s">
        <v>347</v>
      </c>
      <c r="B79" s="230" t="s">
        <v>318</v>
      </c>
      <c r="C79" s="256" t="s">
        <v>28</v>
      </c>
      <c r="D79" s="231"/>
      <c r="E79" s="232"/>
      <c r="F79" s="233"/>
      <c r="G79" s="233">
        <f>SUMIF(AG80:AG90,"&lt;&gt;NOR",G80:G90)</f>
        <v>0</v>
      </c>
      <c r="H79" s="233"/>
      <c r="I79" s="233">
        <f>SUM(I80:I90)</f>
        <v>0</v>
      </c>
      <c r="J79" s="233"/>
      <c r="K79" s="233">
        <f>SUM(K80:K90)</f>
        <v>0</v>
      </c>
      <c r="L79" s="233"/>
      <c r="M79" s="233">
        <f>SUM(M80:M90)</f>
        <v>0</v>
      </c>
      <c r="N79" s="232"/>
      <c r="O79" s="232">
        <f>SUM(O80:O90)</f>
        <v>0</v>
      </c>
      <c r="P79" s="232"/>
      <c r="Q79" s="232">
        <f>SUM(Q80:Q90)</f>
        <v>0</v>
      </c>
      <c r="R79" s="233"/>
      <c r="S79" s="233"/>
      <c r="T79" s="234"/>
      <c r="U79" s="228"/>
      <c r="V79" s="228">
        <f>SUM(V80:V90)</f>
        <v>0</v>
      </c>
      <c r="W79" s="228"/>
      <c r="X79" s="228"/>
      <c r="Y79" s="228"/>
      <c r="AG79" t="s">
        <v>348</v>
      </c>
    </row>
    <row r="80" spans="1:60" outlineLevel="1" x14ac:dyDescent="0.2">
      <c r="A80" s="249">
        <v>19</v>
      </c>
      <c r="B80" s="250" t="s">
        <v>1756</v>
      </c>
      <c r="C80" s="260" t="s">
        <v>1757</v>
      </c>
      <c r="D80" s="251" t="s">
        <v>1758</v>
      </c>
      <c r="E80" s="252">
        <v>25</v>
      </c>
      <c r="F80" s="253"/>
      <c r="G80" s="254">
        <f>ROUND(E80*F80,2)</f>
        <v>0</v>
      </c>
      <c r="H80" s="253"/>
      <c r="I80" s="254">
        <f>ROUND(E80*H80,2)</f>
        <v>0</v>
      </c>
      <c r="J80" s="253"/>
      <c r="K80" s="254">
        <f>ROUND(E80*J80,2)</f>
        <v>0</v>
      </c>
      <c r="L80" s="254">
        <v>21</v>
      </c>
      <c r="M80" s="254">
        <f>G80*(1+L80/100)</f>
        <v>0</v>
      </c>
      <c r="N80" s="252">
        <v>0</v>
      </c>
      <c r="O80" s="252">
        <f>ROUND(E80*N80,2)</f>
        <v>0</v>
      </c>
      <c r="P80" s="252">
        <v>0</v>
      </c>
      <c r="Q80" s="252">
        <f>ROUND(E80*P80,2)</f>
        <v>0</v>
      </c>
      <c r="R80" s="254"/>
      <c r="S80" s="254" t="s">
        <v>413</v>
      </c>
      <c r="T80" s="255" t="s">
        <v>353</v>
      </c>
      <c r="U80" s="223">
        <v>0</v>
      </c>
      <c r="V80" s="223">
        <f>ROUND(E80*U80,2)</f>
        <v>0</v>
      </c>
      <c r="W80" s="223"/>
      <c r="X80" s="223" t="s">
        <v>437</v>
      </c>
      <c r="Y80" s="223" t="s">
        <v>355</v>
      </c>
      <c r="Z80" s="212"/>
      <c r="AA80" s="212"/>
      <c r="AB80" s="212"/>
      <c r="AC80" s="212"/>
      <c r="AD80" s="212"/>
      <c r="AE80" s="212"/>
      <c r="AF80" s="212"/>
      <c r="AG80" s="212" t="s">
        <v>1695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9">
        <v>20</v>
      </c>
      <c r="B81" s="250" t="s">
        <v>1759</v>
      </c>
      <c r="C81" s="260" t="s">
        <v>1760</v>
      </c>
      <c r="D81" s="251" t="s">
        <v>1761</v>
      </c>
      <c r="E81" s="252">
        <v>25</v>
      </c>
      <c r="F81" s="253"/>
      <c r="G81" s="254">
        <f>ROUND(E81*F81,2)</f>
        <v>0</v>
      </c>
      <c r="H81" s="253"/>
      <c r="I81" s="254">
        <f>ROUND(E81*H81,2)</f>
        <v>0</v>
      </c>
      <c r="J81" s="253"/>
      <c r="K81" s="254">
        <f>ROUND(E81*J81,2)</f>
        <v>0</v>
      </c>
      <c r="L81" s="254">
        <v>21</v>
      </c>
      <c r="M81" s="254">
        <f>G81*(1+L81/100)</f>
        <v>0</v>
      </c>
      <c r="N81" s="252">
        <v>0</v>
      </c>
      <c r="O81" s="252">
        <f>ROUND(E81*N81,2)</f>
        <v>0</v>
      </c>
      <c r="P81" s="252">
        <v>0</v>
      </c>
      <c r="Q81" s="252">
        <f>ROUND(E81*P81,2)</f>
        <v>0</v>
      </c>
      <c r="R81" s="254"/>
      <c r="S81" s="254" t="s">
        <v>413</v>
      </c>
      <c r="T81" s="255" t="s">
        <v>353</v>
      </c>
      <c r="U81" s="223">
        <v>0</v>
      </c>
      <c r="V81" s="223">
        <f>ROUND(E81*U81,2)</f>
        <v>0</v>
      </c>
      <c r="W81" s="223"/>
      <c r="X81" s="223" t="s">
        <v>437</v>
      </c>
      <c r="Y81" s="223" t="s">
        <v>355</v>
      </c>
      <c r="Z81" s="212"/>
      <c r="AA81" s="212"/>
      <c r="AB81" s="212"/>
      <c r="AC81" s="212"/>
      <c r="AD81" s="212"/>
      <c r="AE81" s="212"/>
      <c r="AF81" s="212"/>
      <c r="AG81" s="212" t="s">
        <v>1695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9">
        <v>21</v>
      </c>
      <c r="B82" s="250" t="s">
        <v>1762</v>
      </c>
      <c r="C82" s="260" t="s">
        <v>1763</v>
      </c>
      <c r="D82" s="251" t="s">
        <v>1761</v>
      </c>
      <c r="E82" s="252">
        <v>25</v>
      </c>
      <c r="F82" s="253"/>
      <c r="G82" s="254">
        <f>ROUND(E82*F82,2)</f>
        <v>0</v>
      </c>
      <c r="H82" s="253"/>
      <c r="I82" s="254">
        <f>ROUND(E82*H82,2)</f>
        <v>0</v>
      </c>
      <c r="J82" s="253"/>
      <c r="K82" s="254">
        <f>ROUND(E82*J82,2)</f>
        <v>0</v>
      </c>
      <c r="L82" s="254">
        <v>21</v>
      </c>
      <c r="M82" s="254">
        <f>G82*(1+L82/100)</f>
        <v>0</v>
      </c>
      <c r="N82" s="252">
        <v>0</v>
      </c>
      <c r="O82" s="252">
        <f>ROUND(E82*N82,2)</f>
        <v>0</v>
      </c>
      <c r="P82" s="252">
        <v>0</v>
      </c>
      <c r="Q82" s="252">
        <f>ROUND(E82*P82,2)</f>
        <v>0</v>
      </c>
      <c r="R82" s="254"/>
      <c r="S82" s="254" t="s">
        <v>413</v>
      </c>
      <c r="T82" s="255" t="s">
        <v>353</v>
      </c>
      <c r="U82" s="223">
        <v>0</v>
      </c>
      <c r="V82" s="223">
        <f>ROUND(E82*U82,2)</f>
        <v>0</v>
      </c>
      <c r="W82" s="223"/>
      <c r="X82" s="223" t="s">
        <v>437</v>
      </c>
      <c r="Y82" s="223" t="s">
        <v>355</v>
      </c>
      <c r="Z82" s="212"/>
      <c r="AA82" s="212"/>
      <c r="AB82" s="212"/>
      <c r="AC82" s="212"/>
      <c r="AD82" s="212"/>
      <c r="AE82" s="212"/>
      <c r="AF82" s="212"/>
      <c r="AG82" s="212" t="s">
        <v>1695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9">
        <v>22</v>
      </c>
      <c r="B83" s="250" t="s">
        <v>1764</v>
      </c>
      <c r="C83" s="260" t="s">
        <v>1765</v>
      </c>
      <c r="D83" s="251" t="s">
        <v>1751</v>
      </c>
      <c r="E83" s="252">
        <v>1</v>
      </c>
      <c r="F83" s="253"/>
      <c r="G83" s="254">
        <f>ROUND(E83*F83,2)</f>
        <v>0</v>
      </c>
      <c r="H83" s="253"/>
      <c r="I83" s="254">
        <f>ROUND(E83*H83,2)</f>
        <v>0</v>
      </c>
      <c r="J83" s="253"/>
      <c r="K83" s="254">
        <f>ROUND(E83*J83,2)</f>
        <v>0</v>
      </c>
      <c r="L83" s="254">
        <v>21</v>
      </c>
      <c r="M83" s="254">
        <f>G83*(1+L83/100)</f>
        <v>0</v>
      </c>
      <c r="N83" s="252">
        <v>0</v>
      </c>
      <c r="O83" s="252">
        <f>ROUND(E83*N83,2)</f>
        <v>0</v>
      </c>
      <c r="P83" s="252">
        <v>0</v>
      </c>
      <c r="Q83" s="252">
        <f>ROUND(E83*P83,2)</f>
        <v>0</v>
      </c>
      <c r="R83" s="254"/>
      <c r="S83" s="254" t="s">
        <v>413</v>
      </c>
      <c r="T83" s="255" t="s">
        <v>353</v>
      </c>
      <c r="U83" s="223">
        <v>0</v>
      </c>
      <c r="V83" s="223">
        <f>ROUND(E83*U83,2)</f>
        <v>0</v>
      </c>
      <c r="W83" s="223"/>
      <c r="X83" s="223" t="s">
        <v>437</v>
      </c>
      <c r="Y83" s="223" t="s">
        <v>355</v>
      </c>
      <c r="Z83" s="212"/>
      <c r="AA83" s="212"/>
      <c r="AB83" s="212"/>
      <c r="AC83" s="212"/>
      <c r="AD83" s="212"/>
      <c r="AE83" s="212"/>
      <c r="AF83" s="212"/>
      <c r="AG83" s="212" t="s">
        <v>1695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9">
        <v>23</v>
      </c>
      <c r="B84" s="250" t="s">
        <v>1766</v>
      </c>
      <c r="C84" s="260" t="s">
        <v>1767</v>
      </c>
      <c r="D84" s="251" t="s">
        <v>1758</v>
      </c>
      <c r="E84" s="252">
        <v>4</v>
      </c>
      <c r="F84" s="253"/>
      <c r="G84" s="254">
        <f>ROUND(E84*F84,2)</f>
        <v>0</v>
      </c>
      <c r="H84" s="253"/>
      <c r="I84" s="254">
        <f>ROUND(E84*H84,2)</f>
        <v>0</v>
      </c>
      <c r="J84" s="253"/>
      <c r="K84" s="254">
        <f>ROUND(E84*J84,2)</f>
        <v>0</v>
      </c>
      <c r="L84" s="254">
        <v>21</v>
      </c>
      <c r="M84" s="254">
        <f>G84*(1+L84/100)</f>
        <v>0</v>
      </c>
      <c r="N84" s="252">
        <v>0</v>
      </c>
      <c r="O84" s="252">
        <f>ROUND(E84*N84,2)</f>
        <v>0</v>
      </c>
      <c r="P84" s="252">
        <v>0</v>
      </c>
      <c r="Q84" s="252">
        <f>ROUND(E84*P84,2)</f>
        <v>0</v>
      </c>
      <c r="R84" s="254"/>
      <c r="S84" s="254" t="s">
        <v>413</v>
      </c>
      <c r="T84" s="255" t="s">
        <v>353</v>
      </c>
      <c r="U84" s="223">
        <v>0</v>
      </c>
      <c r="V84" s="223">
        <f>ROUND(E84*U84,2)</f>
        <v>0</v>
      </c>
      <c r="W84" s="223"/>
      <c r="X84" s="223" t="s">
        <v>437</v>
      </c>
      <c r="Y84" s="223" t="s">
        <v>355</v>
      </c>
      <c r="Z84" s="212"/>
      <c r="AA84" s="212"/>
      <c r="AB84" s="212"/>
      <c r="AC84" s="212"/>
      <c r="AD84" s="212"/>
      <c r="AE84" s="212"/>
      <c r="AF84" s="212"/>
      <c r="AG84" s="212" t="s">
        <v>1695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9">
        <v>24</v>
      </c>
      <c r="B85" s="250" t="s">
        <v>1768</v>
      </c>
      <c r="C85" s="260" t="s">
        <v>1769</v>
      </c>
      <c r="D85" s="251" t="s">
        <v>1758</v>
      </c>
      <c r="E85" s="252">
        <v>1</v>
      </c>
      <c r="F85" s="253"/>
      <c r="G85" s="254">
        <f>ROUND(E85*F85,2)</f>
        <v>0</v>
      </c>
      <c r="H85" s="253"/>
      <c r="I85" s="254">
        <f>ROUND(E85*H85,2)</f>
        <v>0</v>
      </c>
      <c r="J85" s="253"/>
      <c r="K85" s="254">
        <f>ROUND(E85*J85,2)</f>
        <v>0</v>
      </c>
      <c r="L85" s="254">
        <v>21</v>
      </c>
      <c r="M85" s="254">
        <f>G85*(1+L85/100)</f>
        <v>0</v>
      </c>
      <c r="N85" s="252">
        <v>0</v>
      </c>
      <c r="O85" s="252">
        <f>ROUND(E85*N85,2)</f>
        <v>0</v>
      </c>
      <c r="P85" s="252">
        <v>0</v>
      </c>
      <c r="Q85" s="252">
        <f>ROUND(E85*P85,2)</f>
        <v>0</v>
      </c>
      <c r="R85" s="254"/>
      <c r="S85" s="254" t="s">
        <v>413</v>
      </c>
      <c r="T85" s="255" t="s">
        <v>353</v>
      </c>
      <c r="U85" s="223">
        <v>0</v>
      </c>
      <c r="V85" s="223">
        <f>ROUND(E85*U85,2)</f>
        <v>0</v>
      </c>
      <c r="W85" s="223"/>
      <c r="X85" s="223" t="s">
        <v>437</v>
      </c>
      <c r="Y85" s="223" t="s">
        <v>355</v>
      </c>
      <c r="Z85" s="212"/>
      <c r="AA85" s="212"/>
      <c r="AB85" s="212"/>
      <c r="AC85" s="212"/>
      <c r="AD85" s="212"/>
      <c r="AE85" s="212"/>
      <c r="AF85" s="212"/>
      <c r="AG85" s="212" t="s">
        <v>1695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9">
        <v>25</v>
      </c>
      <c r="B86" s="250" t="s">
        <v>1770</v>
      </c>
      <c r="C86" s="260" t="s">
        <v>1771</v>
      </c>
      <c r="D86" s="251" t="s">
        <v>1758</v>
      </c>
      <c r="E86" s="252">
        <v>16</v>
      </c>
      <c r="F86" s="253"/>
      <c r="G86" s="254">
        <f>ROUND(E86*F86,2)</f>
        <v>0</v>
      </c>
      <c r="H86" s="253"/>
      <c r="I86" s="254">
        <f>ROUND(E86*H86,2)</f>
        <v>0</v>
      </c>
      <c r="J86" s="253"/>
      <c r="K86" s="254">
        <f>ROUND(E86*J86,2)</f>
        <v>0</v>
      </c>
      <c r="L86" s="254">
        <v>21</v>
      </c>
      <c r="M86" s="254">
        <f>G86*(1+L86/100)</f>
        <v>0</v>
      </c>
      <c r="N86" s="252">
        <v>0</v>
      </c>
      <c r="O86" s="252">
        <f>ROUND(E86*N86,2)</f>
        <v>0</v>
      </c>
      <c r="P86" s="252">
        <v>0</v>
      </c>
      <c r="Q86" s="252">
        <f>ROUND(E86*P86,2)</f>
        <v>0</v>
      </c>
      <c r="R86" s="254"/>
      <c r="S86" s="254" t="s">
        <v>413</v>
      </c>
      <c r="T86" s="255" t="s">
        <v>353</v>
      </c>
      <c r="U86" s="223">
        <v>0</v>
      </c>
      <c r="V86" s="223">
        <f>ROUND(E86*U86,2)</f>
        <v>0</v>
      </c>
      <c r="W86" s="223"/>
      <c r="X86" s="223" t="s">
        <v>437</v>
      </c>
      <c r="Y86" s="223" t="s">
        <v>355</v>
      </c>
      <c r="Z86" s="212"/>
      <c r="AA86" s="212"/>
      <c r="AB86" s="212"/>
      <c r="AC86" s="212"/>
      <c r="AD86" s="212"/>
      <c r="AE86" s="212"/>
      <c r="AF86" s="212"/>
      <c r="AG86" s="212" t="s">
        <v>1695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9">
        <v>26</v>
      </c>
      <c r="B87" s="250" t="s">
        <v>1772</v>
      </c>
      <c r="C87" s="260" t="s">
        <v>1773</v>
      </c>
      <c r="D87" s="251" t="s">
        <v>1751</v>
      </c>
      <c r="E87" s="252">
        <v>1</v>
      </c>
      <c r="F87" s="253"/>
      <c r="G87" s="254">
        <f>ROUND(E87*F87,2)</f>
        <v>0</v>
      </c>
      <c r="H87" s="253"/>
      <c r="I87" s="254">
        <f>ROUND(E87*H87,2)</f>
        <v>0</v>
      </c>
      <c r="J87" s="253"/>
      <c r="K87" s="254">
        <f>ROUND(E87*J87,2)</f>
        <v>0</v>
      </c>
      <c r="L87" s="254">
        <v>21</v>
      </c>
      <c r="M87" s="254">
        <f>G87*(1+L87/100)</f>
        <v>0</v>
      </c>
      <c r="N87" s="252">
        <v>0</v>
      </c>
      <c r="O87" s="252">
        <f>ROUND(E87*N87,2)</f>
        <v>0</v>
      </c>
      <c r="P87" s="252">
        <v>0</v>
      </c>
      <c r="Q87" s="252">
        <f>ROUND(E87*P87,2)</f>
        <v>0</v>
      </c>
      <c r="R87" s="254"/>
      <c r="S87" s="254" t="s">
        <v>413</v>
      </c>
      <c r="T87" s="255" t="s">
        <v>353</v>
      </c>
      <c r="U87" s="223">
        <v>0</v>
      </c>
      <c r="V87" s="223">
        <f>ROUND(E87*U87,2)</f>
        <v>0</v>
      </c>
      <c r="W87" s="223"/>
      <c r="X87" s="223" t="s">
        <v>437</v>
      </c>
      <c r="Y87" s="223" t="s">
        <v>355</v>
      </c>
      <c r="Z87" s="212"/>
      <c r="AA87" s="212"/>
      <c r="AB87" s="212"/>
      <c r="AC87" s="212"/>
      <c r="AD87" s="212"/>
      <c r="AE87" s="212"/>
      <c r="AF87" s="212"/>
      <c r="AG87" s="212" t="s">
        <v>1695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9">
        <v>27</v>
      </c>
      <c r="B88" s="250" t="s">
        <v>1774</v>
      </c>
      <c r="C88" s="260" t="s">
        <v>1775</v>
      </c>
      <c r="D88" s="251" t="s">
        <v>1751</v>
      </c>
      <c r="E88" s="252">
        <v>1</v>
      </c>
      <c r="F88" s="253"/>
      <c r="G88" s="254">
        <f>ROUND(E88*F88,2)</f>
        <v>0</v>
      </c>
      <c r="H88" s="253"/>
      <c r="I88" s="254">
        <f>ROUND(E88*H88,2)</f>
        <v>0</v>
      </c>
      <c r="J88" s="253"/>
      <c r="K88" s="254">
        <f>ROUND(E88*J88,2)</f>
        <v>0</v>
      </c>
      <c r="L88" s="254">
        <v>21</v>
      </c>
      <c r="M88" s="254">
        <f>G88*(1+L88/100)</f>
        <v>0</v>
      </c>
      <c r="N88" s="252">
        <v>0</v>
      </c>
      <c r="O88" s="252">
        <f>ROUND(E88*N88,2)</f>
        <v>0</v>
      </c>
      <c r="P88" s="252">
        <v>0</v>
      </c>
      <c r="Q88" s="252">
        <f>ROUND(E88*P88,2)</f>
        <v>0</v>
      </c>
      <c r="R88" s="254"/>
      <c r="S88" s="254" t="s">
        <v>413</v>
      </c>
      <c r="T88" s="255" t="s">
        <v>353</v>
      </c>
      <c r="U88" s="223">
        <v>0</v>
      </c>
      <c r="V88" s="223">
        <f>ROUND(E88*U88,2)</f>
        <v>0</v>
      </c>
      <c r="W88" s="223"/>
      <c r="X88" s="223" t="s">
        <v>437</v>
      </c>
      <c r="Y88" s="223" t="s">
        <v>355</v>
      </c>
      <c r="Z88" s="212"/>
      <c r="AA88" s="212"/>
      <c r="AB88" s="212"/>
      <c r="AC88" s="212"/>
      <c r="AD88" s="212"/>
      <c r="AE88" s="212"/>
      <c r="AF88" s="212"/>
      <c r="AG88" s="212" t="s">
        <v>1695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9">
        <v>28</v>
      </c>
      <c r="B89" s="250" t="s">
        <v>1776</v>
      </c>
      <c r="C89" s="260" t="s">
        <v>1777</v>
      </c>
      <c r="D89" s="251" t="s">
        <v>1751</v>
      </c>
      <c r="E89" s="252">
        <v>1</v>
      </c>
      <c r="F89" s="253"/>
      <c r="G89" s="254">
        <f>ROUND(E89*F89,2)</f>
        <v>0</v>
      </c>
      <c r="H89" s="253"/>
      <c r="I89" s="254">
        <f>ROUND(E89*H89,2)</f>
        <v>0</v>
      </c>
      <c r="J89" s="253"/>
      <c r="K89" s="254">
        <f>ROUND(E89*J89,2)</f>
        <v>0</v>
      </c>
      <c r="L89" s="254">
        <v>21</v>
      </c>
      <c r="M89" s="254">
        <f>G89*(1+L89/100)</f>
        <v>0</v>
      </c>
      <c r="N89" s="252">
        <v>0</v>
      </c>
      <c r="O89" s="252">
        <f>ROUND(E89*N89,2)</f>
        <v>0</v>
      </c>
      <c r="P89" s="252">
        <v>0</v>
      </c>
      <c r="Q89" s="252">
        <f>ROUND(E89*P89,2)</f>
        <v>0</v>
      </c>
      <c r="R89" s="254"/>
      <c r="S89" s="254" t="s">
        <v>413</v>
      </c>
      <c r="T89" s="255" t="s">
        <v>353</v>
      </c>
      <c r="U89" s="223">
        <v>0</v>
      </c>
      <c r="V89" s="223">
        <f>ROUND(E89*U89,2)</f>
        <v>0</v>
      </c>
      <c r="W89" s="223"/>
      <c r="X89" s="223" t="s">
        <v>437</v>
      </c>
      <c r="Y89" s="223" t="s">
        <v>355</v>
      </c>
      <c r="Z89" s="212"/>
      <c r="AA89" s="212"/>
      <c r="AB89" s="212"/>
      <c r="AC89" s="212"/>
      <c r="AD89" s="212"/>
      <c r="AE89" s="212"/>
      <c r="AF89" s="212"/>
      <c r="AG89" s="212" t="s">
        <v>1695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9">
        <v>29</v>
      </c>
      <c r="B90" s="240" t="s">
        <v>1778</v>
      </c>
      <c r="C90" s="257" t="s">
        <v>1779</v>
      </c>
      <c r="D90" s="241" t="s">
        <v>1758</v>
      </c>
      <c r="E90" s="242">
        <v>5</v>
      </c>
      <c r="F90" s="243"/>
      <c r="G90" s="244">
        <f>ROUND(E90*F90,2)</f>
        <v>0</v>
      </c>
      <c r="H90" s="243"/>
      <c r="I90" s="244">
        <f>ROUND(E90*H90,2)</f>
        <v>0</v>
      </c>
      <c r="J90" s="243"/>
      <c r="K90" s="244">
        <f>ROUND(E90*J90,2)</f>
        <v>0</v>
      </c>
      <c r="L90" s="244">
        <v>21</v>
      </c>
      <c r="M90" s="244">
        <f>G90*(1+L90/100)</f>
        <v>0</v>
      </c>
      <c r="N90" s="242">
        <v>0</v>
      </c>
      <c r="O90" s="242">
        <f>ROUND(E90*N90,2)</f>
        <v>0</v>
      </c>
      <c r="P90" s="242">
        <v>0</v>
      </c>
      <c r="Q90" s="242">
        <f>ROUND(E90*P90,2)</f>
        <v>0</v>
      </c>
      <c r="R90" s="244"/>
      <c r="S90" s="244" t="s">
        <v>413</v>
      </c>
      <c r="T90" s="245" t="s">
        <v>353</v>
      </c>
      <c r="U90" s="223">
        <v>0</v>
      </c>
      <c r="V90" s="223">
        <f>ROUND(E90*U90,2)</f>
        <v>0</v>
      </c>
      <c r="W90" s="223"/>
      <c r="X90" s="223" t="s">
        <v>437</v>
      </c>
      <c r="Y90" s="223" t="s">
        <v>355</v>
      </c>
      <c r="Z90" s="212"/>
      <c r="AA90" s="212"/>
      <c r="AB90" s="212"/>
      <c r="AC90" s="212"/>
      <c r="AD90" s="212"/>
      <c r="AE90" s="212"/>
      <c r="AF90" s="212"/>
      <c r="AG90" s="212" t="s">
        <v>1695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3"/>
      <c r="B91" s="4"/>
      <c r="C91" s="261"/>
      <c r="D91" s="6"/>
      <c r="E91" s="3"/>
      <c r="F91" s="3"/>
      <c r="G91" s="3"/>
      <c r="H91" s="3"/>
      <c r="I91" s="3"/>
      <c r="J91" s="3"/>
      <c r="K91" s="3"/>
      <c r="L91" s="3"/>
      <c r="M91" s="3"/>
      <c r="N91" s="3"/>
      <c r="O91" s="3"/>
      <c r="P91" s="3"/>
      <c r="Q91" s="3"/>
      <c r="R91" s="3"/>
      <c r="S91" s="3"/>
      <c r="T91" s="3"/>
      <c r="U91" s="3"/>
      <c r="V91" s="3"/>
      <c r="W91" s="3"/>
      <c r="X91" s="3"/>
      <c r="Y91" s="3"/>
      <c r="AE91">
        <v>12</v>
      </c>
      <c r="AF91">
        <v>21</v>
      </c>
      <c r="AG91" t="s">
        <v>333</v>
      </c>
    </row>
    <row r="92" spans="1:60" x14ac:dyDescent="0.2">
      <c r="A92" s="215"/>
      <c r="B92" s="216" t="s">
        <v>29</v>
      </c>
      <c r="C92" s="262"/>
      <c r="D92" s="217"/>
      <c r="E92" s="218"/>
      <c r="F92" s="218"/>
      <c r="G92" s="238">
        <f>G8+G79</f>
        <v>0</v>
      </c>
      <c r="H92" s="3"/>
      <c r="I92" s="3"/>
      <c r="J92" s="3"/>
      <c r="K92" s="3"/>
      <c r="L92" s="3"/>
      <c r="M92" s="3"/>
      <c r="N92" s="3"/>
      <c r="O92" s="3"/>
      <c r="P92" s="3"/>
      <c r="Q92" s="3"/>
      <c r="R92" s="3"/>
      <c r="S92" s="3"/>
      <c r="T92" s="3"/>
      <c r="U92" s="3"/>
      <c r="V92" s="3"/>
      <c r="W92" s="3"/>
      <c r="X92" s="3"/>
      <c r="Y92" s="3"/>
      <c r="AE92">
        <f>SUMIF(L7:L90,AE91,G7:G90)</f>
        <v>0</v>
      </c>
      <c r="AF92">
        <f>SUMIF(L7:L90,AF91,G7:G90)</f>
        <v>0</v>
      </c>
      <c r="AG92" t="s">
        <v>429</v>
      </c>
    </row>
    <row r="93" spans="1:60" x14ac:dyDescent="0.2">
      <c r="C93" s="263"/>
      <c r="D93" s="10"/>
      <c r="AG93" t="s">
        <v>431</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TqxG9X0a2BbD75f0mE50iQcn0xPi0u8y5o9JKy2JJEhNxgFnhzekUrTFDi794rt0cd3ydVnk36UvzOBWAQW8A==" saltValue="uwDd/AavM16gJGaDmFespw==" spinCount="100000" sheet="1" formatRows="0"/>
  <mergeCells count="55">
    <mergeCell ref="C61:G61"/>
    <mergeCell ref="C55:G55"/>
    <mergeCell ref="C56:G56"/>
    <mergeCell ref="C57:G57"/>
    <mergeCell ref="C58:G58"/>
    <mergeCell ref="C59:G59"/>
    <mergeCell ref="C60:G60"/>
    <mergeCell ref="C49:G49"/>
    <mergeCell ref="C50:G50"/>
    <mergeCell ref="C51:G51"/>
    <mergeCell ref="C52:G52"/>
    <mergeCell ref="C53:G53"/>
    <mergeCell ref="C54:G54"/>
    <mergeCell ref="C43:G43"/>
    <mergeCell ref="C44:G44"/>
    <mergeCell ref="C45:G45"/>
    <mergeCell ref="C46:G46"/>
    <mergeCell ref="C47:G47"/>
    <mergeCell ref="C48:G48"/>
    <mergeCell ref="C37:G37"/>
    <mergeCell ref="C38:G38"/>
    <mergeCell ref="C39:G39"/>
    <mergeCell ref="C40:G40"/>
    <mergeCell ref="C41:G41"/>
    <mergeCell ref="C42:G42"/>
    <mergeCell ref="C31:G31"/>
    <mergeCell ref="C32:G32"/>
    <mergeCell ref="C33:G33"/>
    <mergeCell ref="C34:G34"/>
    <mergeCell ref="C35:G35"/>
    <mergeCell ref="C36:G36"/>
    <mergeCell ref="C24:G24"/>
    <mergeCell ref="C26:G26"/>
    <mergeCell ref="C27:G27"/>
    <mergeCell ref="C28:G28"/>
    <mergeCell ref="C29:G29"/>
    <mergeCell ref="C30:G30"/>
    <mergeCell ref="C18:G18"/>
    <mergeCell ref="C19:G19"/>
    <mergeCell ref="C20:G20"/>
    <mergeCell ref="C21:G21"/>
    <mergeCell ref="C22:G22"/>
    <mergeCell ref="C23:G23"/>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90F2-FBCC-446A-9964-0254037DE46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61</v>
      </c>
      <c r="C3" s="201" t="s">
        <v>62</v>
      </c>
      <c r="D3" s="199"/>
      <c r="E3" s="199"/>
      <c r="F3" s="199"/>
      <c r="G3" s="200"/>
      <c r="AC3" s="176" t="s">
        <v>321</v>
      </c>
      <c r="AG3" t="s">
        <v>323</v>
      </c>
    </row>
    <row r="4" spans="1:60" ht="24.95" customHeight="1" x14ac:dyDescent="0.2">
      <c r="A4" s="202" t="s">
        <v>9</v>
      </c>
      <c r="B4" s="203" t="s">
        <v>67</v>
      </c>
      <c r="C4" s="204" t="s">
        <v>68</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255</v>
      </c>
      <c r="C8" s="256" t="s">
        <v>256</v>
      </c>
      <c r="D8" s="231"/>
      <c r="E8" s="232"/>
      <c r="F8" s="233"/>
      <c r="G8" s="233">
        <f>SUMIF(AG9:AG39,"&lt;&gt;NOR",G9:G39)</f>
        <v>0</v>
      </c>
      <c r="H8" s="233"/>
      <c r="I8" s="233">
        <f>SUM(I9:I39)</f>
        <v>0</v>
      </c>
      <c r="J8" s="233"/>
      <c r="K8" s="233">
        <f>SUM(K9:K39)</f>
        <v>0</v>
      </c>
      <c r="L8" s="233"/>
      <c r="M8" s="233">
        <f>SUM(M9:M39)</f>
        <v>0</v>
      </c>
      <c r="N8" s="232"/>
      <c r="O8" s="232">
        <f>SUM(O9:O39)</f>
        <v>0</v>
      </c>
      <c r="P8" s="232"/>
      <c r="Q8" s="232">
        <f>SUM(Q9:Q39)</f>
        <v>0</v>
      </c>
      <c r="R8" s="233"/>
      <c r="S8" s="233"/>
      <c r="T8" s="234"/>
      <c r="U8" s="228"/>
      <c r="V8" s="228">
        <f>SUM(V9:V39)</f>
        <v>0</v>
      </c>
      <c r="W8" s="228"/>
      <c r="X8" s="228"/>
      <c r="Y8" s="228"/>
      <c r="AG8" t="s">
        <v>348</v>
      </c>
    </row>
    <row r="9" spans="1:60" outlineLevel="1" x14ac:dyDescent="0.2">
      <c r="A9" s="249">
        <v>1</v>
      </c>
      <c r="B9" s="250" t="s">
        <v>1806</v>
      </c>
      <c r="C9" s="260" t="s">
        <v>1807</v>
      </c>
      <c r="D9" s="251" t="s">
        <v>450</v>
      </c>
      <c r="E9" s="252">
        <v>2.5</v>
      </c>
      <c r="F9" s="253"/>
      <c r="G9" s="254">
        <f>ROUND(E9*F9,2)</f>
        <v>0</v>
      </c>
      <c r="H9" s="253"/>
      <c r="I9" s="254">
        <f>ROUND(E9*H9,2)</f>
        <v>0</v>
      </c>
      <c r="J9" s="253"/>
      <c r="K9" s="254">
        <f>ROUND(E9*J9,2)</f>
        <v>0</v>
      </c>
      <c r="L9" s="254">
        <v>21</v>
      </c>
      <c r="M9" s="254">
        <f>G9*(1+L9/100)</f>
        <v>0</v>
      </c>
      <c r="N9" s="252">
        <v>0</v>
      </c>
      <c r="O9" s="252">
        <f>ROUND(E9*N9,2)</f>
        <v>0</v>
      </c>
      <c r="P9" s="252">
        <v>0</v>
      </c>
      <c r="Q9" s="252">
        <f>ROUND(E9*P9,2)</f>
        <v>0</v>
      </c>
      <c r="R9" s="254"/>
      <c r="S9" s="254" t="s">
        <v>413</v>
      </c>
      <c r="T9" s="255" t="s">
        <v>353</v>
      </c>
      <c r="U9" s="223">
        <v>0</v>
      </c>
      <c r="V9" s="223">
        <f>ROUND(E9*U9,2)</f>
        <v>0</v>
      </c>
      <c r="W9" s="223"/>
      <c r="X9" s="223" t="s">
        <v>437</v>
      </c>
      <c r="Y9" s="223" t="s">
        <v>355</v>
      </c>
      <c r="Z9" s="212"/>
      <c r="AA9" s="212"/>
      <c r="AB9" s="212"/>
      <c r="AC9" s="212"/>
      <c r="AD9" s="212"/>
      <c r="AE9" s="212"/>
      <c r="AF9" s="212"/>
      <c r="AG9" s="212" t="s">
        <v>1695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1808</v>
      </c>
      <c r="C10" s="260" t="s">
        <v>1809</v>
      </c>
      <c r="D10" s="251" t="s">
        <v>450</v>
      </c>
      <c r="E10" s="252">
        <v>1.0759799999999999</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413</v>
      </c>
      <c r="T10" s="255" t="s">
        <v>353</v>
      </c>
      <c r="U10" s="223">
        <v>0</v>
      </c>
      <c r="V10" s="223">
        <f>ROUND(E10*U10,2)</f>
        <v>0</v>
      </c>
      <c r="W10" s="223"/>
      <c r="X10" s="223" t="s">
        <v>437</v>
      </c>
      <c r="Y10" s="223" t="s">
        <v>355</v>
      </c>
      <c r="Z10" s="212"/>
      <c r="AA10" s="212"/>
      <c r="AB10" s="212"/>
      <c r="AC10" s="212"/>
      <c r="AD10" s="212"/>
      <c r="AE10" s="212"/>
      <c r="AF10" s="212"/>
      <c r="AG10" s="212" t="s">
        <v>1695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1810</v>
      </c>
      <c r="C11" s="260" t="s">
        <v>1811</v>
      </c>
      <c r="D11" s="251" t="s">
        <v>450</v>
      </c>
      <c r="E11" s="252">
        <v>1.4240200000000001</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437</v>
      </c>
      <c r="Y11" s="223" t="s">
        <v>355</v>
      </c>
      <c r="Z11" s="212"/>
      <c r="AA11" s="212"/>
      <c r="AB11" s="212"/>
      <c r="AC11" s="212"/>
      <c r="AD11" s="212"/>
      <c r="AE11" s="212"/>
      <c r="AF11" s="212"/>
      <c r="AG11" s="212" t="s">
        <v>1695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4</v>
      </c>
      <c r="B12" s="250" t="s">
        <v>1812</v>
      </c>
      <c r="C12" s="260" t="s">
        <v>1813</v>
      </c>
      <c r="D12" s="251" t="s">
        <v>450</v>
      </c>
      <c r="E12" s="252">
        <v>1.0759799999999999</v>
      </c>
      <c r="F12" s="253"/>
      <c r="G12" s="254">
        <f>ROUND(E12*F12,2)</f>
        <v>0</v>
      </c>
      <c r="H12" s="253"/>
      <c r="I12" s="254">
        <f>ROUND(E12*H12,2)</f>
        <v>0</v>
      </c>
      <c r="J12" s="253"/>
      <c r="K12" s="254">
        <f>ROUND(E12*J12,2)</f>
        <v>0</v>
      </c>
      <c r="L12" s="254">
        <v>21</v>
      </c>
      <c r="M12" s="254">
        <f>G12*(1+L12/100)</f>
        <v>0</v>
      </c>
      <c r="N12" s="252">
        <v>0</v>
      </c>
      <c r="O12" s="252">
        <f>ROUND(E12*N12,2)</f>
        <v>0</v>
      </c>
      <c r="P12" s="252">
        <v>0</v>
      </c>
      <c r="Q12" s="252">
        <f>ROUND(E12*P12,2)</f>
        <v>0</v>
      </c>
      <c r="R12" s="254"/>
      <c r="S12" s="254" t="s">
        <v>413</v>
      </c>
      <c r="T12" s="255" t="s">
        <v>353</v>
      </c>
      <c r="U12" s="223">
        <v>0</v>
      </c>
      <c r="V12" s="223">
        <f>ROUND(E12*U12,2)</f>
        <v>0</v>
      </c>
      <c r="W12" s="223"/>
      <c r="X12" s="223" t="s">
        <v>437</v>
      </c>
      <c r="Y12" s="223" t="s">
        <v>355</v>
      </c>
      <c r="Z12" s="212"/>
      <c r="AA12" s="212"/>
      <c r="AB12" s="212"/>
      <c r="AC12" s="212"/>
      <c r="AD12" s="212"/>
      <c r="AE12" s="212"/>
      <c r="AF12" s="212"/>
      <c r="AG12" s="212" t="s">
        <v>1695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1814</v>
      </c>
      <c r="C13" s="260" t="s">
        <v>1815</v>
      </c>
      <c r="D13" s="251" t="s">
        <v>537</v>
      </c>
      <c r="E13" s="252">
        <v>6</v>
      </c>
      <c r="F13" s="253"/>
      <c r="G13" s="254">
        <f>ROUND(E13*F13,2)</f>
        <v>0</v>
      </c>
      <c r="H13" s="253"/>
      <c r="I13" s="254">
        <f>ROUND(E13*H13,2)</f>
        <v>0</v>
      </c>
      <c r="J13" s="253"/>
      <c r="K13" s="254">
        <f>ROUND(E13*J13,2)</f>
        <v>0</v>
      </c>
      <c r="L13" s="254">
        <v>21</v>
      </c>
      <c r="M13" s="254">
        <f>G13*(1+L13/100)</f>
        <v>0</v>
      </c>
      <c r="N13" s="252">
        <v>0</v>
      </c>
      <c r="O13" s="252">
        <f>ROUND(E13*N13,2)</f>
        <v>0</v>
      </c>
      <c r="P13" s="252">
        <v>0</v>
      </c>
      <c r="Q13" s="252">
        <f>ROUND(E13*P13,2)</f>
        <v>0</v>
      </c>
      <c r="R13" s="254"/>
      <c r="S13" s="254" t="s">
        <v>413</v>
      </c>
      <c r="T13" s="255" t="s">
        <v>353</v>
      </c>
      <c r="U13" s="223">
        <v>0</v>
      </c>
      <c r="V13" s="223">
        <f>ROUND(E13*U13,2)</f>
        <v>0</v>
      </c>
      <c r="W13" s="223"/>
      <c r="X13" s="223" t="s">
        <v>437</v>
      </c>
      <c r="Y13" s="223" t="s">
        <v>355</v>
      </c>
      <c r="Z13" s="212"/>
      <c r="AA13" s="212"/>
      <c r="AB13" s="212"/>
      <c r="AC13" s="212"/>
      <c r="AD13" s="212"/>
      <c r="AE13" s="212"/>
      <c r="AF13" s="212"/>
      <c r="AG13" s="212" t="s">
        <v>1695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1816</v>
      </c>
      <c r="C14" s="260" t="s">
        <v>1817</v>
      </c>
      <c r="D14" s="251" t="s">
        <v>537</v>
      </c>
      <c r="E14" s="252">
        <v>1</v>
      </c>
      <c r="F14" s="253"/>
      <c r="G14" s="254">
        <f>ROUND(E14*F14,2)</f>
        <v>0</v>
      </c>
      <c r="H14" s="253"/>
      <c r="I14" s="254">
        <f>ROUND(E14*H14,2)</f>
        <v>0</v>
      </c>
      <c r="J14" s="253"/>
      <c r="K14" s="254">
        <f>ROUND(E14*J14,2)</f>
        <v>0</v>
      </c>
      <c r="L14" s="254">
        <v>21</v>
      </c>
      <c r="M14" s="254">
        <f>G14*(1+L14/100)</f>
        <v>0</v>
      </c>
      <c r="N14" s="252">
        <v>0</v>
      </c>
      <c r="O14" s="252">
        <f>ROUND(E14*N14,2)</f>
        <v>0</v>
      </c>
      <c r="P14" s="252">
        <v>0</v>
      </c>
      <c r="Q14" s="252">
        <f>ROUND(E14*P14,2)</f>
        <v>0</v>
      </c>
      <c r="R14" s="254"/>
      <c r="S14" s="254" t="s">
        <v>413</v>
      </c>
      <c r="T14" s="255" t="s">
        <v>353</v>
      </c>
      <c r="U14" s="223">
        <v>0</v>
      </c>
      <c r="V14" s="223">
        <f>ROUND(E14*U14,2)</f>
        <v>0</v>
      </c>
      <c r="W14" s="223"/>
      <c r="X14" s="223" t="s">
        <v>437</v>
      </c>
      <c r="Y14" s="223" t="s">
        <v>355</v>
      </c>
      <c r="Z14" s="212"/>
      <c r="AA14" s="212"/>
      <c r="AB14" s="212"/>
      <c r="AC14" s="212"/>
      <c r="AD14" s="212"/>
      <c r="AE14" s="212"/>
      <c r="AF14" s="212"/>
      <c r="AG14" s="212" t="s">
        <v>1695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1818</v>
      </c>
      <c r="C15" s="260" t="s">
        <v>1819</v>
      </c>
      <c r="D15" s="251" t="s">
        <v>537</v>
      </c>
      <c r="E15" s="252">
        <v>75</v>
      </c>
      <c r="F15" s="253"/>
      <c r="G15" s="254">
        <f>ROUND(E15*F15,2)</f>
        <v>0</v>
      </c>
      <c r="H15" s="253"/>
      <c r="I15" s="254">
        <f>ROUND(E15*H15,2)</f>
        <v>0</v>
      </c>
      <c r="J15" s="253"/>
      <c r="K15" s="254">
        <f>ROUND(E15*J15,2)</f>
        <v>0</v>
      </c>
      <c r="L15" s="254">
        <v>21</v>
      </c>
      <c r="M15" s="254">
        <f>G15*(1+L15/100)</f>
        <v>0</v>
      </c>
      <c r="N15" s="252">
        <v>0</v>
      </c>
      <c r="O15" s="252">
        <f>ROUND(E15*N15,2)</f>
        <v>0</v>
      </c>
      <c r="P15" s="252">
        <v>0</v>
      </c>
      <c r="Q15" s="252">
        <f>ROUND(E15*P15,2)</f>
        <v>0</v>
      </c>
      <c r="R15" s="254"/>
      <c r="S15" s="254" t="s">
        <v>413</v>
      </c>
      <c r="T15" s="255" t="s">
        <v>353</v>
      </c>
      <c r="U15" s="223">
        <v>0</v>
      </c>
      <c r="V15" s="223">
        <f>ROUND(E15*U15,2)</f>
        <v>0</v>
      </c>
      <c r="W15" s="223"/>
      <c r="X15" s="223" t="s">
        <v>437</v>
      </c>
      <c r="Y15" s="223" t="s">
        <v>355</v>
      </c>
      <c r="Z15" s="212"/>
      <c r="AA15" s="212"/>
      <c r="AB15" s="212"/>
      <c r="AC15" s="212"/>
      <c r="AD15" s="212"/>
      <c r="AE15" s="212"/>
      <c r="AF15" s="212"/>
      <c r="AG15" s="212" t="s">
        <v>1695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1733</v>
      </c>
      <c r="C16" s="260" t="s">
        <v>1820</v>
      </c>
      <c r="D16" s="251" t="s">
        <v>537</v>
      </c>
      <c r="E16" s="252">
        <v>8</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413</v>
      </c>
      <c r="T16" s="255" t="s">
        <v>353</v>
      </c>
      <c r="U16" s="223">
        <v>0</v>
      </c>
      <c r="V16" s="223">
        <f>ROUND(E16*U16,2)</f>
        <v>0</v>
      </c>
      <c r="W16" s="223"/>
      <c r="X16" s="223" t="s">
        <v>437</v>
      </c>
      <c r="Y16" s="223" t="s">
        <v>355</v>
      </c>
      <c r="Z16" s="212"/>
      <c r="AA16" s="212"/>
      <c r="AB16" s="212"/>
      <c r="AC16" s="212"/>
      <c r="AD16" s="212"/>
      <c r="AE16" s="212"/>
      <c r="AF16" s="212"/>
      <c r="AG16" s="212" t="s">
        <v>1695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1735</v>
      </c>
      <c r="C17" s="260" t="s">
        <v>1821</v>
      </c>
      <c r="D17" s="251" t="s">
        <v>537</v>
      </c>
      <c r="E17" s="252">
        <v>1</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437</v>
      </c>
      <c r="Y17" s="223" t="s">
        <v>355</v>
      </c>
      <c r="Z17" s="212"/>
      <c r="AA17" s="212"/>
      <c r="AB17" s="212"/>
      <c r="AC17" s="212"/>
      <c r="AD17" s="212"/>
      <c r="AE17" s="212"/>
      <c r="AF17" s="212"/>
      <c r="AG17" s="212" t="s">
        <v>1695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1737</v>
      </c>
      <c r="C18" s="260" t="s">
        <v>1822</v>
      </c>
      <c r="D18" s="251" t="s">
        <v>537</v>
      </c>
      <c r="E18" s="252">
        <v>29</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413</v>
      </c>
      <c r="T18" s="255" t="s">
        <v>353</v>
      </c>
      <c r="U18" s="223">
        <v>0</v>
      </c>
      <c r="V18" s="223">
        <f>ROUND(E18*U18,2)</f>
        <v>0</v>
      </c>
      <c r="W18" s="223"/>
      <c r="X18" s="223" t="s">
        <v>437</v>
      </c>
      <c r="Y18" s="223" t="s">
        <v>355</v>
      </c>
      <c r="Z18" s="212"/>
      <c r="AA18" s="212"/>
      <c r="AB18" s="212"/>
      <c r="AC18" s="212"/>
      <c r="AD18" s="212"/>
      <c r="AE18" s="212"/>
      <c r="AF18" s="212"/>
      <c r="AG18" s="212" t="s">
        <v>1695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1739</v>
      </c>
      <c r="C19" s="260" t="s">
        <v>1823</v>
      </c>
      <c r="D19" s="251" t="s">
        <v>537</v>
      </c>
      <c r="E19" s="252">
        <v>60</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413</v>
      </c>
      <c r="T19" s="255" t="s">
        <v>353</v>
      </c>
      <c r="U19" s="223">
        <v>0</v>
      </c>
      <c r="V19" s="223">
        <f>ROUND(E19*U19,2)</f>
        <v>0</v>
      </c>
      <c r="W19" s="223"/>
      <c r="X19" s="223" t="s">
        <v>437</v>
      </c>
      <c r="Y19" s="223" t="s">
        <v>355</v>
      </c>
      <c r="Z19" s="212"/>
      <c r="AA19" s="212"/>
      <c r="AB19" s="212"/>
      <c r="AC19" s="212"/>
      <c r="AD19" s="212"/>
      <c r="AE19" s="212"/>
      <c r="AF19" s="212"/>
      <c r="AG19" s="212" t="s">
        <v>1695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1741</v>
      </c>
      <c r="C20" s="260" t="s">
        <v>1824</v>
      </c>
      <c r="D20" s="251" t="s">
        <v>537</v>
      </c>
      <c r="E20" s="252">
        <v>4</v>
      </c>
      <c r="F20" s="253"/>
      <c r="G20" s="254">
        <f>ROUND(E20*F20,2)</f>
        <v>0</v>
      </c>
      <c r="H20" s="253"/>
      <c r="I20" s="254">
        <f>ROUND(E20*H20,2)</f>
        <v>0</v>
      </c>
      <c r="J20" s="253"/>
      <c r="K20" s="254">
        <f>ROUND(E20*J20,2)</f>
        <v>0</v>
      </c>
      <c r="L20" s="254">
        <v>21</v>
      </c>
      <c r="M20" s="254">
        <f>G20*(1+L20/100)</f>
        <v>0</v>
      </c>
      <c r="N20" s="252">
        <v>0</v>
      </c>
      <c r="O20" s="252">
        <f>ROUND(E20*N20,2)</f>
        <v>0</v>
      </c>
      <c r="P20" s="252">
        <v>0</v>
      </c>
      <c r="Q20" s="252">
        <f>ROUND(E20*P20,2)</f>
        <v>0</v>
      </c>
      <c r="R20" s="254"/>
      <c r="S20" s="254" t="s">
        <v>413</v>
      </c>
      <c r="T20" s="255" t="s">
        <v>353</v>
      </c>
      <c r="U20" s="223">
        <v>0</v>
      </c>
      <c r="V20" s="223">
        <f>ROUND(E20*U20,2)</f>
        <v>0</v>
      </c>
      <c r="W20" s="223"/>
      <c r="X20" s="223" t="s">
        <v>437</v>
      </c>
      <c r="Y20" s="223" t="s">
        <v>355</v>
      </c>
      <c r="Z20" s="212"/>
      <c r="AA20" s="212"/>
      <c r="AB20" s="212"/>
      <c r="AC20" s="212"/>
      <c r="AD20" s="212"/>
      <c r="AE20" s="212"/>
      <c r="AF20" s="212"/>
      <c r="AG20" s="212" t="s">
        <v>1695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13</v>
      </c>
      <c r="B21" s="250" t="s">
        <v>1743</v>
      </c>
      <c r="C21" s="260" t="s">
        <v>1825</v>
      </c>
      <c r="D21" s="251" t="s">
        <v>537</v>
      </c>
      <c r="E21" s="252">
        <v>1</v>
      </c>
      <c r="F21" s="253"/>
      <c r="G21" s="254">
        <f>ROUND(E21*F21,2)</f>
        <v>0</v>
      </c>
      <c r="H21" s="253"/>
      <c r="I21" s="254">
        <f>ROUND(E21*H21,2)</f>
        <v>0</v>
      </c>
      <c r="J21" s="253"/>
      <c r="K21" s="254">
        <f>ROUND(E21*J21,2)</f>
        <v>0</v>
      </c>
      <c r="L21" s="254">
        <v>21</v>
      </c>
      <c r="M21" s="254">
        <f>G21*(1+L21/100)</f>
        <v>0</v>
      </c>
      <c r="N21" s="252">
        <v>0</v>
      </c>
      <c r="O21" s="252">
        <f>ROUND(E21*N21,2)</f>
        <v>0</v>
      </c>
      <c r="P21" s="252">
        <v>0</v>
      </c>
      <c r="Q21" s="252">
        <f>ROUND(E21*P21,2)</f>
        <v>0</v>
      </c>
      <c r="R21" s="254"/>
      <c r="S21" s="254" t="s">
        <v>413</v>
      </c>
      <c r="T21" s="255" t="s">
        <v>353</v>
      </c>
      <c r="U21" s="223">
        <v>0</v>
      </c>
      <c r="V21" s="223">
        <f>ROUND(E21*U21,2)</f>
        <v>0</v>
      </c>
      <c r="W21" s="223"/>
      <c r="X21" s="223" t="s">
        <v>437</v>
      </c>
      <c r="Y21" s="223" t="s">
        <v>355</v>
      </c>
      <c r="Z21" s="212"/>
      <c r="AA21" s="212"/>
      <c r="AB21" s="212"/>
      <c r="AC21" s="212"/>
      <c r="AD21" s="212"/>
      <c r="AE21" s="212"/>
      <c r="AF21" s="212"/>
      <c r="AG21" s="212" t="s">
        <v>1695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14</v>
      </c>
      <c r="B22" s="250" t="s">
        <v>1745</v>
      </c>
      <c r="C22" s="260" t="s">
        <v>1826</v>
      </c>
      <c r="D22" s="251" t="s">
        <v>537</v>
      </c>
      <c r="E22" s="252">
        <v>15</v>
      </c>
      <c r="F22" s="253"/>
      <c r="G22" s="254">
        <f>ROUND(E22*F22,2)</f>
        <v>0</v>
      </c>
      <c r="H22" s="253"/>
      <c r="I22" s="254">
        <f>ROUND(E22*H22,2)</f>
        <v>0</v>
      </c>
      <c r="J22" s="253"/>
      <c r="K22" s="254">
        <f>ROUND(E22*J22,2)</f>
        <v>0</v>
      </c>
      <c r="L22" s="254">
        <v>21</v>
      </c>
      <c r="M22" s="254">
        <f>G22*(1+L22/100)</f>
        <v>0</v>
      </c>
      <c r="N22" s="252">
        <v>0</v>
      </c>
      <c r="O22" s="252">
        <f>ROUND(E22*N22,2)</f>
        <v>0</v>
      </c>
      <c r="P22" s="252">
        <v>0</v>
      </c>
      <c r="Q22" s="252">
        <f>ROUND(E22*P22,2)</f>
        <v>0</v>
      </c>
      <c r="R22" s="254"/>
      <c r="S22" s="254" t="s">
        <v>413</v>
      </c>
      <c r="T22" s="255" t="s">
        <v>353</v>
      </c>
      <c r="U22" s="223">
        <v>0</v>
      </c>
      <c r="V22" s="223">
        <f>ROUND(E22*U22,2)</f>
        <v>0</v>
      </c>
      <c r="W22" s="223"/>
      <c r="X22" s="223" t="s">
        <v>437</v>
      </c>
      <c r="Y22" s="223" t="s">
        <v>355</v>
      </c>
      <c r="Z22" s="212"/>
      <c r="AA22" s="212"/>
      <c r="AB22" s="212"/>
      <c r="AC22" s="212"/>
      <c r="AD22" s="212"/>
      <c r="AE22" s="212"/>
      <c r="AF22" s="212"/>
      <c r="AG22" s="212" t="s">
        <v>1695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15</v>
      </c>
      <c r="B23" s="250" t="s">
        <v>1747</v>
      </c>
      <c r="C23" s="260" t="s">
        <v>1827</v>
      </c>
      <c r="D23" s="251" t="s">
        <v>537</v>
      </c>
      <c r="E23" s="252">
        <v>4</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413</v>
      </c>
      <c r="T23" s="255" t="s">
        <v>353</v>
      </c>
      <c r="U23" s="223">
        <v>0</v>
      </c>
      <c r="V23" s="223">
        <f>ROUND(E23*U23,2)</f>
        <v>0</v>
      </c>
      <c r="W23" s="223"/>
      <c r="X23" s="223" t="s">
        <v>437</v>
      </c>
      <c r="Y23" s="223" t="s">
        <v>355</v>
      </c>
      <c r="Z23" s="212"/>
      <c r="AA23" s="212"/>
      <c r="AB23" s="212"/>
      <c r="AC23" s="212"/>
      <c r="AD23" s="212"/>
      <c r="AE23" s="212"/>
      <c r="AF23" s="212"/>
      <c r="AG23" s="212" t="s">
        <v>1695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49">
        <v>16</v>
      </c>
      <c r="B24" s="250" t="s">
        <v>1749</v>
      </c>
      <c r="C24" s="260" t="s">
        <v>1828</v>
      </c>
      <c r="D24" s="251" t="s">
        <v>537</v>
      </c>
      <c r="E24" s="252">
        <v>29</v>
      </c>
      <c r="F24" s="253"/>
      <c r="G24" s="254">
        <f>ROUND(E24*F24,2)</f>
        <v>0</v>
      </c>
      <c r="H24" s="253"/>
      <c r="I24" s="254">
        <f>ROUND(E24*H24,2)</f>
        <v>0</v>
      </c>
      <c r="J24" s="253"/>
      <c r="K24" s="254">
        <f>ROUND(E24*J24,2)</f>
        <v>0</v>
      </c>
      <c r="L24" s="254">
        <v>21</v>
      </c>
      <c r="M24" s="254">
        <f>G24*(1+L24/100)</f>
        <v>0</v>
      </c>
      <c r="N24" s="252">
        <v>0</v>
      </c>
      <c r="O24" s="252">
        <f>ROUND(E24*N24,2)</f>
        <v>0</v>
      </c>
      <c r="P24" s="252">
        <v>0</v>
      </c>
      <c r="Q24" s="252">
        <f>ROUND(E24*P24,2)</f>
        <v>0</v>
      </c>
      <c r="R24" s="254"/>
      <c r="S24" s="254" t="s">
        <v>413</v>
      </c>
      <c r="T24" s="255" t="s">
        <v>353</v>
      </c>
      <c r="U24" s="223">
        <v>0</v>
      </c>
      <c r="V24" s="223">
        <f>ROUND(E24*U24,2)</f>
        <v>0</v>
      </c>
      <c r="W24" s="223"/>
      <c r="X24" s="223" t="s">
        <v>437</v>
      </c>
      <c r="Y24" s="223" t="s">
        <v>355</v>
      </c>
      <c r="Z24" s="212"/>
      <c r="AA24" s="212"/>
      <c r="AB24" s="212"/>
      <c r="AC24" s="212"/>
      <c r="AD24" s="212"/>
      <c r="AE24" s="212"/>
      <c r="AF24" s="212"/>
      <c r="AG24" s="212" t="s">
        <v>1695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17</v>
      </c>
      <c r="B25" s="250" t="s">
        <v>1752</v>
      </c>
      <c r="C25" s="260" t="s">
        <v>1829</v>
      </c>
      <c r="D25" s="251" t="s">
        <v>862</v>
      </c>
      <c r="E25" s="252">
        <v>6</v>
      </c>
      <c r="F25" s="253"/>
      <c r="G25" s="254">
        <f>ROUND(E25*F25,2)</f>
        <v>0</v>
      </c>
      <c r="H25" s="253"/>
      <c r="I25" s="254">
        <f>ROUND(E25*H25,2)</f>
        <v>0</v>
      </c>
      <c r="J25" s="253"/>
      <c r="K25" s="254">
        <f>ROUND(E25*J25,2)</f>
        <v>0</v>
      </c>
      <c r="L25" s="254">
        <v>21</v>
      </c>
      <c r="M25" s="254">
        <f>G25*(1+L25/100)</f>
        <v>0</v>
      </c>
      <c r="N25" s="252">
        <v>0</v>
      </c>
      <c r="O25" s="252">
        <f>ROUND(E25*N25,2)</f>
        <v>0</v>
      </c>
      <c r="P25" s="252">
        <v>0</v>
      </c>
      <c r="Q25" s="252">
        <f>ROUND(E25*P25,2)</f>
        <v>0</v>
      </c>
      <c r="R25" s="254"/>
      <c r="S25" s="254" t="s">
        <v>413</v>
      </c>
      <c r="T25" s="255" t="s">
        <v>353</v>
      </c>
      <c r="U25" s="223">
        <v>0</v>
      </c>
      <c r="V25" s="223">
        <f>ROUND(E25*U25,2)</f>
        <v>0</v>
      </c>
      <c r="W25" s="223"/>
      <c r="X25" s="223" t="s">
        <v>437</v>
      </c>
      <c r="Y25" s="223" t="s">
        <v>355</v>
      </c>
      <c r="Z25" s="212"/>
      <c r="AA25" s="212"/>
      <c r="AB25" s="212"/>
      <c r="AC25" s="212"/>
      <c r="AD25" s="212"/>
      <c r="AE25" s="212"/>
      <c r="AF25" s="212"/>
      <c r="AG25" s="212" t="s">
        <v>1695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18</v>
      </c>
      <c r="B26" s="250" t="s">
        <v>1754</v>
      </c>
      <c r="C26" s="260" t="s">
        <v>1830</v>
      </c>
      <c r="D26" s="251" t="s">
        <v>862</v>
      </c>
      <c r="E26" s="252">
        <v>1</v>
      </c>
      <c r="F26" s="253"/>
      <c r="G26" s="254">
        <f>ROUND(E26*F26,2)</f>
        <v>0</v>
      </c>
      <c r="H26" s="253"/>
      <c r="I26" s="254">
        <f>ROUND(E26*H26,2)</f>
        <v>0</v>
      </c>
      <c r="J26" s="253"/>
      <c r="K26" s="254">
        <f>ROUND(E26*J26,2)</f>
        <v>0</v>
      </c>
      <c r="L26" s="254">
        <v>21</v>
      </c>
      <c r="M26" s="254">
        <f>G26*(1+L26/100)</f>
        <v>0</v>
      </c>
      <c r="N26" s="252">
        <v>0</v>
      </c>
      <c r="O26" s="252">
        <f>ROUND(E26*N26,2)</f>
        <v>0</v>
      </c>
      <c r="P26" s="252">
        <v>0</v>
      </c>
      <c r="Q26" s="252">
        <f>ROUND(E26*P26,2)</f>
        <v>0</v>
      </c>
      <c r="R26" s="254"/>
      <c r="S26" s="254" t="s">
        <v>413</v>
      </c>
      <c r="T26" s="255" t="s">
        <v>353</v>
      </c>
      <c r="U26" s="223">
        <v>0</v>
      </c>
      <c r="V26" s="223">
        <f>ROUND(E26*U26,2)</f>
        <v>0</v>
      </c>
      <c r="W26" s="223"/>
      <c r="X26" s="223" t="s">
        <v>437</v>
      </c>
      <c r="Y26" s="223" t="s">
        <v>355</v>
      </c>
      <c r="Z26" s="212"/>
      <c r="AA26" s="212"/>
      <c r="AB26" s="212"/>
      <c r="AC26" s="212"/>
      <c r="AD26" s="212"/>
      <c r="AE26" s="212"/>
      <c r="AF26" s="212"/>
      <c r="AG26" s="212" t="s">
        <v>1695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19</v>
      </c>
      <c r="B27" s="250" t="s">
        <v>1756</v>
      </c>
      <c r="C27" s="260" t="s">
        <v>1831</v>
      </c>
      <c r="D27" s="251" t="s">
        <v>862</v>
      </c>
      <c r="E27" s="252">
        <v>1</v>
      </c>
      <c r="F27" s="253"/>
      <c r="G27" s="254">
        <f>ROUND(E27*F27,2)</f>
        <v>0</v>
      </c>
      <c r="H27" s="253"/>
      <c r="I27" s="254">
        <f>ROUND(E27*H27,2)</f>
        <v>0</v>
      </c>
      <c r="J27" s="253"/>
      <c r="K27" s="254">
        <f>ROUND(E27*J27,2)</f>
        <v>0</v>
      </c>
      <c r="L27" s="254">
        <v>21</v>
      </c>
      <c r="M27" s="254">
        <f>G27*(1+L27/100)</f>
        <v>0</v>
      </c>
      <c r="N27" s="252">
        <v>0</v>
      </c>
      <c r="O27" s="252">
        <f>ROUND(E27*N27,2)</f>
        <v>0</v>
      </c>
      <c r="P27" s="252">
        <v>0</v>
      </c>
      <c r="Q27" s="252">
        <f>ROUND(E27*P27,2)</f>
        <v>0</v>
      </c>
      <c r="R27" s="254"/>
      <c r="S27" s="254" t="s">
        <v>413</v>
      </c>
      <c r="T27" s="255" t="s">
        <v>353</v>
      </c>
      <c r="U27" s="223">
        <v>0</v>
      </c>
      <c r="V27" s="223">
        <f>ROUND(E27*U27,2)</f>
        <v>0</v>
      </c>
      <c r="W27" s="223"/>
      <c r="X27" s="223" t="s">
        <v>437</v>
      </c>
      <c r="Y27" s="223" t="s">
        <v>355</v>
      </c>
      <c r="Z27" s="212"/>
      <c r="AA27" s="212"/>
      <c r="AB27" s="212"/>
      <c r="AC27" s="212"/>
      <c r="AD27" s="212"/>
      <c r="AE27" s="212"/>
      <c r="AF27" s="212"/>
      <c r="AG27" s="212" t="s">
        <v>1695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20</v>
      </c>
      <c r="B28" s="250" t="s">
        <v>1759</v>
      </c>
      <c r="C28" s="260" t="s">
        <v>1832</v>
      </c>
      <c r="D28" s="251" t="s">
        <v>862</v>
      </c>
      <c r="E28" s="252">
        <v>1</v>
      </c>
      <c r="F28" s="253"/>
      <c r="G28" s="254">
        <f>ROUND(E28*F28,2)</f>
        <v>0</v>
      </c>
      <c r="H28" s="253"/>
      <c r="I28" s="254">
        <f>ROUND(E28*H28,2)</f>
        <v>0</v>
      </c>
      <c r="J28" s="253"/>
      <c r="K28" s="254">
        <f>ROUND(E28*J28,2)</f>
        <v>0</v>
      </c>
      <c r="L28" s="254">
        <v>21</v>
      </c>
      <c r="M28" s="254">
        <f>G28*(1+L28/100)</f>
        <v>0</v>
      </c>
      <c r="N28" s="252">
        <v>0</v>
      </c>
      <c r="O28" s="252">
        <f>ROUND(E28*N28,2)</f>
        <v>0</v>
      </c>
      <c r="P28" s="252">
        <v>0</v>
      </c>
      <c r="Q28" s="252">
        <f>ROUND(E28*P28,2)</f>
        <v>0</v>
      </c>
      <c r="R28" s="254"/>
      <c r="S28" s="254" t="s">
        <v>413</v>
      </c>
      <c r="T28" s="255" t="s">
        <v>353</v>
      </c>
      <c r="U28" s="223">
        <v>0</v>
      </c>
      <c r="V28" s="223">
        <f>ROUND(E28*U28,2)</f>
        <v>0</v>
      </c>
      <c r="W28" s="223"/>
      <c r="X28" s="223" t="s">
        <v>437</v>
      </c>
      <c r="Y28" s="223" t="s">
        <v>355</v>
      </c>
      <c r="Z28" s="212"/>
      <c r="AA28" s="212"/>
      <c r="AB28" s="212"/>
      <c r="AC28" s="212"/>
      <c r="AD28" s="212"/>
      <c r="AE28" s="212"/>
      <c r="AF28" s="212"/>
      <c r="AG28" s="212" t="s">
        <v>1695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21</v>
      </c>
      <c r="B29" s="250" t="s">
        <v>1762</v>
      </c>
      <c r="C29" s="260" t="s">
        <v>1833</v>
      </c>
      <c r="D29" s="251" t="s">
        <v>862</v>
      </c>
      <c r="E29" s="252">
        <v>1</v>
      </c>
      <c r="F29" s="253"/>
      <c r="G29" s="254">
        <f>ROUND(E29*F29,2)</f>
        <v>0</v>
      </c>
      <c r="H29" s="253"/>
      <c r="I29" s="254">
        <f>ROUND(E29*H29,2)</f>
        <v>0</v>
      </c>
      <c r="J29" s="253"/>
      <c r="K29" s="254">
        <f>ROUND(E29*J29,2)</f>
        <v>0</v>
      </c>
      <c r="L29" s="254">
        <v>21</v>
      </c>
      <c r="M29" s="254">
        <f>G29*(1+L29/100)</f>
        <v>0</v>
      </c>
      <c r="N29" s="252">
        <v>0</v>
      </c>
      <c r="O29" s="252">
        <f>ROUND(E29*N29,2)</f>
        <v>0</v>
      </c>
      <c r="P29" s="252">
        <v>0</v>
      </c>
      <c r="Q29" s="252">
        <f>ROUND(E29*P29,2)</f>
        <v>0</v>
      </c>
      <c r="R29" s="254"/>
      <c r="S29" s="254" t="s">
        <v>413</v>
      </c>
      <c r="T29" s="255" t="s">
        <v>353</v>
      </c>
      <c r="U29" s="223">
        <v>0</v>
      </c>
      <c r="V29" s="223">
        <f>ROUND(E29*U29,2)</f>
        <v>0</v>
      </c>
      <c r="W29" s="223"/>
      <c r="X29" s="223" t="s">
        <v>437</v>
      </c>
      <c r="Y29" s="223" t="s">
        <v>355</v>
      </c>
      <c r="Z29" s="212"/>
      <c r="AA29" s="212"/>
      <c r="AB29" s="212"/>
      <c r="AC29" s="212"/>
      <c r="AD29" s="212"/>
      <c r="AE29" s="212"/>
      <c r="AF29" s="212"/>
      <c r="AG29" s="212" t="s">
        <v>1695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22</v>
      </c>
      <c r="B30" s="250" t="s">
        <v>1764</v>
      </c>
      <c r="C30" s="260" t="s">
        <v>1834</v>
      </c>
      <c r="D30" s="251" t="s">
        <v>862</v>
      </c>
      <c r="E30" s="252">
        <v>3</v>
      </c>
      <c r="F30" s="253"/>
      <c r="G30" s="254">
        <f>ROUND(E30*F30,2)</f>
        <v>0</v>
      </c>
      <c r="H30" s="253"/>
      <c r="I30" s="254">
        <f>ROUND(E30*H30,2)</f>
        <v>0</v>
      </c>
      <c r="J30" s="253"/>
      <c r="K30" s="254">
        <f>ROUND(E30*J30,2)</f>
        <v>0</v>
      </c>
      <c r="L30" s="254">
        <v>21</v>
      </c>
      <c r="M30" s="254">
        <f>G30*(1+L30/100)</f>
        <v>0</v>
      </c>
      <c r="N30" s="252">
        <v>0</v>
      </c>
      <c r="O30" s="252">
        <f>ROUND(E30*N30,2)</f>
        <v>0</v>
      </c>
      <c r="P30" s="252">
        <v>0</v>
      </c>
      <c r="Q30" s="252">
        <f>ROUND(E30*P30,2)</f>
        <v>0</v>
      </c>
      <c r="R30" s="254"/>
      <c r="S30" s="254" t="s">
        <v>413</v>
      </c>
      <c r="T30" s="255" t="s">
        <v>353</v>
      </c>
      <c r="U30" s="223">
        <v>0</v>
      </c>
      <c r="V30" s="223">
        <f>ROUND(E30*U30,2)</f>
        <v>0</v>
      </c>
      <c r="W30" s="223"/>
      <c r="X30" s="223" t="s">
        <v>437</v>
      </c>
      <c r="Y30" s="223" t="s">
        <v>355</v>
      </c>
      <c r="Z30" s="212"/>
      <c r="AA30" s="212"/>
      <c r="AB30" s="212"/>
      <c r="AC30" s="212"/>
      <c r="AD30" s="212"/>
      <c r="AE30" s="212"/>
      <c r="AF30" s="212"/>
      <c r="AG30" s="212" t="s">
        <v>1695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23</v>
      </c>
      <c r="B31" s="250" t="s">
        <v>1766</v>
      </c>
      <c r="C31" s="260" t="s">
        <v>1835</v>
      </c>
      <c r="D31" s="251" t="s">
        <v>862</v>
      </c>
      <c r="E31" s="252">
        <v>1</v>
      </c>
      <c r="F31" s="253"/>
      <c r="G31" s="254">
        <f>ROUND(E31*F31,2)</f>
        <v>0</v>
      </c>
      <c r="H31" s="253"/>
      <c r="I31" s="254">
        <f>ROUND(E31*H31,2)</f>
        <v>0</v>
      </c>
      <c r="J31" s="253"/>
      <c r="K31" s="254">
        <f>ROUND(E31*J31,2)</f>
        <v>0</v>
      </c>
      <c r="L31" s="254">
        <v>21</v>
      </c>
      <c r="M31" s="254">
        <f>G31*(1+L31/100)</f>
        <v>0</v>
      </c>
      <c r="N31" s="252">
        <v>0</v>
      </c>
      <c r="O31" s="252">
        <f>ROUND(E31*N31,2)</f>
        <v>0</v>
      </c>
      <c r="P31" s="252">
        <v>0</v>
      </c>
      <c r="Q31" s="252">
        <f>ROUND(E31*P31,2)</f>
        <v>0</v>
      </c>
      <c r="R31" s="254"/>
      <c r="S31" s="254" t="s">
        <v>413</v>
      </c>
      <c r="T31" s="255" t="s">
        <v>353</v>
      </c>
      <c r="U31" s="223">
        <v>0</v>
      </c>
      <c r="V31" s="223">
        <f>ROUND(E31*U31,2)</f>
        <v>0</v>
      </c>
      <c r="W31" s="223"/>
      <c r="X31" s="223" t="s">
        <v>437</v>
      </c>
      <c r="Y31" s="223" t="s">
        <v>355</v>
      </c>
      <c r="Z31" s="212"/>
      <c r="AA31" s="212"/>
      <c r="AB31" s="212"/>
      <c r="AC31" s="212"/>
      <c r="AD31" s="212"/>
      <c r="AE31" s="212"/>
      <c r="AF31" s="212"/>
      <c r="AG31" s="212" t="s">
        <v>1695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24</v>
      </c>
      <c r="B32" s="250" t="s">
        <v>1768</v>
      </c>
      <c r="C32" s="260" t="s">
        <v>1836</v>
      </c>
      <c r="D32" s="251" t="s">
        <v>862</v>
      </c>
      <c r="E32" s="252">
        <v>1</v>
      </c>
      <c r="F32" s="253"/>
      <c r="G32" s="254">
        <f>ROUND(E32*F32,2)</f>
        <v>0</v>
      </c>
      <c r="H32" s="253"/>
      <c r="I32" s="254">
        <f>ROUND(E32*H32,2)</f>
        <v>0</v>
      </c>
      <c r="J32" s="253"/>
      <c r="K32" s="254">
        <f>ROUND(E32*J32,2)</f>
        <v>0</v>
      </c>
      <c r="L32" s="254">
        <v>21</v>
      </c>
      <c r="M32" s="254">
        <f>G32*(1+L32/100)</f>
        <v>0</v>
      </c>
      <c r="N32" s="252">
        <v>0</v>
      </c>
      <c r="O32" s="252">
        <f>ROUND(E32*N32,2)</f>
        <v>0</v>
      </c>
      <c r="P32" s="252">
        <v>0</v>
      </c>
      <c r="Q32" s="252">
        <f>ROUND(E32*P32,2)</f>
        <v>0</v>
      </c>
      <c r="R32" s="254"/>
      <c r="S32" s="254" t="s">
        <v>413</v>
      </c>
      <c r="T32" s="255" t="s">
        <v>353</v>
      </c>
      <c r="U32" s="223">
        <v>0</v>
      </c>
      <c r="V32" s="223">
        <f>ROUND(E32*U32,2)</f>
        <v>0</v>
      </c>
      <c r="W32" s="223"/>
      <c r="X32" s="223" t="s">
        <v>437</v>
      </c>
      <c r="Y32" s="223" t="s">
        <v>355</v>
      </c>
      <c r="Z32" s="212"/>
      <c r="AA32" s="212"/>
      <c r="AB32" s="212"/>
      <c r="AC32" s="212"/>
      <c r="AD32" s="212"/>
      <c r="AE32" s="212"/>
      <c r="AF32" s="212"/>
      <c r="AG32" s="212" t="s">
        <v>1695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25</v>
      </c>
      <c r="B33" s="250" t="s">
        <v>1770</v>
      </c>
      <c r="C33" s="260" t="s">
        <v>1837</v>
      </c>
      <c r="D33" s="251" t="s">
        <v>862</v>
      </c>
      <c r="E33" s="252">
        <v>1</v>
      </c>
      <c r="F33" s="253"/>
      <c r="G33" s="254">
        <f>ROUND(E33*F33,2)</f>
        <v>0</v>
      </c>
      <c r="H33" s="253"/>
      <c r="I33" s="254">
        <f>ROUND(E33*H33,2)</f>
        <v>0</v>
      </c>
      <c r="J33" s="253"/>
      <c r="K33" s="254">
        <f>ROUND(E33*J33,2)</f>
        <v>0</v>
      </c>
      <c r="L33" s="254">
        <v>21</v>
      </c>
      <c r="M33" s="254">
        <f>G33*(1+L33/100)</f>
        <v>0</v>
      </c>
      <c r="N33" s="252">
        <v>0</v>
      </c>
      <c r="O33" s="252">
        <f>ROUND(E33*N33,2)</f>
        <v>0</v>
      </c>
      <c r="P33" s="252">
        <v>0</v>
      </c>
      <c r="Q33" s="252">
        <f>ROUND(E33*P33,2)</f>
        <v>0</v>
      </c>
      <c r="R33" s="254"/>
      <c r="S33" s="254" t="s">
        <v>413</v>
      </c>
      <c r="T33" s="255" t="s">
        <v>353</v>
      </c>
      <c r="U33" s="223">
        <v>0</v>
      </c>
      <c r="V33" s="223">
        <f>ROUND(E33*U33,2)</f>
        <v>0</v>
      </c>
      <c r="W33" s="223"/>
      <c r="X33" s="223" t="s">
        <v>437</v>
      </c>
      <c r="Y33" s="223" t="s">
        <v>355</v>
      </c>
      <c r="Z33" s="212"/>
      <c r="AA33" s="212"/>
      <c r="AB33" s="212"/>
      <c r="AC33" s="212"/>
      <c r="AD33" s="212"/>
      <c r="AE33" s="212"/>
      <c r="AF33" s="212"/>
      <c r="AG33" s="212" t="s">
        <v>1695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26</v>
      </c>
      <c r="B34" s="250" t="s">
        <v>1772</v>
      </c>
      <c r="C34" s="260" t="s">
        <v>1838</v>
      </c>
      <c r="D34" s="251" t="s">
        <v>862</v>
      </c>
      <c r="E34" s="252">
        <v>1</v>
      </c>
      <c r="F34" s="253"/>
      <c r="G34" s="254">
        <f>ROUND(E34*F34,2)</f>
        <v>0</v>
      </c>
      <c r="H34" s="253"/>
      <c r="I34" s="254">
        <f>ROUND(E34*H34,2)</f>
        <v>0</v>
      </c>
      <c r="J34" s="253"/>
      <c r="K34" s="254">
        <f>ROUND(E34*J34,2)</f>
        <v>0</v>
      </c>
      <c r="L34" s="254">
        <v>21</v>
      </c>
      <c r="M34" s="254">
        <f>G34*(1+L34/100)</f>
        <v>0</v>
      </c>
      <c r="N34" s="252">
        <v>0</v>
      </c>
      <c r="O34" s="252">
        <f>ROUND(E34*N34,2)</f>
        <v>0</v>
      </c>
      <c r="P34" s="252">
        <v>0</v>
      </c>
      <c r="Q34" s="252">
        <f>ROUND(E34*P34,2)</f>
        <v>0</v>
      </c>
      <c r="R34" s="254"/>
      <c r="S34" s="254" t="s">
        <v>413</v>
      </c>
      <c r="T34" s="255" t="s">
        <v>353</v>
      </c>
      <c r="U34" s="223">
        <v>0</v>
      </c>
      <c r="V34" s="223">
        <f>ROUND(E34*U34,2)</f>
        <v>0</v>
      </c>
      <c r="W34" s="223"/>
      <c r="X34" s="223" t="s">
        <v>437</v>
      </c>
      <c r="Y34" s="223" t="s">
        <v>355</v>
      </c>
      <c r="Z34" s="212"/>
      <c r="AA34" s="212"/>
      <c r="AB34" s="212"/>
      <c r="AC34" s="212"/>
      <c r="AD34" s="212"/>
      <c r="AE34" s="212"/>
      <c r="AF34" s="212"/>
      <c r="AG34" s="212" t="s">
        <v>1695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9">
        <v>27</v>
      </c>
      <c r="B35" s="250" t="s">
        <v>1774</v>
      </c>
      <c r="C35" s="260" t="s">
        <v>1839</v>
      </c>
      <c r="D35" s="251" t="s">
        <v>862</v>
      </c>
      <c r="E35" s="252">
        <v>2</v>
      </c>
      <c r="F35" s="253"/>
      <c r="G35" s="254">
        <f>ROUND(E35*F35,2)</f>
        <v>0</v>
      </c>
      <c r="H35" s="253"/>
      <c r="I35" s="254">
        <f>ROUND(E35*H35,2)</f>
        <v>0</v>
      </c>
      <c r="J35" s="253"/>
      <c r="K35" s="254">
        <f>ROUND(E35*J35,2)</f>
        <v>0</v>
      </c>
      <c r="L35" s="254">
        <v>21</v>
      </c>
      <c r="M35" s="254">
        <f>G35*(1+L35/100)</f>
        <v>0</v>
      </c>
      <c r="N35" s="252">
        <v>0</v>
      </c>
      <c r="O35" s="252">
        <f>ROUND(E35*N35,2)</f>
        <v>0</v>
      </c>
      <c r="P35" s="252">
        <v>0</v>
      </c>
      <c r="Q35" s="252">
        <f>ROUND(E35*P35,2)</f>
        <v>0</v>
      </c>
      <c r="R35" s="254"/>
      <c r="S35" s="254" t="s">
        <v>413</v>
      </c>
      <c r="T35" s="255" t="s">
        <v>353</v>
      </c>
      <c r="U35" s="223">
        <v>0</v>
      </c>
      <c r="V35" s="223">
        <f>ROUND(E35*U35,2)</f>
        <v>0</v>
      </c>
      <c r="W35" s="223"/>
      <c r="X35" s="223" t="s">
        <v>437</v>
      </c>
      <c r="Y35" s="223" t="s">
        <v>355</v>
      </c>
      <c r="Z35" s="212"/>
      <c r="AA35" s="212"/>
      <c r="AB35" s="212"/>
      <c r="AC35" s="212"/>
      <c r="AD35" s="212"/>
      <c r="AE35" s="212"/>
      <c r="AF35" s="212"/>
      <c r="AG35" s="212" t="s">
        <v>1695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28</v>
      </c>
      <c r="B36" s="250" t="s">
        <v>1776</v>
      </c>
      <c r="C36" s="260" t="s">
        <v>1840</v>
      </c>
      <c r="D36" s="251" t="s">
        <v>862</v>
      </c>
      <c r="E36" s="252">
        <v>1</v>
      </c>
      <c r="F36" s="253"/>
      <c r="G36" s="254">
        <f>ROUND(E36*F36,2)</f>
        <v>0</v>
      </c>
      <c r="H36" s="253"/>
      <c r="I36" s="254">
        <f>ROUND(E36*H36,2)</f>
        <v>0</v>
      </c>
      <c r="J36" s="253"/>
      <c r="K36" s="254">
        <f>ROUND(E36*J36,2)</f>
        <v>0</v>
      </c>
      <c r="L36" s="254">
        <v>21</v>
      </c>
      <c r="M36" s="254">
        <f>G36*(1+L36/100)</f>
        <v>0</v>
      </c>
      <c r="N36" s="252">
        <v>0</v>
      </c>
      <c r="O36" s="252">
        <f>ROUND(E36*N36,2)</f>
        <v>0</v>
      </c>
      <c r="P36" s="252">
        <v>0</v>
      </c>
      <c r="Q36" s="252">
        <f>ROUND(E36*P36,2)</f>
        <v>0</v>
      </c>
      <c r="R36" s="254"/>
      <c r="S36" s="254" t="s">
        <v>413</v>
      </c>
      <c r="T36" s="255" t="s">
        <v>353</v>
      </c>
      <c r="U36" s="223">
        <v>0</v>
      </c>
      <c r="V36" s="223">
        <f>ROUND(E36*U36,2)</f>
        <v>0</v>
      </c>
      <c r="W36" s="223"/>
      <c r="X36" s="223" t="s">
        <v>437</v>
      </c>
      <c r="Y36" s="223" t="s">
        <v>355</v>
      </c>
      <c r="Z36" s="212"/>
      <c r="AA36" s="212"/>
      <c r="AB36" s="212"/>
      <c r="AC36" s="212"/>
      <c r="AD36" s="212"/>
      <c r="AE36" s="212"/>
      <c r="AF36" s="212"/>
      <c r="AG36" s="212" t="s">
        <v>1695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49">
        <v>29</v>
      </c>
      <c r="B37" s="250" t="s">
        <v>1778</v>
      </c>
      <c r="C37" s="260" t="s">
        <v>1841</v>
      </c>
      <c r="D37" s="251" t="s">
        <v>862</v>
      </c>
      <c r="E37" s="252">
        <v>1</v>
      </c>
      <c r="F37" s="253"/>
      <c r="G37" s="254">
        <f>ROUND(E37*F37,2)</f>
        <v>0</v>
      </c>
      <c r="H37" s="253"/>
      <c r="I37" s="254">
        <f>ROUND(E37*H37,2)</f>
        <v>0</v>
      </c>
      <c r="J37" s="253"/>
      <c r="K37" s="254">
        <f>ROUND(E37*J37,2)</f>
        <v>0</v>
      </c>
      <c r="L37" s="254">
        <v>21</v>
      </c>
      <c r="M37" s="254">
        <f>G37*(1+L37/100)</f>
        <v>0</v>
      </c>
      <c r="N37" s="252">
        <v>0</v>
      </c>
      <c r="O37" s="252">
        <f>ROUND(E37*N37,2)</f>
        <v>0</v>
      </c>
      <c r="P37" s="252">
        <v>0</v>
      </c>
      <c r="Q37" s="252">
        <f>ROUND(E37*P37,2)</f>
        <v>0</v>
      </c>
      <c r="R37" s="254"/>
      <c r="S37" s="254" t="s">
        <v>413</v>
      </c>
      <c r="T37" s="255" t="s">
        <v>353</v>
      </c>
      <c r="U37" s="223">
        <v>0</v>
      </c>
      <c r="V37" s="223">
        <f>ROUND(E37*U37,2)</f>
        <v>0</v>
      </c>
      <c r="W37" s="223"/>
      <c r="X37" s="223" t="s">
        <v>437</v>
      </c>
      <c r="Y37" s="223" t="s">
        <v>355</v>
      </c>
      <c r="Z37" s="212"/>
      <c r="AA37" s="212"/>
      <c r="AB37" s="212"/>
      <c r="AC37" s="212"/>
      <c r="AD37" s="212"/>
      <c r="AE37" s="212"/>
      <c r="AF37" s="212"/>
      <c r="AG37" s="212" t="s">
        <v>1695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49">
        <v>30</v>
      </c>
      <c r="B38" s="250" t="s">
        <v>1842</v>
      </c>
      <c r="C38" s="260" t="s">
        <v>1843</v>
      </c>
      <c r="D38" s="251" t="s">
        <v>1751</v>
      </c>
      <c r="E38" s="252">
        <v>2</v>
      </c>
      <c r="F38" s="253"/>
      <c r="G38" s="254">
        <f>ROUND(E38*F38,2)</f>
        <v>0</v>
      </c>
      <c r="H38" s="253"/>
      <c r="I38" s="254">
        <f>ROUND(E38*H38,2)</f>
        <v>0</v>
      </c>
      <c r="J38" s="253"/>
      <c r="K38" s="254">
        <f>ROUND(E38*J38,2)</f>
        <v>0</v>
      </c>
      <c r="L38" s="254">
        <v>21</v>
      </c>
      <c r="M38" s="254">
        <f>G38*(1+L38/100)</f>
        <v>0</v>
      </c>
      <c r="N38" s="252">
        <v>0</v>
      </c>
      <c r="O38" s="252">
        <f>ROUND(E38*N38,2)</f>
        <v>0</v>
      </c>
      <c r="P38" s="252">
        <v>0</v>
      </c>
      <c r="Q38" s="252">
        <f>ROUND(E38*P38,2)</f>
        <v>0</v>
      </c>
      <c r="R38" s="254"/>
      <c r="S38" s="254" t="s">
        <v>413</v>
      </c>
      <c r="T38" s="255" t="s">
        <v>353</v>
      </c>
      <c r="U38" s="223">
        <v>0</v>
      </c>
      <c r="V38" s="223">
        <f>ROUND(E38*U38,2)</f>
        <v>0</v>
      </c>
      <c r="W38" s="223"/>
      <c r="X38" s="223" t="s">
        <v>437</v>
      </c>
      <c r="Y38" s="223" t="s">
        <v>355</v>
      </c>
      <c r="Z38" s="212"/>
      <c r="AA38" s="212"/>
      <c r="AB38" s="212"/>
      <c r="AC38" s="212"/>
      <c r="AD38" s="212"/>
      <c r="AE38" s="212"/>
      <c r="AF38" s="212"/>
      <c r="AG38" s="212" t="s">
        <v>1695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49">
        <v>31</v>
      </c>
      <c r="B39" s="250" t="s">
        <v>1844</v>
      </c>
      <c r="C39" s="260" t="s">
        <v>1845</v>
      </c>
      <c r="D39" s="251" t="s">
        <v>1751</v>
      </c>
      <c r="E39" s="252">
        <v>1</v>
      </c>
      <c r="F39" s="253"/>
      <c r="G39" s="254">
        <f>ROUND(E39*F39,2)</f>
        <v>0</v>
      </c>
      <c r="H39" s="253"/>
      <c r="I39" s="254">
        <f>ROUND(E39*H39,2)</f>
        <v>0</v>
      </c>
      <c r="J39" s="253"/>
      <c r="K39" s="254">
        <f>ROUND(E39*J39,2)</f>
        <v>0</v>
      </c>
      <c r="L39" s="254">
        <v>21</v>
      </c>
      <c r="M39" s="254">
        <f>G39*(1+L39/100)</f>
        <v>0</v>
      </c>
      <c r="N39" s="252">
        <v>0</v>
      </c>
      <c r="O39" s="252">
        <f>ROUND(E39*N39,2)</f>
        <v>0</v>
      </c>
      <c r="P39" s="252">
        <v>0</v>
      </c>
      <c r="Q39" s="252">
        <f>ROUND(E39*P39,2)</f>
        <v>0</v>
      </c>
      <c r="R39" s="254"/>
      <c r="S39" s="254" t="s">
        <v>413</v>
      </c>
      <c r="T39" s="255" t="s">
        <v>353</v>
      </c>
      <c r="U39" s="223">
        <v>0</v>
      </c>
      <c r="V39" s="223">
        <f>ROUND(E39*U39,2)</f>
        <v>0</v>
      </c>
      <c r="W39" s="223"/>
      <c r="X39" s="223" t="s">
        <v>437</v>
      </c>
      <c r="Y39" s="223" t="s">
        <v>355</v>
      </c>
      <c r="Z39" s="212"/>
      <c r="AA39" s="212"/>
      <c r="AB39" s="212"/>
      <c r="AC39" s="212"/>
      <c r="AD39" s="212"/>
      <c r="AE39" s="212"/>
      <c r="AF39" s="212"/>
      <c r="AG39" s="212" t="s">
        <v>1695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29" t="s">
        <v>347</v>
      </c>
      <c r="B40" s="230" t="s">
        <v>253</v>
      </c>
      <c r="C40" s="256" t="s">
        <v>254</v>
      </c>
      <c r="D40" s="231"/>
      <c r="E40" s="232"/>
      <c r="F40" s="233"/>
      <c r="G40" s="233">
        <f>SUMIF(AG41:AG57,"&lt;&gt;NOR",G41:G57)</f>
        <v>0</v>
      </c>
      <c r="H40" s="233"/>
      <c r="I40" s="233">
        <f>SUM(I41:I57)</f>
        <v>0</v>
      </c>
      <c r="J40" s="233"/>
      <c r="K40" s="233">
        <f>SUM(K41:K57)</f>
        <v>0</v>
      </c>
      <c r="L40" s="233"/>
      <c r="M40" s="233">
        <f>SUM(M41:M57)</f>
        <v>0</v>
      </c>
      <c r="N40" s="232"/>
      <c r="O40" s="232">
        <f>SUM(O41:O57)</f>
        <v>0</v>
      </c>
      <c r="P40" s="232"/>
      <c r="Q40" s="232">
        <f>SUM(Q41:Q57)</f>
        <v>0</v>
      </c>
      <c r="R40" s="233"/>
      <c r="S40" s="233"/>
      <c r="T40" s="234"/>
      <c r="U40" s="228"/>
      <c r="V40" s="228">
        <f>SUM(V41:V57)</f>
        <v>0</v>
      </c>
      <c r="W40" s="228"/>
      <c r="X40" s="228"/>
      <c r="Y40" s="228"/>
      <c r="AG40" t="s">
        <v>348</v>
      </c>
    </row>
    <row r="41" spans="1:60" outlineLevel="1" x14ac:dyDescent="0.2">
      <c r="A41" s="249">
        <v>32</v>
      </c>
      <c r="B41" s="250" t="s">
        <v>1846</v>
      </c>
      <c r="C41" s="260" t="s">
        <v>1847</v>
      </c>
      <c r="D41" s="251" t="s">
        <v>450</v>
      </c>
      <c r="E41" s="252">
        <v>8.8000000000000007</v>
      </c>
      <c r="F41" s="253"/>
      <c r="G41" s="254">
        <f>ROUND(E41*F41,2)</f>
        <v>0</v>
      </c>
      <c r="H41" s="253"/>
      <c r="I41" s="254">
        <f>ROUND(E41*H41,2)</f>
        <v>0</v>
      </c>
      <c r="J41" s="253"/>
      <c r="K41" s="254">
        <f>ROUND(E41*J41,2)</f>
        <v>0</v>
      </c>
      <c r="L41" s="254">
        <v>21</v>
      </c>
      <c r="M41" s="254">
        <f>G41*(1+L41/100)</f>
        <v>0</v>
      </c>
      <c r="N41" s="252">
        <v>0</v>
      </c>
      <c r="O41" s="252">
        <f>ROUND(E41*N41,2)</f>
        <v>0</v>
      </c>
      <c r="P41" s="252">
        <v>0</v>
      </c>
      <c r="Q41" s="252">
        <f>ROUND(E41*P41,2)</f>
        <v>0</v>
      </c>
      <c r="R41" s="254"/>
      <c r="S41" s="254" t="s">
        <v>413</v>
      </c>
      <c r="T41" s="255" t="s">
        <v>353</v>
      </c>
      <c r="U41" s="223">
        <v>0</v>
      </c>
      <c r="V41" s="223">
        <f>ROUND(E41*U41,2)</f>
        <v>0</v>
      </c>
      <c r="W41" s="223"/>
      <c r="X41" s="223" t="s">
        <v>437</v>
      </c>
      <c r="Y41" s="223" t="s">
        <v>355</v>
      </c>
      <c r="Z41" s="212"/>
      <c r="AA41" s="212"/>
      <c r="AB41" s="212"/>
      <c r="AC41" s="212"/>
      <c r="AD41" s="212"/>
      <c r="AE41" s="212"/>
      <c r="AF41" s="212"/>
      <c r="AG41" s="212" t="s">
        <v>1695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33</v>
      </c>
      <c r="B42" s="250" t="s">
        <v>1848</v>
      </c>
      <c r="C42" s="260" t="s">
        <v>1809</v>
      </c>
      <c r="D42" s="251" t="s">
        <v>450</v>
      </c>
      <c r="E42" s="252">
        <v>4.2019200000000003</v>
      </c>
      <c r="F42" s="253"/>
      <c r="G42" s="254">
        <f>ROUND(E42*F42,2)</f>
        <v>0</v>
      </c>
      <c r="H42" s="253"/>
      <c r="I42" s="254">
        <f>ROUND(E42*H42,2)</f>
        <v>0</v>
      </c>
      <c r="J42" s="253"/>
      <c r="K42" s="254">
        <f>ROUND(E42*J42,2)</f>
        <v>0</v>
      </c>
      <c r="L42" s="254">
        <v>21</v>
      </c>
      <c r="M42" s="254">
        <f>G42*(1+L42/100)</f>
        <v>0</v>
      </c>
      <c r="N42" s="252">
        <v>0</v>
      </c>
      <c r="O42" s="252">
        <f>ROUND(E42*N42,2)</f>
        <v>0</v>
      </c>
      <c r="P42" s="252">
        <v>0</v>
      </c>
      <c r="Q42" s="252">
        <f>ROUND(E42*P42,2)</f>
        <v>0</v>
      </c>
      <c r="R42" s="254"/>
      <c r="S42" s="254" t="s">
        <v>413</v>
      </c>
      <c r="T42" s="255" t="s">
        <v>353</v>
      </c>
      <c r="U42" s="223">
        <v>0</v>
      </c>
      <c r="V42" s="223">
        <f>ROUND(E42*U42,2)</f>
        <v>0</v>
      </c>
      <c r="W42" s="223"/>
      <c r="X42" s="223" t="s">
        <v>437</v>
      </c>
      <c r="Y42" s="223" t="s">
        <v>355</v>
      </c>
      <c r="Z42" s="212"/>
      <c r="AA42" s="212"/>
      <c r="AB42" s="212"/>
      <c r="AC42" s="212"/>
      <c r="AD42" s="212"/>
      <c r="AE42" s="212"/>
      <c r="AF42" s="212"/>
      <c r="AG42" s="212" t="s">
        <v>1695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34</v>
      </c>
      <c r="B43" s="250" t="s">
        <v>1849</v>
      </c>
      <c r="C43" s="260" t="s">
        <v>1811</v>
      </c>
      <c r="D43" s="251" t="s">
        <v>450</v>
      </c>
      <c r="E43" s="252">
        <v>4.5980800000000004</v>
      </c>
      <c r="F43" s="253"/>
      <c r="G43" s="254">
        <f>ROUND(E43*F43,2)</f>
        <v>0</v>
      </c>
      <c r="H43" s="253"/>
      <c r="I43" s="254">
        <f>ROUND(E43*H43,2)</f>
        <v>0</v>
      </c>
      <c r="J43" s="253"/>
      <c r="K43" s="254">
        <f>ROUND(E43*J43,2)</f>
        <v>0</v>
      </c>
      <c r="L43" s="254">
        <v>21</v>
      </c>
      <c r="M43" s="254">
        <f>G43*(1+L43/100)</f>
        <v>0</v>
      </c>
      <c r="N43" s="252">
        <v>0</v>
      </c>
      <c r="O43" s="252">
        <f>ROUND(E43*N43,2)</f>
        <v>0</v>
      </c>
      <c r="P43" s="252">
        <v>0</v>
      </c>
      <c r="Q43" s="252">
        <f>ROUND(E43*P43,2)</f>
        <v>0</v>
      </c>
      <c r="R43" s="254"/>
      <c r="S43" s="254" t="s">
        <v>413</v>
      </c>
      <c r="T43" s="255" t="s">
        <v>353</v>
      </c>
      <c r="U43" s="223">
        <v>0</v>
      </c>
      <c r="V43" s="223">
        <f>ROUND(E43*U43,2)</f>
        <v>0</v>
      </c>
      <c r="W43" s="223"/>
      <c r="X43" s="223" t="s">
        <v>437</v>
      </c>
      <c r="Y43" s="223" t="s">
        <v>355</v>
      </c>
      <c r="Z43" s="212"/>
      <c r="AA43" s="212"/>
      <c r="AB43" s="212"/>
      <c r="AC43" s="212"/>
      <c r="AD43" s="212"/>
      <c r="AE43" s="212"/>
      <c r="AF43" s="212"/>
      <c r="AG43" s="212" t="s">
        <v>1695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35</v>
      </c>
      <c r="B44" s="250" t="s">
        <v>1850</v>
      </c>
      <c r="C44" s="260" t="s">
        <v>1813</v>
      </c>
      <c r="D44" s="251" t="s">
        <v>450</v>
      </c>
      <c r="E44" s="252">
        <v>4.2019200000000003</v>
      </c>
      <c r="F44" s="253"/>
      <c r="G44" s="254">
        <f>ROUND(E44*F44,2)</f>
        <v>0</v>
      </c>
      <c r="H44" s="253"/>
      <c r="I44" s="254">
        <f>ROUND(E44*H44,2)</f>
        <v>0</v>
      </c>
      <c r="J44" s="253"/>
      <c r="K44" s="254">
        <f>ROUND(E44*J44,2)</f>
        <v>0</v>
      </c>
      <c r="L44" s="254">
        <v>21</v>
      </c>
      <c r="M44" s="254">
        <f>G44*(1+L44/100)</f>
        <v>0</v>
      </c>
      <c r="N44" s="252">
        <v>0</v>
      </c>
      <c r="O44" s="252">
        <f>ROUND(E44*N44,2)</f>
        <v>0</v>
      </c>
      <c r="P44" s="252">
        <v>0</v>
      </c>
      <c r="Q44" s="252">
        <f>ROUND(E44*P44,2)</f>
        <v>0</v>
      </c>
      <c r="R44" s="254"/>
      <c r="S44" s="254" t="s">
        <v>413</v>
      </c>
      <c r="T44" s="255" t="s">
        <v>353</v>
      </c>
      <c r="U44" s="223">
        <v>0</v>
      </c>
      <c r="V44" s="223">
        <f>ROUND(E44*U44,2)</f>
        <v>0</v>
      </c>
      <c r="W44" s="223"/>
      <c r="X44" s="223" t="s">
        <v>437</v>
      </c>
      <c r="Y44" s="223" t="s">
        <v>355</v>
      </c>
      <c r="Z44" s="212"/>
      <c r="AA44" s="212"/>
      <c r="AB44" s="212"/>
      <c r="AC44" s="212"/>
      <c r="AD44" s="212"/>
      <c r="AE44" s="212"/>
      <c r="AF44" s="212"/>
      <c r="AG44" s="212" t="s">
        <v>1695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9">
        <v>36</v>
      </c>
      <c r="B45" s="250" t="s">
        <v>1851</v>
      </c>
      <c r="C45" s="260" t="s">
        <v>1852</v>
      </c>
      <c r="D45" s="251" t="s">
        <v>537</v>
      </c>
      <c r="E45" s="252">
        <v>21</v>
      </c>
      <c r="F45" s="253"/>
      <c r="G45" s="254">
        <f>ROUND(E45*F45,2)</f>
        <v>0</v>
      </c>
      <c r="H45" s="253"/>
      <c r="I45" s="254">
        <f>ROUND(E45*H45,2)</f>
        <v>0</v>
      </c>
      <c r="J45" s="253"/>
      <c r="K45" s="254">
        <f>ROUND(E45*J45,2)</f>
        <v>0</v>
      </c>
      <c r="L45" s="254">
        <v>21</v>
      </c>
      <c r="M45" s="254">
        <f>G45*(1+L45/100)</f>
        <v>0</v>
      </c>
      <c r="N45" s="252">
        <v>0</v>
      </c>
      <c r="O45" s="252">
        <f>ROUND(E45*N45,2)</f>
        <v>0</v>
      </c>
      <c r="P45" s="252">
        <v>0</v>
      </c>
      <c r="Q45" s="252">
        <f>ROUND(E45*P45,2)</f>
        <v>0</v>
      </c>
      <c r="R45" s="254"/>
      <c r="S45" s="254" t="s">
        <v>413</v>
      </c>
      <c r="T45" s="255" t="s">
        <v>353</v>
      </c>
      <c r="U45" s="223">
        <v>0</v>
      </c>
      <c r="V45" s="223">
        <f>ROUND(E45*U45,2)</f>
        <v>0</v>
      </c>
      <c r="W45" s="223"/>
      <c r="X45" s="223" t="s">
        <v>437</v>
      </c>
      <c r="Y45" s="223" t="s">
        <v>355</v>
      </c>
      <c r="Z45" s="212"/>
      <c r="AA45" s="212"/>
      <c r="AB45" s="212"/>
      <c r="AC45" s="212"/>
      <c r="AD45" s="212"/>
      <c r="AE45" s="212"/>
      <c r="AF45" s="212"/>
      <c r="AG45" s="212" t="s">
        <v>1695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37</v>
      </c>
      <c r="B46" s="250" t="s">
        <v>1853</v>
      </c>
      <c r="C46" s="260" t="s">
        <v>1854</v>
      </c>
      <c r="D46" s="251" t="s">
        <v>537</v>
      </c>
      <c r="E46" s="252">
        <v>9</v>
      </c>
      <c r="F46" s="253"/>
      <c r="G46" s="254">
        <f>ROUND(E46*F46,2)</f>
        <v>0</v>
      </c>
      <c r="H46" s="253"/>
      <c r="I46" s="254">
        <f>ROUND(E46*H46,2)</f>
        <v>0</v>
      </c>
      <c r="J46" s="253"/>
      <c r="K46" s="254">
        <f>ROUND(E46*J46,2)</f>
        <v>0</v>
      </c>
      <c r="L46" s="254">
        <v>21</v>
      </c>
      <c r="M46" s="254">
        <f>G46*(1+L46/100)</f>
        <v>0</v>
      </c>
      <c r="N46" s="252">
        <v>0</v>
      </c>
      <c r="O46" s="252">
        <f>ROUND(E46*N46,2)</f>
        <v>0</v>
      </c>
      <c r="P46" s="252">
        <v>0</v>
      </c>
      <c r="Q46" s="252">
        <f>ROUND(E46*P46,2)</f>
        <v>0</v>
      </c>
      <c r="R46" s="254"/>
      <c r="S46" s="254" t="s">
        <v>413</v>
      </c>
      <c r="T46" s="255" t="s">
        <v>353</v>
      </c>
      <c r="U46" s="223">
        <v>0</v>
      </c>
      <c r="V46" s="223">
        <f>ROUND(E46*U46,2)</f>
        <v>0</v>
      </c>
      <c r="W46" s="223"/>
      <c r="X46" s="223" t="s">
        <v>437</v>
      </c>
      <c r="Y46" s="223" t="s">
        <v>355</v>
      </c>
      <c r="Z46" s="212"/>
      <c r="AA46" s="212"/>
      <c r="AB46" s="212"/>
      <c r="AC46" s="212"/>
      <c r="AD46" s="212"/>
      <c r="AE46" s="212"/>
      <c r="AF46" s="212"/>
      <c r="AG46" s="212" t="s">
        <v>1695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38</v>
      </c>
      <c r="B47" s="250" t="s">
        <v>1855</v>
      </c>
      <c r="C47" s="260" t="s">
        <v>1856</v>
      </c>
      <c r="D47" s="251" t="s">
        <v>537</v>
      </c>
      <c r="E47" s="252">
        <v>2</v>
      </c>
      <c r="F47" s="253"/>
      <c r="G47" s="254">
        <f>ROUND(E47*F47,2)</f>
        <v>0</v>
      </c>
      <c r="H47" s="253"/>
      <c r="I47" s="254">
        <f>ROUND(E47*H47,2)</f>
        <v>0</v>
      </c>
      <c r="J47" s="253"/>
      <c r="K47" s="254">
        <f>ROUND(E47*J47,2)</f>
        <v>0</v>
      </c>
      <c r="L47" s="254">
        <v>21</v>
      </c>
      <c r="M47" s="254">
        <f>G47*(1+L47/100)</f>
        <v>0</v>
      </c>
      <c r="N47" s="252">
        <v>0</v>
      </c>
      <c r="O47" s="252">
        <f>ROUND(E47*N47,2)</f>
        <v>0</v>
      </c>
      <c r="P47" s="252">
        <v>0</v>
      </c>
      <c r="Q47" s="252">
        <f>ROUND(E47*P47,2)</f>
        <v>0</v>
      </c>
      <c r="R47" s="254"/>
      <c r="S47" s="254" t="s">
        <v>413</v>
      </c>
      <c r="T47" s="255" t="s">
        <v>353</v>
      </c>
      <c r="U47" s="223">
        <v>0</v>
      </c>
      <c r="V47" s="223">
        <f>ROUND(E47*U47,2)</f>
        <v>0</v>
      </c>
      <c r="W47" s="223"/>
      <c r="X47" s="223" t="s">
        <v>437</v>
      </c>
      <c r="Y47" s="223" t="s">
        <v>355</v>
      </c>
      <c r="Z47" s="212"/>
      <c r="AA47" s="212"/>
      <c r="AB47" s="212"/>
      <c r="AC47" s="212"/>
      <c r="AD47" s="212"/>
      <c r="AE47" s="212"/>
      <c r="AF47" s="212"/>
      <c r="AG47" s="212" t="s">
        <v>1695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39</v>
      </c>
      <c r="B48" s="250" t="s">
        <v>1857</v>
      </c>
      <c r="C48" s="260" t="s">
        <v>1858</v>
      </c>
      <c r="D48" s="251" t="s">
        <v>537</v>
      </c>
      <c r="E48" s="252">
        <v>5</v>
      </c>
      <c r="F48" s="253"/>
      <c r="G48" s="254">
        <f>ROUND(E48*F48,2)</f>
        <v>0</v>
      </c>
      <c r="H48" s="253"/>
      <c r="I48" s="254">
        <f>ROUND(E48*H48,2)</f>
        <v>0</v>
      </c>
      <c r="J48" s="253"/>
      <c r="K48" s="254">
        <f>ROUND(E48*J48,2)</f>
        <v>0</v>
      </c>
      <c r="L48" s="254">
        <v>21</v>
      </c>
      <c r="M48" s="254">
        <f>G48*(1+L48/100)</f>
        <v>0</v>
      </c>
      <c r="N48" s="252">
        <v>0</v>
      </c>
      <c r="O48" s="252">
        <f>ROUND(E48*N48,2)</f>
        <v>0</v>
      </c>
      <c r="P48" s="252">
        <v>0</v>
      </c>
      <c r="Q48" s="252">
        <f>ROUND(E48*P48,2)</f>
        <v>0</v>
      </c>
      <c r="R48" s="254"/>
      <c r="S48" s="254" t="s">
        <v>413</v>
      </c>
      <c r="T48" s="255" t="s">
        <v>353</v>
      </c>
      <c r="U48" s="223">
        <v>0</v>
      </c>
      <c r="V48" s="223">
        <f>ROUND(E48*U48,2)</f>
        <v>0</v>
      </c>
      <c r="W48" s="223"/>
      <c r="X48" s="223" t="s">
        <v>437</v>
      </c>
      <c r="Y48" s="223" t="s">
        <v>355</v>
      </c>
      <c r="Z48" s="212"/>
      <c r="AA48" s="212"/>
      <c r="AB48" s="212"/>
      <c r="AC48" s="212"/>
      <c r="AD48" s="212"/>
      <c r="AE48" s="212"/>
      <c r="AF48" s="212"/>
      <c r="AG48" s="212" t="s">
        <v>1695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40</v>
      </c>
      <c r="B49" s="250" t="s">
        <v>1859</v>
      </c>
      <c r="C49" s="260" t="s">
        <v>1860</v>
      </c>
      <c r="D49" s="251" t="s">
        <v>537</v>
      </c>
      <c r="E49" s="252">
        <v>20</v>
      </c>
      <c r="F49" s="253"/>
      <c r="G49" s="254">
        <f>ROUND(E49*F49,2)</f>
        <v>0</v>
      </c>
      <c r="H49" s="253"/>
      <c r="I49" s="254">
        <f>ROUND(E49*H49,2)</f>
        <v>0</v>
      </c>
      <c r="J49" s="253"/>
      <c r="K49" s="254">
        <f>ROUND(E49*J49,2)</f>
        <v>0</v>
      </c>
      <c r="L49" s="254">
        <v>21</v>
      </c>
      <c r="M49" s="254">
        <f>G49*(1+L49/100)</f>
        <v>0</v>
      </c>
      <c r="N49" s="252">
        <v>0</v>
      </c>
      <c r="O49" s="252">
        <f>ROUND(E49*N49,2)</f>
        <v>0</v>
      </c>
      <c r="P49" s="252">
        <v>0</v>
      </c>
      <c r="Q49" s="252">
        <f>ROUND(E49*P49,2)</f>
        <v>0</v>
      </c>
      <c r="R49" s="254"/>
      <c r="S49" s="254" t="s">
        <v>413</v>
      </c>
      <c r="T49" s="255" t="s">
        <v>353</v>
      </c>
      <c r="U49" s="223">
        <v>0</v>
      </c>
      <c r="V49" s="223">
        <f>ROUND(E49*U49,2)</f>
        <v>0</v>
      </c>
      <c r="W49" s="223"/>
      <c r="X49" s="223" t="s">
        <v>437</v>
      </c>
      <c r="Y49" s="223" t="s">
        <v>355</v>
      </c>
      <c r="Z49" s="212"/>
      <c r="AA49" s="212"/>
      <c r="AB49" s="212"/>
      <c r="AC49" s="212"/>
      <c r="AD49" s="212"/>
      <c r="AE49" s="212"/>
      <c r="AF49" s="212"/>
      <c r="AG49" s="212" t="s">
        <v>1695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9">
        <v>41</v>
      </c>
      <c r="B50" s="250" t="s">
        <v>1861</v>
      </c>
      <c r="C50" s="260" t="s">
        <v>1862</v>
      </c>
      <c r="D50" s="251" t="s">
        <v>537</v>
      </c>
      <c r="E50" s="252">
        <v>3</v>
      </c>
      <c r="F50" s="253"/>
      <c r="G50" s="254">
        <f>ROUND(E50*F50,2)</f>
        <v>0</v>
      </c>
      <c r="H50" s="253"/>
      <c r="I50" s="254">
        <f>ROUND(E50*H50,2)</f>
        <v>0</v>
      </c>
      <c r="J50" s="253"/>
      <c r="K50" s="254">
        <f>ROUND(E50*J50,2)</f>
        <v>0</v>
      </c>
      <c r="L50" s="254">
        <v>21</v>
      </c>
      <c r="M50" s="254">
        <f>G50*(1+L50/100)</f>
        <v>0</v>
      </c>
      <c r="N50" s="252">
        <v>0</v>
      </c>
      <c r="O50" s="252">
        <f>ROUND(E50*N50,2)</f>
        <v>0</v>
      </c>
      <c r="P50" s="252">
        <v>0</v>
      </c>
      <c r="Q50" s="252">
        <f>ROUND(E50*P50,2)</f>
        <v>0</v>
      </c>
      <c r="R50" s="254"/>
      <c r="S50" s="254" t="s">
        <v>413</v>
      </c>
      <c r="T50" s="255" t="s">
        <v>353</v>
      </c>
      <c r="U50" s="223">
        <v>0</v>
      </c>
      <c r="V50" s="223">
        <f>ROUND(E50*U50,2)</f>
        <v>0</v>
      </c>
      <c r="W50" s="223"/>
      <c r="X50" s="223" t="s">
        <v>437</v>
      </c>
      <c r="Y50" s="223" t="s">
        <v>355</v>
      </c>
      <c r="Z50" s="212"/>
      <c r="AA50" s="212"/>
      <c r="AB50" s="212"/>
      <c r="AC50" s="212"/>
      <c r="AD50" s="212"/>
      <c r="AE50" s="212"/>
      <c r="AF50" s="212"/>
      <c r="AG50" s="212" t="s">
        <v>1695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42</v>
      </c>
      <c r="B51" s="250" t="s">
        <v>1863</v>
      </c>
      <c r="C51" s="260" t="s">
        <v>1864</v>
      </c>
      <c r="D51" s="251" t="s">
        <v>537</v>
      </c>
      <c r="E51" s="252">
        <v>3</v>
      </c>
      <c r="F51" s="253"/>
      <c r="G51" s="254">
        <f>ROUND(E51*F51,2)</f>
        <v>0</v>
      </c>
      <c r="H51" s="253"/>
      <c r="I51" s="254">
        <f>ROUND(E51*H51,2)</f>
        <v>0</v>
      </c>
      <c r="J51" s="253"/>
      <c r="K51" s="254">
        <f>ROUND(E51*J51,2)</f>
        <v>0</v>
      </c>
      <c r="L51" s="254">
        <v>21</v>
      </c>
      <c r="M51" s="254">
        <f>G51*(1+L51/100)</f>
        <v>0</v>
      </c>
      <c r="N51" s="252">
        <v>0</v>
      </c>
      <c r="O51" s="252">
        <f>ROUND(E51*N51,2)</f>
        <v>0</v>
      </c>
      <c r="P51" s="252">
        <v>0</v>
      </c>
      <c r="Q51" s="252">
        <f>ROUND(E51*P51,2)</f>
        <v>0</v>
      </c>
      <c r="R51" s="254"/>
      <c r="S51" s="254" t="s">
        <v>413</v>
      </c>
      <c r="T51" s="255" t="s">
        <v>353</v>
      </c>
      <c r="U51" s="223">
        <v>0</v>
      </c>
      <c r="V51" s="223">
        <f>ROUND(E51*U51,2)</f>
        <v>0</v>
      </c>
      <c r="W51" s="223"/>
      <c r="X51" s="223" t="s">
        <v>437</v>
      </c>
      <c r="Y51" s="223" t="s">
        <v>355</v>
      </c>
      <c r="Z51" s="212"/>
      <c r="AA51" s="212"/>
      <c r="AB51" s="212"/>
      <c r="AC51" s="212"/>
      <c r="AD51" s="212"/>
      <c r="AE51" s="212"/>
      <c r="AF51" s="212"/>
      <c r="AG51" s="212" t="s">
        <v>1695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43</v>
      </c>
      <c r="B52" s="250" t="s">
        <v>1865</v>
      </c>
      <c r="C52" s="260" t="s">
        <v>1866</v>
      </c>
      <c r="D52" s="251" t="s">
        <v>862</v>
      </c>
      <c r="E52" s="252">
        <v>1</v>
      </c>
      <c r="F52" s="253"/>
      <c r="G52" s="254">
        <f>ROUND(E52*F52,2)</f>
        <v>0</v>
      </c>
      <c r="H52" s="253"/>
      <c r="I52" s="254">
        <f>ROUND(E52*H52,2)</f>
        <v>0</v>
      </c>
      <c r="J52" s="253"/>
      <c r="K52" s="254">
        <f>ROUND(E52*J52,2)</f>
        <v>0</v>
      </c>
      <c r="L52" s="254">
        <v>21</v>
      </c>
      <c r="M52" s="254">
        <f>G52*(1+L52/100)</f>
        <v>0</v>
      </c>
      <c r="N52" s="252">
        <v>0</v>
      </c>
      <c r="O52" s="252">
        <f>ROUND(E52*N52,2)</f>
        <v>0</v>
      </c>
      <c r="P52" s="252">
        <v>0</v>
      </c>
      <c r="Q52" s="252">
        <f>ROUND(E52*P52,2)</f>
        <v>0</v>
      </c>
      <c r="R52" s="254"/>
      <c r="S52" s="254" t="s">
        <v>413</v>
      </c>
      <c r="T52" s="255" t="s">
        <v>353</v>
      </c>
      <c r="U52" s="223">
        <v>0</v>
      </c>
      <c r="V52" s="223">
        <f>ROUND(E52*U52,2)</f>
        <v>0</v>
      </c>
      <c r="W52" s="223"/>
      <c r="X52" s="223" t="s">
        <v>437</v>
      </c>
      <c r="Y52" s="223" t="s">
        <v>355</v>
      </c>
      <c r="Z52" s="212"/>
      <c r="AA52" s="212"/>
      <c r="AB52" s="212"/>
      <c r="AC52" s="212"/>
      <c r="AD52" s="212"/>
      <c r="AE52" s="212"/>
      <c r="AF52" s="212"/>
      <c r="AG52" s="212" t="s">
        <v>1695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44</v>
      </c>
      <c r="B53" s="250" t="s">
        <v>1867</v>
      </c>
      <c r="C53" s="260" t="s">
        <v>1868</v>
      </c>
      <c r="D53" s="251" t="s">
        <v>862</v>
      </c>
      <c r="E53" s="252">
        <v>1</v>
      </c>
      <c r="F53" s="253"/>
      <c r="G53" s="254">
        <f>ROUND(E53*F53,2)</f>
        <v>0</v>
      </c>
      <c r="H53" s="253"/>
      <c r="I53" s="254">
        <f>ROUND(E53*H53,2)</f>
        <v>0</v>
      </c>
      <c r="J53" s="253"/>
      <c r="K53" s="254">
        <f>ROUND(E53*J53,2)</f>
        <v>0</v>
      </c>
      <c r="L53" s="254">
        <v>21</v>
      </c>
      <c r="M53" s="254">
        <f>G53*(1+L53/100)</f>
        <v>0</v>
      </c>
      <c r="N53" s="252">
        <v>0</v>
      </c>
      <c r="O53" s="252">
        <f>ROUND(E53*N53,2)</f>
        <v>0</v>
      </c>
      <c r="P53" s="252">
        <v>0</v>
      </c>
      <c r="Q53" s="252">
        <f>ROUND(E53*P53,2)</f>
        <v>0</v>
      </c>
      <c r="R53" s="254"/>
      <c r="S53" s="254" t="s">
        <v>413</v>
      </c>
      <c r="T53" s="255" t="s">
        <v>353</v>
      </c>
      <c r="U53" s="223">
        <v>0</v>
      </c>
      <c r="V53" s="223">
        <f>ROUND(E53*U53,2)</f>
        <v>0</v>
      </c>
      <c r="W53" s="223"/>
      <c r="X53" s="223" t="s">
        <v>437</v>
      </c>
      <c r="Y53" s="223" t="s">
        <v>355</v>
      </c>
      <c r="Z53" s="212"/>
      <c r="AA53" s="212"/>
      <c r="AB53" s="212"/>
      <c r="AC53" s="212"/>
      <c r="AD53" s="212"/>
      <c r="AE53" s="212"/>
      <c r="AF53" s="212"/>
      <c r="AG53" s="212" t="s">
        <v>1695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9">
        <v>45</v>
      </c>
      <c r="B54" s="250" t="s">
        <v>1869</v>
      </c>
      <c r="C54" s="260" t="s">
        <v>1870</v>
      </c>
      <c r="D54" s="251" t="s">
        <v>862</v>
      </c>
      <c r="E54" s="252">
        <v>2</v>
      </c>
      <c r="F54" s="253"/>
      <c r="G54" s="254">
        <f>ROUND(E54*F54,2)</f>
        <v>0</v>
      </c>
      <c r="H54" s="253"/>
      <c r="I54" s="254">
        <f>ROUND(E54*H54,2)</f>
        <v>0</v>
      </c>
      <c r="J54" s="253"/>
      <c r="K54" s="254">
        <f>ROUND(E54*J54,2)</f>
        <v>0</v>
      </c>
      <c r="L54" s="254">
        <v>21</v>
      </c>
      <c r="M54" s="254">
        <f>G54*(1+L54/100)</f>
        <v>0</v>
      </c>
      <c r="N54" s="252">
        <v>0</v>
      </c>
      <c r="O54" s="252">
        <f>ROUND(E54*N54,2)</f>
        <v>0</v>
      </c>
      <c r="P54" s="252">
        <v>0</v>
      </c>
      <c r="Q54" s="252">
        <f>ROUND(E54*P54,2)</f>
        <v>0</v>
      </c>
      <c r="R54" s="254"/>
      <c r="S54" s="254" t="s">
        <v>413</v>
      </c>
      <c r="T54" s="255" t="s">
        <v>353</v>
      </c>
      <c r="U54" s="223">
        <v>0</v>
      </c>
      <c r="V54" s="223">
        <f>ROUND(E54*U54,2)</f>
        <v>0</v>
      </c>
      <c r="W54" s="223"/>
      <c r="X54" s="223" t="s">
        <v>437</v>
      </c>
      <c r="Y54" s="223" t="s">
        <v>355</v>
      </c>
      <c r="Z54" s="212"/>
      <c r="AA54" s="212"/>
      <c r="AB54" s="212"/>
      <c r="AC54" s="212"/>
      <c r="AD54" s="212"/>
      <c r="AE54" s="212"/>
      <c r="AF54" s="212"/>
      <c r="AG54" s="212" t="s">
        <v>1695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46</v>
      </c>
      <c r="B55" s="250" t="s">
        <v>1871</v>
      </c>
      <c r="C55" s="260" t="s">
        <v>1872</v>
      </c>
      <c r="D55" s="251" t="s">
        <v>862</v>
      </c>
      <c r="E55" s="252">
        <v>1</v>
      </c>
      <c r="F55" s="253"/>
      <c r="G55" s="254">
        <f>ROUND(E55*F55,2)</f>
        <v>0</v>
      </c>
      <c r="H55" s="253"/>
      <c r="I55" s="254">
        <f>ROUND(E55*H55,2)</f>
        <v>0</v>
      </c>
      <c r="J55" s="253"/>
      <c r="K55" s="254">
        <f>ROUND(E55*J55,2)</f>
        <v>0</v>
      </c>
      <c r="L55" s="254">
        <v>21</v>
      </c>
      <c r="M55" s="254">
        <f>G55*(1+L55/100)</f>
        <v>0</v>
      </c>
      <c r="N55" s="252">
        <v>0</v>
      </c>
      <c r="O55" s="252">
        <f>ROUND(E55*N55,2)</f>
        <v>0</v>
      </c>
      <c r="P55" s="252">
        <v>0</v>
      </c>
      <c r="Q55" s="252">
        <f>ROUND(E55*P55,2)</f>
        <v>0</v>
      </c>
      <c r="R55" s="254"/>
      <c r="S55" s="254" t="s">
        <v>413</v>
      </c>
      <c r="T55" s="255" t="s">
        <v>353</v>
      </c>
      <c r="U55" s="223">
        <v>0</v>
      </c>
      <c r="V55" s="223">
        <f>ROUND(E55*U55,2)</f>
        <v>0</v>
      </c>
      <c r="W55" s="223"/>
      <c r="X55" s="223" t="s">
        <v>437</v>
      </c>
      <c r="Y55" s="223" t="s">
        <v>355</v>
      </c>
      <c r="Z55" s="212"/>
      <c r="AA55" s="212"/>
      <c r="AB55" s="212"/>
      <c r="AC55" s="212"/>
      <c r="AD55" s="212"/>
      <c r="AE55" s="212"/>
      <c r="AF55" s="212"/>
      <c r="AG55" s="212" t="s">
        <v>1695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47</v>
      </c>
      <c r="B56" s="250" t="s">
        <v>1873</v>
      </c>
      <c r="C56" s="260" t="s">
        <v>1874</v>
      </c>
      <c r="D56" s="251" t="s">
        <v>862</v>
      </c>
      <c r="E56" s="252">
        <v>1</v>
      </c>
      <c r="F56" s="253"/>
      <c r="G56" s="254">
        <f>ROUND(E56*F56,2)</f>
        <v>0</v>
      </c>
      <c r="H56" s="253"/>
      <c r="I56" s="254">
        <f>ROUND(E56*H56,2)</f>
        <v>0</v>
      </c>
      <c r="J56" s="253"/>
      <c r="K56" s="254">
        <f>ROUND(E56*J56,2)</f>
        <v>0</v>
      </c>
      <c r="L56" s="254">
        <v>21</v>
      </c>
      <c r="M56" s="254">
        <f>G56*(1+L56/100)</f>
        <v>0</v>
      </c>
      <c r="N56" s="252">
        <v>0</v>
      </c>
      <c r="O56" s="252">
        <f>ROUND(E56*N56,2)</f>
        <v>0</v>
      </c>
      <c r="P56" s="252">
        <v>0</v>
      </c>
      <c r="Q56" s="252">
        <f>ROUND(E56*P56,2)</f>
        <v>0</v>
      </c>
      <c r="R56" s="254"/>
      <c r="S56" s="254" t="s">
        <v>413</v>
      </c>
      <c r="T56" s="255" t="s">
        <v>353</v>
      </c>
      <c r="U56" s="223">
        <v>0</v>
      </c>
      <c r="V56" s="223">
        <f>ROUND(E56*U56,2)</f>
        <v>0</v>
      </c>
      <c r="W56" s="223"/>
      <c r="X56" s="223" t="s">
        <v>437</v>
      </c>
      <c r="Y56" s="223" t="s">
        <v>355</v>
      </c>
      <c r="Z56" s="212"/>
      <c r="AA56" s="212"/>
      <c r="AB56" s="212"/>
      <c r="AC56" s="212"/>
      <c r="AD56" s="212"/>
      <c r="AE56" s="212"/>
      <c r="AF56" s="212"/>
      <c r="AG56" s="212" t="s">
        <v>1695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9">
        <v>48</v>
      </c>
      <c r="B57" s="250" t="s">
        <v>1875</v>
      </c>
      <c r="C57" s="260" t="s">
        <v>1876</v>
      </c>
      <c r="D57" s="251" t="s">
        <v>862</v>
      </c>
      <c r="E57" s="252">
        <v>1</v>
      </c>
      <c r="F57" s="253"/>
      <c r="G57" s="254">
        <f>ROUND(E57*F57,2)</f>
        <v>0</v>
      </c>
      <c r="H57" s="253"/>
      <c r="I57" s="254">
        <f>ROUND(E57*H57,2)</f>
        <v>0</v>
      </c>
      <c r="J57" s="253"/>
      <c r="K57" s="254">
        <f>ROUND(E57*J57,2)</f>
        <v>0</v>
      </c>
      <c r="L57" s="254">
        <v>21</v>
      </c>
      <c r="M57" s="254">
        <f>G57*(1+L57/100)</f>
        <v>0</v>
      </c>
      <c r="N57" s="252">
        <v>0</v>
      </c>
      <c r="O57" s="252">
        <f>ROUND(E57*N57,2)</f>
        <v>0</v>
      </c>
      <c r="P57" s="252">
        <v>0</v>
      </c>
      <c r="Q57" s="252">
        <f>ROUND(E57*P57,2)</f>
        <v>0</v>
      </c>
      <c r="R57" s="254"/>
      <c r="S57" s="254" t="s">
        <v>413</v>
      </c>
      <c r="T57" s="255" t="s">
        <v>353</v>
      </c>
      <c r="U57" s="223">
        <v>0</v>
      </c>
      <c r="V57" s="223">
        <f>ROUND(E57*U57,2)</f>
        <v>0</v>
      </c>
      <c r="W57" s="223"/>
      <c r="X57" s="223" t="s">
        <v>437</v>
      </c>
      <c r="Y57" s="223" t="s">
        <v>355</v>
      </c>
      <c r="Z57" s="212"/>
      <c r="AA57" s="212"/>
      <c r="AB57" s="212"/>
      <c r="AC57" s="212"/>
      <c r="AD57" s="212"/>
      <c r="AE57" s="212"/>
      <c r="AF57" s="212"/>
      <c r="AG57" s="212" t="s">
        <v>1695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229" t="s">
        <v>347</v>
      </c>
      <c r="B58" s="230" t="s">
        <v>257</v>
      </c>
      <c r="C58" s="256" t="s">
        <v>258</v>
      </c>
      <c r="D58" s="231"/>
      <c r="E58" s="232"/>
      <c r="F58" s="233"/>
      <c r="G58" s="233">
        <f>SUMIF(AG59:AG69,"&lt;&gt;NOR",G59:G69)</f>
        <v>0</v>
      </c>
      <c r="H58" s="233"/>
      <c r="I58" s="233">
        <f>SUM(I59:I69)</f>
        <v>0</v>
      </c>
      <c r="J58" s="233"/>
      <c r="K58" s="233">
        <f>SUM(K59:K69)</f>
        <v>0</v>
      </c>
      <c r="L58" s="233"/>
      <c r="M58" s="233">
        <f>SUM(M59:M69)</f>
        <v>0</v>
      </c>
      <c r="N58" s="232"/>
      <c r="O58" s="232">
        <f>SUM(O59:O69)</f>
        <v>0</v>
      </c>
      <c r="P58" s="232"/>
      <c r="Q58" s="232">
        <f>SUM(Q59:Q69)</f>
        <v>0</v>
      </c>
      <c r="R58" s="233"/>
      <c r="S58" s="233"/>
      <c r="T58" s="234"/>
      <c r="U58" s="228"/>
      <c r="V58" s="228">
        <f>SUM(V59:V69)</f>
        <v>0</v>
      </c>
      <c r="W58" s="228"/>
      <c r="X58" s="228"/>
      <c r="Y58" s="228"/>
      <c r="AG58" t="s">
        <v>348</v>
      </c>
    </row>
    <row r="59" spans="1:60" ht="22.5" outlineLevel="1" x14ac:dyDescent="0.2">
      <c r="A59" s="249">
        <v>49</v>
      </c>
      <c r="B59" s="250" t="s">
        <v>1877</v>
      </c>
      <c r="C59" s="260" t="s">
        <v>1878</v>
      </c>
      <c r="D59" s="251" t="s">
        <v>1751</v>
      </c>
      <c r="E59" s="252">
        <v>2</v>
      </c>
      <c r="F59" s="253"/>
      <c r="G59" s="254">
        <f>ROUND(E59*F59,2)</f>
        <v>0</v>
      </c>
      <c r="H59" s="253"/>
      <c r="I59" s="254">
        <f>ROUND(E59*H59,2)</f>
        <v>0</v>
      </c>
      <c r="J59" s="253"/>
      <c r="K59" s="254">
        <f>ROUND(E59*J59,2)</f>
        <v>0</v>
      </c>
      <c r="L59" s="254">
        <v>21</v>
      </c>
      <c r="M59" s="254">
        <f>G59*(1+L59/100)</f>
        <v>0</v>
      </c>
      <c r="N59" s="252">
        <v>0</v>
      </c>
      <c r="O59" s="252">
        <f>ROUND(E59*N59,2)</f>
        <v>0</v>
      </c>
      <c r="P59" s="252">
        <v>0</v>
      </c>
      <c r="Q59" s="252">
        <f>ROUND(E59*P59,2)</f>
        <v>0</v>
      </c>
      <c r="R59" s="254"/>
      <c r="S59" s="254" t="s">
        <v>413</v>
      </c>
      <c r="T59" s="255" t="s">
        <v>353</v>
      </c>
      <c r="U59" s="223">
        <v>0</v>
      </c>
      <c r="V59" s="223">
        <f>ROUND(E59*U59,2)</f>
        <v>0</v>
      </c>
      <c r="W59" s="223"/>
      <c r="X59" s="223" t="s">
        <v>437</v>
      </c>
      <c r="Y59" s="223" t="s">
        <v>355</v>
      </c>
      <c r="Z59" s="212"/>
      <c r="AA59" s="212"/>
      <c r="AB59" s="212"/>
      <c r="AC59" s="212"/>
      <c r="AD59" s="212"/>
      <c r="AE59" s="212"/>
      <c r="AF59" s="212"/>
      <c r="AG59" s="212" t="s">
        <v>1879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9">
        <v>50</v>
      </c>
      <c r="B60" s="250" t="s">
        <v>1880</v>
      </c>
      <c r="C60" s="260" t="s">
        <v>1881</v>
      </c>
      <c r="D60" s="251" t="s">
        <v>1751</v>
      </c>
      <c r="E60" s="252">
        <v>1</v>
      </c>
      <c r="F60" s="253"/>
      <c r="G60" s="254">
        <f>ROUND(E60*F60,2)</f>
        <v>0</v>
      </c>
      <c r="H60" s="253"/>
      <c r="I60" s="254">
        <f>ROUND(E60*H60,2)</f>
        <v>0</v>
      </c>
      <c r="J60" s="253"/>
      <c r="K60" s="254">
        <f>ROUND(E60*J60,2)</f>
        <v>0</v>
      </c>
      <c r="L60" s="254">
        <v>21</v>
      </c>
      <c r="M60" s="254">
        <f>G60*(1+L60/100)</f>
        <v>0</v>
      </c>
      <c r="N60" s="252">
        <v>0</v>
      </c>
      <c r="O60" s="252">
        <f>ROUND(E60*N60,2)</f>
        <v>0</v>
      </c>
      <c r="P60" s="252">
        <v>0</v>
      </c>
      <c r="Q60" s="252">
        <f>ROUND(E60*P60,2)</f>
        <v>0</v>
      </c>
      <c r="R60" s="254"/>
      <c r="S60" s="254" t="s">
        <v>413</v>
      </c>
      <c r="T60" s="255" t="s">
        <v>353</v>
      </c>
      <c r="U60" s="223">
        <v>0</v>
      </c>
      <c r="V60" s="223">
        <f>ROUND(E60*U60,2)</f>
        <v>0</v>
      </c>
      <c r="W60" s="223"/>
      <c r="X60" s="223" t="s">
        <v>437</v>
      </c>
      <c r="Y60" s="223" t="s">
        <v>355</v>
      </c>
      <c r="Z60" s="212"/>
      <c r="AA60" s="212"/>
      <c r="AB60" s="212"/>
      <c r="AC60" s="212"/>
      <c r="AD60" s="212"/>
      <c r="AE60" s="212"/>
      <c r="AF60" s="212"/>
      <c r="AG60" s="212" t="s">
        <v>1879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49">
        <v>51</v>
      </c>
      <c r="B61" s="250" t="s">
        <v>1882</v>
      </c>
      <c r="C61" s="260" t="s">
        <v>1883</v>
      </c>
      <c r="D61" s="251" t="s">
        <v>1751</v>
      </c>
      <c r="E61" s="252">
        <v>1</v>
      </c>
      <c r="F61" s="253"/>
      <c r="G61" s="254">
        <f>ROUND(E61*F61,2)</f>
        <v>0</v>
      </c>
      <c r="H61" s="253"/>
      <c r="I61" s="254">
        <f>ROUND(E61*H61,2)</f>
        <v>0</v>
      </c>
      <c r="J61" s="253"/>
      <c r="K61" s="254">
        <f>ROUND(E61*J61,2)</f>
        <v>0</v>
      </c>
      <c r="L61" s="254">
        <v>21</v>
      </c>
      <c r="M61" s="254">
        <f>G61*(1+L61/100)</f>
        <v>0</v>
      </c>
      <c r="N61" s="252">
        <v>0</v>
      </c>
      <c r="O61" s="252">
        <f>ROUND(E61*N61,2)</f>
        <v>0</v>
      </c>
      <c r="P61" s="252">
        <v>0</v>
      </c>
      <c r="Q61" s="252">
        <f>ROUND(E61*P61,2)</f>
        <v>0</v>
      </c>
      <c r="R61" s="254"/>
      <c r="S61" s="254" t="s">
        <v>413</v>
      </c>
      <c r="T61" s="255" t="s">
        <v>353</v>
      </c>
      <c r="U61" s="223">
        <v>0</v>
      </c>
      <c r="V61" s="223">
        <f>ROUND(E61*U61,2)</f>
        <v>0</v>
      </c>
      <c r="W61" s="223"/>
      <c r="X61" s="223" t="s">
        <v>437</v>
      </c>
      <c r="Y61" s="223" t="s">
        <v>355</v>
      </c>
      <c r="Z61" s="212"/>
      <c r="AA61" s="212"/>
      <c r="AB61" s="212"/>
      <c r="AC61" s="212"/>
      <c r="AD61" s="212"/>
      <c r="AE61" s="212"/>
      <c r="AF61" s="212"/>
      <c r="AG61" s="212" t="s">
        <v>1879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9">
        <v>52</v>
      </c>
      <c r="B62" s="250" t="s">
        <v>1884</v>
      </c>
      <c r="C62" s="260" t="s">
        <v>1885</v>
      </c>
      <c r="D62" s="251" t="s">
        <v>1751</v>
      </c>
      <c r="E62" s="252">
        <v>1</v>
      </c>
      <c r="F62" s="253"/>
      <c r="G62" s="254">
        <f>ROUND(E62*F62,2)</f>
        <v>0</v>
      </c>
      <c r="H62" s="253"/>
      <c r="I62" s="254">
        <f>ROUND(E62*H62,2)</f>
        <v>0</v>
      </c>
      <c r="J62" s="253"/>
      <c r="K62" s="254">
        <f>ROUND(E62*J62,2)</f>
        <v>0</v>
      </c>
      <c r="L62" s="254">
        <v>21</v>
      </c>
      <c r="M62" s="254">
        <f>G62*(1+L62/100)</f>
        <v>0</v>
      </c>
      <c r="N62" s="252">
        <v>0</v>
      </c>
      <c r="O62" s="252">
        <f>ROUND(E62*N62,2)</f>
        <v>0</v>
      </c>
      <c r="P62" s="252">
        <v>0</v>
      </c>
      <c r="Q62" s="252">
        <f>ROUND(E62*P62,2)</f>
        <v>0</v>
      </c>
      <c r="R62" s="254"/>
      <c r="S62" s="254" t="s">
        <v>413</v>
      </c>
      <c r="T62" s="255" t="s">
        <v>353</v>
      </c>
      <c r="U62" s="223">
        <v>0</v>
      </c>
      <c r="V62" s="223">
        <f>ROUND(E62*U62,2)</f>
        <v>0</v>
      </c>
      <c r="W62" s="223"/>
      <c r="X62" s="223" t="s">
        <v>437</v>
      </c>
      <c r="Y62" s="223" t="s">
        <v>355</v>
      </c>
      <c r="Z62" s="212"/>
      <c r="AA62" s="212"/>
      <c r="AB62" s="212"/>
      <c r="AC62" s="212"/>
      <c r="AD62" s="212"/>
      <c r="AE62" s="212"/>
      <c r="AF62" s="212"/>
      <c r="AG62" s="212" t="s">
        <v>1879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9">
        <v>53</v>
      </c>
      <c r="B63" s="250" t="s">
        <v>1886</v>
      </c>
      <c r="C63" s="260" t="s">
        <v>1887</v>
      </c>
      <c r="D63" s="251" t="s">
        <v>1751</v>
      </c>
      <c r="E63" s="252">
        <v>2</v>
      </c>
      <c r="F63" s="253"/>
      <c r="G63" s="254">
        <f>ROUND(E63*F63,2)</f>
        <v>0</v>
      </c>
      <c r="H63" s="253"/>
      <c r="I63" s="254">
        <f>ROUND(E63*H63,2)</f>
        <v>0</v>
      </c>
      <c r="J63" s="253"/>
      <c r="K63" s="254">
        <f>ROUND(E63*J63,2)</f>
        <v>0</v>
      </c>
      <c r="L63" s="254">
        <v>21</v>
      </c>
      <c r="M63" s="254">
        <f>G63*(1+L63/100)</f>
        <v>0</v>
      </c>
      <c r="N63" s="252">
        <v>0</v>
      </c>
      <c r="O63" s="252">
        <f>ROUND(E63*N63,2)</f>
        <v>0</v>
      </c>
      <c r="P63" s="252">
        <v>0</v>
      </c>
      <c r="Q63" s="252">
        <f>ROUND(E63*P63,2)</f>
        <v>0</v>
      </c>
      <c r="R63" s="254"/>
      <c r="S63" s="254" t="s">
        <v>413</v>
      </c>
      <c r="T63" s="255" t="s">
        <v>353</v>
      </c>
      <c r="U63" s="223">
        <v>0</v>
      </c>
      <c r="V63" s="223">
        <f>ROUND(E63*U63,2)</f>
        <v>0</v>
      </c>
      <c r="W63" s="223"/>
      <c r="X63" s="223" t="s">
        <v>437</v>
      </c>
      <c r="Y63" s="223" t="s">
        <v>355</v>
      </c>
      <c r="Z63" s="212"/>
      <c r="AA63" s="212"/>
      <c r="AB63" s="212"/>
      <c r="AC63" s="212"/>
      <c r="AD63" s="212"/>
      <c r="AE63" s="212"/>
      <c r="AF63" s="212"/>
      <c r="AG63" s="212" t="s">
        <v>1879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9">
        <v>54</v>
      </c>
      <c r="B64" s="250" t="s">
        <v>1888</v>
      </c>
      <c r="C64" s="260" t="s">
        <v>1889</v>
      </c>
      <c r="D64" s="251" t="s">
        <v>1751</v>
      </c>
      <c r="E64" s="252">
        <v>1</v>
      </c>
      <c r="F64" s="253"/>
      <c r="G64" s="254">
        <f>ROUND(E64*F64,2)</f>
        <v>0</v>
      </c>
      <c r="H64" s="253"/>
      <c r="I64" s="254">
        <f>ROUND(E64*H64,2)</f>
        <v>0</v>
      </c>
      <c r="J64" s="253"/>
      <c r="K64" s="254">
        <f>ROUND(E64*J64,2)</f>
        <v>0</v>
      </c>
      <c r="L64" s="254">
        <v>21</v>
      </c>
      <c r="M64" s="254">
        <f>G64*(1+L64/100)</f>
        <v>0</v>
      </c>
      <c r="N64" s="252">
        <v>0</v>
      </c>
      <c r="O64" s="252">
        <f>ROUND(E64*N64,2)</f>
        <v>0</v>
      </c>
      <c r="P64" s="252">
        <v>0</v>
      </c>
      <c r="Q64" s="252">
        <f>ROUND(E64*P64,2)</f>
        <v>0</v>
      </c>
      <c r="R64" s="254"/>
      <c r="S64" s="254" t="s">
        <v>413</v>
      </c>
      <c r="T64" s="255" t="s">
        <v>353</v>
      </c>
      <c r="U64" s="223">
        <v>0</v>
      </c>
      <c r="V64" s="223">
        <f>ROUND(E64*U64,2)</f>
        <v>0</v>
      </c>
      <c r="W64" s="223"/>
      <c r="X64" s="223" t="s">
        <v>437</v>
      </c>
      <c r="Y64" s="223" t="s">
        <v>355</v>
      </c>
      <c r="Z64" s="212"/>
      <c r="AA64" s="212"/>
      <c r="AB64" s="212"/>
      <c r="AC64" s="212"/>
      <c r="AD64" s="212"/>
      <c r="AE64" s="212"/>
      <c r="AF64" s="212"/>
      <c r="AG64" s="212" t="s">
        <v>1879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9">
        <v>55</v>
      </c>
      <c r="B65" s="250" t="s">
        <v>1890</v>
      </c>
      <c r="C65" s="260" t="s">
        <v>1891</v>
      </c>
      <c r="D65" s="251" t="s">
        <v>1751</v>
      </c>
      <c r="E65" s="252">
        <v>1</v>
      </c>
      <c r="F65" s="253"/>
      <c r="G65" s="254">
        <f>ROUND(E65*F65,2)</f>
        <v>0</v>
      </c>
      <c r="H65" s="253"/>
      <c r="I65" s="254">
        <f>ROUND(E65*H65,2)</f>
        <v>0</v>
      </c>
      <c r="J65" s="253"/>
      <c r="K65" s="254">
        <f>ROUND(E65*J65,2)</f>
        <v>0</v>
      </c>
      <c r="L65" s="254">
        <v>21</v>
      </c>
      <c r="M65" s="254">
        <f>G65*(1+L65/100)</f>
        <v>0</v>
      </c>
      <c r="N65" s="252">
        <v>0</v>
      </c>
      <c r="O65" s="252">
        <f>ROUND(E65*N65,2)</f>
        <v>0</v>
      </c>
      <c r="P65" s="252">
        <v>0</v>
      </c>
      <c r="Q65" s="252">
        <f>ROUND(E65*P65,2)</f>
        <v>0</v>
      </c>
      <c r="R65" s="254"/>
      <c r="S65" s="254" t="s">
        <v>413</v>
      </c>
      <c r="T65" s="255" t="s">
        <v>353</v>
      </c>
      <c r="U65" s="223">
        <v>0</v>
      </c>
      <c r="V65" s="223">
        <f>ROUND(E65*U65,2)</f>
        <v>0</v>
      </c>
      <c r="W65" s="223"/>
      <c r="X65" s="223" t="s">
        <v>437</v>
      </c>
      <c r="Y65" s="223" t="s">
        <v>355</v>
      </c>
      <c r="Z65" s="212"/>
      <c r="AA65" s="212"/>
      <c r="AB65" s="212"/>
      <c r="AC65" s="212"/>
      <c r="AD65" s="212"/>
      <c r="AE65" s="212"/>
      <c r="AF65" s="212"/>
      <c r="AG65" s="212" t="s">
        <v>1879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33.75" outlineLevel="1" x14ac:dyDescent="0.2">
      <c r="A66" s="239">
        <v>56</v>
      </c>
      <c r="B66" s="240" t="s">
        <v>1892</v>
      </c>
      <c r="C66" s="257" t="s">
        <v>1893</v>
      </c>
      <c r="D66" s="241" t="s">
        <v>1751</v>
      </c>
      <c r="E66" s="242">
        <v>1</v>
      </c>
      <c r="F66" s="243"/>
      <c r="G66" s="244">
        <f>ROUND(E66*F66,2)</f>
        <v>0</v>
      </c>
      <c r="H66" s="243"/>
      <c r="I66" s="244">
        <f>ROUND(E66*H66,2)</f>
        <v>0</v>
      </c>
      <c r="J66" s="243"/>
      <c r="K66" s="244">
        <f>ROUND(E66*J66,2)</f>
        <v>0</v>
      </c>
      <c r="L66" s="244">
        <v>21</v>
      </c>
      <c r="M66" s="244">
        <f>G66*(1+L66/100)</f>
        <v>0</v>
      </c>
      <c r="N66" s="242">
        <v>0</v>
      </c>
      <c r="O66" s="242">
        <f>ROUND(E66*N66,2)</f>
        <v>0</v>
      </c>
      <c r="P66" s="242">
        <v>0</v>
      </c>
      <c r="Q66" s="242">
        <f>ROUND(E66*P66,2)</f>
        <v>0</v>
      </c>
      <c r="R66" s="244"/>
      <c r="S66" s="244" t="s">
        <v>413</v>
      </c>
      <c r="T66" s="245" t="s">
        <v>353</v>
      </c>
      <c r="U66" s="223">
        <v>0</v>
      </c>
      <c r="V66" s="223">
        <f>ROUND(E66*U66,2)</f>
        <v>0</v>
      </c>
      <c r="W66" s="223"/>
      <c r="X66" s="223" t="s">
        <v>437</v>
      </c>
      <c r="Y66" s="223" t="s">
        <v>355</v>
      </c>
      <c r="Z66" s="212"/>
      <c r="AA66" s="212"/>
      <c r="AB66" s="212"/>
      <c r="AC66" s="212"/>
      <c r="AD66" s="212"/>
      <c r="AE66" s="212"/>
      <c r="AF66" s="212"/>
      <c r="AG66" s="212" t="s">
        <v>1879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8" t="s">
        <v>1894</v>
      </c>
      <c r="D67" s="246"/>
      <c r="E67" s="246"/>
      <c r="F67" s="246"/>
      <c r="G67" s="246"/>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357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49">
        <v>57</v>
      </c>
      <c r="B68" s="250" t="s">
        <v>1895</v>
      </c>
      <c r="C68" s="260" t="s">
        <v>1896</v>
      </c>
      <c r="D68" s="251" t="s">
        <v>1751</v>
      </c>
      <c r="E68" s="252">
        <v>1</v>
      </c>
      <c r="F68" s="253"/>
      <c r="G68" s="254">
        <f>ROUND(E68*F68,2)</f>
        <v>0</v>
      </c>
      <c r="H68" s="253"/>
      <c r="I68" s="254">
        <f>ROUND(E68*H68,2)</f>
        <v>0</v>
      </c>
      <c r="J68" s="253"/>
      <c r="K68" s="254">
        <f>ROUND(E68*J68,2)</f>
        <v>0</v>
      </c>
      <c r="L68" s="254">
        <v>21</v>
      </c>
      <c r="M68" s="254">
        <f>G68*(1+L68/100)</f>
        <v>0</v>
      </c>
      <c r="N68" s="252">
        <v>0</v>
      </c>
      <c r="O68" s="252">
        <f>ROUND(E68*N68,2)</f>
        <v>0</v>
      </c>
      <c r="P68" s="252">
        <v>0</v>
      </c>
      <c r="Q68" s="252">
        <f>ROUND(E68*P68,2)</f>
        <v>0</v>
      </c>
      <c r="R68" s="254"/>
      <c r="S68" s="254" t="s">
        <v>413</v>
      </c>
      <c r="T68" s="255" t="s">
        <v>353</v>
      </c>
      <c r="U68" s="223">
        <v>0</v>
      </c>
      <c r="V68" s="223">
        <f>ROUND(E68*U68,2)</f>
        <v>0</v>
      </c>
      <c r="W68" s="223"/>
      <c r="X68" s="223" t="s">
        <v>437</v>
      </c>
      <c r="Y68" s="223" t="s">
        <v>355</v>
      </c>
      <c r="Z68" s="212"/>
      <c r="AA68" s="212"/>
      <c r="AB68" s="212"/>
      <c r="AC68" s="212"/>
      <c r="AD68" s="212"/>
      <c r="AE68" s="212"/>
      <c r="AF68" s="212"/>
      <c r="AG68" s="212" t="s">
        <v>1879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9">
        <v>58</v>
      </c>
      <c r="B69" s="250" t="s">
        <v>1897</v>
      </c>
      <c r="C69" s="260" t="s">
        <v>1898</v>
      </c>
      <c r="D69" s="251" t="s">
        <v>1751</v>
      </c>
      <c r="E69" s="252">
        <v>1</v>
      </c>
      <c r="F69" s="253"/>
      <c r="G69" s="254">
        <f>ROUND(E69*F69,2)</f>
        <v>0</v>
      </c>
      <c r="H69" s="253"/>
      <c r="I69" s="254">
        <f>ROUND(E69*H69,2)</f>
        <v>0</v>
      </c>
      <c r="J69" s="253"/>
      <c r="K69" s="254">
        <f>ROUND(E69*J69,2)</f>
        <v>0</v>
      </c>
      <c r="L69" s="254">
        <v>21</v>
      </c>
      <c r="M69" s="254">
        <f>G69*(1+L69/100)</f>
        <v>0</v>
      </c>
      <c r="N69" s="252">
        <v>0</v>
      </c>
      <c r="O69" s="252">
        <f>ROUND(E69*N69,2)</f>
        <v>0</v>
      </c>
      <c r="P69" s="252">
        <v>0</v>
      </c>
      <c r="Q69" s="252">
        <f>ROUND(E69*P69,2)</f>
        <v>0</v>
      </c>
      <c r="R69" s="254"/>
      <c r="S69" s="254" t="s">
        <v>413</v>
      </c>
      <c r="T69" s="255" t="s">
        <v>353</v>
      </c>
      <c r="U69" s="223">
        <v>0</v>
      </c>
      <c r="V69" s="223">
        <f>ROUND(E69*U69,2)</f>
        <v>0</v>
      </c>
      <c r="W69" s="223"/>
      <c r="X69" s="223" t="s">
        <v>437</v>
      </c>
      <c r="Y69" s="223" t="s">
        <v>355</v>
      </c>
      <c r="Z69" s="212"/>
      <c r="AA69" s="212"/>
      <c r="AB69" s="212"/>
      <c r="AC69" s="212"/>
      <c r="AD69" s="212"/>
      <c r="AE69" s="212"/>
      <c r="AF69" s="212"/>
      <c r="AG69" s="212" t="s">
        <v>1879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347</v>
      </c>
      <c r="B70" s="230" t="s">
        <v>276</v>
      </c>
      <c r="C70" s="256" t="s">
        <v>1899</v>
      </c>
      <c r="D70" s="231"/>
      <c r="E70" s="232"/>
      <c r="F70" s="233"/>
      <c r="G70" s="233">
        <f>SUMIF(AG71:AG77,"&lt;&gt;NOR",G71:G77)</f>
        <v>0</v>
      </c>
      <c r="H70" s="233"/>
      <c r="I70" s="233">
        <f>SUM(I71:I77)</f>
        <v>0</v>
      </c>
      <c r="J70" s="233"/>
      <c r="K70" s="233">
        <f>SUM(K71:K77)</f>
        <v>0</v>
      </c>
      <c r="L70" s="233"/>
      <c r="M70" s="233">
        <f>SUM(M71:M77)</f>
        <v>0</v>
      </c>
      <c r="N70" s="232"/>
      <c r="O70" s="232">
        <f>SUM(O71:O77)</f>
        <v>0</v>
      </c>
      <c r="P70" s="232"/>
      <c r="Q70" s="232">
        <f>SUM(Q71:Q77)</f>
        <v>0</v>
      </c>
      <c r="R70" s="233"/>
      <c r="S70" s="233"/>
      <c r="T70" s="234"/>
      <c r="U70" s="228"/>
      <c r="V70" s="228">
        <f>SUM(V71:V77)</f>
        <v>0</v>
      </c>
      <c r="W70" s="228"/>
      <c r="X70" s="228"/>
      <c r="Y70" s="228"/>
      <c r="AG70" t="s">
        <v>348</v>
      </c>
    </row>
    <row r="71" spans="1:60" outlineLevel="1" x14ac:dyDescent="0.2">
      <c r="A71" s="249">
        <v>59</v>
      </c>
      <c r="B71" s="250" t="s">
        <v>1900</v>
      </c>
      <c r="C71" s="260" t="s">
        <v>1901</v>
      </c>
      <c r="D71" s="251" t="s">
        <v>1751</v>
      </c>
      <c r="E71" s="252">
        <v>8</v>
      </c>
      <c r="F71" s="253"/>
      <c r="G71" s="254">
        <f>ROUND(E71*F71,2)</f>
        <v>0</v>
      </c>
      <c r="H71" s="253"/>
      <c r="I71" s="254">
        <f>ROUND(E71*H71,2)</f>
        <v>0</v>
      </c>
      <c r="J71" s="253"/>
      <c r="K71" s="254">
        <f>ROUND(E71*J71,2)</f>
        <v>0</v>
      </c>
      <c r="L71" s="254">
        <v>21</v>
      </c>
      <c r="M71" s="254">
        <f>G71*(1+L71/100)</f>
        <v>0</v>
      </c>
      <c r="N71" s="252">
        <v>0</v>
      </c>
      <c r="O71" s="252">
        <f>ROUND(E71*N71,2)</f>
        <v>0</v>
      </c>
      <c r="P71" s="252">
        <v>0</v>
      </c>
      <c r="Q71" s="252">
        <f>ROUND(E71*P71,2)</f>
        <v>0</v>
      </c>
      <c r="R71" s="254"/>
      <c r="S71" s="254" t="s">
        <v>413</v>
      </c>
      <c r="T71" s="255" t="s">
        <v>353</v>
      </c>
      <c r="U71" s="223">
        <v>0</v>
      </c>
      <c r="V71" s="223">
        <f>ROUND(E71*U71,2)</f>
        <v>0</v>
      </c>
      <c r="W71" s="223"/>
      <c r="X71" s="223" t="s">
        <v>437</v>
      </c>
      <c r="Y71" s="223" t="s">
        <v>355</v>
      </c>
      <c r="Z71" s="212"/>
      <c r="AA71" s="212"/>
      <c r="AB71" s="212"/>
      <c r="AC71" s="212"/>
      <c r="AD71" s="212"/>
      <c r="AE71" s="212"/>
      <c r="AF71" s="212"/>
      <c r="AG71" s="212" t="s">
        <v>1879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9">
        <v>60</v>
      </c>
      <c r="B72" s="250" t="s">
        <v>1902</v>
      </c>
      <c r="C72" s="260" t="s">
        <v>1903</v>
      </c>
      <c r="D72" s="251" t="s">
        <v>1751</v>
      </c>
      <c r="E72" s="252">
        <v>1</v>
      </c>
      <c r="F72" s="253"/>
      <c r="G72" s="254">
        <f>ROUND(E72*F72,2)</f>
        <v>0</v>
      </c>
      <c r="H72" s="253"/>
      <c r="I72" s="254">
        <f>ROUND(E72*H72,2)</f>
        <v>0</v>
      </c>
      <c r="J72" s="253"/>
      <c r="K72" s="254">
        <f>ROUND(E72*J72,2)</f>
        <v>0</v>
      </c>
      <c r="L72" s="254">
        <v>21</v>
      </c>
      <c r="M72" s="254">
        <f>G72*(1+L72/100)</f>
        <v>0</v>
      </c>
      <c r="N72" s="252">
        <v>0</v>
      </c>
      <c r="O72" s="252">
        <f>ROUND(E72*N72,2)</f>
        <v>0</v>
      </c>
      <c r="P72" s="252">
        <v>0</v>
      </c>
      <c r="Q72" s="252">
        <f>ROUND(E72*P72,2)</f>
        <v>0</v>
      </c>
      <c r="R72" s="254"/>
      <c r="S72" s="254" t="s">
        <v>413</v>
      </c>
      <c r="T72" s="255" t="s">
        <v>353</v>
      </c>
      <c r="U72" s="223">
        <v>0</v>
      </c>
      <c r="V72" s="223">
        <f>ROUND(E72*U72,2)</f>
        <v>0</v>
      </c>
      <c r="W72" s="223"/>
      <c r="X72" s="223" t="s">
        <v>437</v>
      </c>
      <c r="Y72" s="223" t="s">
        <v>355</v>
      </c>
      <c r="Z72" s="212"/>
      <c r="AA72" s="212"/>
      <c r="AB72" s="212"/>
      <c r="AC72" s="212"/>
      <c r="AD72" s="212"/>
      <c r="AE72" s="212"/>
      <c r="AF72" s="212"/>
      <c r="AG72" s="212" t="s">
        <v>1879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9">
        <v>61</v>
      </c>
      <c r="B73" s="250" t="s">
        <v>1904</v>
      </c>
      <c r="C73" s="260" t="s">
        <v>1905</v>
      </c>
      <c r="D73" s="251" t="s">
        <v>1751</v>
      </c>
      <c r="E73" s="252">
        <v>1</v>
      </c>
      <c r="F73" s="253"/>
      <c r="G73" s="254">
        <f>ROUND(E73*F73,2)</f>
        <v>0</v>
      </c>
      <c r="H73" s="253"/>
      <c r="I73" s="254">
        <f>ROUND(E73*H73,2)</f>
        <v>0</v>
      </c>
      <c r="J73" s="253"/>
      <c r="K73" s="254">
        <f>ROUND(E73*J73,2)</f>
        <v>0</v>
      </c>
      <c r="L73" s="254">
        <v>21</v>
      </c>
      <c r="M73" s="254">
        <f>G73*(1+L73/100)</f>
        <v>0</v>
      </c>
      <c r="N73" s="252">
        <v>0</v>
      </c>
      <c r="O73" s="252">
        <f>ROUND(E73*N73,2)</f>
        <v>0</v>
      </c>
      <c r="P73" s="252">
        <v>0</v>
      </c>
      <c r="Q73" s="252">
        <f>ROUND(E73*P73,2)</f>
        <v>0</v>
      </c>
      <c r="R73" s="254"/>
      <c r="S73" s="254" t="s">
        <v>413</v>
      </c>
      <c r="T73" s="255" t="s">
        <v>353</v>
      </c>
      <c r="U73" s="223">
        <v>0</v>
      </c>
      <c r="V73" s="223">
        <f>ROUND(E73*U73,2)</f>
        <v>0</v>
      </c>
      <c r="W73" s="223"/>
      <c r="X73" s="223" t="s">
        <v>437</v>
      </c>
      <c r="Y73" s="223" t="s">
        <v>355</v>
      </c>
      <c r="Z73" s="212"/>
      <c r="AA73" s="212"/>
      <c r="AB73" s="212"/>
      <c r="AC73" s="212"/>
      <c r="AD73" s="212"/>
      <c r="AE73" s="212"/>
      <c r="AF73" s="212"/>
      <c r="AG73" s="212" t="s">
        <v>1879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9">
        <v>62</v>
      </c>
      <c r="B74" s="250" t="s">
        <v>1906</v>
      </c>
      <c r="C74" s="260" t="s">
        <v>1907</v>
      </c>
      <c r="D74" s="251" t="s">
        <v>1751</v>
      </c>
      <c r="E74" s="252">
        <v>1</v>
      </c>
      <c r="F74" s="253"/>
      <c r="G74" s="254">
        <f>ROUND(E74*F74,2)</f>
        <v>0</v>
      </c>
      <c r="H74" s="253"/>
      <c r="I74" s="254">
        <f>ROUND(E74*H74,2)</f>
        <v>0</v>
      </c>
      <c r="J74" s="253"/>
      <c r="K74" s="254">
        <f>ROUND(E74*J74,2)</f>
        <v>0</v>
      </c>
      <c r="L74" s="254">
        <v>21</v>
      </c>
      <c r="M74" s="254">
        <f>G74*(1+L74/100)</f>
        <v>0</v>
      </c>
      <c r="N74" s="252">
        <v>0</v>
      </c>
      <c r="O74" s="252">
        <f>ROUND(E74*N74,2)</f>
        <v>0</v>
      </c>
      <c r="P74" s="252">
        <v>0</v>
      </c>
      <c r="Q74" s="252">
        <f>ROUND(E74*P74,2)</f>
        <v>0</v>
      </c>
      <c r="R74" s="254"/>
      <c r="S74" s="254" t="s">
        <v>413</v>
      </c>
      <c r="T74" s="255" t="s">
        <v>353</v>
      </c>
      <c r="U74" s="223">
        <v>0</v>
      </c>
      <c r="V74" s="223">
        <f>ROUND(E74*U74,2)</f>
        <v>0</v>
      </c>
      <c r="W74" s="223"/>
      <c r="X74" s="223" t="s">
        <v>437</v>
      </c>
      <c r="Y74" s="223" t="s">
        <v>355</v>
      </c>
      <c r="Z74" s="212"/>
      <c r="AA74" s="212"/>
      <c r="AB74" s="212"/>
      <c r="AC74" s="212"/>
      <c r="AD74" s="212"/>
      <c r="AE74" s="212"/>
      <c r="AF74" s="212"/>
      <c r="AG74" s="212" t="s">
        <v>1879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33.75" outlineLevel="1" x14ac:dyDescent="0.2">
      <c r="A75" s="249">
        <v>63</v>
      </c>
      <c r="B75" s="250" t="s">
        <v>1908</v>
      </c>
      <c r="C75" s="260" t="s">
        <v>1909</v>
      </c>
      <c r="D75" s="251" t="s">
        <v>1751</v>
      </c>
      <c r="E75" s="252">
        <v>1</v>
      </c>
      <c r="F75" s="253"/>
      <c r="G75" s="254">
        <f>ROUND(E75*F75,2)</f>
        <v>0</v>
      </c>
      <c r="H75" s="253"/>
      <c r="I75" s="254">
        <f>ROUND(E75*H75,2)</f>
        <v>0</v>
      </c>
      <c r="J75" s="253"/>
      <c r="K75" s="254">
        <f>ROUND(E75*J75,2)</f>
        <v>0</v>
      </c>
      <c r="L75" s="254">
        <v>21</v>
      </c>
      <c r="M75" s="254">
        <f>G75*(1+L75/100)</f>
        <v>0</v>
      </c>
      <c r="N75" s="252">
        <v>0</v>
      </c>
      <c r="O75" s="252">
        <f>ROUND(E75*N75,2)</f>
        <v>0</v>
      </c>
      <c r="P75" s="252">
        <v>0</v>
      </c>
      <c r="Q75" s="252">
        <f>ROUND(E75*P75,2)</f>
        <v>0</v>
      </c>
      <c r="R75" s="254"/>
      <c r="S75" s="254" t="s">
        <v>413</v>
      </c>
      <c r="T75" s="255" t="s">
        <v>353</v>
      </c>
      <c r="U75" s="223">
        <v>0</v>
      </c>
      <c r="V75" s="223">
        <f>ROUND(E75*U75,2)</f>
        <v>0</v>
      </c>
      <c r="W75" s="223"/>
      <c r="X75" s="223" t="s">
        <v>437</v>
      </c>
      <c r="Y75" s="223" t="s">
        <v>355</v>
      </c>
      <c r="Z75" s="212"/>
      <c r="AA75" s="212"/>
      <c r="AB75" s="212"/>
      <c r="AC75" s="212"/>
      <c r="AD75" s="212"/>
      <c r="AE75" s="212"/>
      <c r="AF75" s="212"/>
      <c r="AG75" s="212" t="s">
        <v>1879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9">
        <v>64</v>
      </c>
      <c r="B76" s="250" t="s">
        <v>1910</v>
      </c>
      <c r="C76" s="260" t="s">
        <v>1911</v>
      </c>
      <c r="D76" s="251" t="s">
        <v>1751</v>
      </c>
      <c r="E76" s="252">
        <v>1</v>
      </c>
      <c r="F76" s="253"/>
      <c r="G76" s="254">
        <f>ROUND(E76*F76,2)</f>
        <v>0</v>
      </c>
      <c r="H76" s="253"/>
      <c r="I76" s="254">
        <f>ROUND(E76*H76,2)</f>
        <v>0</v>
      </c>
      <c r="J76" s="253"/>
      <c r="K76" s="254">
        <f>ROUND(E76*J76,2)</f>
        <v>0</v>
      </c>
      <c r="L76" s="254">
        <v>21</v>
      </c>
      <c r="M76" s="254">
        <f>G76*(1+L76/100)</f>
        <v>0</v>
      </c>
      <c r="N76" s="252">
        <v>0</v>
      </c>
      <c r="O76" s="252">
        <f>ROUND(E76*N76,2)</f>
        <v>0</v>
      </c>
      <c r="P76" s="252">
        <v>0</v>
      </c>
      <c r="Q76" s="252">
        <f>ROUND(E76*P76,2)</f>
        <v>0</v>
      </c>
      <c r="R76" s="254"/>
      <c r="S76" s="254" t="s">
        <v>413</v>
      </c>
      <c r="T76" s="255" t="s">
        <v>353</v>
      </c>
      <c r="U76" s="223">
        <v>0</v>
      </c>
      <c r="V76" s="223">
        <f>ROUND(E76*U76,2)</f>
        <v>0</v>
      </c>
      <c r="W76" s="223"/>
      <c r="X76" s="223" t="s">
        <v>437</v>
      </c>
      <c r="Y76" s="223" t="s">
        <v>355</v>
      </c>
      <c r="Z76" s="212"/>
      <c r="AA76" s="212"/>
      <c r="AB76" s="212"/>
      <c r="AC76" s="212"/>
      <c r="AD76" s="212"/>
      <c r="AE76" s="212"/>
      <c r="AF76" s="212"/>
      <c r="AG76" s="212" t="s">
        <v>1879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33.75" outlineLevel="1" x14ac:dyDescent="0.2">
      <c r="A77" s="239">
        <v>65</v>
      </c>
      <c r="B77" s="240" t="s">
        <v>1912</v>
      </c>
      <c r="C77" s="257" t="s">
        <v>1913</v>
      </c>
      <c r="D77" s="241"/>
      <c r="E77" s="242">
        <v>0</v>
      </c>
      <c r="F77" s="243"/>
      <c r="G77" s="244">
        <f>ROUND(E77*F77,2)</f>
        <v>0</v>
      </c>
      <c r="H77" s="243"/>
      <c r="I77" s="244">
        <f>ROUND(E77*H77,2)</f>
        <v>0</v>
      </c>
      <c r="J77" s="243"/>
      <c r="K77" s="244">
        <f>ROUND(E77*J77,2)</f>
        <v>0</v>
      </c>
      <c r="L77" s="244">
        <v>21</v>
      </c>
      <c r="M77" s="244">
        <f>G77*(1+L77/100)</f>
        <v>0</v>
      </c>
      <c r="N77" s="242">
        <v>0</v>
      </c>
      <c r="O77" s="242">
        <f>ROUND(E77*N77,2)</f>
        <v>0</v>
      </c>
      <c r="P77" s="242">
        <v>0</v>
      </c>
      <c r="Q77" s="242">
        <f>ROUND(E77*P77,2)</f>
        <v>0</v>
      </c>
      <c r="R77" s="244"/>
      <c r="S77" s="244" t="s">
        <v>413</v>
      </c>
      <c r="T77" s="245" t="s">
        <v>353</v>
      </c>
      <c r="U77" s="223">
        <v>0</v>
      </c>
      <c r="V77" s="223">
        <f>ROUND(E77*U77,2)</f>
        <v>0</v>
      </c>
      <c r="W77" s="223"/>
      <c r="X77" s="223" t="s">
        <v>437</v>
      </c>
      <c r="Y77" s="223" t="s">
        <v>355</v>
      </c>
      <c r="Z77" s="212"/>
      <c r="AA77" s="212"/>
      <c r="AB77" s="212"/>
      <c r="AC77" s="212"/>
      <c r="AD77" s="212"/>
      <c r="AE77" s="212"/>
      <c r="AF77" s="212"/>
      <c r="AG77" s="212" t="s">
        <v>1879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3"/>
      <c r="B78" s="4"/>
      <c r="C78" s="261"/>
      <c r="D78" s="6"/>
      <c r="E78" s="3"/>
      <c r="F78" s="3"/>
      <c r="G78" s="3"/>
      <c r="H78" s="3"/>
      <c r="I78" s="3"/>
      <c r="J78" s="3"/>
      <c r="K78" s="3"/>
      <c r="L78" s="3"/>
      <c r="M78" s="3"/>
      <c r="N78" s="3"/>
      <c r="O78" s="3"/>
      <c r="P78" s="3"/>
      <c r="Q78" s="3"/>
      <c r="R78" s="3"/>
      <c r="S78" s="3"/>
      <c r="T78" s="3"/>
      <c r="U78" s="3"/>
      <c r="V78" s="3"/>
      <c r="W78" s="3"/>
      <c r="X78" s="3"/>
      <c r="Y78" s="3"/>
      <c r="AE78">
        <v>12</v>
      </c>
      <c r="AF78">
        <v>21</v>
      </c>
      <c r="AG78" t="s">
        <v>333</v>
      </c>
    </row>
    <row r="79" spans="1:60" x14ac:dyDescent="0.2">
      <c r="A79" s="215"/>
      <c r="B79" s="216" t="s">
        <v>29</v>
      </c>
      <c r="C79" s="262"/>
      <c r="D79" s="217"/>
      <c r="E79" s="218"/>
      <c r="F79" s="218"/>
      <c r="G79" s="238">
        <f>G8+G40+G58+G70</f>
        <v>0</v>
      </c>
      <c r="H79" s="3"/>
      <c r="I79" s="3"/>
      <c r="J79" s="3"/>
      <c r="K79" s="3"/>
      <c r="L79" s="3"/>
      <c r="M79" s="3"/>
      <c r="N79" s="3"/>
      <c r="O79" s="3"/>
      <c r="P79" s="3"/>
      <c r="Q79" s="3"/>
      <c r="R79" s="3"/>
      <c r="S79" s="3"/>
      <c r="T79" s="3"/>
      <c r="U79" s="3"/>
      <c r="V79" s="3"/>
      <c r="W79" s="3"/>
      <c r="X79" s="3"/>
      <c r="Y79" s="3"/>
      <c r="AE79">
        <f>SUMIF(L7:L77,AE78,G7:G77)</f>
        <v>0</v>
      </c>
      <c r="AF79">
        <f>SUMIF(L7:L77,AF78,G7:G77)</f>
        <v>0</v>
      </c>
      <c r="AG79" t="s">
        <v>429</v>
      </c>
    </row>
    <row r="80" spans="1:60" x14ac:dyDescent="0.2">
      <c r="C80" s="263"/>
      <c r="D80" s="10"/>
      <c r="AG80" t="s">
        <v>431</v>
      </c>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aD498K4R7AfNP5bZPZ6C+mXsrtjc0+CuWdhBMX62dcSmU7LNDJ/soIPOG0Ia15fPp0tGqktF+erUauKg4DTGg==" saltValue="pOr37Tl9Knvyq3RjoHXWzA==" spinCount="100000" sheet="1" formatRows="0"/>
  <mergeCells count="5">
    <mergeCell ref="A1:G1"/>
    <mergeCell ref="C2:G2"/>
    <mergeCell ref="C3:G3"/>
    <mergeCell ref="C4:G4"/>
    <mergeCell ref="C67:G6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9C21D-935B-4CF1-91FB-9D219FA4D1E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61</v>
      </c>
      <c r="C3" s="201" t="s">
        <v>62</v>
      </c>
      <c r="D3" s="199"/>
      <c r="E3" s="199"/>
      <c r="F3" s="199"/>
      <c r="G3" s="200"/>
      <c r="AC3" s="176" t="s">
        <v>321</v>
      </c>
      <c r="AG3" t="s">
        <v>323</v>
      </c>
    </row>
    <row r="4" spans="1:60" ht="24.95" customHeight="1" x14ac:dyDescent="0.2">
      <c r="A4" s="202" t="s">
        <v>9</v>
      </c>
      <c r="B4" s="203" t="s">
        <v>69</v>
      </c>
      <c r="C4" s="204" t="s">
        <v>70</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244</v>
      </c>
      <c r="C8" s="256" t="s">
        <v>245</v>
      </c>
      <c r="D8" s="231"/>
      <c r="E8" s="232"/>
      <c r="F8" s="233"/>
      <c r="G8" s="233">
        <f>SUMIF(AG9:AG21,"&lt;&gt;NOR",G9:G21)</f>
        <v>0</v>
      </c>
      <c r="H8" s="233"/>
      <c r="I8" s="233">
        <f>SUM(I9:I21)</f>
        <v>0</v>
      </c>
      <c r="J8" s="233"/>
      <c r="K8" s="233">
        <f>SUM(K9:K21)</f>
        <v>0</v>
      </c>
      <c r="L8" s="233"/>
      <c r="M8" s="233">
        <f>SUM(M9:M21)</f>
        <v>0</v>
      </c>
      <c r="N8" s="232"/>
      <c r="O8" s="232">
        <f>SUM(O9:O21)</f>
        <v>0</v>
      </c>
      <c r="P8" s="232"/>
      <c r="Q8" s="232">
        <f>SUM(Q9:Q21)</f>
        <v>0</v>
      </c>
      <c r="R8" s="233"/>
      <c r="S8" s="233"/>
      <c r="T8" s="234"/>
      <c r="U8" s="228"/>
      <c r="V8" s="228">
        <f>SUM(V9:V21)</f>
        <v>0</v>
      </c>
      <c r="W8" s="228"/>
      <c r="X8" s="228"/>
      <c r="Y8" s="228"/>
      <c r="AG8" t="s">
        <v>348</v>
      </c>
    </row>
    <row r="9" spans="1:60" ht="33.75" outlineLevel="1" x14ac:dyDescent="0.2">
      <c r="A9" s="239">
        <v>1</v>
      </c>
      <c r="B9" s="240" t="s">
        <v>1914</v>
      </c>
      <c r="C9" s="257" t="s">
        <v>1915</v>
      </c>
      <c r="D9" s="241" t="s">
        <v>862</v>
      </c>
      <c r="E9" s="242">
        <v>2</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413</v>
      </c>
      <c r="T9" s="245" t="s">
        <v>353</v>
      </c>
      <c r="U9" s="223">
        <v>0</v>
      </c>
      <c r="V9" s="223">
        <f>ROUND(E9*U9,2)</f>
        <v>0</v>
      </c>
      <c r="W9" s="223"/>
      <c r="X9" s="223" t="s">
        <v>437</v>
      </c>
      <c r="Y9" s="223" t="s">
        <v>355</v>
      </c>
      <c r="Z9" s="212"/>
      <c r="AA9" s="212"/>
      <c r="AB9" s="212"/>
      <c r="AC9" s="212"/>
      <c r="AD9" s="212"/>
      <c r="AE9" s="212"/>
      <c r="AF9" s="212"/>
      <c r="AG9" s="212" t="s">
        <v>438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8" t="s">
        <v>1916</v>
      </c>
      <c r="D10" s="246"/>
      <c r="E10" s="246"/>
      <c r="F10" s="246"/>
      <c r="G10" s="246"/>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357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59" t="s">
        <v>1917</v>
      </c>
      <c r="D11" s="248"/>
      <c r="E11" s="248"/>
      <c r="F11" s="248"/>
      <c r="G11" s="248"/>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357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9" t="s">
        <v>1918</v>
      </c>
      <c r="D12" s="248"/>
      <c r="E12" s="248"/>
      <c r="F12" s="248"/>
      <c r="G12" s="248"/>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357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9" t="s">
        <v>1919</v>
      </c>
      <c r="D13" s="248"/>
      <c r="E13" s="248"/>
      <c r="F13" s="248"/>
      <c r="G13" s="248"/>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357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9">
        <v>2</v>
      </c>
      <c r="B14" s="250" t="s">
        <v>206</v>
      </c>
      <c r="C14" s="260" t="s">
        <v>1920</v>
      </c>
      <c r="D14" s="251" t="s">
        <v>1751</v>
      </c>
      <c r="E14" s="252">
        <v>2</v>
      </c>
      <c r="F14" s="253"/>
      <c r="G14" s="254">
        <f>ROUND(E14*F14,2)</f>
        <v>0</v>
      </c>
      <c r="H14" s="253"/>
      <c r="I14" s="254">
        <f>ROUND(E14*H14,2)</f>
        <v>0</v>
      </c>
      <c r="J14" s="253"/>
      <c r="K14" s="254">
        <f>ROUND(E14*J14,2)</f>
        <v>0</v>
      </c>
      <c r="L14" s="254">
        <v>21</v>
      </c>
      <c r="M14" s="254">
        <f>G14*(1+L14/100)</f>
        <v>0</v>
      </c>
      <c r="N14" s="252">
        <v>0</v>
      </c>
      <c r="O14" s="252">
        <f>ROUND(E14*N14,2)</f>
        <v>0</v>
      </c>
      <c r="P14" s="252">
        <v>0</v>
      </c>
      <c r="Q14" s="252">
        <f>ROUND(E14*P14,2)</f>
        <v>0</v>
      </c>
      <c r="R14" s="254"/>
      <c r="S14" s="254" t="s">
        <v>413</v>
      </c>
      <c r="T14" s="255" t="s">
        <v>353</v>
      </c>
      <c r="U14" s="223">
        <v>0</v>
      </c>
      <c r="V14" s="223">
        <f>ROUND(E14*U14,2)</f>
        <v>0</v>
      </c>
      <c r="W14" s="223"/>
      <c r="X14" s="223" t="s">
        <v>437</v>
      </c>
      <c r="Y14" s="223" t="s">
        <v>355</v>
      </c>
      <c r="Z14" s="212"/>
      <c r="AA14" s="212"/>
      <c r="AB14" s="212"/>
      <c r="AC14" s="212"/>
      <c r="AD14" s="212"/>
      <c r="AE14" s="212"/>
      <c r="AF14" s="212"/>
      <c r="AG14" s="212" t="s">
        <v>438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3</v>
      </c>
      <c r="B15" s="250" t="s">
        <v>1921</v>
      </c>
      <c r="C15" s="260" t="s">
        <v>1922</v>
      </c>
      <c r="D15" s="251" t="s">
        <v>1923</v>
      </c>
      <c r="E15" s="252">
        <v>28.8</v>
      </c>
      <c r="F15" s="253"/>
      <c r="G15" s="254">
        <f>ROUND(E15*F15,2)</f>
        <v>0</v>
      </c>
      <c r="H15" s="253"/>
      <c r="I15" s="254">
        <f>ROUND(E15*H15,2)</f>
        <v>0</v>
      </c>
      <c r="J15" s="253"/>
      <c r="K15" s="254">
        <f>ROUND(E15*J15,2)</f>
        <v>0</v>
      </c>
      <c r="L15" s="254">
        <v>21</v>
      </c>
      <c r="M15" s="254">
        <f>G15*(1+L15/100)</f>
        <v>0</v>
      </c>
      <c r="N15" s="252">
        <v>0</v>
      </c>
      <c r="O15" s="252">
        <f>ROUND(E15*N15,2)</f>
        <v>0</v>
      </c>
      <c r="P15" s="252">
        <v>0</v>
      </c>
      <c r="Q15" s="252">
        <f>ROUND(E15*P15,2)</f>
        <v>0</v>
      </c>
      <c r="R15" s="254"/>
      <c r="S15" s="254" t="s">
        <v>413</v>
      </c>
      <c r="T15" s="255" t="s">
        <v>353</v>
      </c>
      <c r="U15" s="223">
        <v>0</v>
      </c>
      <c r="V15" s="223">
        <f>ROUND(E15*U15,2)</f>
        <v>0</v>
      </c>
      <c r="W15" s="223"/>
      <c r="X15" s="223" t="s">
        <v>437</v>
      </c>
      <c r="Y15" s="223" t="s">
        <v>355</v>
      </c>
      <c r="Z15" s="212"/>
      <c r="AA15" s="212"/>
      <c r="AB15" s="212"/>
      <c r="AC15" s="212"/>
      <c r="AD15" s="212"/>
      <c r="AE15" s="212"/>
      <c r="AF15" s="212"/>
      <c r="AG15" s="212" t="s">
        <v>438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4</v>
      </c>
      <c r="B16" s="250" t="s">
        <v>1921</v>
      </c>
      <c r="C16" s="260" t="s">
        <v>1922</v>
      </c>
      <c r="D16" s="251" t="s">
        <v>1923</v>
      </c>
      <c r="E16" s="252">
        <v>67.2</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413</v>
      </c>
      <c r="T16" s="255" t="s">
        <v>353</v>
      </c>
      <c r="U16" s="223">
        <v>0</v>
      </c>
      <c r="V16" s="223">
        <f>ROUND(E16*U16,2)</f>
        <v>0</v>
      </c>
      <c r="W16" s="223"/>
      <c r="X16" s="223" t="s">
        <v>437</v>
      </c>
      <c r="Y16" s="223" t="s">
        <v>355</v>
      </c>
      <c r="Z16" s="212"/>
      <c r="AA16" s="212"/>
      <c r="AB16" s="212"/>
      <c r="AC16" s="212"/>
      <c r="AD16" s="212"/>
      <c r="AE16" s="212"/>
      <c r="AF16" s="212"/>
      <c r="AG16" s="212" t="s">
        <v>438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5</v>
      </c>
      <c r="B17" s="250" t="s">
        <v>1921</v>
      </c>
      <c r="C17" s="260" t="s">
        <v>1922</v>
      </c>
      <c r="D17" s="251" t="s">
        <v>1923</v>
      </c>
      <c r="E17" s="252">
        <v>14.4</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437</v>
      </c>
      <c r="Y17" s="223" t="s">
        <v>355</v>
      </c>
      <c r="Z17" s="212"/>
      <c r="AA17" s="212"/>
      <c r="AB17" s="212"/>
      <c r="AC17" s="212"/>
      <c r="AD17" s="212"/>
      <c r="AE17" s="212"/>
      <c r="AF17" s="212"/>
      <c r="AG17" s="212" t="s">
        <v>438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6</v>
      </c>
      <c r="B18" s="250" t="s">
        <v>1816</v>
      </c>
      <c r="C18" s="260" t="s">
        <v>1924</v>
      </c>
      <c r="D18" s="251" t="s">
        <v>1751</v>
      </c>
      <c r="E18" s="252">
        <v>1</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413</v>
      </c>
      <c r="T18" s="255" t="s">
        <v>353</v>
      </c>
      <c r="U18" s="223">
        <v>0</v>
      </c>
      <c r="V18" s="223">
        <f>ROUND(E18*U18,2)</f>
        <v>0</v>
      </c>
      <c r="W18" s="223"/>
      <c r="X18" s="223" t="s">
        <v>437</v>
      </c>
      <c r="Y18" s="223" t="s">
        <v>355</v>
      </c>
      <c r="Z18" s="212"/>
      <c r="AA18" s="212"/>
      <c r="AB18" s="212"/>
      <c r="AC18" s="212"/>
      <c r="AD18" s="212"/>
      <c r="AE18" s="212"/>
      <c r="AF18" s="212"/>
      <c r="AG18" s="212" t="s">
        <v>438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7</v>
      </c>
      <c r="B19" s="250" t="s">
        <v>1925</v>
      </c>
      <c r="C19" s="260" t="s">
        <v>1926</v>
      </c>
      <c r="D19" s="251" t="s">
        <v>1923</v>
      </c>
      <c r="E19" s="252">
        <v>28.8</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413</v>
      </c>
      <c r="T19" s="255" t="s">
        <v>353</v>
      </c>
      <c r="U19" s="223">
        <v>0</v>
      </c>
      <c r="V19" s="223">
        <f>ROUND(E19*U19,2)</f>
        <v>0</v>
      </c>
      <c r="W19" s="223"/>
      <c r="X19" s="223" t="s">
        <v>437</v>
      </c>
      <c r="Y19" s="223" t="s">
        <v>355</v>
      </c>
      <c r="Z19" s="212"/>
      <c r="AA19" s="212"/>
      <c r="AB19" s="212"/>
      <c r="AC19" s="212"/>
      <c r="AD19" s="212"/>
      <c r="AE19" s="212"/>
      <c r="AF19" s="212"/>
      <c r="AG19" s="212" t="s">
        <v>438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8</v>
      </c>
      <c r="B20" s="250" t="s">
        <v>1925</v>
      </c>
      <c r="C20" s="260" t="s">
        <v>1926</v>
      </c>
      <c r="D20" s="251" t="s">
        <v>1923</v>
      </c>
      <c r="E20" s="252">
        <v>67.2</v>
      </c>
      <c r="F20" s="253"/>
      <c r="G20" s="254">
        <f>ROUND(E20*F20,2)</f>
        <v>0</v>
      </c>
      <c r="H20" s="253"/>
      <c r="I20" s="254">
        <f>ROUND(E20*H20,2)</f>
        <v>0</v>
      </c>
      <c r="J20" s="253"/>
      <c r="K20" s="254">
        <f>ROUND(E20*J20,2)</f>
        <v>0</v>
      </c>
      <c r="L20" s="254">
        <v>21</v>
      </c>
      <c r="M20" s="254">
        <f>G20*(1+L20/100)</f>
        <v>0</v>
      </c>
      <c r="N20" s="252">
        <v>0</v>
      </c>
      <c r="O20" s="252">
        <f>ROUND(E20*N20,2)</f>
        <v>0</v>
      </c>
      <c r="P20" s="252">
        <v>0</v>
      </c>
      <c r="Q20" s="252">
        <f>ROUND(E20*P20,2)</f>
        <v>0</v>
      </c>
      <c r="R20" s="254"/>
      <c r="S20" s="254" t="s">
        <v>413</v>
      </c>
      <c r="T20" s="255" t="s">
        <v>353</v>
      </c>
      <c r="U20" s="223">
        <v>0</v>
      </c>
      <c r="V20" s="223">
        <f>ROUND(E20*U20,2)</f>
        <v>0</v>
      </c>
      <c r="W20" s="223"/>
      <c r="X20" s="223" t="s">
        <v>437</v>
      </c>
      <c r="Y20" s="223" t="s">
        <v>355</v>
      </c>
      <c r="Z20" s="212"/>
      <c r="AA20" s="212"/>
      <c r="AB20" s="212"/>
      <c r="AC20" s="212"/>
      <c r="AD20" s="212"/>
      <c r="AE20" s="212"/>
      <c r="AF20" s="212"/>
      <c r="AG20" s="212" t="s">
        <v>438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9</v>
      </c>
      <c r="B21" s="250" t="s">
        <v>1925</v>
      </c>
      <c r="C21" s="260" t="s">
        <v>1926</v>
      </c>
      <c r="D21" s="251" t="s">
        <v>1923</v>
      </c>
      <c r="E21" s="252">
        <v>14.4</v>
      </c>
      <c r="F21" s="253"/>
      <c r="G21" s="254">
        <f>ROUND(E21*F21,2)</f>
        <v>0</v>
      </c>
      <c r="H21" s="253"/>
      <c r="I21" s="254">
        <f>ROUND(E21*H21,2)</f>
        <v>0</v>
      </c>
      <c r="J21" s="253"/>
      <c r="K21" s="254">
        <f>ROUND(E21*J21,2)</f>
        <v>0</v>
      </c>
      <c r="L21" s="254">
        <v>21</v>
      </c>
      <c r="M21" s="254">
        <f>G21*(1+L21/100)</f>
        <v>0</v>
      </c>
      <c r="N21" s="252">
        <v>0</v>
      </c>
      <c r="O21" s="252">
        <f>ROUND(E21*N21,2)</f>
        <v>0</v>
      </c>
      <c r="P21" s="252">
        <v>0</v>
      </c>
      <c r="Q21" s="252">
        <f>ROUND(E21*P21,2)</f>
        <v>0</v>
      </c>
      <c r="R21" s="254"/>
      <c r="S21" s="254" t="s">
        <v>413</v>
      </c>
      <c r="T21" s="255" t="s">
        <v>353</v>
      </c>
      <c r="U21" s="223">
        <v>0</v>
      </c>
      <c r="V21" s="223">
        <f>ROUND(E21*U21,2)</f>
        <v>0</v>
      </c>
      <c r="W21" s="223"/>
      <c r="X21" s="223" t="s">
        <v>437</v>
      </c>
      <c r="Y21" s="223" t="s">
        <v>355</v>
      </c>
      <c r="Z21" s="212"/>
      <c r="AA21" s="212"/>
      <c r="AB21" s="212"/>
      <c r="AC21" s="212"/>
      <c r="AD21" s="212"/>
      <c r="AE21" s="212"/>
      <c r="AF21" s="212"/>
      <c r="AG21" s="212" t="s">
        <v>438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229" t="s">
        <v>347</v>
      </c>
      <c r="B22" s="230" t="s">
        <v>262</v>
      </c>
      <c r="C22" s="256" t="s">
        <v>263</v>
      </c>
      <c r="D22" s="231"/>
      <c r="E22" s="232"/>
      <c r="F22" s="233"/>
      <c r="G22" s="233">
        <f>SUMIF(AG23:AG24,"&lt;&gt;NOR",G23:G24)</f>
        <v>0</v>
      </c>
      <c r="H22" s="233"/>
      <c r="I22" s="233">
        <f>SUM(I23:I24)</f>
        <v>0</v>
      </c>
      <c r="J22" s="233"/>
      <c r="K22" s="233">
        <f>SUM(K23:K24)</f>
        <v>0</v>
      </c>
      <c r="L22" s="233"/>
      <c r="M22" s="233">
        <f>SUM(M23:M24)</f>
        <v>0</v>
      </c>
      <c r="N22" s="232"/>
      <c r="O22" s="232">
        <f>SUM(O23:O24)</f>
        <v>0</v>
      </c>
      <c r="P22" s="232"/>
      <c r="Q22" s="232">
        <f>SUM(Q23:Q24)</f>
        <v>0</v>
      </c>
      <c r="R22" s="233"/>
      <c r="S22" s="233"/>
      <c r="T22" s="234"/>
      <c r="U22" s="228"/>
      <c r="V22" s="228">
        <f>SUM(V23:V24)</f>
        <v>0</v>
      </c>
      <c r="W22" s="228"/>
      <c r="X22" s="228"/>
      <c r="Y22" s="228"/>
      <c r="AG22" t="s">
        <v>348</v>
      </c>
    </row>
    <row r="23" spans="1:60" outlineLevel="1" x14ac:dyDescent="0.2">
      <c r="A23" s="249">
        <v>10</v>
      </c>
      <c r="B23" s="250" t="s">
        <v>1927</v>
      </c>
      <c r="C23" s="260" t="s">
        <v>1928</v>
      </c>
      <c r="D23" s="251" t="s">
        <v>862</v>
      </c>
      <c r="E23" s="252">
        <v>1</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413</v>
      </c>
      <c r="T23" s="255" t="s">
        <v>353</v>
      </c>
      <c r="U23" s="223">
        <v>0</v>
      </c>
      <c r="V23" s="223">
        <f>ROUND(E23*U23,2)</f>
        <v>0</v>
      </c>
      <c r="W23" s="223"/>
      <c r="X23" s="223" t="s">
        <v>437</v>
      </c>
      <c r="Y23" s="223" t="s">
        <v>355</v>
      </c>
      <c r="Z23" s="212"/>
      <c r="AA23" s="212"/>
      <c r="AB23" s="212"/>
      <c r="AC23" s="212"/>
      <c r="AD23" s="212"/>
      <c r="AE23" s="212"/>
      <c r="AF23" s="212"/>
      <c r="AG23" s="212" t="s">
        <v>438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11</v>
      </c>
      <c r="B24" s="250" t="s">
        <v>1929</v>
      </c>
      <c r="C24" s="260" t="s">
        <v>1930</v>
      </c>
      <c r="D24" s="251" t="s">
        <v>862</v>
      </c>
      <c r="E24" s="252">
        <v>1</v>
      </c>
      <c r="F24" s="253"/>
      <c r="G24" s="254">
        <f>ROUND(E24*F24,2)</f>
        <v>0</v>
      </c>
      <c r="H24" s="253"/>
      <c r="I24" s="254">
        <f>ROUND(E24*H24,2)</f>
        <v>0</v>
      </c>
      <c r="J24" s="253"/>
      <c r="K24" s="254">
        <f>ROUND(E24*J24,2)</f>
        <v>0</v>
      </c>
      <c r="L24" s="254">
        <v>21</v>
      </c>
      <c r="M24" s="254">
        <f>G24*(1+L24/100)</f>
        <v>0</v>
      </c>
      <c r="N24" s="252">
        <v>0</v>
      </c>
      <c r="O24" s="252">
        <f>ROUND(E24*N24,2)</f>
        <v>0</v>
      </c>
      <c r="P24" s="252">
        <v>0</v>
      </c>
      <c r="Q24" s="252">
        <f>ROUND(E24*P24,2)</f>
        <v>0</v>
      </c>
      <c r="R24" s="254"/>
      <c r="S24" s="254" t="s">
        <v>413</v>
      </c>
      <c r="T24" s="255" t="s">
        <v>353</v>
      </c>
      <c r="U24" s="223">
        <v>0</v>
      </c>
      <c r="V24" s="223">
        <f>ROUND(E24*U24,2)</f>
        <v>0</v>
      </c>
      <c r="W24" s="223"/>
      <c r="X24" s="223" t="s">
        <v>437</v>
      </c>
      <c r="Y24" s="223" t="s">
        <v>355</v>
      </c>
      <c r="Z24" s="212"/>
      <c r="AA24" s="212"/>
      <c r="AB24" s="212"/>
      <c r="AC24" s="212"/>
      <c r="AD24" s="212"/>
      <c r="AE24" s="212"/>
      <c r="AF24" s="212"/>
      <c r="AG24" s="212" t="s">
        <v>438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29" t="s">
        <v>347</v>
      </c>
      <c r="B25" s="230" t="s">
        <v>260</v>
      </c>
      <c r="C25" s="256" t="s">
        <v>261</v>
      </c>
      <c r="D25" s="231"/>
      <c r="E25" s="232"/>
      <c r="F25" s="233"/>
      <c r="G25" s="233">
        <f>SUMIF(AG26:AG27,"&lt;&gt;NOR",G26:G27)</f>
        <v>0</v>
      </c>
      <c r="H25" s="233"/>
      <c r="I25" s="233">
        <f>SUM(I26:I27)</f>
        <v>0</v>
      </c>
      <c r="J25" s="233"/>
      <c r="K25" s="233">
        <f>SUM(K26:K27)</f>
        <v>0</v>
      </c>
      <c r="L25" s="233"/>
      <c r="M25" s="233">
        <f>SUM(M26:M27)</f>
        <v>0</v>
      </c>
      <c r="N25" s="232"/>
      <c r="O25" s="232">
        <f>SUM(O26:O27)</f>
        <v>0</v>
      </c>
      <c r="P25" s="232"/>
      <c r="Q25" s="232">
        <f>SUM(Q26:Q27)</f>
        <v>0</v>
      </c>
      <c r="R25" s="233"/>
      <c r="S25" s="233"/>
      <c r="T25" s="234"/>
      <c r="U25" s="228"/>
      <c r="V25" s="228">
        <f>SUM(V26:V27)</f>
        <v>0</v>
      </c>
      <c r="W25" s="228"/>
      <c r="X25" s="228"/>
      <c r="Y25" s="228"/>
      <c r="AG25" t="s">
        <v>348</v>
      </c>
    </row>
    <row r="26" spans="1:60" outlineLevel="1" x14ac:dyDescent="0.2">
      <c r="A26" s="249">
        <v>12</v>
      </c>
      <c r="B26" s="250" t="s">
        <v>1931</v>
      </c>
      <c r="C26" s="260" t="s">
        <v>1932</v>
      </c>
      <c r="D26" s="251" t="s">
        <v>862</v>
      </c>
      <c r="E26" s="252">
        <v>1</v>
      </c>
      <c r="F26" s="253"/>
      <c r="G26" s="254">
        <f>ROUND(E26*F26,2)</f>
        <v>0</v>
      </c>
      <c r="H26" s="253"/>
      <c r="I26" s="254">
        <f>ROUND(E26*H26,2)</f>
        <v>0</v>
      </c>
      <c r="J26" s="253"/>
      <c r="K26" s="254">
        <f>ROUND(E26*J26,2)</f>
        <v>0</v>
      </c>
      <c r="L26" s="254">
        <v>21</v>
      </c>
      <c r="M26" s="254">
        <f>G26*(1+L26/100)</f>
        <v>0</v>
      </c>
      <c r="N26" s="252">
        <v>0</v>
      </c>
      <c r="O26" s="252">
        <f>ROUND(E26*N26,2)</f>
        <v>0</v>
      </c>
      <c r="P26" s="252">
        <v>0</v>
      </c>
      <c r="Q26" s="252">
        <f>ROUND(E26*P26,2)</f>
        <v>0</v>
      </c>
      <c r="R26" s="254"/>
      <c r="S26" s="254" t="s">
        <v>413</v>
      </c>
      <c r="T26" s="255" t="s">
        <v>353</v>
      </c>
      <c r="U26" s="223">
        <v>0</v>
      </c>
      <c r="V26" s="223">
        <f>ROUND(E26*U26,2)</f>
        <v>0</v>
      </c>
      <c r="W26" s="223"/>
      <c r="X26" s="223" t="s">
        <v>437</v>
      </c>
      <c r="Y26" s="223" t="s">
        <v>355</v>
      </c>
      <c r="Z26" s="212"/>
      <c r="AA26" s="212"/>
      <c r="AB26" s="212"/>
      <c r="AC26" s="212"/>
      <c r="AD26" s="212"/>
      <c r="AE26" s="212"/>
      <c r="AF26" s="212"/>
      <c r="AG26" s="212" t="s">
        <v>438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13</v>
      </c>
      <c r="B27" s="250" t="s">
        <v>224</v>
      </c>
      <c r="C27" s="260" t="s">
        <v>1933</v>
      </c>
      <c r="D27" s="251" t="s">
        <v>862</v>
      </c>
      <c r="E27" s="252">
        <v>1</v>
      </c>
      <c r="F27" s="253"/>
      <c r="G27" s="254">
        <f>ROUND(E27*F27,2)</f>
        <v>0</v>
      </c>
      <c r="H27" s="253"/>
      <c r="I27" s="254">
        <f>ROUND(E27*H27,2)</f>
        <v>0</v>
      </c>
      <c r="J27" s="253"/>
      <c r="K27" s="254">
        <f>ROUND(E27*J27,2)</f>
        <v>0</v>
      </c>
      <c r="L27" s="254">
        <v>21</v>
      </c>
      <c r="M27" s="254">
        <f>G27*(1+L27/100)</f>
        <v>0</v>
      </c>
      <c r="N27" s="252">
        <v>0</v>
      </c>
      <c r="O27" s="252">
        <f>ROUND(E27*N27,2)</f>
        <v>0</v>
      </c>
      <c r="P27" s="252">
        <v>0</v>
      </c>
      <c r="Q27" s="252">
        <f>ROUND(E27*P27,2)</f>
        <v>0</v>
      </c>
      <c r="R27" s="254"/>
      <c r="S27" s="254" t="s">
        <v>413</v>
      </c>
      <c r="T27" s="255" t="s">
        <v>353</v>
      </c>
      <c r="U27" s="223">
        <v>0</v>
      </c>
      <c r="V27" s="223">
        <f>ROUND(E27*U27,2)</f>
        <v>0</v>
      </c>
      <c r="W27" s="223"/>
      <c r="X27" s="223" t="s">
        <v>437</v>
      </c>
      <c r="Y27" s="223" t="s">
        <v>355</v>
      </c>
      <c r="Z27" s="212"/>
      <c r="AA27" s="212"/>
      <c r="AB27" s="212"/>
      <c r="AC27" s="212"/>
      <c r="AD27" s="212"/>
      <c r="AE27" s="212"/>
      <c r="AF27" s="212"/>
      <c r="AG27" s="212" t="s">
        <v>438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9" t="s">
        <v>347</v>
      </c>
      <c r="B28" s="230" t="s">
        <v>246</v>
      </c>
      <c r="C28" s="256" t="s">
        <v>247</v>
      </c>
      <c r="D28" s="231"/>
      <c r="E28" s="232"/>
      <c r="F28" s="233"/>
      <c r="G28" s="233">
        <f>SUMIF(AG29:AG29,"&lt;&gt;NOR",G29:G29)</f>
        <v>0</v>
      </c>
      <c r="H28" s="233"/>
      <c r="I28" s="233">
        <f>SUM(I29:I29)</f>
        <v>0</v>
      </c>
      <c r="J28" s="233"/>
      <c r="K28" s="233">
        <f>SUM(K29:K29)</f>
        <v>0</v>
      </c>
      <c r="L28" s="233"/>
      <c r="M28" s="233">
        <f>SUM(M29:M29)</f>
        <v>0</v>
      </c>
      <c r="N28" s="232"/>
      <c r="O28" s="232">
        <f>SUM(O29:O29)</f>
        <v>0</v>
      </c>
      <c r="P28" s="232"/>
      <c r="Q28" s="232">
        <f>SUM(Q29:Q29)</f>
        <v>0</v>
      </c>
      <c r="R28" s="233"/>
      <c r="S28" s="233"/>
      <c r="T28" s="234"/>
      <c r="U28" s="228"/>
      <c r="V28" s="228">
        <f>SUM(V29:V29)</f>
        <v>0</v>
      </c>
      <c r="W28" s="228"/>
      <c r="X28" s="228"/>
      <c r="Y28" s="228"/>
      <c r="AG28" t="s">
        <v>348</v>
      </c>
    </row>
    <row r="29" spans="1:60" outlineLevel="1" x14ac:dyDescent="0.2">
      <c r="A29" s="249">
        <v>14</v>
      </c>
      <c r="B29" s="250" t="s">
        <v>1934</v>
      </c>
      <c r="C29" s="260" t="s">
        <v>1935</v>
      </c>
      <c r="D29" s="251" t="s">
        <v>862</v>
      </c>
      <c r="E29" s="252">
        <v>1</v>
      </c>
      <c r="F29" s="253"/>
      <c r="G29" s="254">
        <f>ROUND(E29*F29,2)</f>
        <v>0</v>
      </c>
      <c r="H29" s="253"/>
      <c r="I29" s="254">
        <f>ROUND(E29*H29,2)</f>
        <v>0</v>
      </c>
      <c r="J29" s="253"/>
      <c r="K29" s="254">
        <f>ROUND(E29*J29,2)</f>
        <v>0</v>
      </c>
      <c r="L29" s="254">
        <v>21</v>
      </c>
      <c r="M29" s="254">
        <f>G29*(1+L29/100)</f>
        <v>0</v>
      </c>
      <c r="N29" s="252">
        <v>0</v>
      </c>
      <c r="O29" s="252">
        <f>ROUND(E29*N29,2)</f>
        <v>0</v>
      </c>
      <c r="P29" s="252">
        <v>0</v>
      </c>
      <c r="Q29" s="252">
        <f>ROUND(E29*P29,2)</f>
        <v>0</v>
      </c>
      <c r="R29" s="254"/>
      <c r="S29" s="254" t="s">
        <v>413</v>
      </c>
      <c r="T29" s="255" t="s">
        <v>353</v>
      </c>
      <c r="U29" s="223">
        <v>0</v>
      </c>
      <c r="V29" s="223">
        <f>ROUND(E29*U29,2)</f>
        <v>0</v>
      </c>
      <c r="W29" s="223"/>
      <c r="X29" s="223" t="s">
        <v>437</v>
      </c>
      <c r="Y29" s="223" t="s">
        <v>355</v>
      </c>
      <c r="Z29" s="212"/>
      <c r="AA29" s="212"/>
      <c r="AB29" s="212"/>
      <c r="AC29" s="212"/>
      <c r="AD29" s="212"/>
      <c r="AE29" s="212"/>
      <c r="AF29" s="212"/>
      <c r="AG29" s="212" t="s">
        <v>438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347</v>
      </c>
      <c r="B30" s="230" t="s">
        <v>196</v>
      </c>
      <c r="C30" s="256" t="s">
        <v>248</v>
      </c>
      <c r="D30" s="231"/>
      <c r="E30" s="232"/>
      <c r="F30" s="233"/>
      <c r="G30" s="233">
        <f>SUMIF(AG31:AG31,"&lt;&gt;NOR",G31:G31)</f>
        <v>0</v>
      </c>
      <c r="H30" s="233"/>
      <c r="I30" s="233">
        <f>SUM(I31:I31)</f>
        <v>0</v>
      </c>
      <c r="J30" s="233"/>
      <c r="K30" s="233">
        <f>SUM(K31:K31)</f>
        <v>0</v>
      </c>
      <c r="L30" s="233"/>
      <c r="M30" s="233">
        <f>SUM(M31:M31)</f>
        <v>0</v>
      </c>
      <c r="N30" s="232"/>
      <c r="O30" s="232">
        <f>SUM(O31:O31)</f>
        <v>0</v>
      </c>
      <c r="P30" s="232"/>
      <c r="Q30" s="232">
        <f>SUM(Q31:Q31)</f>
        <v>0</v>
      </c>
      <c r="R30" s="233"/>
      <c r="S30" s="233"/>
      <c r="T30" s="234"/>
      <c r="U30" s="228"/>
      <c r="V30" s="228">
        <f>SUM(V31:V31)</f>
        <v>0</v>
      </c>
      <c r="W30" s="228"/>
      <c r="X30" s="228"/>
      <c r="Y30" s="228"/>
      <c r="AG30" t="s">
        <v>348</v>
      </c>
    </row>
    <row r="31" spans="1:60" ht="22.5" outlineLevel="1" x14ac:dyDescent="0.2">
      <c r="A31" s="249">
        <v>15</v>
      </c>
      <c r="B31" s="250" t="s">
        <v>1936</v>
      </c>
      <c r="C31" s="260" t="s">
        <v>1937</v>
      </c>
      <c r="D31" s="251" t="s">
        <v>862</v>
      </c>
      <c r="E31" s="252">
        <v>1</v>
      </c>
      <c r="F31" s="253"/>
      <c r="G31" s="254">
        <f>ROUND(E31*F31,2)</f>
        <v>0</v>
      </c>
      <c r="H31" s="253"/>
      <c r="I31" s="254">
        <f>ROUND(E31*H31,2)</f>
        <v>0</v>
      </c>
      <c r="J31" s="253"/>
      <c r="K31" s="254">
        <f>ROUND(E31*J31,2)</f>
        <v>0</v>
      </c>
      <c r="L31" s="254">
        <v>21</v>
      </c>
      <c r="M31" s="254">
        <f>G31*(1+L31/100)</f>
        <v>0</v>
      </c>
      <c r="N31" s="252">
        <v>0</v>
      </c>
      <c r="O31" s="252">
        <f>ROUND(E31*N31,2)</f>
        <v>0</v>
      </c>
      <c r="P31" s="252">
        <v>0</v>
      </c>
      <c r="Q31" s="252">
        <f>ROUND(E31*P31,2)</f>
        <v>0</v>
      </c>
      <c r="R31" s="254"/>
      <c r="S31" s="254" t="s">
        <v>413</v>
      </c>
      <c r="T31" s="255" t="s">
        <v>353</v>
      </c>
      <c r="U31" s="223">
        <v>0</v>
      </c>
      <c r="V31" s="223">
        <f>ROUND(E31*U31,2)</f>
        <v>0</v>
      </c>
      <c r="W31" s="223"/>
      <c r="X31" s="223" t="s">
        <v>437</v>
      </c>
      <c r="Y31" s="223" t="s">
        <v>355</v>
      </c>
      <c r="Z31" s="212"/>
      <c r="AA31" s="212"/>
      <c r="AB31" s="212"/>
      <c r="AC31" s="212"/>
      <c r="AD31" s="212"/>
      <c r="AE31" s="212"/>
      <c r="AF31" s="212"/>
      <c r="AG31" s="212" t="s">
        <v>438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215" t="s">
        <v>347</v>
      </c>
      <c r="B32" s="216" t="s">
        <v>276</v>
      </c>
      <c r="C32" s="262" t="s">
        <v>277</v>
      </c>
      <c r="D32" s="235"/>
      <c r="E32" s="236"/>
      <c r="F32" s="237"/>
      <c r="G32" s="237">
        <f>SUMIF(AG33:AG37,"&lt;&gt;NOR",G33:G37)</f>
        <v>0</v>
      </c>
      <c r="H32" s="237"/>
      <c r="I32" s="237">
        <f>SUM(I33:I37)</f>
        <v>0</v>
      </c>
      <c r="J32" s="237"/>
      <c r="K32" s="237">
        <f>SUM(K33:K37)</f>
        <v>0</v>
      </c>
      <c r="L32" s="237"/>
      <c r="M32" s="237">
        <f>SUM(M33:M37)</f>
        <v>0</v>
      </c>
      <c r="N32" s="236"/>
      <c r="O32" s="236">
        <f>SUM(O33:O37)</f>
        <v>0</v>
      </c>
      <c r="P32" s="236"/>
      <c r="Q32" s="236">
        <f>SUM(Q33:Q37)</f>
        <v>0</v>
      </c>
      <c r="R32" s="237"/>
      <c r="S32" s="237"/>
      <c r="T32" s="238"/>
      <c r="U32" s="228"/>
      <c r="V32" s="228">
        <f>SUM(V33:V37)</f>
        <v>0</v>
      </c>
      <c r="W32" s="228"/>
      <c r="X32" s="228"/>
      <c r="Y32" s="228"/>
      <c r="AG32" t="s">
        <v>348</v>
      </c>
    </row>
    <row r="33" spans="1:60" outlineLevel="1" x14ac:dyDescent="0.2">
      <c r="A33" s="219"/>
      <c r="B33" s="220"/>
      <c r="C33" s="258" t="s">
        <v>1938</v>
      </c>
      <c r="D33" s="246"/>
      <c r="E33" s="246"/>
      <c r="F33" s="246"/>
      <c r="G33" s="246"/>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357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16</v>
      </c>
      <c r="B34" s="250" t="s">
        <v>1749</v>
      </c>
      <c r="C34" s="260" t="s">
        <v>1939</v>
      </c>
      <c r="D34" s="251" t="s">
        <v>862</v>
      </c>
      <c r="E34" s="252">
        <v>1</v>
      </c>
      <c r="F34" s="253"/>
      <c r="G34" s="254">
        <f>ROUND(E34*F34,2)</f>
        <v>0</v>
      </c>
      <c r="H34" s="253"/>
      <c r="I34" s="254">
        <f>ROUND(E34*H34,2)</f>
        <v>0</v>
      </c>
      <c r="J34" s="253"/>
      <c r="K34" s="254">
        <f>ROUND(E34*J34,2)</f>
        <v>0</v>
      </c>
      <c r="L34" s="254">
        <v>21</v>
      </c>
      <c r="M34" s="254">
        <f>G34*(1+L34/100)</f>
        <v>0</v>
      </c>
      <c r="N34" s="252">
        <v>0</v>
      </c>
      <c r="O34" s="252">
        <f>ROUND(E34*N34,2)</f>
        <v>0</v>
      </c>
      <c r="P34" s="252">
        <v>0</v>
      </c>
      <c r="Q34" s="252">
        <f>ROUND(E34*P34,2)</f>
        <v>0</v>
      </c>
      <c r="R34" s="254"/>
      <c r="S34" s="254" t="s">
        <v>413</v>
      </c>
      <c r="T34" s="255" t="s">
        <v>353</v>
      </c>
      <c r="U34" s="223">
        <v>0</v>
      </c>
      <c r="V34" s="223">
        <f>ROUND(E34*U34,2)</f>
        <v>0</v>
      </c>
      <c r="W34" s="223"/>
      <c r="X34" s="223" t="s">
        <v>437</v>
      </c>
      <c r="Y34" s="223" t="s">
        <v>355</v>
      </c>
      <c r="Z34" s="212"/>
      <c r="AA34" s="212"/>
      <c r="AB34" s="212"/>
      <c r="AC34" s="212"/>
      <c r="AD34" s="212"/>
      <c r="AE34" s="212"/>
      <c r="AF34" s="212"/>
      <c r="AG34" s="212" t="s">
        <v>438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1" x14ac:dyDescent="0.2">
      <c r="A35" s="249">
        <v>17</v>
      </c>
      <c r="B35" s="250" t="s">
        <v>1752</v>
      </c>
      <c r="C35" s="260" t="s">
        <v>1940</v>
      </c>
      <c r="D35" s="251" t="s">
        <v>862</v>
      </c>
      <c r="E35" s="252">
        <v>1</v>
      </c>
      <c r="F35" s="253"/>
      <c r="G35" s="254">
        <f>ROUND(E35*F35,2)</f>
        <v>0</v>
      </c>
      <c r="H35" s="253"/>
      <c r="I35" s="254">
        <f>ROUND(E35*H35,2)</f>
        <v>0</v>
      </c>
      <c r="J35" s="253"/>
      <c r="K35" s="254">
        <f>ROUND(E35*J35,2)</f>
        <v>0</v>
      </c>
      <c r="L35" s="254">
        <v>21</v>
      </c>
      <c r="M35" s="254">
        <f>G35*(1+L35/100)</f>
        <v>0</v>
      </c>
      <c r="N35" s="252">
        <v>0</v>
      </c>
      <c r="O35" s="252">
        <f>ROUND(E35*N35,2)</f>
        <v>0</v>
      </c>
      <c r="P35" s="252">
        <v>0</v>
      </c>
      <c r="Q35" s="252">
        <f>ROUND(E35*P35,2)</f>
        <v>0</v>
      </c>
      <c r="R35" s="254"/>
      <c r="S35" s="254" t="s">
        <v>413</v>
      </c>
      <c r="T35" s="255" t="s">
        <v>353</v>
      </c>
      <c r="U35" s="223">
        <v>0</v>
      </c>
      <c r="V35" s="223">
        <f>ROUND(E35*U35,2)</f>
        <v>0</v>
      </c>
      <c r="W35" s="223"/>
      <c r="X35" s="223" t="s">
        <v>437</v>
      </c>
      <c r="Y35" s="223" t="s">
        <v>355</v>
      </c>
      <c r="Z35" s="212"/>
      <c r="AA35" s="212"/>
      <c r="AB35" s="212"/>
      <c r="AC35" s="212"/>
      <c r="AD35" s="212"/>
      <c r="AE35" s="212"/>
      <c r="AF35" s="212"/>
      <c r="AG35" s="212" t="s">
        <v>438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18</v>
      </c>
      <c r="B36" s="250" t="s">
        <v>1754</v>
      </c>
      <c r="C36" s="260" t="s">
        <v>1941</v>
      </c>
      <c r="D36" s="251" t="s">
        <v>862</v>
      </c>
      <c r="E36" s="252">
        <v>1</v>
      </c>
      <c r="F36" s="253"/>
      <c r="G36" s="254">
        <f>ROUND(E36*F36,2)</f>
        <v>0</v>
      </c>
      <c r="H36" s="253"/>
      <c r="I36" s="254">
        <f>ROUND(E36*H36,2)</f>
        <v>0</v>
      </c>
      <c r="J36" s="253"/>
      <c r="K36" s="254">
        <f>ROUND(E36*J36,2)</f>
        <v>0</v>
      </c>
      <c r="L36" s="254">
        <v>21</v>
      </c>
      <c r="M36" s="254">
        <f>G36*(1+L36/100)</f>
        <v>0</v>
      </c>
      <c r="N36" s="252">
        <v>0</v>
      </c>
      <c r="O36" s="252">
        <f>ROUND(E36*N36,2)</f>
        <v>0</v>
      </c>
      <c r="P36" s="252">
        <v>0</v>
      </c>
      <c r="Q36" s="252">
        <f>ROUND(E36*P36,2)</f>
        <v>0</v>
      </c>
      <c r="R36" s="254"/>
      <c r="S36" s="254" t="s">
        <v>413</v>
      </c>
      <c r="T36" s="255" t="s">
        <v>353</v>
      </c>
      <c r="U36" s="223">
        <v>0</v>
      </c>
      <c r="V36" s="223">
        <f>ROUND(E36*U36,2)</f>
        <v>0</v>
      </c>
      <c r="W36" s="223"/>
      <c r="X36" s="223" t="s">
        <v>437</v>
      </c>
      <c r="Y36" s="223" t="s">
        <v>355</v>
      </c>
      <c r="Z36" s="212"/>
      <c r="AA36" s="212"/>
      <c r="AB36" s="212"/>
      <c r="AC36" s="212"/>
      <c r="AD36" s="212"/>
      <c r="AE36" s="212"/>
      <c r="AF36" s="212"/>
      <c r="AG36" s="212" t="s">
        <v>438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9">
        <v>19</v>
      </c>
      <c r="B37" s="240" t="s">
        <v>1756</v>
      </c>
      <c r="C37" s="257" t="s">
        <v>1942</v>
      </c>
      <c r="D37" s="241" t="s">
        <v>862</v>
      </c>
      <c r="E37" s="242">
        <v>1</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c r="S37" s="244" t="s">
        <v>413</v>
      </c>
      <c r="T37" s="245" t="s">
        <v>353</v>
      </c>
      <c r="U37" s="223">
        <v>0</v>
      </c>
      <c r="V37" s="223">
        <f>ROUND(E37*U37,2)</f>
        <v>0</v>
      </c>
      <c r="W37" s="223"/>
      <c r="X37" s="223" t="s">
        <v>437</v>
      </c>
      <c r="Y37" s="223" t="s">
        <v>355</v>
      </c>
      <c r="Z37" s="212"/>
      <c r="AA37" s="212"/>
      <c r="AB37" s="212"/>
      <c r="AC37" s="212"/>
      <c r="AD37" s="212"/>
      <c r="AE37" s="212"/>
      <c r="AF37" s="212"/>
      <c r="AG37" s="212" t="s">
        <v>438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3"/>
      <c r="B38" s="4"/>
      <c r="C38" s="261"/>
      <c r="D38" s="6"/>
      <c r="E38" s="3"/>
      <c r="F38" s="3"/>
      <c r="G38" s="3"/>
      <c r="H38" s="3"/>
      <c r="I38" s="3"/>
      <c r="J38" s="3"/>
      <c r="K38" s="3"/>
      <c r="L38" s="3"/>
      <c r="M38" s="3"/>
      <c r="N38" s="3"/>
      <c r="O38" s="3"/>
      <c r="P38" s="3"/>
      <c r="Q38" s="3"/>
      <c r="R38" s="3"/>
      <c r="S38" s="3"/>
      <c r="T38" s="3"/>
      <c r="U38" s="3"/>
      <c r="V38" s="3"/>
      <c r="W38" s="3"/>
      <c r="X38" s="3"/>
      <c r="Y38" s="3"/>
      <c r="AE38">
        <v>12</v>
      </c>
      <c r="AF38">
        <v>21</v>
      </c>
      <c r="AG38" t="s">
        <v>333</v>
      </c>
    </row>
    <row r="39" spans="1:60" x14ac:dyDescent="0.2">
      <c r="A39" s="215"/>
      <c r="B39" s="216" t="s">
        <v>29</v>
      </c>
      <c r="C39" s="262"/>
      <c r="D39" s="217"/>
      <c r="E39" s="218"/>
      <c r="F39" s="218"/>
      <c r="G39" s="238">
        <f>G8+G22+G25+G28+G30+G32</f>
        <v>0</v>
      </c>
      <c r="H39" s="3"/>
      <c r="I39" s="3"/>
      <c r="J39" s="3"/>
      <c r="K39" s="3"/>
      <c r="L39" s="3"/>
      <c r="M39" s="3"/>
      <c r="N39" s="3"/>
      <c r="O39" s="3"/>
      <c r="P39" s="3"/>
      <c r="Q39" s="3"/>
      <c r="R39" s="3"/>
      <c r="S39" s="3"/>
      <c r="T39" s="3"/>
      <c r="U39" s="3"/>
      <c r="V39" s="3"/>
      <c r="W39" s="3"/>
      <c r="X39" s="3"/>
      <c r="Y39" s="3"/>
      <c r="AE39">
        <f>SUMIF(L7:L37,AE38,G7:G37)</f>
        <v>0</v>
      </c>
      <c r="AF39">
        <f>SUMIF(L7:L37,AF38,G7:G37)</f>
        <v>0</v>
      </c>
      <c r="AG39" t="s">
        <v>429</v>
      </c>
    </row>
    <row r="40" spans="1:60" x14ac:dyDescent="0.2">
      <c r="C40" s="263"/>
      <c r="D40" s="10"/>
      <c r="AG40" t="s">
        <v>431</v>
      </c>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O2NzWyl98zLvPEoUjWYqi96Bpr2eSrwnr0577nrP6nweXVsa2IigEPXw9EHI1I0a0ci70yikotJaXWGeNJBHw==" saltValue="ehuH8xkesSou4QP35il26w==" spinCount="100000" sheet="1" formatRows="0"/>
  <mergeCells count="9">
    <mergeCell ref="C12:G12"/>
    <mergeCell ref="C13:G13"/>
    <mergeCell ref="C33:G3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6B6FD-CB70-450D-868C-A4AE0F8C3FA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61</v>
      </c>
      <c r="C3" s="201" t="s">
        <v>62</v>
      </c>
      <c r="D3" s="199"/>
      <c r="E3" s="199"/>
      <c r="F3" s="199"/>
      <c r="G3" s="200"/>
      <c r="AC3" s="176" t="s">
        <v>321</v>
      </c>
      <c r="AG3" t="s">
        <v>323</v>
      </c>
    </row>
    <row r="4" spans="1:60" ht="24.95" customHeight="1" x14ac:dyDescent="0.2">
      <c r="A4" s="202" t="s">
        <v>9</v>
      </c>
      <c r="B4" s="203" t="s">
        <v>71</v>
      </c>
      <c r="C4" s="204" t="s">
        <v>72</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198</v>
      </c>
      <c r="C8" s="256" t="s">
        <v>278</v>
      </c>
      <c r="D8" s="231"/>
      <c r="E8" s="232"/>
      <c r="F8" s="233"/>
      <c r="G8" s="233">
        <f>SUMIF(AG9:AG27,"&lt;&gt;NOR",G9:G27)</f>
        <v>0</v>
      </c>
      <c r="H8" s="233"/>
      <c r="I8" s="233">
        <f>SUM(I9:I27)</f>
        <v>0</v>
      </c>
      <c r="J8" s="233"/>
      <c r="K8" s="233">
        <f>SUM(K9:K27)</f>
        <v>0</v>
      </c>
      <c r="L8" s="233"/>
      <c r="M8" s="233">
        <f>SUM(M9:M27)</f>
        <v>0</v>
      </c>
      <c r="N8" s="232"/>
      <c r="O8" s="232">
        <f>SUM(O9:O27)</f>
        <v>0</v>
      </c>
      <c r="P8" s="232"/>
      <c r="Q8" s="232">
        <f>SUM(Q9:Q27)</f>
        <v>0</v>
      </c>
      <c r="R8" s="233"/>
      <c r="S8" s="233"/>
      <c r="T8" s="234"/>
      <c r="U8" s="228"/>
      <c r="V8" s="228">
        <f>SUM(V9:V27)</f>
        <v>0</v>
      </c>
      <c r="W8" s="228"/>
      <c r="X8" s="228"/>
      <c r="Y8" s="228"/>
      <c r="AG8" t="s">
        <v>348</v>
      </c>
    </row>
    <row r="9" spans="1:60" outlineLevel="1" x14ac:dyDescent="0.2">
      <c r="A9" s="239">
        <v>1</v>
      </c>
      <c r="B9" s="240" t="s">
        <v>1943</v>
      </c>
      <c r="C9" s="257" t="s">
        <v>1944</v>
      </c>
      <c r="D9" s="241" t="s">
        <v>1751</v>
      </c>
      <c r="E9" s="242">
        <v>1</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413</v>
      </c>
      <c r="T9" s="245" t="s">
        <v>353</v>
      </c>
      <c r="U9" s="223">
        <v>0</v>
      </c>
      <c r="V9" s="223">
        <f>ROUND(E9*U9,2)</f>
        <v>0</v>
      </c>
      <c r="W9" s="223"/>
      <c r="X9" s="223" t="s">
        <v>526</v>
      </c>
      <c r="Y9" s="223" t="s">
        <v>355</v>
      </c>
      <c r="Z9" s="212"/>
      <c r="AA9" s="212"/>
      <c r="AB9" s="212"/>
      <c r="AC9" s="212"/>
      <c r="AD9" s="212"/>
      <c r="AE9" s="212"/>
      <c r="AF9" s="212"/>
      <c r="AG9" s="212" t="s">
        <v>527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8" t="s">
        <v>1945</v>
      </c>
      <c r="D10" s="246"/>
      <c r="E10" s="246"/>
      <c r="F10" s="246"/>
      <c r="G10" s="246"/>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357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59" t="s">
        <v>1946</v>
      </c>
      <c r="D11" s="248"/>
      <c r="E11" s="248"/>
      <c r="F11" s="248"/>
      <c r="G11" s="248"/>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357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9">
        <v>2</v>
      </c>
      <c r="B12" s="240" t="s">
        <v>1947</v>
      </c>
      <c r="C12" s="257" t="s">
        <v>1948</v>
      </c>
      <c r="D12" s="241" t="s">
        <v>1751</v>
      </c>
      <c r="E12" s="242">
        <v>1</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413</v>
      </c>
      <c r="T12" s="245" t="s">
        <v>353</v>
      </c>
      <c r="U12" s="223">
        <v>0</v>
      </c>
      <c r="V12" s="223">
        <f>ROUND(E12*U12,2)</f>
        <v>0</v>
      </c>
      <c r="W12" s="223"/>
      <c r="X12" s="223" t="s">
        <v>526</v>
      </c>
      <c r="Y12" s="223" t="s">
        <v>355</v>
      </c>
      <c r="Z12" s="212"/>
      <c r="AA12" s="212"/>
      <c r="AB12" s="212"/>
      <c r="AC12" s="212"/>
      <c r="AD12" s="212"/>
      <c r="AE12" s="212"/>
      <c r="AF12" s="212"/>
      <c r="AG12" s="212" t="s">
        <v>527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8" t="s">
        <v>1949</v>
      </c>
      <c r="D13" s="246"/>
      <c r="E13" s="246"/>
      <c r="F13" s="246"/>
      <c r="G13" s="246"/>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357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9" t="s">
        <v>1950</v>
      </c>
      <c r="D14" s="248"/>
      <c r="E14" s="248"/>
      <c r="F14" s="248"/>
      <c r="G14" s="248"/>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357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3</v>
      </c>
      <c r="B15" s="250" t="s">
        <v>1951</v>
      </c>
      <c r="C15" s="260" t="s">
        <v>1952</v>
      </c>
      <c r="D15" s="251" t="s">
        <v>1923</v>
      </c>
      <c r="E15" s="252">
        <v>4</v>
      </c>
      <c r="F15" s="253"/>
      <c r="G15" s="254">
        <f>ROUND(E15*F15,2)</f>
        <v>0</v>
      </c>
      <c r="H15" s="253"/>
      <c r="I15" s="254">
        <f>ROUND(E15*H15,2)</f>
        <v>0</v>
      </c>
      <c r="J15" s="253"/>
      <c r="K15" s="254">
        <f>ROUND(E15*J15,2)</f>
        <v>0</v>
      </c>
      <c r="L15" s="254">
        <v>21</v>
      </c>
      <c r="M15" s="254">
        <f>G15*(1+L15/100)</f>
        <v>0</v>
      </c>
      <c r="N15" s="252">
        <v>0</v>
      </c>
      <c r="O15" s="252">
        <f>ROUND(E15*N15,2)</f>
        <v>0</v>
      </c>
      <c r="P15" s="252">
        <v>0</v>
      </c>
      <c r="Q15" s="252">
        <f>ROUND(E15*P15,2)</f>
        <v>0</v>
      </c>
      <c r="R15" s="254"/>
      <c r="S15" s="254" t="s">
        <v>413</v>
      </c>
      <c r="T15" s="255" t="s">
        <v>353</v>
      </c>
      <c r="U15" s="223">
        <v>0</v>
      </c>
      <c r="V15" s="223">
        <f>ROUND(E15*U15,2)</f>
        <v>0</v>
      </c>
      <c r="W15" s="223"/>
      <c r="X15" s="223" t="s">
        <v>526</v>
      </c>
      <c r="Y15" s="223" t="s">
        <v>355</v>
      </c>
      <c r="Z15" s="212"/>
      <c r="AA15" s="212"/>
      <c r="AB15" s="212"/>
      <c r="AC15" s="212"/>
      <c r="AD15" s="212"/>
      <c r="AE15" s="212"/>
      <c r="AF15" s="212"/>
      <c r="AG15" s="212" t="s">
        <v>527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4</v>
      </c>
      <c r="B16" s="250" t="s">
        <v>1953</v>
      </c>
      <c r="C16" s="260" t="s">
        <v>1954</v>
      </c>
      <c r="D16" s="251" t="s">
        <v>862</v>
      </c>
      <c r="E16" s="252">
        <v>1</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413</v>
      </c>
      <c r="T16" s="255" t="s">
        <v>353</v>
      </c>
      <c r="U16" s="223">
        <v>0</v>
      </c>
      <c r="V16" s="223">
        <f>ROUND(E16*U16,2)</f>
        <v>0</v>
      </c>
      <c r="W16" s="223"/>
      <c r="X16" s="223" t="s">
        <v>526</v>
      </c>
      <c r="Y16" s="223" t="s">
        <v>355</v>
      </c>
      <c r="Z16" s="212"/>
      <c r="AA16" s="212"/>
      <c r="AB16" s="212"/>
      <c r="AC16" s="212"/>
      <c r="AD16" s="212"/>
      <c r="AE16" s="212"/>
      <c r="AF16" s="212"/>
      <c r="AG16" s="212" t="s">
        <v>527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5</v>
      </c>
      <c r="B17" s="250" t="s">
        <v>1955</v>
      </c>
      <c r="C17" s="260" t="s">
        <v>1956</v>
      </c>
      <c r="D17" s="251" t="s">
        <v>1923</v>
      </c>
      <c r="E17" s="252">
        <v>30</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526</v>
      </c>
      <c r="Y17" s="223" t="s">
        <v>355</v>
      </c>
      <c r="Z17" s="212"/>
      <c r="AA17" s="212"/>
      <c r="AB17" s="212"/>
      <c r="AC17" s="212"/>
      <c r="AD17" s="212"/>
      <c r="AE17" s="212"/>
      <c r="AF17" s="212"/>
      <c r="AG17" s="212" t="s">
        <v>527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6</v>
      </c>
      <c r="B18" s="250" t="s">
        <v>1955</v>
      </c>
      <c r="C18" s="260" t="s">
        <v>1957</v>
      </c>
      <c r="D18" s="251" t="s">
        <v>1923</v>
      </c>
      <c r="E18" s="252">
        <v>24</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413</v>
      </c>
      <c r="T18" s="255" t="s">
        <v>353</v>
      </c>
      <c r="U18" s="223">
        <v>0</v>
      </c>
      <c r="V18" s="223">
        <f>ROUND(E18*U18,2)</f>
        <v>0</v>
      </c>
      <c r="W18" s="223"/>
      <c r="X18" s="223" t="s">
        <v>526</v>
      </c>
      <c r="Y18" s="223" t="s">
        <v>355</v>
      </c>
      <c r="Z18" s="212"/>
      <c r="AA18" s="212"/>
      <c r="AB18" s="212"/>
      <c r="AC18" s="212"/>
      <c r="AD18" s="212"/>
      <c r="AE18" s="212"/>
      <c r="AF18" s="212"/>
      <c r="AG18" s="212" t="s">
        <v>527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7</v>
      </c>
      <c r="B19" s="250" t="s">
        <v>1958</v>
      </c>
      <c r="C19" s="260" t="s">
        <v>1959</v>
      </c>
      <c r="D19" s="251" t="s">
        <v>1751</v>
      </c>
      <c r="E19" s="252">
        <v>3</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413</v>
      </c>
      <c r="T19" s="255" t="s">
        <v>353</v>
      </c>
      <c r="U19" s="223">
        <v>0</v>
      </c>
      <c r="V19" s="223">
        <f>ROUND(E19*U19,2)</f>
        <v>0</v>
      </c>
      <c r="W19" s="223"/>
      <c r="X19" s="223" t="s">
        <v>526</v>
      </c>
      <c r="Y19" s="223" t="s">
        <v>355</v>
      </c>
      <c r="Z19" s="212"/>
      <c r="AA19" s="212"/>
      <c r="AB19" s="212"/>
      <c r="AC19" s="212"/>
      <c r="AD19" s="212"/>
      <c r="AE19" s="212"/>
      <c r="AF19" s="212"/>
      <c r="AG19" s="212" t="s">
        <v>527</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8</v>
      </c>
      <c r="B20" s="250" t="s">
        <v>1960</v>
      </c>
      <c r="C20" s="260" t="s">
        <v>1961</v>
      </c>
      <c r="D20" s="251" t="s">
        <v>1751</v>
      </c>
      <c r="E20" s="252">
        <v>6</v>
      </c>
      <c r="F20" s="253"/>
      <c r="G20" s="254">
        <f>ROUND(E20*F20,2)</f>
        <v>0</v>
      </c>
      <c r="H20" s="253"/>
      <c r="I20" s="254">
        <f>ROUND(E20*H20,2)</f>
        <v>0</v>
      </c>
      <c r="J20" s="253"/>
      <c r="K20" s="254">
        <f>ROUND(E20*J20,2)</f>
        <v>0</v>
      </c>
      <c r="L20" s="254">
        <v>21</v>
      </c>
      <c r="M20" s="254">
        <f>G20*(1+L20/100)</f>
        <v>0</v>
      </c>
      <c r="N20" s="252">
        <v>0</v>
      </c>
      <c r="O20" s="252">
        <f>ROUND(E20*N20,2)</f>
        <v>0</v>
      </c>
      <c r="P20" s="252">
        <v>0</v>
      </c>
      <c r="Q20" s="252">
        <f>ROUND(E20*P20,2)</f>
        <v>0</v>
      </c>
      <c r="R20" s="254"/>
      <c r="S20" s="254" t="s">
        <v>413</v>
      </c>
      <c r="T20" s="255" t="s">
        <v>353</v>
      </c>
      <c r="U20" s="223">
        <v>0</v>
      </c>
      <c r="V20" s="223">
        <f>ROUND(E20*U20,2)</f>
        <v>0</v>
      </c>
      <c r="W20" s="223"/>
      <c r="X20" s="223" t="s">
        <v>526</v>
      </c>
      <c r="Y20" s="223" t="s">
        <v>355</v>
      </c>
      <c r="Z20" s="212"/>
      <c r="AA20" s="212"/>
      <c r="AB20" s="212"/>
      <c r="AC20" s="212"/>
      <c r="AD20" s="212"/>
      <c r="AE20" s="212"/>
      <c r="AF20" s="212"/>
      <c r="AG20" s="212" t="s">
        <v>527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9</v>
      </c>
      <c r="B21" s="250" t="s">
        <v>1962</v>
      </c>
      <c r="C21" s="260" t="s">
        <v>1963</v>
      </c>
      <c r="D21" s="251" t="s">
        <v>1751</v>
      </c>
      <c r="E21" s="252">
        <v>3</v>
      </c>
      <c r="F21" s="253"/>
      <c r="G21" s="254">
        <f>ROUND(E21*F21,2)</f>
        <v>0</v>
      </c>
      <c r="H21" s="253"/>
      <c r="I21" s="254">
        <f>ROUND(E21*H21,2)</f>
        <v>0</v>
      </c>
      <c r="J21" s="253"/>
      <c r="K21" s="254">
        <f>ROUND(E21*J21,2)</f>
        <v>0</v>
      </c>
      <c r="L21" s="254">
        <v>21</v>
      </c>
      <c r="M21" s="254">
        <f>G21*(1+L21/100)</f>
        <v>0</v>
      </c>
      <c r="N21" s="252">
        <v>0</v>
      </c>
      <c r="O21" s="252">
        <f>ROUND(E21*N21,2)</f>
        <v>0</v>
      </c>
      <c r="P21" s="252">
        <v>0</v>
      </c>
      <c r="Q21" s="252">
        <f>ROUND(E21*P21,2)</f>
        <v>0</v>
      </c>
      <c r="R21" s="254"/>
      <c r="S21" s="254" t="s">
        <v>413</v>
      </c>
      <c r="T21" s="255" t="s">
        <v>353</v>
      </c>
      <c r="U21" s="223">
        <v>0</v>
      </c>
      <c r="V21" s="223">
        <f>ROUND(E21*U21,2)</f>
        <v>0</v>
      </c>
      <c r="W21" s="223"/>
      <c r="X21" s="223" t="s">
        <v>526</v>
      </c>
      <c r="Y21" s="223" t="s">
        <v>355</v>
      </c>
      <c r="Z21" s="212"/>
      <c r="AA21" s="212"/>
      <c r="AB21" s="212"/>
      <c r="AC21" s="212"/>
      <c r="AD21" s="212"/>
      <c r="AE21" s="212"/>
      <c r="AF21" s="212"/>
      <c r="AG21" s="212" t="s">
        <v>527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10</v>
      </c>
      <c r="B22" s="250" t="s">
        <v>1964</v>
      </c>
      <c r="C22" s="260" t="s">
        <v>1965</v>
      </c>
      <c r="D22" s="251" t="s">
        <v>1751</v>
      </c>
      <c r="E22" s="252">
        <v>2</v>
      </c>
      <c r="F22" s="253"/>
      <c r="G22" s="254">
        <f>ROUND(E22*F22,2)</f>
        <v>0</v>
      </c>
      <c r="H22" s="253"/>
      <c r="I22" s="254">
        <f>ROUND(E22*H22,2)</f>
        <v>0</v>
      </c>
      <c r="J22" s="253"/>
      <c r="K22" s="254">
        <f>ROUND(E22*J22,2)</f>
        <v>0</v>
      </c>
      <c r="L22" s="254">
        <v>21</v>
      </c>
      <c r="M22" s="254">
        <f>G22*(1+L22/100)</f>
        <v>0</v>
      </c>
      <c r="N22" s="252">
        <v>0</v>
      </c>
      <c r="O22" s="252">
        <f>ROUND(E22*N22,2)</f>
        <v>0</v>
      </c>
      <c r="P22" s="252">
        <v>0</v>
      </c>
      <c r="Q22" s="252">
        <f>ROUND(E22*P22,2)</f>
        <v>0</v>
      </c>
      <c r="R22" s="254"/>
      <c r="S22" s="254" t="s">
        <v>413</v>
      </c>
      <c r="T22" s="255" t="s">
        <v>353</v>
      </c>
      <c r="U22" s="223">
        <v>0</v>
      </c>
      <c r="V22" s="223">
        <f>ROUND(E22*U22,2)</f>
        <v>0</v>
      </c>
      <c r="W22" s="223"/>
      <c r="X22" s="223" t="s">
        <v>526</v>
      </c>
      <c r="Y22" s="223" t="s">
        <v>355</v>
      </c>
      <c r="Z22" s="212"/>
      <c r="AA22" s="212"/>
      <c r="AB22" s="212"/>
      <c r="AC22" s="212"/>
      <c r="AD22" s="212"/>
      <c r="AE22" s="212"/>
      <c r="AF22" s="212"/>
      <c r="AG22" s="212" t="s">
        <v>527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11</v>
      </c>
      <c r="B23" s="250" t="s">
        <v>1966</v>
      </c>
      <c r="C23" s="260" t="s">
        <v>1967</v>
      </c>
      <c r="D23" s="251" t="s">
        <v>1751</v>
      </c>
      <c r="E23" s="252">
        <v>2</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413</v>
      </c>
      <c r="T23" s="255" t="s">
        <v>353</v>
      </c>
      <c r="U23" s="223">
        <v>0</v>
      </c>
      <c r="V23" s="223">
        <f>ROUND(E23*U23,2)</f>
        <v>0</v>
      </c>
      <c r="W23" s="223"/>
      <c r="X23" s="223" t="s">
        <v>526</v>
      </c>
      <c r="Y23" s="223" t="s">
        <v>355</v>
      </c>
      <c r="Z23" s="212"/>
      <c r="AA23" s="212"/>
      <c r="AB23" s="212"/>
      <c r="AC23" s="212"/>
      <c r="AD23" s="212"/>
      <c r="AE23" s="212"/>
      <c r="AF23" s="212"/>
      <c r="AG23" s="212" t="s">
        <v>527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12</v>
      </c>
      <c r="B24" s="250" t="s">
        <v>1968</v>
      </c>
      <c r="C24" s="260" t="s">
        <v>1969</v>
      </c>
      <c r="D24" s="251" t="s">
        <v>862</v>
      </c>
      <c r="E24" s="252">
        <v>1</v>
      </c>
      <c r="F24" s="253"/>
      <c r="G24" s="254">
        <f>ROUND(E24*F24,2)</f>
        <v>0</v>
      </c>
      <c r="H24" s="253"/>
      <c r="I24" s="254">
        <f>ROUND(E24*H24,2)</f>
        <v>0</v>
      </c>
      <c r="J24" s="253"/>
      <c r="K24" s="254">
        <f>ROUND(E24*J24,2)</f>
        <v>0</v>
      </c>
      <c r="L24" s="254">
        <v>21</v>
      </c>
      <c r="M24" s="254">
        <f>G24*(1+L24/100)</f>
        <v>0</v>
      </c>
      <c r="N24" s="252">
        <v>0</v>
      </c>
      <c r="O24" s="252">
        <f>ROUND(E24*N24,2)</f>
        <v>0</v>
      </c>
      <c r="P24" s="252">
        <v>0</v>
      </c>
      <c r="Q24" s="252">
        <f>ROUND(E24*P24,2)</f>
        <v>0</v>
      </c>
      <c r="R24" s="254"/>
      <c r="S24" s="254" t="s">
        <v>413</v>
      </c>
      <c r="T24" s="255" t="s">
        <v>353</v>
      </c>
      <c r="U24" s="223">
        <v>0</v>
      </c>
      <c r="V24" s="223">
        <f>ROUND(E24*U24,2)</f>
        <v>0</v>
      </c>
      <c r="W24" s="223"/>
      <c r="X24" s="223" t="s">
        <v>526</v>
      </c>
      <c r="Y24" s="223" t="s">
        <v>355</v>
      </c>
      <c r="Z24" s="212"/>
      <c r="AA24" s="212"/>
      <c r="AB24" s="212"/>
      <c r="AC24" s="212"/>
      <c r="AD24" s="212"/>
      <c r="AE24" s="212"/>
      <c r="AF24" s="212"/>
      <c r="AG24" s="212" t="s">
        <v>527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13</v>
      </c>
      <c r="B25" s="250" t="s">
        <v>1970</v>
      </c>
      <c r="C25" s="260" t="s">
        <v>1971</v>
      </c>
      <c r="D25" s="251" t="s">
        <v>862</v>
      </c>
      <c r="E25" s="252">
        <v>2</v>
      </c>
      <c r="F25" s="253"/>
      <c r="G25" s="254">
        <f>ROUND(E25*F25,2)</f>
        <v>0</v>
      </c>
      <c r="H25" s="253"/>
      <c r="I25" s="254">
        <f>ROUND(E25*H25,2)</f>
        <v>0</v>
      </c>
      <c r="J25" s="253"/>
      <c r="K25" s="254">
        <f>ROUND(E25*J25,2)</f>
        <v>0</v>
      </c>
      <c r="L25" s="254">
        <v>21</v>
      </c>
      <c r="M25" s="254">
        <f>G25*(1+L25/100)</f>
        <v>0</v>
      </c>
      <c r="N25" s="252">
        <v>0</v>
      </c>
      <c r="O25" s="252">
        <f>ROUND(E25*N25,2)</f>
        <v>0</v>
      </c>
      <c r="P25" s="252">
        <v>0</v>
      </c>
      <c r="Q25" s="252">
        <f>ROUND(E25*P25,2)</f>
        <v>0</v>
      </c>
      <c r="R25" s="254"/>
      <c r="S25" s="254" t="s">
        <v>413</v>
      </c>
      <c r="T25" s="255" t="s">
        <v>353</v>
      </c>
      <c r="U25" s="223">
        <v>0</v>
      </c>
      <c r="V25" s="223">
        <f>ROUND(E25*U25,2)</f>
        <v>0</v>
      </c>
      <c r="W25" s="223"/>
      <c r="X25" s="223" t="s">
        <v>526</v>
      </c>
      <c r="Y25" s="223" t="s">
        <v>355</v>
      </c>
      <c r="Z25" s="212"/>
      <c r="AA25" s="212"/>
      <c r="AB25" s="212"/>
      <c r="AC25" s="212"/>
      <c r="AD25" s="212"/>
      <c r="AE25" s="212"/>
      <c r="AF25" s="212"/>
      <c r="AG25" s="212" t="s">
        <v>527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14</v>
      </c>
      <c r="B26" s="250" t="s">
        <v>1972</v>
      </c>
      <c r="C26" s="260" t="s">
        <v>1973</v>
      </c>
      <c r="D26" s="251" t="s">
        <v>1751</v>
      </c>
      <c r="E26" s="252">
        <v>1</v>
      </c>
      <c r="F26" s="253"/>
      <c r="G26" s="254">
        <f>ROUND(E26*F26,2)</f>
        <v>0</v>
      </c>
      <c r="H26" s="253"/>
      <c r="I26" s="254">
        <f>ROUND(E26*H26,2)</f>
        <v>0</v>
      </c>
      <c r="J26" s="253"/>
      <c r="K26" s="254">
        <f>ROUND(E26*J26,2)</f>
        <v>0</v>
      </c>
      <c r="L26" s="254">
        <v>21</v>
      </c>
      <c r="M26" s="254">
        <f>G26*(1+L26/100)</f>
        <v>0</v>
      </c>
      <c r="N26" s="252">
        <v>0</v>
      </c>
      <c r="O26" s="252">
        <f>ROUND(E26*N26,2)</f>
        <v>0</v>
      </c>
      <c r="P26" s="252">
        <v>0</v>
      </c>
      <c r="Q26" s="252">
        <f>ROUND(E26*P26,2)</f>
        <v>0</v>
      </c>
      <c r="R26" s="254"/>
      <c r="S26" s="254" t="s">
        <v>413</v>
      </c>
      <c r="T26" s="255" t="s">
        <v>353</v>
      </c>
      <c r="U26" s="223">
        <v>0</v>
      </c>
      <c r="V26" s="223">
        <f>ROUND(E26*U26,2)</f>
        <v>0</v>
      </c>
      <c r="W26" s="223"/>
      <c r="X26" s="223" t="s">
        <v>526</v>
      </c>
      <c r="Y26" s="223" t="s">
        <v>355</v>
      </c>
      <c r="Z26" s="212"/>
      <c r="AA26" s="212"/>
      <c r="AB26" s="212"/>
      <c r="AC26" s="212"/>
      <c r="AD26" s="212"/>
      <c r="AE26" s="212"/>
      <c r="AF26" s="212"/>
      <c r="AG26" s="212" t="s">
        <v>527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15</v>
      </c>
      <c r="B27" s="250" t="s">
        <v>1974</v>
      </c>
      <c r="C27" s="260" t="s">
        <v>1975</v>
      </c>
      <c r="D27" s="251" t="s">
        <v>486</v>
      </c>
      <c r="E27" s="252">
        <v>2</v>
      </c>
      <c r="F27" s="253"/>
      <c r="G27" s="254">
        <f>ROUND(E27*F27,2)</f>
        <v>0</v>
      </c>
      <c r="H27" s="253"/>
      <c r="I27" s="254">
        <f>ROUND(E27*H27,2)</f>
        <v>0</v>
      </c>
      <c r="J27" s="253"/>
      <c r="K27" s="254">
        <f>ROUND(E27*J27,2)</f>
        <v>0</v>
      </c>
      <c r="L27" s="254">
        <v>21</v>
      </c>
      <c r="M27" s="254">
        <f>G27*(1+L27/100)</f>
        <v>0</v>
      </c>
      <c r="N27" s="252">
        <v>0</v>
      </c>
      <c r="O27" s="252">
        <f>ROUND(E27*N27,2)</f>
        <v>0</v>
      </c>
      <c r="P27" s="252">
        <v>0</v>
      </c>
      <c r="Q27" s="252">
        <f>ROUND(E27*P27,2)</f>
        <v>0</v>
      </c>
      <c r="R27" s="254"/>
      <c r="S27" s="254" t="s">
        <v>413</v>
      </c>
      <c r="T27" s="255" t="s">
        <v>353</v>
      </c>
      <c r="U27" s="223">
        <v>0</v>
      </c>
      <c r="V27" s="223">
        <f>ROUND(E27*U27,2)</f>
        <v>0</v>
      </c>
      <c r="W27" s="223"/>
      <c r="X27" s="223" t="s">
        <v>526</v>
      </c>
      <c r="Y27" s="223" t="s">
        <v>355</v>
      </c>
      <c r="Z27" s="212"/>
      <c r="AA27" s="212"/>
      <c r="AB27" s="212"/>
      <c r="AC27" s="212"/>
      <c r="AD27" s="212"/>
      <c r="AE27" s="212"/>
      <c r="AF27" s="212"/>
      <c r="AG27" s="212" t="s">
        <v>527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9" t="s">
        <v>347</v>
      </c>
      <c r="B28" s="230" t="s">
        <v>279</v>
      </c>
      <c r="C28" s="256" t="s">
        <v>280</v>
      </c>
      <c r="D28" s="231"/>
      <c r="E28" s="232"/>
      <c r="F28" s="233"/>
      <c r="G28" s="233">
        <f>SUMIF(AG29:AG39,"&lt;&gt;NOR",G29:G39)</f>
        <v>0</v>
      </c>
      <c r="H28" s="233"/>
      <c r="I28" s="233">
        <f>SUM(I29:I39)</f>
        <v>0</v>
      </c>
      <c r="J28" s="233"/>
      <c r="K28" s="233">
        <f>SUM(K29:K39)</f>
        <v>0</v>
      </c>
      <c r="L28" s="233"/>
      <c r="M28" s="233">
        <f>SUM(M29:M39)</f>
        <v>0</v>
      </c>
      <c r="N28" s="232"/>
      <c r="O28" s="232">
        <f>SUM(O29:O39)</f>
        <v>0</v>
      </c>
      <c r="P28" s="232"/>
      <c r="Q28" s="232">
        <f>SUM(Q29:Q39)</f>
        <v>0</v>
      </c>
      <c r="R28" s="233"/>
      <c r="S28" s="233"/>
      <c r="T28" s="234"/>
      <c r="U28" s="228"/>
      <c r="V28" s="228">
        <f>SUM(V29:V39)</f>
        <v>0</v>
      </c>
      <c r="W28" s="228"/>
      <c r="X28" s="228"/>
      <c r="Y28" s="228"/>
      <c r="AG28" t="s">
        <v>348</v>
      </c>
    </row>
    <row r="29" spans="1:60" outlineLevel="1" x14ac:dyDescent="0.2">
      <c r="A29" s="239">
        <v>16</v>
      </c>
      <c r="B29" s="240" t="s">
        <v>1976</v>
      </c>
      <c r="C29" s="257" t="s">
        <v>1944</v>
      </c>
      <c r="D29" s="241" t="s">
        <v>1751</v>
      </c>
      <c r="E29" s="242">
        <v>1</v>
      </c>
      <c r="F29" s="243"/>
      <c r="G29" s="244">
        <f>ROUND(E29*F29,2)</f>
        <v>0</v>
      </c>
      <c r="H29" s="243"/>
      <c r="I29" s="244">
        <f>ROUND(E29*H29,2)</f>
        <v>0</v>
      </c>
      <c r="J29" s="243"/>
      <c r="K29" s="244">
        <f>ROUND(E29*J29,2)</f>
        <v>0</v>
      </c>
      <c r="L29" s="244">
        <v>21</v>
      </c>
      <c r="M29" s="244">
        <f>G29*(1+L29/100)</f>
        <v>0</v>
      </c>
      <c r="N29" s="242">
        <v>0</v>
      </c>
      <c r="O29" s="242">
        <f>ROUND(E29*N29,2)</f>
        <v>0</v>
      </c>
      <c r="P29" s="242">
        <v>0</v>
      </c>
      <c r="Q29" s="242">
        <f>ROUND(E29*P29,2)</f>
        <v>0</v>
      </c>
      <c r="R29" s="244"/>
      <c r="S29" s="244" t="s">
        <v>413</v>
      </c>
      <c r="T29" s="245" t="s">
        <v>353</v>
      </c>
      <c r="U29" s="223">
        <v>0</v>
      </c>
      <c r="V29" s="223">
        <f>ROUND(E29*U29,2)</f>
        <v>0</v>
      </c>
      <c r="W29" s="223"/>
      <c r="X29" s="223" t="s">
        <v>526</v>
      </c>
      <c r="Y29" s="223" t="s">
        <v>355</v>
      </c>
      <c r="Z29" s="212"/>
      <c r="AA29" s="212"/>
      <c r="AB29" s="212"/>
      <c r="AC29" s="212"/>
      <c r="AD29" s="212"/>
      <c r="AE29" s="212"/>
      <c r="AF29" s="212"/>
      <c r="AG29" s="212" t="s">
        <v>527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8" t="s">
        <v>1977</v>
      </c>
      <c r="D30" s="246"/>
      <c r="E30" s="246"/>
      <c r="F30" s="246"/>
      <c r="G30" s="246"/>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357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9" t="s">
        <v>1946</v>
      </c>
      <c r="D31" s="248"/>
      <c r="E31" s="248"/>
      <c r="F31" s="248"/>
      <c r="G31" s="248"/>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357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17</v>
      </c>
      <c r="B32" s="250" t="s">
        <v>1978</v>
      </c>
      <c r="C32" s="260" t="s">
        <v>1979</v>
      </c>
      <c r="D32" s="251" t="s">
        <v>1923</v>
      </c>
      <c r="E32" s="252">
        <v>4</v>
      </c>
      <c r="F32" s="253"/>
      <c r="G32" s="254">
        <f>ROUND(E32*F32,2)</f>
        <v>0</v>
      </c>
      <c r="H32" s="253"/>
      <c r="I32" s="254">
        <f>ROUND(E32*H32,2)</f>
        <v>0</v>
      </c>
      <c r="J32" s="253"/>
      <c r="K32" s="254">
        <f>ROUND(E32*J32,2)</f>
        <v>0</v>
      </c>
      <c r="L32" s="254">
        <v>21</v>
      </c>
      <c r="M32" s="254">
        <f>G32*(1+L32/100)</f>
        <v>0</v>
      </c>
      <c r="N32" s="252">
        <v>0</v>
      </c>
      <c r="O32" s="252">
        <f>ROUND(E32*N32,2)</f>
        <v>0</v>
      </c>
      <c r="P32" s="252">
        <v>0</v>
      </c>
      <c r="Q32" s="252">
        <f>ROUND(E32*P32,2)</f>
        <v>0</v>
      </c>
      <c r="R32" s="254"/>
      <c r="S32" s="254" t="s">
        <v>413</v>
      </c>
      <c r="T32" s="255" t="s">
        <v>353</v>
      </c>
      <c r="U32" s="223">
        <v>0</v>
      </c>
      <c r="V32" s="223">
        <f>ROUND(E32*U32,2)</f>
        <v>0</v>
      </c>
      <c r="W32" s="223"/>
      <c r="X32" s="223" t="s">
        <v>526</v>
      </c>
      <c r="Y32" s="223" t="s">
        <v>355</v>
      </c>
      <c r="Z32" s="212"/>
      <c r="AA32" s="212"/>
      <c r="AB32" s="212"/>
      <c r="AC32" s="212"/>
      <c r="AD32" s="212"/>
      <c r="AE32" s="212"/>
      <c r="AF32" s="212"/>
      <c r="AG32" s="212" t="s">
        <v>527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18</v>
      </c>
      <c r="B33" s="250" t="s">
        <v>1980</v>
      </c>
      <c r="C33" s="260" t="s">
        <v>1981</v>
      </c>
      <c r="D33" s="251" t="s">
        <v>1923</v>
      </c>
      <c r="E33" s="252">
        <v>1</v>
      </c>
      <c r="F33" s="253"/>
      <c r="G33" s="254">
        <f>ROUND(E33*F33,2)</f>
        <v>0</v>
      </c>
      <c r="H33" s="253"/>
      <c r="I33" s="254">
        <f>ROUND(E33*H33,2)</f>
        <v>0</v>
      </c>
      <c r="J33" s="253"/>
      <c r="K33" s="254">
        <f>ROUND(E33*J33,2)</f>
        <v>0</v>
      </c>
      <c r="L33" s="254">
        <v>21</v>
      </c>
      <c r="M33" s="254">
        <f>G33*(1+L33/100)</f>
        <v>0</v>
      </c>
      <c r="N33" s="252">
        <v>0</v>
      </c>
      <c r="O33" s="252">
        <f>ROUND(E33*N33,2)</f>
        <v>0</v>
      </c>
      <c r="P33" s="252">
        <v>0</v>
      </c>
      <c r="Q33" s="252">
        <f>ROUND(E33*P33,2)</f>
        <v>0</v>
      </c>
      <c r="R33" s="254"/>
      <c r="S33" s="254" t="s">
        <v>413</v>
      </c>
      <c r="T33" s="255" t="s">
        <v>353</v>
      </c>
      <c r="U33" s="223">
        <v>0</v>
      </c>
      <c r="V33" s="223">
        <f>ROUND(E33*U33,2)</f>
        <v>0</v>
      </c>
      <c r="W33" s="223"/>
      <c r="X33" s="223" t="s">
        <v>526</v>
      </c>
      <c r="Y33" s="223" t="s">
        <v>355</v>
      </c>
      <c r="Z33" s="212"/>
      <c r="AA33" s="212"/>
      <c r="AB33" s="212"/>
      <c r="AC33" s="212"/>
      <c r="AD33" s="212"/>
      <c r="AE33" s="212"/>
      <c r="AF33" s="212"/>
      <c r="AG33" s="212" t="s">
        <v>527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19</v>
      </c>
      <c r="B34" s="250" t="s">
        <v>1980</v>
      </c>
      <c r="C34" s="260" t="s">
        <v>1982</v>
      </c>
      <c r="D34" s="251" t="s">
        <v>1923</v>
      </c>
      <c r="E34" s="252">
        <v>15</v>
      </c>
      <c r="F34" s="253"/>
      <c r="G34" s="254">
        <f>ROUND(E34*F34,2)</f>
        <v>0</v>
      </c>
      <c r="H34" s="253"/>
      <c r="I34" s="254">
        <f>ROUND(E34*H34,2)</f>
        <v>0</v>
      </c>
      <c r="J34" s="253"/>
      <c r="K34" s="254">
        <f>ROUND(E34*J34,2)</f>
        <v>0</v>
      </c>
      <c r="L34" s="254">
        <v>21</v>
      </c>
      <c r="M34" s="254">
        <f>G34*(1+L34/100)</f>
        <v>0</v>
      </c>
      <c r="N34" s="252">
        <v>0</v>
      </c>
      <c r="O34" s="252">
        <f>ROUND(E34*N34,2)</f>
        <v>0</v>
      </c>
      <c r="P34" s="252">
        <v>0</v>
      </c>
      <c r="Q34" s="252">
        <f>ROUND(E34*P34,2)</f>
        <v>0</v>
      </c>
      <c r="R34" s="254"/>
      <c r="S34" s="254" t="s">
        <v>413</v>
      </c>
      <c r="T34" s="255" t="s">
        <v>353</v>
      </c>
      <c r="U34" s="223">
        <v>0</v>
      </c>
      <c r="V34" s="223">
        <f>ROUND(E34*U34,2)</f>
        <v>0</v>
      </c>
      <c r="W34" s="223"/>
      <c r="X34" s="223" t="s">
        <v>526</v>
      </c>
      <c r="Y34" s="223" t="s">
        <v>355</v>
      </c>
      <c r="Z34" s="212"/>
      <c r="AA34" s="212"/>
      <c r="AB34" s="212"/>
      <c r="AC34" s="212"/>
      <c r="AD34" s="212"/>
      <c r="AE34" s="212"/>
      <c r="AF34" s="212"/>
      <c r="AG34" s="212" t="s">
        <v>527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9">
        <v>20</v>
      </c>
      <c r="B35" s="250" t="s">
        <v>1983</v>
      </c>
      <c r="C35" s="260" t="s">
        <v>1984</v>
      </c>
      <c r="D35" s="251" t="s">
        <v>862</v>
      </c>
      <c r="E35" s="252">
        <v>2</v>
      </c>
      <c r="F35" s="253"/>
      <c r="G35" s="254">
        <f>ROUND(E35*F35,2)</f>
        <v>0</v>
      </c>
      <c r="H35" s="253"/>
      <c r="I35" s="254">
        <f>ROUND(E35*H35,2)</f>
        <v>0</v>
      </c>
      <c r="J35" s="253"/>
      <c r="K35" s="254">
        <f>ROUND(E35*J35,2)</f>
        <v>0</v>
      </c>
      <c r="L35" s="254">
        <v>21</v>
      </c>
      <c r="M35" s="254">
        <f>G35*(1+L35/100)</f>
        <v>0</v>
      </c>
      <c r="N35" s="252">
        <v>0</v>
      </c>
      <c r="O35" s="252">
        <f>ROUND(E35*N35,2)</f>
        <v>0</v>
      </c>
      <c r="P35" s="252">
        <v>0</v>
      </c>
      <c r="Q35" s="252">
        <f>ROUND(E35*P35,2)</f>
        <v>0</v>
      </c>
      <c r="R35" s="254"/>
      <c r="S35" s="254" t="s">
        <v>413</v>
      </c>
      <c r="T35" s="255" t="s">
        <v>353</v>
      </c>
      <c r="U35" s="223">
        <v>0</v>
      </c>
      <c r="V35" s="223">
        <f>ROUND(E35*U35,2)</f>
        <v>0</v>
      </c>
      <c r="W35" s="223"/>
      <c r="X35" s="223" t="s">
        <v>526</v>
      </c>
      <c r="Y35" s="223" t="s">
        <v>355</v>
      </c>
      <c r="Z35" s="212"/>
      <c r="AA35" s="212"/>
      <c r="AB35" s="212"/>
      <c r="AC35" s="212"/>
      <c r="AD35" s="212"/>
      <c r="AE35" s="212"/>
      <c r="AF35" s="212"/>
      <c r="AG35" s="212" t="s">
        <v>527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21</v>
      </c>
      <c r="B36" s="250" t="s">
        <v>1985</v>
      </c>
      <c r="C36" s="260" t="s">
        <v>1986</v>
      </c>
      <c r="D36" s="251" t="s">
        <v>862</v>
      </c>
      <c r="E36" s="252">
        <v>3</v>
      </c>
      <c r="F36" s="253"/>
      <c r="G36" s="254">
        <f>ROUND(E36*F36,2)</f>
        <v>0</v>
      </c>
      <c r="H36" s="253"/>
      <c r="I36" s="254">
        <f>ROUND(E36*H36,2)</f>
        <v>0</v>
      </c>
      <c r="J36" s="253"/>
      <c r="K36" s="254">
        <f>ROUND(E36*J36,2)</f>
        <v>0</v>
      </c>
      <c r="L36" s="254">
        <v>21</v>
      </c>
      <c r="M36" s="254">
        <f>G36*(1+L36/100)</f>
        <v>0</v>
      </c>
      <c r="N36" s="252">
        <v>0</v>
      </c>
      <c r="O36" s="252">
        <f>ROUND(E36*N36,2)</f>
        <v>0</v>
      </c>
      <c r="P36" s="252">
        <v>0</v>
      </c>
      <c r="Q36" s="252">
        <f>ROUND(E36*P36,2)</f>
        <v>0</v>
      </c>
      <c r="R36" s="254"/>
      <c r="S36" s="254" t="s">
        <v>413</v>
      </c>
      <c r="T36" s="255" t="s">
        <v>353</v>
      </c>
      <c r="U36" s="223">
        <v>0</v>
      </c>
      <c r="V36" s="223">
        <f>ROUND(E36*U36,2)</f>
        <v>0</v>
      </c>
      <c r="W36" s="223"/>
      <c r="X36" s="223" t="s">
        <v>526</v>
      </c>
      <c r="Y36" s="223" t="s">
        <v>355</v>
      </c>
      <c r="Z36" s="212"/>
      <c r="AA36" s="212"/>
      <c r="AB36" s="212"/>
      <c r="AC36" s="212"/>
      <c r="AD36" s="212"/>
      <c r="AE36" s="212"/>
      <c r="AF36" s="212"/>
      <c r="AG36" s="212" t="s">
        <v>527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9">
        <v>22</v>
      </c>
      <c r="B37" s="250" t="s">
        <v>1987</v>
      </c>
      <c r="C37" s="260" t="s">
        <v>1988</v>
      </c>
      <c r="D37" s="251" t="s">
        <v>862</v>
      </c>
      <c r="E37" s="252">
        <v>4</v>
      </c>
      <c r="F37" s="253"/>
      <c r="G37" s="254">
        <f>ROUND(E37*F37,2)</f>
        <v>0</v>
      </c>
      <c r="H37" s="253"/>
      <c r="I37" s="254">
        <f>ROUND(E37*H37,2)</f>
        <v>0</v>
      </c>
      <c r="J37" s="253"/>
      <c r="K37" s="254">
        <f>ROUND(E37*J37,2)</f>
        <v>0</v>
      </c>
      <c r="L37" s="254">
        <v>21</v>
      </c>
      <c r="M37" s="254">
        <f>G37*(1+L37/100)</f>
        <v>0</v>
      </c>
      <c r="N37" s="252">
        <v>0</v>
      </c>
      <c r="O37" s="252">
        <f>ROUND(E37*N37,2)</f>
        <v>0</v>
      </c>
      <c r="P37" s="252">
        <v>0</v>
      </c>
      <c r="Q37" s="252">
        <f>ROUND(E37*P37,2)</f>
        <v>0</v>
      </c>
      <c r="R37" s="254"/>
      <c r="S37" s="254" t="s">
        <v>413</v>
      </c>
      <c r="T37" s="255" t="s">
        <v>353</v>
      </c>
      <c r="U37" s="223">
        <v>0</v>
      </c>
      <c r="V37" s="223">
        <f>ROUND(E37*U37,2)</f>
        <v>0</v>
      </c>
      <c r="W37" s="223"/>
      <c r="X37" s="223" t="s">
        <v>526</v>
      </c>
      <c r="Y37" s="223" t="s">
        <v>355</v>
      </c>
      <c r="Z37" s="212"/>
      <c r="AA37" s="212"/>
      <c r="AB37" s="212"/>
      <c r="AC37" s="212"/>
      <c r="AD37" s="212"/>
      <c r="AE37" s="212"/>
      <c r="AF37" s="212"/>
      <c r="AG37" s="212" t="s">
        <v>527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9">
        <v>23</v>
      </c>
      <c r="B38" s="250" t="s">
        <v>1989</v>
      </c>
      <c r="C38" s="260" t="s">
        <v>1990</v>
      </c>
      <c r="D38" s="251" t="s">
        <v>862</v>
      </c>
      <c r="E38" s="252">
        <v>1</v>
      </c>
      <c r="F38" s="253"/>
      <c r="G38" s="254">
        <f>ROUND(E38*F38,2)</f>
        <v>0</v>
      </c>
      <c r="H38" s="253"/>
      <c r="I38" s="254">
        <f>ROUND(E38*H38,2)</f>
        <v>0</v>
      </c>
      <c r="J38" s="253"/>
      <c r="K38" s="254">
        <f>ROUND(E38*J38,2)</f>
        <v>0</v>
      </c>
      <c r="L38" s="254">
        <v>21</v>
      </c>
      <c r="M38" s="254">
        <f>G38*(1+L38/100)</f>
        <v>0</v>
      </c>
      <c r="N38" s="252">
        <v>0</v>
      </c>
      <c r="O38" s="252">
        <f>ROUND(E38*N38,2)</f>
        <v>0</v>
      </c>
      <c r="P38" s="252">
        <v>0</v>
      </c>
      <c r="Q38" s="252">
        <f>ROUND(E38*P38,2)</f>
        <v>0</v>
      </c>
      <c r="R38" s="254"/>
      <c r="S38" s="254" t="s">
        <v>413</v>
      </c>
      <c r="T38" s="255" t="s">
        <v>353</v>
      </c>
      <c r="U38" s="223">
        <v>0</v>
      </c>
      <c r="V38" s="223">
        <f>ROUND(E38*U38,2)</f>
        <v>0</v>
      </c>
      <c r="W38" s="223"/>
      <c r="X38" s="223" t="s">
        <v>526</v>
      </c>
      <c r="Y38" s="223" t="s">
        <v>355</v>
      </c>
      <c r="Z38" s="212"/>
      <c r="AA38" s="212"/>
      <c r="AB38" s="212"/>
      <c r="AC38" s="212"/>
      <c r="AD38" s="212"/>
      <c r="AE38" s="212"/>
      <c r="AF38" s="212"/>
      <c r="AG38" s="212" t="s">
        <v>527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24</v>
      </c>
      <c r="B39" s="250" t="s">
        <v>1991</v>
      </c>
      <c r="C39" s="260" t="s">
        <v>1975</v>
      </c>
      <c r="D39" s="251" t="s">
        <v>486</v>
      </c>
      <c r="E39" s="252">
        <v>4</v>
      </c>
      <c r="F39" s="253"/>
      <c r="G39" s="254">
        <f>ROUND(E39*F39,2)</f>
        <v>0</v>
      </c>
      <c r="H39" s="253"/>
      <c r="I39" s="254">
        <f>ROUND(E39*H39,2)</f>
        <v>0</v>
      </c>
      <c r="J39" s="253"/>
      <c r="K39" s="254">
        <f>ROUND(E39*J39,2)</f>
        <v>0</v>
      </c>
      <c r="L39" s="254">
        <v>21</v>
      </c>
      <c r="M39" s="254">
        <f>G39*(1+L39/100)</f>
        <v>0</v>
      </c>
      <c r="N39" s="252">
        <v>0</v>
      </c>
      <c r="O39" s="252">
        <f>ROUND(E39*N39,2)</f>
        <v>0</v>
      </c>
      <c r="P39" s="252">
        <v>0</v>
      </c>
      <c r="Q39" s="252">
        <f>ROUND(E39*P39,2)</f>
        <v>0</v>
      </c>
      <c r="R39" s="254"/>
      <c r="S39" s="254" t="s">
        <v>413</v>
      </c>
      <c r="T39" s="255" t="s">
        <v>353</v>
      </c>
      <c r="U39" s="223">
        <v>0</v>
      </c>
      <c r="V39" s="223">
        <f>ROUND(E39*U39,2)</f>
        <v>0</v>
      </c>
      <c r="W39" s="223"/>
      <c r="X39" s="223" t="s">
        <v>526</v>
      </c>
      <c r="Y39" s="223" t="s">
        <v>355</v>
      </c>
      <c r="Z39" s="212"/>
      <c r="AA39" s="212"/>
      <c r="AB39" s="212"/>
      <c r="AC39" s="212"/>
      <c r="AD39" s="212"/>
      <c r="AE39" s="212"/>
      <c r="AF39" s="212"/>
      <c r="AG39" s="212" t="s">
        <v>527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29" t="s">
        <v>347</v>
      </c>
      <c r="B40" s="230" t="s">
        <v>200</v>
      </c>
      <c r="C40" s="256" t="s">
        <v>281</v>
      </c>
      <c r="D40" s="231"/>
      <c r="E40" s="232"/>
      <c r="F40" s="233"/>
      <c r="G40" s="233">
        <f>SUMIF(AG41:AG42,"&lt;&gt;NOR",G41:G42)</f>
        <v>0</v>
      </c>
      <c r="H40" s="233"/>
      <c r="I40" s="233">
        <f>SUM(I41:I42)</f>
        <v>0</v>
      </c>
      <c r="J40" s="233"/>
      <c r="K40" s="233">
        <f>SUM(K41:K42)</f>
        <v>0</v>
      </c>
      <c r="L40" s="233"/>
      <c r="M40" s="233">
        <f>SUM(M41:M42)</f>
        <v>0</v>
      </c>
      <c r="N40" s="232"/>
      <c r="O40" s="232">
        <f>SUM(O41:O42)</f>
        <v>0</v>
      </c>
      <c r="P40" s="232"/>
      <c r="Q40" s="232">
        <f>SUM(Q41:Q42)</f>
        <v>0</v>
      </c>
      <c r="R40" s="233"/>
      <c r="S40" s="233"/>
      <c r="T40" s="234"/>
      <c r="U40" s="228"/>
      <c r="V40" s="228">
        <f>SUM(V41:V42)</f>
        <v>0</v>
      </c>
      <c r="W40" s="228"/>
      <c r="X40" s="228"/>
      <c r="Y40" s="228"/>
      <c r="AG40" t="s">
        <v>348</v>
      </c>
    </row>
    <row r="41" spans="1:60" outlineLevel="1" x14ac:dyDescent="0.2">
      <c r="A41" s="249">
        <v>25</v>
      </c>
      <c r="B41" s="250" t="s">
        <v>1770</v>
      </c>
      <c r="C41" s="260" t="s">
        <v>1992</v>
      </c>
      <c r="D41" s="251" t="s">
        <v>1751</v>
      </c>
      <c r="E41" s="252">
        <v>1</v>
      </c>
      <c r="F41" s="253"/>
      <c r="G41" s="254">
        <f>ROUND(E41*F41,2)</f>
        <v>0</v>
      </c>
      <c r="H41" s="253"/>
      <c r="I41" s="254">
        <f>ROUND(E41*H41,2)</f>
        <v>0</v>
      </c>
      <c r="J41" s="253"/>
      <c r="K41" s="254">
        <f>ROUND(E41*J41,2)</f>
        <v>0</v>
      </c>
      <c r="L41" s="254">
        <v>21</v>
      </c>
      <c r="M41" s="254">
        <f>G41*(1+L41/100)</f>
        <v>0</v>
      </c>
      <c r="N41" s="252">
        <v>0</v>
      </c>
      <c r="O41" s="252">
        <f>ROUND(E41*N41,2)</f>
        <v>0</v>
      </c>
      <c r="P41" s="252">
        <v>0</v>
      </c>
      <c r="Q41" s="252">
        <f>ROUND(E41*P41,2)</f>
        <v>0</v>
      </c>
      <c r="R41" s="254"/>
      <c r="S41" s="254" t="s">
        <v>413</v>
      </c>
      <c r="T41" s="255" t="s">
        <v>353</v>
      </c>
      <c r="U41" s="223">
        <v>0</v>
      </c>
      <c r="V41" s="223">
        <f>ROUND(E41*U41,2)</f>
        <v>0</v>
      </c>
      <c r="W41" s="223"/>
      <c r="X41" s="223" t="s">
        <v>437</v>
      </c>
      <c r="Y41" s="223" t="s">
        <v>355</v>
      </c>
      <c r="Z41" s="212"/>
      <c r="AA41" s="212"/>
      <c r="AB41" s="212"/>
      <c r="AC41" s="212"/>
      <c r="AD41" s="212"/>
      <c r="AE41" s="212"/>
      <c r="AF41" s="212"/>
      <c r="AG41" s="212" t="s">
        <v>438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9">
        <v>26</v>
      </c>
      <c r="B42" s="240" t="s">
        <v>1772</v>
      </c>
      <c r="C42" s="257" t="s">
        <v>1993</v>
      </c>
      <c r="D42" s="241" t="s">
        <v>1751</v>
      </c>
      <c r="E42" s="242">
        <v>1</v>
      </c>
      <c r="F42" s="243"/>
      <c r="G42" s="244">
        <f>ROUND(E42*F42,2)</f>
        <v>0</v>
      </c>
      <c r="H42" s="243"/>
      <c r="I42" s="244">
        <f>ROUND(E42*H42,2)</f>
        <v>0</v>
      </c>
      <c r="J42" s="243"/>
      <c r="K42" s="244">
        <f>ROUND(E42*J42,2)</f>
        <v>0</v>
      </c>
      <c r="L42" s="244">
        <v>21</v>
      </c>
      <c r="M42" s="244">
        <f>G42*(1+L42/100)</f>
        <v>0</v>
      </c>
      <c r="N42" s="242">
        <v>0</v>
      </c>
      <c r="O42" s="242">
        <f>ROUND(E42*N42,2)</f>
        <v>0</v>
      </c>
      <c r="P42" s="242">
        <v>0</v>
      </c>
      <c r="Q42" s="242">
        <f>ROUND(E42*P42,2)</f>
        <v>0</v>
      </c>
      <c r="R42" s="244"/>
      <c r="S42" s="244" t="s">
        <v>413</v>
      </c>
      <c r="T42" s="245" t="s">
        <v>353</v>
      </c>
      <c r="U42" s="223">
        <v>0</v>
      </c>
      <c r="V42" s="223">
        <f>ROUND(E42*U42,2)</f>
        <v>0</v>
      </c>
      <c r="W42" s="223"/>
      <c r="X42" s="223" t="s">
        <v>437</v>
      </c>
      <c r="Y42" s="223" t="s">
        <v>355</v>
      </c>
      <c r="Z42" s="212"/>
      <c r="AA42" s="212"/>
      <c r="AB42" s="212"/>
      <c r="AC42" s="212"/>
      <c r="AD42" s="212"/>
      <c r="AE42" s="212"/>
      <c r="AF42" s="212"/>
      <c r="AG42" s="212" t="s">
        <v>438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3"/>
      <c r="B43" s="4"/>
      <c r="C43" s="261"/>
      <c r="D43" s="6"/>
      <c r="E43" s="3"/>
      <c r="F43" s="3"/>
      <c r="G43" s="3"/>
      <c r="H43" s="3"/>
      <c r="I43" s="3"/>
      <c r="J43" s="3"/>
      <c r="K43" s="3"/>
      <c r="L43" s="3"/>
      <c r="M43" s="3"/>
      <c r="N43" s="3"/>
      <c r="O43" s="3"/>
      <c r="P43" s="3"/>
      <c r="Q43" s="3"/>
      <c r="R43" s="3"/>
      <c r="S43" s="3"/>
      <c r="T43" s="3"/>
      <c r="U43" s="3"/>
      <c r="V43" s="3"/>
      <c r="W43" s="3"/>
      <c r="X43" s="3"/>
      <c r="Y43" s="3"/>
      <c r="AE43">
        <v>12</v>
      </c>
      <c r="AF43">
        <v>21</v>
      </c>
      <c r="AG43" t="s">
        <v>333</v>
      </c>
    </row>
    <row r="44" spans="1:60" x14ac:dyDescent="0.2">
      <c r="A44" s="215"/>
      <c r="B44" s="216" t="s">
        <v>29</v>
      </c>
      <c r="C44" s="262"/>
      <c r="D44" s="217"/>
      <c r="E44" s="218"/>
      <c r="F44" s="218"/>
      <c r="G44" s="238">
        <f>G8+G28+G40</f>
        <v>0</v>
      </c>
      <c r="H44" s="3"/>
      <c r="I44" s="3"/>
      <c r="J44" s="3"/>
      <c r="K44" s="3"/>
      <c r="L44" s="3"/>
      <c r="M44" s="3"/>
      <c r="N44" s="3"/>
      <c r="O44" s="3"/>
      <c r="P44" s="3"/>
      <c r="Q44" s="3"/>
      <c r="R44" s="3"/>
      <c r="S44" s="3"/>
      <c r="T44" s="3"/>
      <c r="U44" s="3"/>
      <c r="V44" s="3"/>
      <c r="W44" s="3"/>
      <c r="X44" s="3"/>
      <c r="Y44" s="3"/>
      <c r="AE44">
        <f>SUMIF(L7:L42,AE43,G7:G42)</f>
        <v>0</v>
      </c>
      <c r="AF44">
        <f>SUMIF(L7:L42,AF43,G7:G42)</f>
        <v>0</v>
      </c>
      <c r="AG44" t="s">
        <v>429</v>
      </c>
    </row>
    <row r="45" spans="1:60" x14ac:dyDescent="0.2">
      <c r="C45" s="263"/>
      <c r="D45" s="10"/>
      <c r="AG45" t="s">
        <v>431</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JncjQ5wM2RcadbRvy4XtMR/KvgbvuP0bSFgq/Wcp8QghbKXfQ6GikjsppnoXq6xffx5Bef8a4aWJSy9ZuJlZQ==" saltValue="jm41jcOHb4yb1sznYnadoQ==" spinCount="100000" sheet="1" formatRows="0"/>
  <mergeCells count="10">
    <mergeCell ref="C13:G13"/>
    <mergeCell ref="C14:G14"/>
    <mergeCell ref="C30:G30"/>
    <mergeCell ref="C31:G31"/>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69F4F-FDFD-4D41-BF73-1728F11C253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61</v>
      </c>
      <c r="C3" s="201" t="s">
        <v>62</v>
      </c>
      <c r="D3" s="199"/>
      <c r="E3" s="199"/>
      <c r="F3" s="199"/>
      <c r="G3" s="200"/>
      <c r="AC3" s="176" t="s">
        <v>321</v>
      </c>
      <c r="AG3" t="s">
        <v>323</v>
      </c>
    </row>
    <row r="4" spans="1:60" ht="24.95" customHeight="1" x14ac:dyDescent="0.2">
      <c r="A4" s="202" t="s">
        <v>9</v>
      </c>
      <c r="B4" s="203" t="s">
        <v>73</v>
      </c>
      <c r="C4" s="204" t="s">
        <v>74</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299</v>
      </c>
      <c r="C8" s="256" t="s">
        <v>300</v>
      </c>
      <c r="D8" s="231"/>
      <c r="E8" s="232"/>
      <c r="F8" s="233"/>
      <c r="G8" s="233">
        <f>SUMIF(AG9:AG84,"&lt;&gt;NOR",G9:G84)</f>
        <v>0</v>
      </c>
      <c r="H8" s="233"/>
      <c r="I8" s="233">
        <f>SUM(I9:I84)</f>
        <v>0</v>
      </c>
      <c r="J8" s="233"/>
      <c r="K8" s="233">
        <f>SUM(K9:K84)</f>
        <v>0</v>
      </c>
      <c r="L8" s="233"/>
      <c r="M8" s="233">
        <f>SUM(M9:M84)</f>
        <v>0</v>
      </c>
      <c r="N8" s="232"/>
      <c r="O8" s="232">
        <f>SUM(O9:O84)</f>
        <v>0</v>
      </c>
      <c r="P8" s="232"/>
      <c r="Q8" s="232">
        <f>SUM(Q9:Q84)</f>
        <v>0</v>
      </c>
      <c r="R8" s="233"/>
      <c r="S8" s="233"/>
      <c r="T8" s="234"/>
      <c r="U8" s="228"/>
      <c r="V8" s="228">
        <f>SUM(V9:V84)</f>
        <v>0</v>
      </c>
      <c r="W8" s="228"/>
      <c r="X8" s="228"/>
      <c r="Y8" s="228"/>
      <c r="AG8" t="s">
        <v>348</v>
      </c>
    </row>
    <row r="9" spans="1:60" outlineLevel="1" x14ac:dyDescent="0.2">
      <c r="A9" s="249">
        <v>1</v>
      </c>
      <c r="B9" s="250" t="s">
        <v>1994</v>
      </c>
      <c r="C9" s="260" t="s">
        <v>1995</v>
      </c>
      <c r="D9" s="251" t="s">
        <v>576</v>
      </c>
      <c r="E9" s="252">
        <v>1</v>
      </c>
      <c r="F9" s="253"/>
      <c r="G9" s="254">
        <f>ROUND(E9*F9,2)</f>
        <v>0</v>
      </c>
      <c r="H9" s="253"/>
      <c r="I9" s="254">
        <f>ROUND(E9*H9,2)</f>
        <v>0</v>
      </c>
      <c r="J9" s="253"/>
      <c r="K9" s="254">
        <f>ROUND(E9*J9,2)</f>
        <v>0</v>
      </c>
      <c r="L9" s="254">
        <v>21</v>
      </c>
      <c r="M9" s="254">
        <f>G9*(1+L9/100)</f>
        <v>0</v>
      </c>
      <c r="N9" s="252">
        <v>0</v>
      </c>
      <c r="O9" s="252">
        <f>ROUND(E9*N9,2)</f>
        <v>0</v>
      </c>
      <c r="P9" s="252">
        <v>0</v>
      </c>
      <c r="Q9" s="252">
        <f>ROUND(E9*P9,2)</f>
        <v>0</v>
      </c>
      <c r="R9" s="254"/>
      <c r="S9" s="254" t="s">
        <v>413</v>
      </c>
      <c r="T9" s="255" t="s">
        <v>353</v>
      </c>
      <c r="U9" s="223">
        <v>0</v>
      </c>
      <c r="V9" s="223">
        <f>ROUND(E9*U9,2)</f>
        <v>0</v>
      </c>
      <c r="W9" s="223"/>
      <c r="X9" s="223" t="s">
        <v>437</v>
      </c>
      <c r="Y9" s="223" t="s">
        <v>355</v>
      </c>
      <c r="Z9" s="212"/>
      <c r="AA9" s="212"/>
      <c r="AB9" s="212"/>
      <c r="AC9" s="212"/>
      <c r="AD9" s="212"/>
      <c r="AE9" s="212"/>
      <c r="AF9" s="212"/>
      <c r="AG9" s="212" t="s">
        <v>1996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1997</v>
      </c>
      <c r="C10" s="260" t="s">
        <v>1998</v>
      </c>
      <c r="D10" s="251" t="s">
        <v>576</v>
      </c>
      <c r="E10" s="252">
        <v>1</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413</v>
      </c>
      <c r="T10" s="255" t="s">
        <v>353</v>
      </c>
      <c r="U10" s="223">
        <v>0</v>
      </c>
      <c r="V10" s="223">
        <f>ROUND(E10*U10,2)</f>
        <v>0</v>
      </c>
      <c r="W10" s="223"/>
      <c r="X10" s="223" t="s">
        <v>1999</v>
      </c>
      <c r="Y10" s="223" t="s">
        <v>355</v>
      </c>
      <c r="Z10" s="212"/>
      <c r="AA10" s="212"/>
      <c r="AB10" s="212"/>
      <c r="AC10" s="212"/>
      <c r="AD10" s="212"/>
      <c r="AE10" s="212"/>
      <c r="AF10" s="212"/>
      <c r="AG10" s="212" t="s">
        <v>2000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1994</v>
      </c>
      <c r="C11" s="260" t="s">
        <v>2001</v>
      </c>
      <c r="D11" s="251" t="s">
        <v>537</v>
      </c>
      <c r="E11" s="252">
        <v>41</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526</v>
      </c>
      <c r="Y11" s="223" t="s">
        <v>355</v>
      </c>
      <c r="Z11" s="212"/>
      <c r="AA11" s="212"/>
      <c r="AB11" s="212"/>
      <c r="AC11" s="212"/>
      <c r="AD11" s="212"/>
      <c r="AE11" s="212"/>
      <c r="AF11" s="212"/>
      <c r="AG11" s="212" t="s">
        <v>2002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4</v>
      </c>
      <c r="B12" s="250" t="s">
        <v>1997</v>
      </c>
      <c r="C12" s="260" t="s">
        <v>2003</v>
      </c>
      <c r="D12" s="251" t="s">
        <v>537</v>
      </c>
      <c r="E12" s="252">
        <v>41</v>
      </c>
      <c r="F12" s="253"/>
      <c r="G12" s="254">
        <f>ROUND(E12*F12,2)</f>
        <v>0</v>
      </c>
      <c r="H12" s="253"/>
      <c r="I12" s="254">
        <f>ROUND(E12*H12,2)</f>
        <v>0</v>
      </c>
      <c r="J12" s="253"/>
      <c r="K12" s="254">
        <f>ROUND(E12*J12,2)</f>
        <v>0</v>
      </c>
      <c r="L12" s="254">
        <v>21</v>
      </c>
      <c r="M12" s="254">
        <f>G12*(1+L12/100)</f>
        <v>0</v>
      </c>
      <c r="N12" s="252">
        <v>0</v>
      </c>
      <c r="O12" s="252">
        <f>ROUND(E12*N12,2)</f>
        <v>0</v>
      </c>
      <c r="P12" s="252">
        <v>0</v>
      </c>
      <c r="Q12" s="252">
        <f>ROUND(E12*P12,2)</f>
        <v>0</v>
      </c>
      <c r="R12" s="254"/>
      <c r="S12" s="254" t="s">
        <v>413</v>
      </c>
      <c r="T12" s="255" t="s">
        <v>353</v>
      </c>
      <c r="U12" s="223">
        <v>0</v>
      </c>
      <c r="V12" s="223">
        <f>ROUND(E12*U12,2)</f>
        <v>0</v>
      </c>
      <c r="W12" s="223"/>
      <c r="X12" s="223" t="s">
        <v>1999</v>
      </c>
      <c r="Y12" s="223" t="s">
        <v>355</v>
      </c>
      <c r="Z12" s="212"/>
      <c r="AA12" s="212"/>
      <c r="AB12" s="212"/>
      <c r="AC12" s="212"/>
      <c r="AD12" s="212"/>
      <c r="AE12" s="212"/>
      <c r="AF12" s="212"/>
      <c r="AG12" s="212" t="s">
        <v>2000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1994</v>
      </c>
      <c r="C13" s="260" t="s">
        <v>2004</v>
      </c>
      <c r="D13" s="251" t="s">
        <v>537</v>
      </c>
      <c r="E13" s="252">
        <v>47</v>
      </c>
      <c r="F13" s="253"/>
      <c r="G13" s="254">
        <f>ROUND(E13*F13,2)</f>
        <v>0</v>
      </c>
      <c r="H13" s="253"/>
      <c r="I13" s="254">
        <f>ROUND(E13*H13,2)</f>
        <v>0</v>
      </c>
      <c r="J13" s="253"/>
      <c r="K13" s="254">
        <f>ROUND(E13*J13,2)</f>
        <v>0</v>
      </c>
      <c r="L13" s="254">
        <v>21</v>
      </c>
      <c r="M13" s="254">
        <f>G13*(1+L13/100)</f>
        <v>0</v>
      </c>
      <c r="N13" s="252">
        <v>0</v>
      </c>
      <c r="O13" s="252">
        <f>ROUND(E13*N13,2)</f>
        <v>0</v>
      </c>
      <c r="P13" s="252">
        <v>0</v>
      </c>
      <c r="Q13" s="252">
        <f>ROUND(E13*P13,2)</f>
        <v>0</v>
      </c>
      <c r="R13" s="254"/>
      <c r="S13" s="254" t="s">
        <v>413</v>
      </c>
      <c r="T13" s="255" t="s">
        <v>353</v>
      </c>
      <c r="U13" s="223">
        <v>0</v>
      </c>
      <c r="V13" s="223">
        <f>ROUND(E13*U13,2)</f>
        <v>0</v>
      </c>
      <c r="W13" s="223"/>
      <c r="X13" s="223" t="s">
        <v>1999</v>
      </c>
      <c r="Y13" s="223" t="s">
        <v>355</v>
      </c>
      <c r="Z13" s="212"/>
      <c r="AA13" s="212"/>
      <c r="AB13" s="212"/>
      <c r="AC13" s="212"/>
      <c r="AD13" s="212"/>
      <c r="AE13" s="212"/>
      <c r="AF13" s="212"/>
      <c r="AG13" s="212" t="s">
        <v>2005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1997</v>
      </c>
      <c r="C14" s="260" t="s">
        <v>2006</v>
      </c>
      <c r="D14" s="251" t="s">
        <v>537</v>
      </c>
      <c r="E14" s="252">
        <v>47</v>
      </c>
      <c r="F14" s="253"/>
      <c r="G14" s="254">
        <f>ROUND(E14*F14,2)</f>
        <v>0</v>
      </c>
      <c r="H14" s="253"/>
      <c r="I14" s="254">
        <f>ROUND(E14*H14,2)</f>
        <v>0</v>
      </c>
      <c r="J14" s="253"/>
      <c r="K14" s="254">
        <f>ROUND(E14*J14,2)</f>
        <v>0</v>
      </c>
      <c r="L14" s="254">
        <v>21</v>
      </c>
      <c r="M14" s="254">
        <f>G14*(1+L14/100)</f>
        <v>0</v>
      </c>
      <c r="N14" s="252">
        <v>0</v>
      </c>
      <c r="O14" s="252">
        <f>ROUND(E14*N14,2)</f>
        <v>0</v>
      </c>
      <c r="P14" s="252">
        <v>0</v>
      </c>
      <c r="Q14" s="252">
        <f>ROUND(E14*P14,2)</f>
        <v>0</v>
      </c>
      <c r="R14" s="254"/>
      <c r="S14" s="254" t="s">
        <v>413</v>
      </c>
      <c r="T14" s="255" t="s">
        <v>353</v>
      </c>
      <c r="U14" s="223">
        <v>0</v>
      </c>
      <c r="V14" s="223">
        <f>ROUND(E14*U14,2)</f>
        <v>0</v>
      </c>
      <c r="W14" s="223"/>
      <c r="X14" s="223" t="s">
        <v>1999</v>
      </c>
      <c r="Y14" s="223" t="s">
        <v>355</v>
      </c>
      <c r="Z14" s="212"/>
      <c r="AA14" s="212"/>
      <c r="AB14" s="212"/>
      <c r="AC14" s="212"/>
      <c r="AD14" s="212"/>
      <c r="AE14" s="212"/>
      <c r="AF14" s="212"/>
      <c r="AG14" s="212" t="s">
        <v>2000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1994</v>
      </c>
      <c r="C15" s="260" t="s">
        <v>2007</v>
      </c>
      <c r="D15" s="251" t="s">
        <v>537</v>
      </c>
      <c r="E15" s="252">
        <v>56</v>
      </c>
      <c r="F15" s="253"/>
      <c r="G15" s="254">
        <f>ROUND(E15*F15,2)</f>
        <v>0</v>
      </c>
      <c r="H15" s="253"/>
      <c r="I15" s="254">
        <f>ROUND(E15*H15,2)</f>
        <v>0</v>
      </c>
      <c r="J15" s="253"/>
      <c r="K15" s="254">
        <f>ROUND(E15*J15,2)</f>
        <v>0</v>
      </c>
      <c r="L15" s="254">
        <v>21</v>
      </c>
      <c r="M15" s="254">
        <f>G15*(1+L15/100)</f>
        <v>0</v>
      </c>
      <c r="N15" s="252">
        <v>0</v>
      </c>
      <c r="O15" s="252">
        <f>ROUND(E15*N15,2)</f>
        <v>0</v>
      </c>
      <c r="P15" s="252">
        <v>0</v>
      </c>
      <c r="Q15" s="252">
        <f>ROUND(E15*P15,2)</f>
        <v>0</v>
      </c>
      <c r="R15" s="254"/>
      <c r="S15" s="254" t="s">
        <v>413</v>
      </c>
      <c r="T15" s="255" t="s">
        <v>353</v>
      </c>
      <c r="U15" s="223">
        <v>0</v>
      </c>
      <c r="V15" s="223">
        <f>ROUND(E15*U15,2)</f>
        <v>0</v>
      </c>
      <c r="W15" s="223"/>
      <c r="X15" s="223" t="s">
        <v>1999</v>
      </c>
      <c r="Y15" s="223" t="s">
        <v>355</v>
      </c>
      <c r="Z15" s="212"/>
      <c r="AA15" s="212"/>
      <c r="AB15" s="212"/>
      <c r="AC15" s="212"/>
      <c r="AD15" s="212"/>
      <c r="AE15" s="212"/>
      <c r="AF15" s="212"/>
      <c r="AG15" s="212" t="s">
        <v>2005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1997</v>
      </c>
      <c r="C16" s="260" t="s">
        <v>2008</v>
      </c>
      <c r="D16" s="251" t="s">
        <v>537</v>
      </c>
      <c r="E16" s="252">
        <v>56</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413</v>
      </c>
      <c r="T16" s="255" t="s">
        <v>353</v>
      </c>
      <c r="U16" s="223">
        <v>0</v>
      </c>
      <c r="V16" s="223">
        <f>ROUND(E16*U16,2)</f>
        <v>0</v>
      </c>
      <c r="W16" s="223"/>
      <c r="X16" s="223" t="s">
        <v>1999</v>
      </c>
      <c r="Y16" s="223" t="s">
        <v>355</v>
      </c>
      <c r="Z16" s="212"/>
      <c r="AA16" s="212"/>
      <c r="AB16" s="212"/>
      <c r="AC16" s="212"/>
      <c r="AD16" s="212"/>
      <c r="AE16" s="212"/>
      <c r="AF16" s="212"/>
      <c r="AG16" s="212" t="s">
        <v>2000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1994</v>
      </c>
      <c r="C17" s="260" t="s">
        <v>2009</v>
      </c>
      <c r="D17" s="251" t="s">
        <v>537</v>
      </c>
      <c r="E17" s="252">
        <v>719</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1999</v>
      </c>
      <c r="Y17" s="223" t="s">
        <v>355</v>
      </c>
      <c r="Z17" s="212"/>
      <c r="AA17" s="212"/>
      <c r="AB17" s="212"/>
      <c r="AC17" s="212"/>
      <c r="AD17" s="212"/>
      <c r="AE17" s="212"/>
      <c r="AF17" s="212"/>
      <c r="AG17" s="212" t="s">
        <v>2005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1997</v>
      </c>
      <c r="C18" s="260" t="s">
        <v>2010</v>
      </c>
      <c r="D18" s="251" t="s">
        <v>537</v>
      </c>
      <c r="E18" s="252">
        <v>719</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413</v>
      </c>
      <c r="T18" s="255" t="s">
        <v>353</v>
      </c>
      <c r="U18" s="223">
        <v>0</v>
      </c>
      <c r="V18" s="223">
        <f>ROUND(E18*U18,2)</f>
        <v>0</v>
      </c>
      <c r="W18" s="223"/>
      <c r="X18" s="223" t="s">
        <v>1999</v>
      </c>
      <c r="Y18" s="223" t="s">
        <v>355</v>
      </c>
      <c r="Z18" s="212"/>
      <c r="AA18" s="212"/>
      <c r="AB18" s="212"/>
      <c r="AC18" s="212"/>
      <c r="AD18" s="212"/>
      <c r="AE18" s="212"/>
      <c r="AF18" s="212"/>
      <c r="AG18" s="212" t="s">
        <v>2000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1994</v>
      </c>
      <c r="C19" s="260" t="s">
        <v>2011</v>
      </c>
      <c r="D19" s="251" t="s">
        <v>537</v>
      </c>
      <c r="E19" s="252">
        <v>5</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413</v>
      </c>
      <c r="T19" s="255" t="s">
        <v>353</v>
      </c>
      <c r="U19" s="223">
        <v>0</v>
      </c>
      <c r="V19" s="223">
        <f>ROUND(E19*U19,2)</f>
        <v>0</v>
      </c>
      <c r="W19" s="223"/>
      <c r="X19" s="223" t="s">
        <v>1999</v>
      </c>
      <c r="Y19" s="223" t="s">
        <v>355</v>
      </c>
      <c r="Z19" s="212"/>
      <c r="AA19" s="212"/>
      <c r="AB19" s="212"/>
      <c r="AC19" s="212"/>
      <c r="AD19" s="212"/>
      <c r="AE19" s="212"/>
      <c r="AF19" s="212"/>
      <c r="AG19" s="212" t="s">
        <v>2005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1997</v>
      </c>
      <c r="C20" s="260" t="s">
        <v>2012</v>
      </c>
      <c r="D20" s="251" t="s">
        <v>537</v>
      </c>
      <c r="E20" s="252">
        <v>5</v>
      </c>
      <c r="F20" s="253"/>
      <c r="G20" s="254">
        <f>ROUND(E20*F20,2)</f>
        <v>0</v>
      </c>
      <c r="H20" s="253"/>
      <c r="I20" s="254">
        <f>ROUND(E20*H20,2)</f>
        <v>0</v>
      </c>
      <c r="J20" s="253"/>
      <c r="K20" s="254">
        <f>ROUND(E20*J20,2)</f>
        <v>0</v>
      </c>
      <c r="L20" s="254">
        <v>21</v>
      </c>
      <c r="M20" s="254">
        <f>G20*(1+L20/100)</f>
        <v>0</v>
      </c>
      <c r="N20" s="252">
        <v>0</v>
      </c>
      <c r="O20" s="252">
        <f>ROUND(E20*N20,2)</f>
        <v>0</v>
      </c>
      <c r="P20" s="252">
        <v>0</v>
      </c>
      <c r="Q20" s="252">
        <f>ROUND(E20*P20,2)</f>
        <v>0</v>
      </c>
      <c r="R20" s="254"/>
      <c r="S20" s="254" t="s">
        <v>413</v>
      </c>
      <c r="T20" s="255" t="s">
        <v>353</v>
      </c>
      <c r="U20" s="223">
        <v>0</v>
      </c>
      <c r="V20" s="223">
        <f>ROUND(E20*U20,2)</f>
        <v>0</v>
      </c>
      <c r="W20" s="223"/>
      <c r="X20" s="223" t="s">
        <v>1999</v>
      </c>
      <c r="Y20" s="223" t="s">
        <v>355</v>
      </c>
      <c r="Z20" s="212"/>
      <c r="AA20" s="212"/>
      <c r="AB20" s="212"/>
      <c r="AC20" s="212"/>
      <c r="AD20" s="212"/>
      <c r="AE20" s="212"/>
      <c r="AF20" s="212"/>
      <c r="AG20" s="212" t="s">
        <v>2000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13</v>
      </c>
      <c r="B21" s="250" t="s">
        <v>1994</v>
      </c>
      <c r="C21" s="260" t="s">
        <v>2013</v>
      </c>
      <c r="D21" s="251" t="s">
        <v>537</v>
      </c>
      <c r="E21" s="252">
        <v>15</v>
      </c>
      <c r="F21" s="253"/>
      <c r="G21" s="254">
        <f>ROUND(E21*F21,2)</f>
        <v>0</v>
      </c>
      <c r="H21" s="253"/>
      <c r="I21" s="254">
        <f>ROUND(E21*H21,2)</f>
        <v>0</v>
      </c>
      <c r="J21" s="253"/>
      <c r="K21" s="254">
        <f>ROUND(E21*J21,2)</f>
        <v>0</v>
      </c>
      <c r="L21" s="254">
        <v>21</v>
      </c>
      <c r="M21" s="254">
        <f>G21*(1+L21/100)</f>
        <v>0</v>
      </c>
      <c r="N21" s="252">
        <v>0</v>
      </c>
      <c r="O21" s="252">
        <f>ROUND(E21*N21,2)</f>
        <v>0</v>
      </c>
      <c r="P21" s="252">
        <v>0</v>
      </c>
      <c r="Q21" s="252">
        <f>ROUND(E21*P21,2)</f>
        <v>0</v>
      </c>
      <c r="R21" s="254"/>
      <c r="S21" s="254" t="s">
        <v>413</v>
      </c>
      <c r="T21" s="255" t="s">
        <v>353</v>
      </c>
      <c r="U21" s="223">
        <v>0</v>
      </c>
      <c r="V21" s="223">
        <f>ROUND(E21*U21,2)</f>
        <v>0</v>
      </c>
      <c r="W21" s="223"/>
      <c r="X21" s="223" t="s">
        <v>1999</v>
      </c>
      <c r="Y21" s="223" t="s">
        <v>355</v>
      </c>
      <c r="Z21" s="212"/>
      <c r="AA21" s="212"/>
      <c r="AB21" s="212"/>
      <c r="AC21" s="212"/>
      <c r="AD21" s="212"/>
      <c r="AE21" s="212"/>
      <c r="AF21" s="212"/>
      <c r="AG21" s="212" t="s">
        <v>2005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14</v>
      </c>
      <c r="B22" s="250" t="s">
        <v>1997</v>
      </c>
      <c r="C22" s="260" t="s">
        <v>2014</v>
      </c>
      <c r="D22" s="251" t="s">
        <v>537</v>
      </c>
      <c r="E22" s="252">
        <v>15</v>
      </c>
      <c r="F22" s="253"/>
      <c r="G22" s="254">
        <f>ROUND(E22*F22,2)</f>
        <v>0</v>
      </c>
      <c r="H22" s="253"/>
      <c r="I22" s="254">
        <f>ROUND(E22*H22,2)</f>
        <v>0</v>
      </c>
      <c r="J22" s="253"/>
      <c r="K22" s="254">
        <f>ROUND(E22*J22,2)</f>
        <v>0</v>
      </c>
      <c r="L22" s="254">
        <v>21</v>
      </c>
      <c r="M22" s="254">
        <f>G22*(1+L22/100)</f>
        <v>0</v>
      </c>
      <c r="N22" s="252">
        <v>0</v>
      </c>
      <c r="O22" s="252">
        <f>ROUND(E22*N22,2)</f>
        <v>0</v>
      </c>
      <c r="P22" s="252">
        <v>0</v>
      </c>
      <c r="Q22" s="252">
        <f>ROUND(E22*P22,2)</f>
        <v>0</v>
      </c>
      <c r="R22" s="254"/>
      <c r="S22" s="254" t="s">
        <v>413</v>
      </c>
      <c r="T22" s="255" t="s">
        <v>353</v>
      </c>
      <c r="U22" s="223">
        <v>0</v>
      </c>
      <c r="V22" s="223">
        <f>ROUND(E22*U22,2)</f>
        <v>0</v>
      </c>
      <c r="W22" s="223"/>
      <c r="X22" s="223" t="s">
        <v>1999</v>
      </c>
      <c r="Y22" s="223" t="s">
        <v>355</v>
      </c>
      <c r="Z22" s="212"/>
      <c r="AA22" s="212"/>
      <c r="AB22" s="212"/>
      <c r="AC22" s="212"/>
      <c r="AD22" s="212"/>
      <c r="AE22" s="212"/>
      <c r="AF22" s="212"/>
      <c r="AG22" s="212" t="s">
        <v>2000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15</v>
      </c>
      <c r="B23" s="250" t="s">
        <v>1994</v>
      </c>
      <c r="C23" s="260" t="s">
        <v>2015</v>
      </c>
      <c r="D23" s="251" t="s">
        <v>537</v>
      </c>
      <c r="E23" s="252">
        <v>705</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413</v>
      </c>
      <c r="T23" s="255" t="s">
        <v>353</v>
      </c>
      <c r="U23" s="223">
        <v>0</v>
      </c>
      <c r="V23" s="223">
        <f>ROUND(E23*U23,2)</f>
        <v>0</v>
      </c>
      <c r="W23" s="223"/>
      <c r="X23" s="223" t="s">
        <v>1999</v>
      </c>
      <c r="Y23" s="223" t="s">
        <v>355</v>
      </c>
      <c r="Z23" s="212"/>
      <c r="AA23" s="212"/>
      <c r="AB23" s="212"/>
      <c r="AC23" s="212"/>
      <c r="AD23" s="212"/>
      <c r="AE23" s="212"/>
      <c r="AF23" s="212"/>
      <c r="AG23" s="212" t="s">
        <v>2005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16</v>
      </c>
      <c r="B24" s="250" t="s">
        <v>1997</v>
      </c>
      <c r="C24" s="260" t="s">
        <v>2016</v>
      </c>
      <c r="D24" s="251" t="s">
        <v>537</v>
      </c>
      <c r="E24" s="252">
        <v>705</v>
      </c>
      <c r="F24" s="253"/>
      <c r="G24" s="254">
        <f>ROUND(E24*F24,2)</f>
        <v>0</v>
      </c>
      <c r="H24" s="253"/>
      <c r="I24" s="254">
        <f>ROUND(E24*H24,2)</f>
        <v>0</v>
      </c>
      <c r="J24" s="253"/>
      <c r="K24" s="254">
        <f>ROUND(E24*J24,2)</f>
        <v>0</v>
      </c>
      <c r="L24" s="254">
        <v>21</v>
      </c>
      <c r="M24" s="254">
        <f>G24*(1+L24/100)</f>
        <v>0</v>
      </c>
      <c r="N24" s="252">
        <v>0</v>
      </c>
      <c r="O24" s="252">
        <f>ROUND(E24*N24,2)</f>
        <v>0</v>
      </c>
      <c r="P24" s="252">
        <v>0</v>
      </c>
      <c r="Q24" s="252">
        <f>ROUND(E24*P24,2)</f>
        <v>0</v>
      </c>
      <c r="R24" s="254"/>
      <c r="S24" s="254" t="s">
        <v>413</v>
      </c>
      <c r="T24" s="255" t="s">
        <v>353</v>
      </c>
      <c r="U24" s="223">
        <v>0</v>
      </c>
      <c r="V24" s="223">
        <f>ROUND(E24*U24,2)</f>
        <v>0</v>
      </c>
      <c r="W24" s="223"/>
      <c r="X24" s="223" t="s">
        <v>1999</v>
      </c>
      <c r="Y24" s="223" t="s">
        <v>355</v>
      </c>
      <c r="Z24" s="212"/>
      <c r="AA24" s="212"/>
      <c r="AB24" s="212"/>
      <c r="AC24" s="212"/>
      <c r="AD24" s="212"/>
      <c r="AE24" s="212"/>
      <c r="AF24" s="212"/>
      <c r="AG24" s="212" t="s">
        <v>2000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17</v>
      </c>
      <c r="B25" s="250" t="s">
        <v>1994</v>
      </c>
      <c r="C25" s="260" t="s">
        <v>2017</v>
      </c>
      <c r="D25" s="251" t="s">
        <v>537</v>
      </c>
      <c r="E25" s="252">
        <v>328</v>
      </c>
      <c r="F25" s="253"/>
      <c r="G25" s="254">
        <f>ROUND(E25*F25,2)</f>
        <v>0</v>
      </c>
      <c r="H25" s="253"/>
      <c r="I25" s="254">
        <f>ROUND(E25*H25,2)</f>
        <v>0</v>
      </c>
      <c r="J25" s="253"/>
      <c r="K25" s="254">
        <f>ROUND(E25*J25,2)</f>
        <v>0</v>
      </c>
      <c r="L25" s="254">
        <v>21</v>
      </c>
      <c r="M25" s="254">
        <f>G25*(1+L25/100)</f>
        <v>0</v>
      </c>
      <c r="N25" s="252">
        <v>0</v>
      </c>
      <c r="O25" s="252">
        <f>ROUND(E25*N25,2)</f>
        <v>0</v>
      </c>
      <c r="P25" s="252">
        <v>0</v>
      </c>
      <c r="Q25" s="252">
        <f>ROUND(E25*P25,2)</f>
        <v>0</v>
      </c>
      <c r="R25" s="254"/>
      <c r="S25" s="254" t="s">
        <v>413</v>
      </c>
      <c r="T25" s="255" t="s">
        <v>353</v>
      </c>
      <c r="U25" s="223">
        <v>0</v>
      </c>
      <c r="V25" s="223">
        <f>ROUND(E25*U25,2)</f>
        <v>0</v>
      </c>
      <c r="W25" s="223"/>
      <c r="X25" s="223" t="s">
        <v>1999</v>
      </c>
      <c r="Y25" s="223" t="s">
        <v>355</v>
      </c>
      <c r="Z25" s="212"/>
      <c r="AA25" s="212"/>
      <c r="AB25" s="212"/>
      <c r="AC25" s="212"/>
      <c r="AD25" s="212"/>
      <c r="AE25" s="212"/>
      <c r="AF25" s="212"/>
      <c r="AG25" s="212" t="s">
        <v>2005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18</v>
      </c>
      <c r="B26" s="250" t="s">
        <v>1997</v>
      </c>
      <c r="C26" s="260" t="s">
        <v>2018</v>
      </c>
      <c r="D26" s="251" t="s">
        <v>537</v>
      </c>
      <c r="E26" s="252">
        <v>328</v>
      </c>
      <c r="F26" s="253"/>
      <c r="G26" s="254">
        <f>ROUND(E26*F26,2)</f>
        <v>0</v>
      </c>
      <c r="H26" s="253"/>
      <c r="I26" s="254">
        <f>ROUND(E26*H26,2)</f>
        <v>0</v>
      </c>
      <c r="J26" s="253"/>
      <c r="K26" s="254">
        <f>ROUND(E26*J26,2)</f>
        <v>0</v>
      </c>
      <c r="L26" s="254">
        <v>21</v>
      </c>
      <c r="M26" s="254">
        <f>G26*(1+L26/100)</f>
        <v>0</v>
      </c>
      <c r="N26" s="252">
        <v>0</v>
      </c>
      <c r="O26" s="252">
        <f>ROUND(E26*N26,2)</f>
        <v>0</v>
      </c>
      <c r="P26" s="252">
        <v>0</v>
      </c>
      <c r="Q26" s="252">
        <f>ROUND(E26*P26,2)</f>
        <v>0</v>
      </c>
      <c r="R26" s="254"/>
      <c r="S26" s="254" t="s">
        <v>413</v>
      </c>
      <c r="T26" s="255" t="s">
        <v>353</v>
      </c>
      <c r="U26" s="223">
        <v>0</v>
      </c>
      <c r="V26" s="223">
        <f>ROUND(E26*U26,2)</f>
        <v>0</v>
      </c>
      <c r="W26" s="223"/>
      <c r="X26" s="223" t="s">
        <v>1999</v>
      </c>
      <c r="Y26" s="223" t="s">
        <v>355</v>
      </c>
      <c r="Z26" s="212"/>
      <c r="AA26" s="212"/>
      <c r="AB26" s="212"/>
      <c r="AC26" s="212"/>
      <c r="AD26" s="212"/>
      <c r="AE26" s="212"/>
      <c r="AF26" s="212"/>
      <c r="AG26" s="212" t="s">
        <v>2000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19</v>
      </c>
      <c r="B27" s="250" t="s">
        <v>1994</v>
      </c>
      <c r="C27" s="260" t="s">
        <v>2019</v>
      </c>
      <c r="D27" s="251" t="s">
        <v>537</v>
      </c>
      <c r="E27" s="252">
        <v>8</v>
      </c>
      <c r="F27" s="253"/>
      <c r="G27" s="254">
        <f>ROUND(E27*F27,2)</f>
        <v>0</v>
      </c>
      <c r="H27" s="253"/>
      <c r="I27" s="254">
        <f>ROUND(E27*H27,2)</f>
        <v>0</v>
      </c>
      <c r="J27" s="253"/>
      <c r="K27" s="254">
        <f>ROUND(E27*J27,2)</f>
        <v>0</v>
      </c>
      <c r="L27" s="254">
        <v>21</v>
      </c>
      <c r="M27" s="254">
        <f>G27*(1+L27/100)</f>
        <v>0</v>
      </c>
      <c r="N27" s="252">
        <v>0</v>
      </c>
      <c r="O27" s="252">
        <f>ROUND(E27*N27,2)</f>
        <v>0</v>
      </c>
      <c r="P27" s="252">
        <v>0</v>
      </c>
      <c r="Q27" s="252">
        <f>ROUND(E27*P27,2)</f>
        <v>0</v>
      </c>
      <c r="R27" s="254"/>
      <c r="S27" s="254" t="s">
        <v>413</v>
      </c>
      <c r="T27" s="255" t="s">
        <v>353</v>
      </c>
      <c r="U27" s="223">
        <v>0</v>
      </c>
      <c r="V27" s="223">
        <f>ROUND(E27*U27,2)</f>
        <v>0</v>
      </c>
      <c r="W27" s="223"/>
      <c r="X27" s="223" t="s">
        <v>1999</v>
      </c>
      <c r="Y27" s="223" t="s">
        <v>355</v>
      </c>
      <c r="Z27" s="212"/>
      <c r="AA27" s="212"/>
      <c r="AB27" s="212"/>
      <c r="AC27" s="212"/>
      <c r="AD27" s="212"/>
      <c r="AE27" s="212"/>
      <c r="AF27" s="212"/>
      <c r="AG27" s="212" t="s">
        <v>2005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20</v>
      </c>
      <c r="B28" s="250" t="s">
        <v>1997</v>
      </c>
      <c r="C28" s="260" t="s">
        <v>2020</v>
      </c>
      <c r="D28" s="251" t="s">
        <v>537</v>
      </c>
      <c r="E28" s="252">
        <v>8</v>
      </c>
      <c r="F28" s="253"/>
      <c r="G28" s="254">
        <f>ROUND(E28*F28,2)</f>
        <v>0</v>
      </c>
      <c r="H28" s="253"/>
      <c r="I28" s="254">
        <f>ROUND(E28*H28,2)</f>
        <v>0</v>
      </c>
      <c r="J28" s="253"/>
      <c r="K28" s="254">
        <f>ROUND(E28*J28,2)</f>
        <v>0</v>
      </c>
      <c r="L28" s="254">
        <v>21</v>
      </c>
      <c r="M28" s="254">
        <f>G28*(1+L28/100)</f>
        <v>0</v>
      </c>
      <c r="N28" s="252">
        <v>0</v>
      </c>
      <c r="O28" s="252">
        <f>ROUND(E28*N28,2)</f>
        <v>0</v>
      </c>
      <c r="P28" s="252">
        <v>0</v>
      </c>
      <c r="Q28" s="252">
        <f>ROUND(E28*P28,2)</f>
        <v>0</v>
      </c>
      <c r="R28" s="254"/>
      <c r="S28" s="254" t="s">
        <v>413</v>
      </c>
      <c r="T28" s="255" t="s">
        <v>353</v>
      </c>
      <c r="U28" s="223">
        <v>0</v>
      </c>
      <c r="V28" s="223">
        <f>ROUND(E28*U28,2)</f>
        <v>0</v>
      </c>
      <c r="W28" s="223"/>
      <c r="X28" s="223" t="s">
        <v>1999</v>
      </c>
      <c r="Y28" s="223" t="s">
        <v>355</v>
      </c>
      <c r="Z28" s="212"/>
      <c r="AA28" s="212"/>
      <c r="AB28" s="212"/>
      <c r="AC28" s="212"/>
      <c r="AD28" s="212"/>
      <c r="AE28" s="212"/>
      <c r="AF28" s="212"/>
      <c r="AG28" s="212" t="s">
        <v>2000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21</v>
      </c>
      <c r="B29" s="250" t="s">
        <v>1994</v>
      </c>
      <c r="C29" s="260" t="s">
        <v>2021</v>
      </c>
      <c r="D29" s="251" t="s">
        <v>537</v>
      </c>
      <c r="E29" s="252">
        <v>45</v>
      </c>
      <c r="F29" s="253"/>
      <c r="G29" s="254">
        <f>ROUND(E29*F29,2)</f>
        <v>0</v>
      </c>
      <c r="H29" s="253"/>
      <c r="I29" s="254">
        <f>ROUND(E29*H29,2)</f>
        <v>0</v>
      </c>
      <c r="J29" s="253"/>
      <c r="K29" s="254">
        <f>ROUND(E29*J29,2)</f>
        <v>0</v>
      </c>
      <c r="L29" s="254">
        <v>21</v>
      </c>
      <c r="M29" s="254">
        <f>G29*(1+L29/100)</f>
        <v>0</v>
      </c>
      <c r="N29" s="252">
        <v>0</v>
      </c>
      <c r="O29" s="252">
        <f>ROUND(E29*N29,2)</f>
        <v>0</v>
      </c>
      <c r="P29" s="252">
        <v>0</v>
      </c>
      <c r="Q29" s="252">
        <f>ROUND(E29*P29,2)</f>
        <v>0</v>
      </c>
      <c r="R29" s="254"/>
      <c r="S29" s="254" t="s">
        <v>413</v>
      </c>
      <c r="T29" s="255" t="s">
        <v>353</v>
      </c>
      <c r="U29" s="223">
        <v>0</v>
      </c>
      <c r="V29" s="223">
        <f>ROUND(E29*U29,2)</f>
        <v>0</v>
      </c>
      <c r="W29" s="223"/>
      <c r="X29" s="223" t="s">
        <v>1999</v>
      </c>
      <c r="Y29" s="223" t="s">
        <v>355</v>
      </c>
      <c r="Z29" s="212"/>
      <c r="AA29" s="212"/>
      <c r="AB29" s="212"/>
      <c r="AC29" s="212"/>
      <c r="AD29" s="212"/>
      <c r="AE29" s="212"/>
      <c r="AF29" s="212"/>
      <c r="AG29" s="212" t="s">
        <v>2005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22</v>
      </c>
      <c r="B30" s="250" t="s">
        <v>1997</v>
      </c>
      <c r="C30" s="260" t="s">
        <v>2022</v>
      </c>
      <c r="D30" s="251" t="s">
        <v>537</v>
      </c>
      <c r="E30" s="252">
        <v>45</v>
      </c>
      <c r="F30" s="253"/>
      <c r="G30" s="254">
        <f>ROUND(E30*F30,2)</f>
        <v>0</v>
      </c>
      <c r="H30" s="253"/>
      <c r="I30" s="254">
        <f>ROUND(E30*H30,2)</f>
        <v>0</v>
      </c>
      <c r="J30" s="253"/>
      <c r="K30" s="254">
        <f>ROUND(E30*J30,2)</f>
        <v>0</v>
      </c>
      <c r="L30" s="254">
        <v>21</v>
      </c>
      <c r="M30" s="254">
        <f>G30*(1+L30/100)</f>
        <v>0</v>
      </c>
      <c r="N30" s="252">
        <v>0</v>
      </c>
      <c r="O30" s="252">
        <f>ROUND(E30*N30,2)</f>
        <v>0</v>
      </c>
      <c r="P30" s="252">
        <v>0</v>
      </c>
      <c r="Q30" s="252">
        <f>ROUND(E30*P30,2)</f>
        <v>0</v>
      </c>
      <c r="R30" s="254"/>
      <c r="S30" s="254" t="s">
        <v>413</v>
      </c>
      <c r="T30" s="255" t="s">
        <v>353</v>
      </c>
      <c r="U30" s="223">
        <v>0</v>
      </c>
      <c r="V30" s="223">
        <f>ROUND(E30*U30,2)</f>
        <v>0</v>
      </c>
      <c r="W30" s="223"/>
      <c r="X30" s="223" t="s">
        <v>1999</v>
      </c>
      <c r="Y30" s="223" t="s">
        <v>355</v>
      </c>
      <c r="Z30" s="212"/>
      <c r="AA30" s="212"/>
      <c r="AB30" s="212"/>
      <c r="AC30" s="212"/>
      <c r="AD30" s="212"/>
      <c r="AE30" s="212"/>
      <c r="AF30" s="212"/>
      <c r="AG30" s="212" t="s">
        <v>2000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23</v>
      </c>
      <c r="B31" s="250" t="s">
        <v>1994</v>
      </c>
      <c r="C31" s="260" t="s">
        <v>2023</v>
      </c>
      <c r="D31" s="251" t="s">
        <v>537</v>
      </c>
      <c r="E31" s="252">
        <v>34</v>
      </c>
      <c r="F31" s="253"/>
      <c r="G31" s="254">
        <f>ROUND(E31*F31,2)</f>
        <v>0</v>
      </c>
      <c r="H31" s="253"/>
      <c r="I31" s="254">
        <f>ROUND(E31*H31,2)</f>
        <v>0</v>
      </c>
      <c r="J31" s="253"/>
      <c r="K31" s="254">
        <f>ROUND(E31*J31,2)</f>
        <v>0</v>
      </c>
      <c r="L31" s="254">
        <v>21</v>
      </c>
      <c r="M31" s="254">
        <f>G31*(1+L31/100)</f>
        <v>0</v>
      </c>
      <c r="N31" s="252">
        <v>0</v>
      </c>
      <c r="O31" s="252">
        <f>ROUND(E31*N31,2)</f>
        <v>0</v>
      </c>
      <c r="P31" s="252">
        <v>0</v>
      </c>
      <c r="Q31" s="252">
        <f>ROUND(E31*P31,2)</f>
        <v>0</v>
      </c>
      <c r="R31" s="254"/>
      <c r="S31" s="254" t="s">
        <v>413</v>
      </c>
      <c r="T31" s="255" t="s">
        <v>353</v>
      </c>
      <c r="U31" s="223">
        <v>0</v>
      </c>
      <c r="V31" s="223">
        <f>ROUND(E31*U31,2)</f>
        <v>0</v>
      </c>
      <c r="W31" s="223"/>
      <c r="X31" s="223" t="s">
        <v>1999</v>
      </c>
      <c r="Y31" s="223" t="s">
        <v>355</v>
      </c>
      <c r="Z31" s="212"/>
      <c r="AA31" s="212"/>
      <c r="AB31" s="212"/>
      <c r="AC31" s="212"/>
      <c r="AD31" s="212"/>
      <c r="AE31" s="212"/>
      <c r="AF31" s="212"/>
      <c r="AG31" s="212" t="s">
        <v>2005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24</v>
      </c>
      <c r="B32" s="250" t="s">
        <v>1997</v>
      </c>
      <c r="C32" s="260" t="s">
        <v>2024</v>
      </c>
      <c r="D32" s="251" t="s">
        <v>537</v>
      </c>
      <c r="E32" s="252">
        <v>34</v>
      </c>
      <c r="F32" s="253"/>
      <c r="G32" s="254">
        <f>ROUND(E32*F32,2)</f>
        <v>0</v>
      </c>
      <c r="H32" s="253"/>
      <c r="I32" s="254">
        <f>ROUND(E32*H32,2)</f>
        <v>0</v>
      </c>
      <c r="J32" s="253"/>
      <c r="K32" s="254">
        <f>ROUND(E32*J32,2)</f>
        <v>0</v>
      </c>
      <c r="L32" s="254">
        <v>21</v>
      </c>
      <c r="M32" s="254">
        <f>G32*(1+L32/100)</f>
        <v>0</v>
      </c>
      <c r="N32" s="252">
        <v>0</v>
      </c>
      <c r="O32" s="252">
        <f>ROUND(E32*N32,2)</f>
        <v>0</v>
      </c>
      <c r="P32" s="252">
        <v>0</v>
      </c>
      <c r="Q32" s="252">
        <f>ROUND(E32*P32,2)</f>
        <v>0</v>
      </c>
      <c r="R32" s="254"/>
      <c r="S32" s="254" t="s">
        <v>413</v>
      </c>
      <c r="T32" s="255" t="s">
        <v>353</v>
      </c>
      <c r="U32" s="223">
        <v>0</v>
      </c>
      <c r="V32" s="223">
        <f>ROUND(E32*U32,2)</f>
        <v>0</v>
      </c>
      <c r="W32" s="223"/>
      <c r="X32" s="223" t="s">
        <v>1999</v>
      </c>
      <c r="Y32" s="223" t="s">
        <v>355</v>
      </c>
      <c r="Z32" s="212"/>
      <c r="AA32" s="212"/>
      <c r="AB32" s="212"/>
      <c r="AC32" s="212"/>
      <c r="AD32" s="212"/>
      <c r="AE32" s="212"/>
      <c r="AF32" s="212"/>
      <c r="AG32" s="212" t="s">
        <v>2000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25</v>
      </c>
      <c r="B33" s="250" t="s">
        <v>1994</v>
      </c>
      <c r="C33" s="260" t="s">
        <v>2025</v>
      </c>
      <c r="D33" s="251" t="s">
        <v>537</v>
      </c>
      <c r="E33" s="252">
        <v>94</v>
      </c>
      <c r="F33" s="253"/>
      <c r="G33" s="254">
        <f>ROUND(E33*F33,2)</f>
        <v>0</v>
      </c>
      <c r="H33" s="253"/>
      <c r="I33" s="254">
        <f>ROUND(E33*H33,2)</f>
        <v>0</v>
      </c>
      <c r="J33" s="253"/>
      <c r="K33" s="254">
        <f>ROUND(E33*J33,2)</f>
        <v>0</v>
      </c>
      <c r="L33" s="254">
        <v>21</v>
      </c>
      <c r="M33" s="254">
        <f>G33*(1+L33/100)</f>
        <v>0</v>
      </c>
      <c r="N33" s="252">
        <v>0</v>
      </c>
      <c r="O33" s="252">
        <f>ROUND(E33*N33,2)</f>
        <v>0</v>
      </c>
      <c r="P33" s="252">
        <v>0</v>
      </c>
      <c r="Q33" s="252">
        <f>ROUND(E33*P33,2)</f>
        <v>0</v>
      </c>
      <c r="R33" s="254"/>
      <c r="S33" s="254" t="s">
        <v>413</v>
      </c>
      <c r="T33" s="255" t="s">
        <v>353</v>
      </c>
      <c r="U33" s="223">
        <v>0</v>
      </c>
      <c r="V33" s="223">
        <f>ROUND(E33*U33,2)</f>
        <v>0</v>
      </c>
      <c r="W33" s="223"/>
      <c r="X33" s="223" t="s">
        <v>1999</v>
      </c>
      <c r="Y33" s="223" t="s">
        <v>355</v>
      </c>
      <c r="Z33" s="212"/>
      <c r="AA33" s="212"/>
      <c r="AB33" s="212"/>
      <c r="AC33" s="212"/>
      <c r="AD33" s="212"/>
      <c r="AE33" s="212"/>
      <c r="AF33" s="212"/>
      <c r="AG33" s="212" t="s">
        <v>2005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26</v>
      </c>
      <c r="B34" s="250" t="s">
        <v>1997</v>
      </c>
      <c r="C34" s="260" t="s">
        <v>2026</v>
      </c>
      <c r="D34" s="251" t="s">
        <v>537</v>
      </c>
      <c r="E34" s="252">
        <v>94</v>
      </c>
      <c r="F34" s="253"/>
      <c r="G34" s="254">
        <f>ROUND(E34*F34,2)</f>
        <v>0</v>
      </c>
      <c r="H34" s="253"/>
      <c r="I34" s="254">
        <f>ROUND(E34*H34,2)</f>
        <v>0</v>
      </c>
      <c r="J34" s="253"/>
      <c r="K34" s="254">
        <f>ROUND(E34*J34,2)</f>
        <v>0</v>
      </c>
      <c r="L34" s="254">
        <v>21</v>
      </c>
      <c r="M34" s="254">
        <f>G34*(1+L34/100)</f>
        <v>0</v>
      </c>
      <c r="N34" s="252">
        <v>0</v>
      </c>
      <c r="O34" s="252">
        <f>ROUND(E34*N34,2)</f>
        <v>0</v>
      </c>
      <c r="P34" s="252">
        <v>0</v>
      </c>
      <c r="Q34" s="252">
        <f>ROUND(E34*P34,2)</f>
        <v>0</v>
      </c>
      <c r="R34" s="254"/>
      <c r="S34" s="254" t="s">
        <v>413</v>
      </c>
      <c r="T34" s="255" t="s">
        <v>353</v>
      </c>
      <c r="U34" s="223">
        <v>0</v>
      </c>
      <c r="V34" s="223">
        <f>ROUND(E34*U34,2)</f>
        <v>0</v>
      </c>
      <c r="W34" s="223"/>
      <c r="X34" s="223" t="s">
        <v>1999</v>
      </c>
      <c r="Y34" s="223" t="s">
        <v>355</v>
      </c>
      <c r="Z34" s="212"/>
      <c r="AA34" s="212"/>
      <c r="AB34" s="212"/>
      <c r="AC34" s="212"/>
      <c r="AD34" s="212"/>
      <c r="AE34" s="212"/>
      <c r="AF34" s="212"/>
      <c r="AG34" s="212" t="s">
        <v>2000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9">
        <v>27</v>
      </c>
      <c r="B35" s="250" t="s">
        <v>1994</v>
      </c>
      <c r="C35" s="260" t="s">
        <v>2027</v>
      </c>
      <c r="D35" s="251" t="s">
        <v>537</v>
      </c>
      <c r="E35" s="252">
        <v>335</v>
      </c>
      <c r="F35" s="253"/>
      <c r="G35" s="254">
        <f>ROUND(E35*F35,2)</f>
        <v>0</v>
      </c>
      <c r="H35" s="253"/>
      <c r="I35" s="254">
        <f>ROUND(E35*H35,2)</f>
        <v>0</v>
      </c>
      <c r="J35" s="253"/>
      <c r="K35" s="254">
        <f>ROUND(E35*J35,2)</f>
        <v>0</v>
      </c>
      <c r="L35" s="254">
        <v>21</v>
      </c>
      <c r="M35" s="254">
        <f>G35*(1+L35/100)</f>
        <v>0</v>
      </c>
      <c r="N35" s="252">
        <v>0</v>
      </c>
      <c r="O35" s="252">
        <f>ROUND(E35*N35,2)</f>
        <v>0</v>
      </c>
      <c r="P35" s="252">
        <v>0</v>
      </c>
      <c r="Q35" s="252">
        <f>ROUND(E35*P35,2)</f>
        <v>0</v>
      </c>
      <c r="R35" s="254"/>
      <c r="S35" s="254" t="s">
        <v>413</v>
      </c>
      <c r="T35" s="255" t="s">
        <v>353</v>
      </c>
      <c r="U35" s="223">
        <v>0</v>
      </c>
      <c r="V35" s="223">
        <f>ROUND(E35*U35,2)</f>
        <v>0</v>
      </c>
      <c r="W35" s="223"/>
      <c r="X35" s="223" t="s">
        <v>1999</v>
      </c>
      <c r="Y35" s="223" t="s">
        <v>355</v>
      </c>
      <c r="Z35" s="212"/>
      <c r="AA35" s="212"/>
      <c r="AB35" s="212"/>
      <c r="AC35" s="212"/>
      <c r="AD35" s="212"/>
      <c r="AE35" s="212"/>
      <c r="AF35" s="212"/>
      <c r="AG35" s="212" t="s">
        <v>2005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28</v>
      </c>
      <c r="B36" s="250" t="s">
        <v>1997</v>
      </c>
      <c r="C36" s="260" t="s">
        <v>2028</v>
      </c>
      <c r="D36" s="251" t="s">
        <v>576</v>
      </c>
      <c r="E36" s="252">
        <v>335</v>
      </c>
      <c r="F36" s="253"/>
      <c r="G36" s="254">
        <f>ROUND(E36*F36,2)</f>
        <v>0</v>
      </c>
      <c r="H36" s="253"/>
      <c r="I36" s="254">
        <f>ROUND(E36*H36,2)</f>
        <v>0</v>
      </c>
      <c r="J36" s="253"/>
      <c r="K36" s="254">
        <f>ROUND(E36*J36,2)</f>
        <v>0</v>
      </c>
      <c r="L36" s="254">
        <v>21</v>
      </c>
      <c r="M36" s="254">
        <f>G36*(1+L36/100)</f>
        <v>0</v>
      </c>
      <c r="N36" s="252">
        <v>0</v>
      </c>
      <c r="O36" s="252">
        <f>ROUND(E36*N36,2)</f>
        <v>0</v>
      </c>
      <c r="P36" s="252">
        <v>0</v>
      </c>
      <c r="Q36" s="252">
        <f>ROUND(E36*P36,2)</f>
        <v>0</v>
      </c>
      <c r="R36" s="254"/>
      <c r="S36" s="254" t="s">
        <v>413</v>
      </c>
      <c r="T36" s="255" t="s">
        <v>353</v>
      </c>
      <c r="U36" s="223">
        <v>0</v>
      </c>
      <c r="V36" s="223">
        <f>ROUND(E36*U36,2)</f>
        <v>0</v>
      </c>
      <c r="W36" s="223"/>
      <c r="X36" s="223" t="s">
        <v>1999</v>
      </c>
      <c r="Y36" s="223" t="s">
        <v>355</v>
      </c>
      <c r="Z36" s="212"/>
      <c r="AA36" s="212"/>
      <c r="AB36" s="212"/>
      <c r="AC36" s="212"/>
      <c r="AD36" s="212"/>
      <c r="AE36" s="212"/>
      <c r="AF36" s="212"/>
      <c r="AG36" s="212" t="s">
        <v>2000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9">
        <v>29</v>
      </c>
      <c r="B37" s="250" t="s">
        <v>1997</v>
      </c>
      <c r="C37" s="260" t="s">
        <v>2029</v>
      </c>
      <c r="D37" s="251" t="s">
        <v>576</v>
      </c>
      <c r="E37" s="252">
        <v>16</v>
      </c>
      <c r="F37" s="253"/>
      <c r="G37" s="254">
        <f>ROUND(E37*F37,2)</f>
        <v>0</v>
      </c>
      <c r="H37" s="253"/>
      <c r="I37" s="254">
        <f>ROUND(E37*H37,2)</f>
        <v>0</v>
      </c>
      <c r="J37" s="253"/>
      <c r="K37" s="254">
        <f>ROUND(E37*J37,2)</f>
        <v>0</v>
      </c>
      <c r="L37" s="254">
        <v>21</v>
      </c>
      <c r="M37" s="254">
        <f>G37*(1+L37/100)</f>
        <v>0</v>
      </c>
      <c r="N37" s="252">
        <v>0</v>
      </c>
      <c r="O37" s="252">
        <f>ROUND(E37*N37,2)</f>
        <v>0</v>
      </c>
      <c r="P37" s="252">
        <v>0</v>
      </c>
      <c r="Q37" s="252">
        <f>ROUND(E37*P37,2)</f>
        <v>0</v>
      </c>
      <c r="R37" s="254"/>
      <c r="S37" s="254" t="s">
        <v>413</v>
      </c>
      <c r="T37" s="255" t="s">
        <v>353</v>
      </c>
      <c r="U37" s="223">
        <v>0</v>
      </c>
      <c r="V37" s="223">
        <f>ROUND(E37*U37,2)</f>
        <v>0</v>
      </c>
      <c r="W37" s="223"/>
      <c r="X37" s="223" t="s">
        <v>1999</v>
      </c>
      <c r="Y37" s="223" t="s">
        <v>355</v>
      </c>
      <c r="Z37" s="212"/>
      <c r="AA37" s="212"/>
      <c r="AB37" s="212"/>
      <c r="AC37" s="212"/>
      <c r="AD37" s="212"/>
      <c r="AE37" s="212"/>
      <c r="AF37" s="212"/>
      <c r="AG37" s="212" t="s">
        <v>2000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9">
        <v>30</v>
      </c>
      <c r="B38" s="250" t="s">
        <v>1997</v>
      </c>
      <c r="C38" s="260" t="s">
        <v>2030</v>
      </c>
      <c r="D38" s="251" t="s">
        <v>576</v>
      </c>
      <c r="E38" s="252">
        <v>20</v>
      </c>
      <c r="F38" s="253"/>
      <c r="G38" s="254">
        <f>ROUND(E38*F38,2)</f>
        <v>0</v>
      </c>
      <c r="H38" s="253"/>
      <c r="I38" s="254">
        <f>ROUND(E38*H38,2)</f>
        <v>0</v>
      </c>
      <c r="J38" s="253"/>
      <c r="K38" s="254">
        <f>ROUND(E38*J38,2)</f>
        <v>0</v>
      </c>
      <c r="L38" s="254">
        <v>21</v>
      </c>
      <c r="M38" s="254">
        <f>G38*(1+L38/100)</f>
        <v>0</v>
      </c>
      <c r="N38" s="252">
        <v>0</v>
      </c>
      <c r="O38" s="252">
        <f>ROUND(E38*N38,2)</f>
        <v>0</v>
      </c>
      <c r="P38" s="252">
        <v>0</v>
      </c>
      <c r="Q38" s="252">
        <f>ROUND(E38*P38,2)</f>
        <v>0</v>
      </c>
      <c r="R38" s="254"/>
      <c r="S38" s="254" t="s">
        <v>413</v>
      </c>
      <c r="T38" s="255" t="s">
        <v>353</v>
      </c>
      <c r="U38" s="223">
        <v>0</v>
      </c>
      <c r="V38" s="223">
        <f>ROUND(E38*U38,2)</f>
        <v>0</v>
      </c>
      <c r="W38" s="223"/>
      <c r="X38" s="223" t="s">
        <v>1999</v>
      </c>
      <c r="Y38" s="223" t="s">
        <v>355</v>
      </c>
      <c r="Z38" s="212"/>
      <c r="AA38" s="212"/>
      <c r="AB38" s="212"/>
      <c r="AC38" s="212"/>
      <c r="AD38" s="212"/>
      <c r="AE38" s="212"/>
      <c r="AF38" s="212"/>
      <c r="AG38" s="212" t="s">
        <v>2000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31</v>
      </c>
      <c r="B39" s="250" t="s">
        <v>1997</v>
      </c>
      <c r="C39" s="260" t="s">
        <v>2031</v>
      </c>
      <c r="D39" s="251" t="s">
        <v>576</v>
      </c>
      <c r="E39" s="252">
        <v>32</v>
      </c>
      <c r="F39" s="253"/>
      <c r="G39" s="254">
        <f>ROUND(E39*F39,2)</f>
        <v>0</v>
      </c>
      <c r="H39" s="253"/>
      <c r="I39" s="254">
        <f>ROUND(E39*H39,2)</f>
        <v>0</v>
      </c>
      <c r="J39" s="253"/>
      <c r="K39" s="254">
        <f>ROUND(E39*J39,2)</f>
        <v>0</v>
      </c>
      <c r="L39" s="254">
        <v>21</v>
      </c>
      <c r="M39" s="254">
        <f>G39*(1+L39/100)</f>
        <v>0</v>
      </c>
      <c r="N39" s="252">
        <v>0</v>
      </c>
      <c r="O39" s="252">
        <f>ROUND(E39*N39,2)</f>
        <v>0</v>
      </c>
      <c r="P39" s="252">
        <v>0</v>
      </c>
      <c r="Q39" s="252">
        <f>ROUND(E39*P39,2)</f>
        <v>0</v>
      </c>
      <c r="R39" s="254"/>
      <c r="S39" s="254" t="s">
        <v>413</v>
      </c>
      <c r="T39" s="255" t="s">
        <v>353</v>
      </c>
      <c r="U39" s="223">
        <v>0</v>
      </c>
      <c r="V39" s="223">
        <f>ROUND(E39*U39,2)</f>
        <v>0</v>
      </c>
      <c r="W39" s="223"/>
      <c r="X39" s="223" t="s">
        <v>1999</v>
      </c>
      <c r="Y39" s="223" t="s">
        <v>355</v>
      </c>
      <c r="Z39" s="212"/>
      <c r="AA39" s="212"/>
      <c r="AB39" s="212"/>
      <c r="AC39" s="212"/>
      <c r="AD39" s="212"/>
      <c r="AE39" s="212"/>
      <c r="AF39" s="212"/>
      <c r="AG39" s="212" t="s">
        <v>2000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32</v>
      </c>
      <c r="B40" s="250" t="s">
        <v>1997</v>
      </c>
      <c r="C40" s="260" t="s">
        <v>2032</v>
      </c>
      <c r="D40" s="251" t="s">
        <v>576</v>
      </c>
      <c r="E40" s="252">
        <v>1252</v>
      </c>
      <c r="F40" s="253"/>
      <c r="G40" s="254">
        <f>ROUND(E40*F40,2)</f>
        <v>0</v>
      </c>
      <c r="H40" s="253"/>
      <c r="I40" s="254">
        <f>ROUND(E40*H40,2)</f>
        <v>0</v>
      </c>
      <c r="J40" s="253"/>
      <c r="K40" s="254">
        <f>ROUND(E40*J40,2)</f>
        <v>0</v>
      </c>
      <c r="L40" s="254">
        <v>21</v>
      </c>
      <c r="M40" s="254">
        <f>G40*(1+L40/100)</f>
        <v>0</v>
      </c>
      <c r="N40" s="252">
        <v>0</v>
      </c>
      <c r="O40" s="252">
        <f>ROUND(E40*N40,2)</f>
        <v>0</v>
      </c>
      <c r="P40" s="252">
        <v>0</v>
      </c>
      <c r="Q40" s="252">
        <f>ROUND(E40*P40,2)</f>
        <v>0</v>
      </c>
      <c r="R40" s="254"/>
      <c r="S40" s="254" t="s">
        <v>413</v>
      </c>
      <c r="T40" s="255" t="s">
        <v>353</v>
      </c>
      <c r="U40" s="223">
        <v>0</v>
      </c>
      <c r="V40" s="223">
        <f>ROUND(E40*U40,2)</f>
        <v>0</v>
      </c>
      <c r="W40" s="223"/>
      <c r="X40" s="223" t="s">
        <v>1999</v>
      </c>
      <c r="Y40" s="223" t="s">
        <v>355</v>
      </c>
      <c r="Z40" s="212"/>
      <c r="AA40" s="212"/>
      <c r="AB40" s="212"/>
      <c r="AC40" s="212"/>
      <c r="AD40" s="212"/>
      <c r="AE40" s="212"/>
      <c r="AF40" s="212"/>
      <c r="AG40" s="212" t="s">
        <v>2000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33</v>
      </c>
      <c r="B41" s="250" t="s">
        <v>1994</v>
      </c>
      <c r="C41" s="260" t="s">
        <v>2033</v>
      </c>
      <c r="D41" s="251" t="s">
        <v>537</v>
      </c>
      <c r="E41" s="252">
        <v>128</v>
      </c>
      <c r="F41" s="253"/>
      <c r="G41" s="254">
        <f>ROUND(E41*F41,2)</f>
        <v>0</v>
      </c>
      <c r="H41" s="253"/>
      <c r="I41" s="254">
        <f>ROUND(E41*H41,2)</f>
        <v>0</v>
      </c>
      <c r="J41" s="253"/>
      <c r="K41" s="254">
        <f>ROUND(E41*J41,2)</f>
        <v>0</v>
      </c>
      <c r="L41" s="254">
        <v>21</v>
      </c>
      <c r="M41" s="254">
        <f>G41*(1+L41/100)</f>
        <v>0</v>
      </c>
      <c r="N41" s="252">
        <v>0</v>
      </c>
      <c r="O41" s="252">
        <f>ROUND(E41*N41,2)</f>
        <v>0</v>
      </c>
      <c r="P41" s="252">
        <v>0</v>
      </c>
      <c r="Q41" s="252">
        <f>ROUND(E41*P41,2)</f>
        <v>0</v>
      </c>
      <c r="R41" s="254"/>
      <c r="S41" s="254" t="s">
        <v>413</v>
      </c>
      <c r="T41" s="255" t="s">
        <v>353</v>
      </c>
      <c r="U41" s="223">
        <v>0</v>
      </c>
      <c r="V41" s="223">
        <f>ROUND(E41*U41,2)</f>
        <v>0</v>
      </c>
      <c r="W41" s="223"/>
      <c r="X41" s="223" t="s">
        <v>1999</v>
      </c>
      <c r="Y41" s="223" t="s">
        <v>355</v>
      </c>
      <c r="Z41" s="212"/>
      <c r="AA41" s="212"/>
      <c r="AB41" s="212"/>
      <c r="AC41" s="212"/>
      <c r="AD41" s="212"/>
      <c r="AE41" s="212"/>
      <c r="AF41" s="212"/>
      <c r="AG41" s="212" t="s">
        <v>2005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34</v>
      </c>
      <c r="B42" s="250" t="s">
        <v>1997</v>
      </c>
      <c r="C42" s="260" t="s">
        <v>2034</v>
      </c>
      <c r="D42" s="251" t="s">
        <v>537</v>
      </c>
      <c r="E42" s="252">
        <v>128</v>
      </c>
      <c r="F42" s="253"/>
      <c r="G42" s="254">
        <f>ROUND(E42*F42,2)</f>
        <v>0</v>
      </c>
      <c r="H42" s="253"/>
      <c r="I42" s="254">
        <f>ROUND(E42*H42,2)</f>
        <v>0</v>
      </c>
      <c r="J42" s="253"/>
      <c r="K42" s="254">
        <f>ROUND(E42*J42,2)</f>
        <v>0</v>
      </c>
      <c r="L42" s="254">
        <v>21</v>
      </c>
      <c r="M42" s="254">
        <f>G42*(1+L42/100)</f>
        <v>0</v>
      </c>
      <c r="N42" s="252">
        <v>0</v>
      </c>
      <c r="O42" s="252">
        <f>ROUND(E42*N42,2)</f>
        <v>0</v>
      </c>
      <c r="P42" s="252">
        <v>0</v>
      </c>
      <c r="Q42" s="252">
        <f>ROUND(E42*P42,2)</f>
        <v>0</v>
      </c>
      <c r="R42" s="254"/>
      <c r="S42" s="254" t="s">
        <v>413</v>
      </c>
      <c r="T42" s="255" t="s">
        <v>353</v>
      </c>
      <c r="U42" s="223">
        <v>0</v>
      </c>
      <c r="V42" s="223">
        <f>ROUND(E42*U42,2)</f>
        <v>0</v>
      </c>
      <c r="W42" s="223"/>
      <c r="X42" s="223" t="s">
        <v>1999</v>
      </c>
      <c r="Y42" s="223" t="s">
        <v>355</v>
      </c>
      <c r="Z42" s="212"/>
      <c r="AA42" s="212"/>
      <c r="AB42" s="212"/>
      <c r="AC42" s="212"/>
      <c r="AD42" s="212"/>
      <c r="AE42" s="212"/>
      <c r="AF42" s="212"/>
      <c r="AG42" s="212" t="s">
        <v>2000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35</v>
      </c>
      <c r="B43" s="250" t="s">
        <v>1994</v>
      </c>
      <c r="C43" s="260" t="s">
        <v>2035</v>
      </c>
      <c r="D43" s="251" t="s">
        <v>537</v>
      </c>
      <c r="E43" s="252">
        <v>32</v>
      </c>
      <c r="F43" s="253"/>
      <c r="G43" s="254">
        <f>ROUND(E43*F43,2)</f>
        <v>0</v>
      </c>
      <c r="H43" s="253"/>
      <c r="I43" s="254">
        <f>ROUND(E43*H43,2)</f>
        <v>0</v>
      </c>
      <c r="J43" s="253"/>
      <c r="K43" s="254">
        <f>ROUND(E43*J43,2)</f>
        <v>0</v>
      </c>
      <c r="L43" s="254">
        <v>21</v>
      </c>
      <c r="M43" s="254">
        <f>G43*(1+L43/100)</f>
        <v>0</v>
      </c>
      <c r="N43" s="252">
        <v>0</v>
      </c>
      <c r="O43" s="252">
        <f>ROUND(E43*N43,2)</f>
        <v>0</v>
      </c>
      <c r="P43" s="252">
        <v>0</v>
      </c>
      <c r="Q43" s="252">
        <f>ROUND(E43*P43,2)</f>
        <v>0</v>
      </c>
      <c r="R43" s="254"/>
      <c r="S43" s="254" t="s">
        <v>413</v>
      </c>
      <c r="T43" s="255" t="s">
        <v>353</v>
      </c>
      <c r="U43" s="223">
        <v>0</v>
      </c>
      <c r="V43" s="223">
        <f>ROUND(E43*U43,2)</f>
        <v>0</v>
      </c>
      <c r="W43" s="223"/>
      <c r="X43" s="223" t="s">
        <v>1999</v>
      </c>
      <c r="Y43" s="223" t="s">
        <v>355</v>
      </c>
      <c r="Z43" s="212"/>
      <c r="AA43" s="212"/>
      <c r="AB43" s="212"/>
      <c r="AC43" s="212"/>
      <c r="AD43" s="212"/>
      <c r="AE43" s="212"/>
      <c r="AF43" s="212"/>
      <c r="AG43" s="212" t="s">
        <v>2005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36</v>
      </c>
      <c r="B44" s="250" t="s">
        <v>1997</v>
      </c>
      <c r="C44" s="260" t="s">
        <v>2036</v>
      </c>
      <c r="D44" s="251" t="s">
        <v>537</v>
      </c>
      <c r="E44" s="252">
        <v>32</v>
      </c>
      <c r="F44" s="253"/>
      <c r="G44" s="254">
        <f>ROUND(E44*F44,2)</f>
        <v>0</v>
      </c>
      <c r="H44" s="253"/>
      <c r="I44" s="254">
        <f>ROUND(E44*H44,2)</f>
        <v>0</v>
      </c>
      <c r="J44" s="253"/>
      <c r="K44" s="254">
        <f>ROUND(E44*J44,2)</f>
        <v>0</v>
      </c>
      <c r="L44" s="254">
        <v>21</v>
      </c>
      <c r="M44" s="254">
        <f>G44*(1+L44/100)</f>
        <v>0</v>
      </c>
      <c r="N44" s="252">
        <v>0</v>
      </c>
      <c r="O44" s="252">
        <f>ROUND(E44*N44,2)</f>
        <v>0</v>
      </c>
      <c r="P44" s="252">
        <v>0</v>
      </c>
      <c r="Q44" s="252">
        <f>ROUND(E44*P44,2)</f>
        <v>0</v>
      </c>
      <c r="R44" s="254"/>
      <c r="S44" s="254" t="s">
        <v>413</v>
      </c>
      <c r="T44" s="255" t="s">
        <v>353</v>
      </c>
      <c r="U44" s="223">
        <v>0</v>
      </c>
      <c r="V44" s="223">
        <f>ROUND(E44*U44,2)</f>
        <v>0</v>
      </c>
      <c r="W44" s="223"/>
      <c r="X44" s="223" t="s">
        <v>1999</v>
      </c>
      <c r="Y44" s="223" t="s">
        <v>355</v>
      </c>
      <c r="Z44" s="212"/>
      <c r="AA44" s="212"/>
      <c r="AB44" s="212"/>
      <c r="AC44" s="212"/>
      <c r="AD44" s="212"/>
      <c r="AE44" s="212"/>
      <c r="AF44" s="212"/>
      <c r="AG44" s="212" t="s">
        <v>2000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9">
        <v>37</v>
      </c>
      <c r="B45" s="250" t="s">
        <v>1994</v>
      </c>
      <c r="C45" s="260" t="s">
        <v>2037</v>
      </c>
      <c r="D45" s="251" t="s">
        <v>537</v>
      </c>
      <c r="E45" s="252">
        <v>16</v>
      </c>
      <c r="F45" s="253"/>
      <c r="G45" s="254">
        <f>ROUND(E45*F45,2)</f>
        <v>0</v>
      </c>
      <c r="H45" s="253"/>
      <c r="I45" s="254">
        <f>ROUND(E45*H45,2)</f>
        <v>0</v>
      </c>
      <c r="J45" s="253"/>
      <c r="K45" s="254">
        <f>ROUND(E45*J45,2)</f>
        <v>0</v>
      </c>
      <c r="L45" s="254">
        <v>21</v>
      </c>
      <c r="M45" s="254">
        <f>G45*(1+L45/100)</f>
        <v>0</v>
      </c>
      <c r="N45" s="252">
        <v>0</v>
      </c>
      <c r="O45" s="252">
        <f>ROUND(E45*N45,2)</f>
        <v>0</v>
      </c>
      <c r="P45" s="252">
        <v>0</v>
      </c>
      <c r="Q45" s="252">
        <f>ROUND(E45*P45,2)</f>
        <v>0</v>
      </c>
      <c r="R45" s="254"/>
      <c r="S45" s="254" t="s">
        <v>413</v>
      </c>
      <c r="T45" s="255" t="s">
        <v>353</v>
      </c>
      <c r="U45" s="223">
        <v>0</v>
      </c>
      <c r="V45" s="223">
        <f>ROUND(E45*U45,2)</f>
        <v>0</v>
      </c>
      <c r="W45" s="223"/>
      <c r="X45" s="223" t="s">
        <v>1999</v>
      </c>
      <c r="Y45" s="223" t="s">
        <v>355</v>
      </c>
      <c r="Z45" s="212"/>
      <c r="AA45" s="212"/>
      <c r="AB45" s="212"/>
      <c r="AC45" s="212"/>
      <c r="AD45" s="212"/>
      <c r="AE45" s="212"/>
      <c r="AF45" s="212"/>
      <c r="AG45" s="212" t="s">
        <v>2000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38</v>
      </c>
      <c r="B46" s="250" t="s">
        <v>1997</v>
      </c>
      <c r="C46" s="260" t="s">
        <v>2038</v>
      </c>
      <c r="D46" s="251" t="s">
        <v>537</v>
      </c>
      <c r="E46" s="252">
        <v>16</v>
      </c>
      <c r="F46" s="253"/>
      <c r="G46" s="254">
        <f>ROUND(E46*F46,2)</f>
        <v>0</v>
      </c>
      <c r="H46" s="253"/>
      <c r="I46" s="254">
        <f>ROUND(E46*H46,2)</f>
        <v>0</v>
      </c>
      <c r="J46" s="253"/>
      <c r="K46" s="254">
        <f>ROUND(E46*J46,2)</f>
        <v>0</v>
      </c>
      <c r="L46" s="254">
        <v>21</v>
      </c>
      <c r="M46" s="254">
        <f>G46*(1+L46/100)</f>
        <v>0</v>
      </c>
      <c r="N46" s="252">
        <v>0</v>
      </c>
      <c r="O46" s="252">
        <f>ROUND(E46*N46,2)</f>
        <v>0</v>
      </c>
      <c r="P46" s="252">
        <v>0</v>
      </c>
      <c r="Q46" s="252">
        <f>ROUND(E46*P46,2)</f>
        <v>0</v>
      </c>
      <c r="R46" s="254"/>
      <c r="S46" s="254" t="s">
        <v>413</v>
      </c>
      <c r="T46" s="255" t="s">
        <v>353</v>
      </c>
      <c r="U46" s="223">
        <v>0</v>
      </c>
      <c r="V46" s="223">
        <f>ROUND(E46*U46,2)</f>
        <v>0</v>
      </c>
      <c r="W46" s="223"/>
      <c r="X46" s="223" t="s">
        <v>1999</v>
      </c>
      <c r="Y46" s="223" t="s">
        <v>355</v>
      </c>
      <c r="Z46" s="212"/>
      <c r="AA46" s="212"/>
      <c r="AB46" s="212"/>
      <c r="AC46" s="212"/>
      <c r="AD46" s="212"/>
      <c r="AE46" s="212"/>
      <c r="AF46" s="212"/>
      <c r="AG46" s="212" t="s">
        <v>2000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39</v>
      </c>
      <c r="B47" s="250" t="s">
        <v>1994</v>
      </c>
      <c r="C47" s="260" t="s">
        <v>2039</v>
      </c>
      <c r="D47" s="251" t="s">
        <v>537</v>
      </c>
      <c r="E47" s="252">
        <v>63</v>
      </c>
      <c r="F47" s="253"/>
      <c r="G47" s="254">
        <f>ROUND(E47*F47,2)</f>
        <v>0</v>
      </c>
      <c r="H47" s="253"/>
      <c r="I47" s="254">
        <f>ROUND(E47*H47,2)</f>
        <v>0</v>
      </c>
      <c r="J47" s="253"/>
      <c r="K47" s="254">
        <f>ROUND(E47*J47,2)</f>
        <v>0</v>
      </c>
      <c r="L47" s="254">
        <v>21</v>
      </c>
      <c r="M47" s="254">
        <f>G47*(1+L47/100)</f>
        <v>0</v>
      </c>
      <c r="N47" s="252">
        <v>0</v>
      </c>
      <c r="O47" s="252">
        <f>ROUND(E47*N47,2)</f>
        <v>0</v>
      </c>
      <c r="P47" s="252">
        <v>0</v>
      </c>
      <c r="Q47" s="252">
        <f>ROUND(E47*P47,2)</f>
        <v>0</v>
      </c>
      <c r="R47" s="254"/>
      <c r="S47" s="254" t="s">
        <v>413</v>
      </c>
      <c r="T47" s="255" t="s">
        <v>353</v>
      </c>
      <c r="U47" s="223">
        <v>0</v>
      </c>
      <c r="V47" s="223">
        <f>ROUND(E47*U47,2)</f>
        <v>0</v>
      </c>
      <c r="W47" s="223"/>
      <c r="X47" s="223" t="s">
        <v>1999</v>
      </c>
      <c r="Y47" s="223" t="s">
        <v>355</v>
      </c>
      <c r="Z47" s="212"/>
      <c r="AA47" s="212"/>
      <c r="AB47" s="212"/>
      <c r="AC47" s="212"/>
      <c r="AD47" s="212"/>
      <c r="AE47" s="212"/>
      <c r="AF47" s="212"/>
      <c r="AG47" s="212" t="s">
        <v>2005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40</v>
      </c>
      <c r="B48" s="250" t="s">
        <v>1997</v>
      </c>
      <c r="C48" s="260" t="s">
        <v>2040</v>
      </c>
      <c r="D48" s="251" t="s">
        <v>537</v>
      </c>
      <c r="E48" s="252">
        <v>63</v>
      </c>
      <c r="F48" s="253"/>
      <c r="G48" s="254">
        <f>ROUND(E48*F48,2)</f>
        <v>0</v>
      </c>
      <c r="H48" s="253"/>
      <c r="I48" s="254">
        <f>ROUND(E48*H48,2)</f>
        <v>0</v>
      </c>
      <c r="J48" s="253"/>
      <c r="K48" s="254">
        <f>ROUND(E48*J48,2)</f>
        <v>0</v>
      </c>
      <c r="L48" s="254">
        <v>21</v>
      </c>
      <c r="M48" s="254">
        <f>G48*(1+L48/100)</f>
        <v>0</v>
      </c>
      <c r="N48" s="252">
        <v>0</v>
      </c>
      <c r="O48" s="252">
        <f>ROUND(E48*N48,2)</f>
        <v>0</v>
      </c>
      <c r="P48" s="252">
        <v>0</v>
      </c>
      <c r="Q48" s="252">
        <f>ROUND(E48*P48,2)</f>
        <v>0</v>
      </c>
      <c r="R48" s="254"/>
      <c r="S48" s="254" t="s">
        <v>413</v>
      </c>
      <c r="T48" s="255" t="s">
        <v>353</v>
      </c>
      <c r="U48" s="223">
        <v>0</v>
      </c>
      <c r="V48" s="223">
        <f>ROUND(E48*U48,2)</f>
        <v>0</v>
      </c>
      <c r="W48" s="223"/>
      <c r="X48" s="223" t="s">
        <v>1999</v>
      </c>
      <c r="Y48" s="223" t="s">
        <v>355</v>
      </c>
      <c r="Z48" s="212"/>
      <c r="AA48" s="212"/>
      <c r="AB48" s="212"/>
      <c r="AC48" s="212"/>
      <c r="AD48" s="212"/>
      <c r="AE48" s="212"/>
      <c r="AF48" s="212"/>
      <c r="AG48" s="212" t="s">
        <v>2000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41</v>
      </c>
      <c r="B49" s="250" t="s">
        <v>1994</v>
      </c>
      <c r="C49" s="260" t="s">
        <v>2041</v>
      </c>
      <c r="D49" s="251" t="s">
        <v>537</v>
      </c>
      <c r="E49" s="252">
        <v>230</v>
      </c>
      <c r="F49" s="253"/>
      <c r="G49" s="254">
        <f>ROUND(E49*F49,2)</f>
        <v>0</v>
      </c>
      <c r="H49" s="253"/>
      <c r="I49" s="254">
        <f>ROUND(E49*H49,2)</f>
        <v>0</v>
      </c>
      <c r="J49" s="253"/>
      <c r="K49" s="254">
        <f>ROUND(E49*J49,2)</f>
        <v>0</v>
      </c>
      <c r="L49" s="254">
        <v>21</v>
      </c>
      <c r="M49" s="254">
        <f>G49*(1+L49/100)</f>
        <v>0</v>
      </c>
      <c r="N49" s="252">
        <v>0</v>
      </c>
      <c r="O49" s="252">
        <f>ROUND(E49*N49,2)</f>
        <v>0</v>
      </c>
      <c r="P49" s="252">
        <v>0</v>
      </c>
      <c r="Q49" s="252">
        <f>ROUND(E49*P49,2)</f>
        <v>0</v>
      </c>
      <c r="R49" s="254"/>
      <c r="S49" s="254" t="s">
        <v>413</v>
      </c>
      <c r="T49" s="255" t="s">
        <v>353</v>
      </c>
      <c r="U49" s="223">
        <v>0</v>
      </c>
      <c r="V49" s="223">
        <f>ROUND(E49*U49,2)</f>
        <v>0</v>
      </c>
      <c r="W49" s="223"/>
      <c r="X49" s="223" t="s">
        <v>1999</v>
      </c>
      <c r="Y49" s="223" t="s">
        <v>355</v>
      </c>
      <c r="Z49" s="212"/>
      <c r="AA49" s="212"/>
      <c r="AB49" s="212"/>
      <c r="AC49" s="212"/>
      <c r="AD49" s="212"/>
      <c r="AE49" s="212"/>
      <c r="AF49" s="212"/>
      <c r="AG49" s="212" t="s">
        <v>2005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9">
        <v>42</v>
      </c>
      <c r="B50" s="250" t="s">
        <v>1997</v>
      </c>
      <c r="C50" s="260" t="s">
        <v>2042</v>
      </c>
      <c r="D50" s="251" t="s">
        <v>537</v>
      </c>
      <c r="E50" s="252">
        <v>230</v>
      </c>
      <c r="F50" s="253"/>
      <c r="G50" s="254">
        <f>ROUND(E50*F50,2)</f>
        <v>0</v>
      </c>
      <c r="H50" s="253"/>
      <c r="I50" s="254">
        <f>ROUND(E50*H50,2)</f>
        <v>0</v>
      </c>
      <c r="J50" s="253"/>
      <c r="K50" s="254">
        <f>ROUND(E50*J50,2)</f>
        <v>0</v>
      </c>
      <c r="L50" s="254">
        <v>21</v>
      </c>
      <c r="M50" s="254">
        <f>G50*(1+L50/100)</f>
        <v>0</v>
      </c>
      <c r="N50" s="252">
        <v>0</v>
      </c>
      <c r="O50" s="252">
        <f>ROUND(E50*N50,2)</f>
        <v>0</v>
      </c>
      <c r="P50" s="252">
        <v>0</v>
      </c>
      <c r="Q50" s="252">
        <f>ROUND(E50*P50,2)</f>
        <v>0</v>
      </c>
      <c r="R50" s="254"/>
      <c r="S50" s="254" t="s">
        <v>413</v>
      </c>
      <c r="T50" s="255" t="s">
        <v>353</v>
      </c>
      <c r="U50" s="223">
        <v>0</v>
      </c>
      <c r="V50" s="223">
        <f>ROUND(E50*U50,2)</f>
        <v>0</v>
      </c>
      <c r="W50" s="223"/>
      <c r="X50" s="223" t="s">
        <v>1999</v>
      </c>
      <c r="Y50" s="223" t="s">
        <v>355</v>
      </c>
      <c r="Z50" s="212"/>
      <c r="AA50" s="212"/>
      <c r="AB50" s="212"/>
      <c r="AC50" s="212"/>
      <c r="AD50" s="212"/>
      <c r="AE50" s="212"/>
      <c r="AF50" s="212"/>
      <c r="AG50" s="212" t="s">
        <v>2000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43</v>
      </c>
      <c r="B51" s="250" t="s">
        <v>1994</v>
      </c>
      <c r="C51" s="260" t="s">
        <v>2043</v>
      </c>
      <c r="D51" s="251" t="s">
        <v>537</v>
      </c>
      <c r="E51" s="252">
        <v>55</v>
      </c>
      <c r="F51" s="253"/>
      <c r="G51" s="254">
        <f>ROUND(E51*F51,2)</f>
        <v>0</v>
      </c>
      <c r="H51" s="253"/>
      <c r="I51" s="254">
        <f>ROUND(E51*H51,2)</f>
        <v>0</v>
      </c>
      <c r="J51" s="253"/>
      <c r="K51" s="254">
        <f>ROUND(E51*J51,2)</f>
        <v>0</v>
      </c>
      <c r="L51" s="254">
        <v>21</v>
      </c>
      <c r="M51" s="254">
        <f>G51*(1+L51/100)</f>
        <v>0</v>
      </c>
      <c r="N51" s="252">
        <v>0</v>
      </c>
      <c r="O51" s="252">
        <f>ROUND(E51*N51,2)</f>
        <v>0</v>
      </c>
      <c r="P51" s="252">
        <v>0</v>
      </c>
      <c r="Q51" s="252">
        <f>ROUND(E51*P51,2)</f>
        <v>0</v>
      </c>
      <c r="R51" s="254"/>
      <c r="S51" s="254" t="s">
        <v>413</v>
      </c>
      <c r="T51" s="255" t="s">
        <v>353</v>
      </c>
      <c r="U51" s="223">
        <v>0</v>
      </c>
      <c r="V51" s="223">
        <f>ROUND(E51*U51,2)</f>
        <v>0</v>
      </c>
      <c r="W51" s="223"/>
      <c r="X51" s="223" t="s">
        <v>1999</v>
      </c>
      <c r="Y51" s="223" t="s">
        <v>355</v>
      </c>
      <c r="Z51" s="212"/>
      <c r="AA51" s="212"/>
      <c r="AB51" s="212"/>
      <c r="AC51" s="212"/>
      <c r="AD51" s="212"/>
      <c r="AE51" s="212"/>
      <c r="AF51" s="212"/>
      <c r="AG51" s="212" t="s">
        <v>2005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44</v>
      </c>
      <c r="B52" s="250" t="s">
        <v>1997</v>
      </c>
      <c r="C52" s="260" t="s">
        <v>2044</v>
      </c>
      <c r="D52" s="251" t="s">
        <v>537</v>
      </c>
      <c r="E52" s="252">
        <v>55</v>
      </c>
      <c r="F52" s="253"/>
      <c r="G52" s="254">
        <f>ROUND(E52*F52,2)</f>
        <v>0</v>
      </c>
      <c r="H52" s="253"/>
      <c r="I52" s="254">
        <f>ROUND(E52*H52,2)</f>
        <v>0</v>
      </c>
      <c r="J52" s="253"/>
      <c r="K52" s="254">
        <f>ROUND(E52*J52,2)</f>
        <v>0</v>
      </c>
      <c r="L52" s="254">
        <v>21</v>
      </c>
      <c r="M52" s="254">
        <f>G52*(1+L52/100)</f>
        <v>0</v>
      </c>
      <c r="N52" s="252">
        <v>0</v>
      </c>
      <c r="O52" s="252">
        <f>ROUND(E52*N52,2)</f>
        <v>0</v>
      </c>
      <c r="P52" s="252">
        <v>0</v>
      </c>
      <c r="Q52" s="252">
        <f>ROUND(E52*P52,2)</f>
        <v>0</v>
      </c>
      <c r="R52" s="254"/>
      <c r="S52" s="254" t="s">
        <v>413</v>
      </c>
      <c r="T52" s="255" t="s">
        <v>353</v>
      </c>
      <c r="U52" s="223">
        <v>0</v>
      </c>
      <c r="V52" s="223">
        <f>ROUND(E52*U52,2)</f>
        <v>0</v>
      </c>
      <c r="W52" s="223"/>
      <c r="X52" s="223" t="s">
        <v>1999</v>
      </c>
      <c r="Y52" s="223" t="s">
        <v>355</v>
      </c>
      <c r="Z52" s="212"/>
      <c r="AA52" s="212"/>
      <c r="AB52" s="212"/>
      <c r="AC52" s="212"/>
      <c r="AD52" s="212"/>
      <c r="AE52" s="212"/>
      <c r="AF52" s="212"/>
      <c r="AG52" s="212" t="s">
        <v>2000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45</v>
      </c>
      <c r="B53" s="250" t="s">
        <v>1994</v>
      </c>
      <c r="C53" s="260" t="s">
        <v>2045</v>
      </c>
      <c r="D53" s="251" t="s">
        <v>537</v>
      </c>
      <c r="E53" s="252">
        <v>10</v>
      </c>
      <c r="F53" s="253"/>
      <c r="G53" s="254">
        <f>ROUND(E53*F53,2)</f>
        <v>0</v>
      </c>
      <c r="H53" s="253"/>
      <c r="I53" s="254">
        <f>ROUND(E53*H53,2)</f>
        <v>0</v>
      </c>
      <c r="J53" s="253"/>
      <c r="K53" s="254">
        <f>ROUND(E53*J53,2)</f>
        <v>0</v>
      </c>
      <c r="L53" s="254">
        <v>21</v>
      </c>
      <c r="M53" s="254">
        <f>G53*(1+L53/100)</f>
        <v>0</v>
      </c>
      <c r="N53" s="252">
        <v>0</v>
      </c>
      <c r="O53" s="252">
        <f>ROUND(E53*N53,2)</f>
        <v>0</v>
      </c>
      <c r="P53" s="252">
        <v>0</v>
      </c>
      <c r="Q53" s="252">
        <f>ROUND(E53*P53,2)</f>
        <v>0</v>
      </c>
      <c r="R53" s="254"/>
      <c r="S53" s="254" t="s">
        <v>413</v>
      </c>
      <c r="T53" s="255" t="s">
        <v>353</v>
      </c>
      <c r="U53" s="223">
        <v>0</v>
      </c>
      <c r="V53" s="223">
        <f>ROUND(E53*U53,2)</f>
        <v>0</v>
      </c>
      <c r="W53" s="223"/>
      <c r="X53" s="223" t="s">
        <v>1999</v>
      </c>
      <c r="Y53" s="223" t="s">
        <v>355</v>
      </c>
      <c r="Z53" s="212"/>
      <c r="AA53" s="212"/>
      <c r="AB53" s="212"/>
      <c r="AC53" s="212"/>
      <c r="AD53" s="212"/>
      <c r="AE53" s="212"/>
      <c r="AF53" s="212"/>
      <c r="AG53" s="212" t="s">
        <v>2005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9">
        <v>46</v>
      </c>
      <c r="B54" s="250" t="s">
        <v>1997</v>
      </c>
      <c r="C54" s="260" t="s">
        <v>2046</v>
      </c>
      <c r="D54" s="251" t="s">
        <v>537</v>
      </c>
      <c r="E54" s="252">
        <v>10</v>
      </c>
      <c r="F54" s="253"/>
      <c r="G54" s="254">
        <f>ROUND(E54*F54,2)</f>
        <v>0</v>
      </c>
      <c r="H54" s="253"/>
      <c r="I54" s="254">
        <f>ROUND(E54*H54,2)</f>
        <v>0</v>
      </c>
      <c r="J54" s="253"/>
      <c r="K54" s="254">
        <f>ROUND(E54*J54,2)</f>
        <v>0</v>
      </c>
      <c r="L54" s="254">
        <v>21</v>
      </c>
      <c r="M54" s="254">
        <f>G54*(1+L54/100)</f>
        <v>0</v>
      </c>
      <c r="N54" s="252">
        <v>0</v>
      </c>
      <c r="O54" s="252">
        <f>ROUND(E54*N54,2)</f>
        <v>0</v>
      </c>
      <c r="P54" s="252">
        <v>0</v>
      </c>
      <c r="Q54" s="252">
        <f>ROUND(E54*P54,2)</f>
        <v>0</v>
      </c>
      <c r="R54" s="254"/>
      <c r="S54" s="254" t="s">
        <v>413</v>
      </c>
      <c r="T54" s="255" t="s">
        <v>353</v>
      </c>
      <c r="U54" s="223">
        <v>0</v>
      </c>
      <c r="V54" s="223">
        <f>ROUND(E54*U54,2)</f>
        <v>0</v>
      </c>
      <c r="W54" s="223"/>
      <c r="X54" s="223" t="s">
        <v>1999</v>
      </c>
      <c r="Y54" s="223" t="s">
        <v>355</v>
      </c>
      <c r="Z54" s="212"/>
      <c r="AA54" s="212"/>
      <c r="AB54" s="212"/>
      <c r="AC54" s="212"/>
      <c r="AD54" s="212"/>
      <c r="AE54" s="212"/>
      <c r="AF54" s="212"/>
      <c r="AG54" s="212" t="s">
        <v>2000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47</v>
      </c>
      <c r="B55" s="250" t="s">
        <v>1994</v>
      </c>
      <c r="C55" s="260" t="s">
        <v>2047</v>
      </c>
      <c r="D55" s="251" t="s">
        <v>1751</v>
      </c>
      <c r="E55" s="252">
        <v>1</v>
      </c>
      <c r="F55" s="253"/>
      <c r="G55" s="254">
        <f>ROUND(E55*F55,2)</f>
        <v>0</v>
      </c>
      <c r="H55" s="253"/>
      <c r="I55" s="254">
        <f>ROUND(E55*H55,2)</f>
        <v>0</v>
      </c>
      <c r="J55" s="253"/>
      <c r="K55" s="254">
        <f>ROUND(E55*J55,2)</f>
        <v>0</v>
      </c>
      <c r="L55" s="254">
        <v>21</v>
      </c>
      <c r="M55" s="254">
        <f>G55*(1+L55/100)</f>
        <v>0</v>
      </c>
      <c r="N55" s="252">
        <v>0</v>
      </c>
      <c r="O55" s="252">
        <f>ROUND(E55*N55,2)</f>
        <v>0</v>
      </c>
      <c r="P55" s="252">
        <v>0</v>
      </c>
      <c r="Q55" s="252">
        <f>ROUND(E55*P55,2)</f>
        <v>0</v>
      </c>
      <c r="R55" s="254"/>
      <c r="S55" s="254" t="s">
        <v>413</v>
      </c>
      <c r="T55" s="255" t="s">
        <v>353</v>
      </c>
      <c r="U55" s="223">
        <v>0</v>
      </c>
      <c r="V55" s="223">
        <f>ROUND(E55*U55,2)</f>
        <v>0</v>
      </c>
      <c r="W55" s="223"/>
      <c r="X55" s="223" t="s">
        <v>1999</v>
      </c>
      <c r="Y55" s="223" t="s">
        <v>355</v>
      </c>
      <c r="Z55" s="212"/>
      <c r="AA55" s="212"/>
      <c r="AB55" s="212"/>
      <c r="AC55" s="212"/>
      <c r="AD55" s="212"/>
      <c r="AE55" s="212"/>
      <c r="AF55" s="212"/>
      <c r="AG55" s="212" t="s">
        <v>2005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48</v>
      </c>
      <c r="B56" s="250" t="s">
        <v>1994</v>
      </c>
      <c r="C56" s="260" t="s">
        <v>2048</v>
      </c>
      <c r="D56" s="251" t="s">
        <v>537</v>
      </c>
      <c r="E56" s="252">
        <v>43</v>
      </c>
      <c r="F56" s="253"/>
      <c r="G56" s="254">
        <f>ROUND(E56*F56,2)</f>
        <v>0</v>
      </c>
      <c r="H56" s="253"/>
      <c r="I56" s="254">
        <f>ROUND(E56*H56,2)</f>
        <v>0</v>
      </c>
      <c r="J56" s="253"/>
      <c r="K56" s="254">
        <f>ROUND(E56*J56,2)</f>
        <v>0</v>
      </c>
      <c r="L56" s="254">
        <v>21</v>
      </c>
      <c r="M56" s="254">
        <f>G56*(1+L56/100)</f>
        <v>0</v>
      </c>
      <c r="N56" s="252">
        <v>0</v>
      </c>
      <c r="O56" s="252">
        <f>ROUND(E56*N56,2)</f>
        <v>0</v>
      </c>
      <c r="P56" s="252">
        <v>0</v>
      </c>
      <c r="Q56" s="252">
        <f>ROUND(E56*P56,2)</f>
        <v>0</v>
      </c>
      <c r="R56" s="254"/>
      <c r="S56" s="254" t="s">
        <v>413</v>
      </c>
      <c r="T56" s="255" t="s">
        <v>353</v>
      </c>
      <c r="U56" s="223">
        <v>0</v>
      </c>
      <c r="V56" s="223">
        <f>ROUND(E56*U56,2)</f>
        <v>0</v>
      </c>
      <c r="W56" s="223"/>
      <c r="X56" s="223" t="s">
        <v>1999</v>
      </c>
      <c r="Y56" s="223" t="s">
        <v>355</v>
      </c>
      <c r="Z56" s="212"/>
      <c r="AA56" s="212"/>
      <c r="AB56" s="212"/>
      <c r="AC56" s="212"/>
      <c r="AD56" s="212"/>
      <c r="AE56" s="212"/>
      <c r="AF56" s="212"/>
      <c r="AG56" s="212" t="s">
        <v>2005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9">
        <v>49</v>
      </c>
      <c r="B57" s="250" t="s">
        <v>1997</v>
      </c>
      <c r="C57" s="260" t="s">
        <v>2049</v>
      </c>
      <c r="D57" s="251" t="s">
        <v>537</v>
      </c>
      <c r="E57" s="252">
        <v>43</v>
      </c>
      <c r="F57" s="253"/>
      <c r="G57" s="254">
        <f>ROUND(E57*F57,2)</f>
        <v>0</v>
      </c>
      <c r="H57" s="253"/>
      <c r="I57" s="254">
        <f>ROUND(E57*H57,2)</f>
        <v>0</v>
      </c>
      <c r="J57" s="253"/>
      <c r="K57" s="254">
        <f>ROUND(E57*J57,2)</f>
        <v>0</v>
      </c>
      <c r="L57" s="254">
        <v>21</v>
      </c>
      <c r="M57" s="254">
        <f>G57*(1+L57/100)</f>
        <v>0</v>
      </c>
      <c r="N57" s="252">
        <v>0</v>
      </c>
      <c r="O57" s="252">
        <f>ROUND(E57*N57,2)</f>
        <v>0</v>
      </c>
      <c r="P57" s="252">
        <v>0</v>
      </c>
      <c r="Q57" s="252">
        <f>ROUND(E57*P57,2)</f>
        <v>0</v>
      </c>
      <c r="R57" s="254"/>
      <c r="S57" s="254" t="s">
        <v>413</v>
      </c>
      <c r="T57" s="255" t="s">
        <v>353</v>
      </c>
      <c r="U57" s="223">
        <v>0</v>
      </c>
      <c r="V57" s="223">
        <f>ROUND(E57*U57,2)</f>
        <v>0</v>
      </c>
      <c r="W57" s="223"/>
      <c r="X57" s="223" t="s">
        <v>1999</v>
      </c>
      <c r="Y57" s="223" t="s">
        <v>355</v>
      </c>
      <c r="Z57" s="212"/>
      <c r="AA57" s="212"/>
      <c r="AB57" s="212"/>
      <c r="AC57" s="212"/>
      <c r="AD57" s="212"/>
      <c r="AE57" s="212"/>
      <c r="AF57" s="212"/>
      <c r="AG57" s="212" t="s">
        <v>2000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50</v>
      </c>
      <c r="B58" s="250" t="s">
        <v>1994</v>
      </c>
      <c r="C58" s="260" t="s">
        <v>2050</v>
      </c>
      <c r="D58" s="251" t="s">
        <v>537</v>
      </c>
      <c r="E58" s="252">
        <v>140</v>
      </c>
      <c r="F58" s="253"/>
      <c r="G58" s="254">
        <f>ROUND(E58*F58,2)</f>
        <v>0</v>
      </c>
      <c r="H58" s="253"/>
      <c r="I58" s="254">
        <f>ROUND(E58*H58,2)</f>
        <v>0</v>
      </c>
      <c r="J58" s="253"/>
      <c r="K58" s="254">
        <f>ROUND(E58*J58,2)</f>
        <v>0</v>
      </c>
      <c r="L58" s="254">
        <v>21</v>
      </c>
      <c r="M58" s="254">
        <f>G58*(1+L58/100)</f>
        <v>0</v>
      </c>
      <c r="N58" s="252">
        <v>0</v>
      </c>
      <c r="O58" s="252">
        <f>ROUND(E58*N58,2)</f>
        <v>0</v>
      </c>
      <c r="P58" s="252">
        <v>0</v>
      </c>
      <c r="Q58" s="252">
        <f>ROUND(E58*P58,2)</f>
        <v>0</v>
      </c>
      <c r="R58" s="254"/>
      <c r="S58" s="254" t="s">
        <v>413</v>
      </c>
      <c r="T58" s="255" t="s">
        <v>353</v>
      </c>
      <c r="U58" s="223">
        <v>0</v>
      </c>
      <c r="V58" s="223">
        <f>ROUND(E58*U58,2)</f>
        <v>0</v>
      </c>
      <c r="W58" s="223"/>
      <c r="X58" s="223" t="s">
        <v>1999</v>
      </c>
      <c r="Y58" s="223" t="s">
        <v>355</v>
      </c>
      <c r="Z58" s="212"/>
      <c r="AA58" s="212"/>
      <c r="AB58" s="212"/>
      <c r="AC58" s="212"/>
      <c r="AD58" s="212"/>
      <c r="AE58" s="212"/>
      <c r="AF58" s="212"/>
      <c r="AG58" s="212" t="s">
        <v>2005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9">
        <v>51</v>
      </c>
      <c r="B59" s="250" t="s">
        <v>1997</v>
      </c>
      <c r="C59" s="260" t="s">
        <v>2051</v>
      </c>
      <c r="D59" s="251" t="s">
        <v>537</v>
      </c>
      <c r="E59" s="252">
        <v>140</v>
      </c>
      <c r="F59" s="253"/>
      <c r="G59" s="254">
        <f>ROUND(E59*F59,2)</f>
        <v>0</v>
      </c>
      <c r="H59" s="253"/>
      <c r="I59" s="254">
        <f>ROUND(E59*H59,2)</f>
        <v>0</v>
      </c>
      <c r="J59" s="253"/>
      <c r="K59" s="254">
        <f>ROUND(E59*J59,2)</f>
        <v>0</v>
      </c>
      <c r="L59" s="254">
        <v>21</v>
      </c>
      <c r="M59" s="254">
        <f>G59*(1+L59/100)</f>
        <v>0</v>
      </c>
      <c r="N59" s="252">
        <v>0</v>
      </c>
      <c r="O59" s="252">
        <f>ROUND(E59*N59,2)</f>
        <v>0</v>
      </c>
      <c r="P59" s="252">
        <v>0</v>
      </c>
      <c r="Q59" s="252">
        <f>ROUND(E59*P59,2)</f>
        <v>0</v>
      </c>
      <c r="R59" s="254"/>
      <c r="S59" s="254" t="s">
        <v>413</v>
      </c>
      <c r="T59" s="255" t="s">
        <v>353</v>
      </c>
      <c r="U59" s="223">
        <v>0</v>
      </c>
      <c r="V59" s="223">
        <f>ROUND(E59*U59,2)</f>
        <v>0</v>
      </c>
      <c r="W59" s="223"/>
      <c r="X59" s="223" t="s">
        <v>1999</v>
      </c>
      <c r="Y59" s="223" t="s">
        <v>355</v>
      </c>
      <c r="Z59" s="212"/>
      <c r="AA59" s="212"/>
      <c r="AB59" s="212"/>
      <c r="AC59" s="212"/>
      <c r="AD59" s="212"/>
      <c r="AE59" s="212"/>
      <c r="AF59" s="212"/>
      <c r="AG59" s="212" t="s">
        <v>2000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9">
        <v>52</v>
      </c>
      <c r="B60" s="250" t="s">
        <v>1994</v>
      </c>
      <c r="C60" s="260" t="s">
        <v>2052</v>
      </c>
      <c r="D60" s="251" t="s">
        <v>537</v>
      </c>
      <c r="E60" s="252">
        <v>38</v>
      </c>
      <c r="F60" s="253"/>
      <c r="G60" s="254">
        <f>ROUND(E60*F60,2)</f>
        <v>0</v>
      </c>
      <c r="H60" s="253"/>
      <c r="I60" s="254">
        <f>ROUND(E60*H60,2)</f>
        <v>0</v>
      </c>
      <c r="J60" s="253"/>
      <c r="K60" s="254">
        <f>ROUND(E60*J60,2)</f>
        <v>0</v>
      </c>
      <c r="L60" s="254">
        <v>21</v>
      </c>
      <c r="M60" s="254">
        <f>G60*(1+L60/100)</f>
        <v>0</v>
      </c>
      <c r="N60" s="252">
        <v>0</v>
      </c>
      <c r="O60" s="252">
        <f>ROUND(E60*N60,2)</f>
        <v>0</v>
      </c>
      <c r="P60" s="252">
        <v>0</v>
      </c>
      <c r="Q60" s="252">
        <f>ROUND(E60*P60,2)</f>
        <v>0</v>
      </c>
      <c r="R60" s="254"/>
      <c r="S60" s="254" t="s">
        <v>413</v>
      </c>
      <c r="T60" s="255" t="s">
        <v>353</v>
      </c>
      <c r="U60" s="223">
        <v>0</v>
      </c>
      <c r="V60" s="223">
        <f>ROUND(E60*U60,2)</f>
        <v>0</v>
      </c>
      <c r="W60" s="223"/>
      <c r="X60" s="223" t="s">
        <v>1999</v>
      </c>
      <c r="Y60" s="223" t="s">
        <v>355</v>
      </c>
      <c r="Z60" s="212"/>
      <c r="AA60" s="212"/>
      <c r="AB60" s="212"/>
      <c r="AC60" s="212"/>
      <c r="AD60" s="212"/>
      <c r="AE60" s="212"/>
      <c r="AF60" s="212"/>
      <c r="AG60" s="212" t="s">
        <v>2005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9">
        <v>53</v>
      </c>
      <c r="B61" s="250" t="s">
        <v>1997</v>
      </c>
      <c r="C61" s="260" t="s">
        <v>2053</v>
      </c>
      <c r="D61" s="251" t="s">
        <v>537</v>
      </c>
      <c r="E61" s="252">
        <v>38</v>
      </c>
      <c r="F61" s="253"/>
      <c r="G61" s="254">
        <f>ROUND(E61*F61,2)</f>
        <v>0</v>
      </c>
      <c r="H61" s="253"/>
      <c r="I61" s="254">
        <f>ROUND(E61*H61,2)</f>
        <v>0</v>
      </c>
      <c r="J61" s="253"/>
      <c r="K61" s="254">
        <f>ROUND(E61*J61,2)</f>
        <v>0</v>
      </c>
      <c r="L61" s="254">
        <v>21</v>
      </c>
      <c r="M61" s="254">
        <f>G61*(1+L61/100)</f>
        <v>0</v>
      </c>
      <c r="N61" s="252">
        <v>0</v>
      </c>
      <c r="O61" s="252">
        <f>ROUND(E61*N61,2)</f>
        <v>0</v>
      </c>
      <c r="P61" s="252">
        <v>0</v>
      </c>
      <c r="Q61" s="252">
        <f>ROUND(E61*P61,2)</f>
        <v>0</v>
      </c>
      <c r="R61" s="254"/>
      <c r="S61" s="254" t="s">
        <v>413</v>
      </c>
      <c r="T61" s="255" t="s">
        <v>353</v>
      </c>
      <c r="U61" s="223">
        <v>0</v>
      </c>
      <c r="V61" s="223">
        <f>ROUND(E61*U61,2)</f>
        <v>0</v>
      </c>
      <c r="W61" s="223"/>
      <c r="X61" s="223" t="s">
        <v>1999</v>
      </c>
      <c r="Y61" s="223" t="s">
        <v>355</v>
      </c>
      <c r="Z61" s="212"/>
      <c r="AA61" s="212"/>
      <c r="AB61" s="212"/>
      <c r="AC61" s="212"/>
      <c r="AD61" s="212"/>
      <c r="AE61" s="212"/>
      <c r="AF61" s="212"/>
      <c r="AG61" s="212" t="s">
        <v>2000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9">
        <v>54</v>
      </c>
      <c r="B62" s="250" t="s">
        <v>1994</v>
      </c>
      <c r="C62" s="260" t="s">
        <v>2054</v>
      </c>
      <c r="D62" s="251" t="s">
        <v>537</v>
      </c>
      <c r="E62" s="252">
        <v>15</v>
      </c>
      <c r="F62" s="253"/>
      <c r="G62" s="254">
        <f>ROUND(E62*F62,2)</f>
        <v>0</v>
      </c>
      <c r="H62" s="253"/>
      <c r="I62" s="254">
        <f>ROUND(E62*H62,2)</f>
        <v>0</v>
      </c>
      <c r="J62" s="253"/>
      <c r="K62" s="254">
        <f>ROUND(E62*J62,2)</f>
        <v>0</v>
      </c>
      <c r="L62" s="254">
        <v>21</v>
      </c>
      <c r="M62" s="254">
        <f>G62*(1+L62/100)</f>
        <v>0</v>
      </c>
      <c r="N62" s="252">
        <v>0</v>
      </c>
      <c r="O62" s="252">
        <f>ROUND(E62*N62,2)</f>
        <v>0</v>
      </c>
      <c r="P62" s="252">
        <v>0</v>
      </c>
      <c r="Q62" s="252">
        <f>ROUND(E62*P62,2)</f>
        <v>0</v>
      </c>
      <c r="R62" s="254"/>
      <c r="S62" s="254" t="s">
        <v>413</v>
      </c>
      <c r="T62" s="255" t="s">
        <v>353</v>
      </c>
      <c r="U62" s="223">
        <v>0</v>
      </c>
      <c r="V62" s="223">
        <f>ROUND(E62*U62,2)</f>
        <v>0</v>
      </c>
      <c r="W62" s="223"/>
      <c r="X62" s="223" t="s">
        <v>1999</v>
      </c>
      <c r="Y62" s="223" t="s">
        <v>355</v>
      </c>
      <c r="Z62" s="212"/>
      <c r="AA62" s="212"/>
      <c r="AB62" s="212"/>
      <c r="AC62" s="212"/>
      <c r="AD62" s="212"/>
      <c r="AE62" s="212"/>
      <c r="AF62" s="212"/>
      <c r="AG62" s="212" t="s">
        <v>2005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9">
        <v>55</v>
      </c>
      <c r="B63" s="250" t="s">
        <v>1997</v>
      </c>
      <c r="C63" s="260" t="s">
        <v>2055</v>
      </c>
      <c r="D63" s="251" t="s">
        <v>537</v>
      </c>
      <c r="E63" s="252">
        <v>15</v>
      </c>
      <c r="F63" s="253"/>
      <c r="G63" s="254">
        <f>ROUND(E63*F63,2)</f>
        <v>0</v>
      </c>
      <c r="H63" s="253"/>
      <c r="I63" s="254">
        <f>ROUND(E63*H63,2)</f>
        <v>0</v>
      </c>
      <c r="J63" s="253"/>
      <c r="K63" s="254">
        <f>ROUND(E63*J63,2)</f>
        <v>0</v>
      </c>
      <c r="L63" s="254">
        <v>21</v>
      </c>
      <c r="M63" s="254">
        <f>G63*(1+L63/100)</f>
        <v>0</v>
      </c>
      <c r="N63" s="252">
        <v>0</v>
      </c>
      <c r="O63" s="252">
        <f>ROUND(E63*N63,2)</f>
        <v>0</v>
      </c>
      <c r="P63" s="252">
        <v>0</v>
      </c>
      <c r="Q63" s="252">
        <f>ROUND(E63*P63,2)</f>
        <v>0</v>
      </c>
      <c r="R63" s="254"/>
      <c r="S63" s="254" t="s">
        <v>413</v>
      </c>
      <c r="T63" s="255" t="s">
        <v>353</v>
      </c>
      <c r="U63" s="223">
        <v>0</v>
      </c>
      <c r="V63" s="223">
        <f>ROUND(E63*U63,2)</f>
        <v>0</v>
      </c>
      <c r="W63" s="223"/>
      <c r="X63" s="223" t="s">
        <v>1999</v>
      </c>
      <c r="Y63" s="223" t="s">
        <v>355</v>
      </c>
      <c r="Z63" s="212"/>
      <c r="AA63" s="212"/>
      <c r="AB63" s="212"/>
      <c r="AC63" s="212"/>
      <c r="AD63" s="212"/>
      <c r="AE63" s="212"/>
      <c r="AF63" s="212"/>
      <c r="AG63" s="212" t="s">
        <v>2000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9">
        <v>56</v>
      </c>
      <c r="B64" s="250" t="s">
        <v>1994</v>
      </c>
      <c r="C64" s="260" t="s">
        <v>2056</v>
      </c>
      <c r="D64" s="251" t="s">
        <v>576</v>
      </c>
      <c r="E64" s="252">
        <v>31</v>
      </c>
      <c r="F64" s="253"/>
      <c r="G64" s="254">
        <f>ROUND(E64*F64,2)</f>
        <v>0</v>
      </c>
      <c r="H64" s="253"/>
      <c r="I64" s="254">
        <f>ROUND(E64*H64,2)</f>
        <v>0</v>
      </c>
      <c r="J64" s="253"/>
      <c r="K64" s="254">
        <f>ROUND(E64*J64,2)</f>
        <v>0</v>
      </c>
      <c r="L64" s="254">
        <v>21</v>
      </c>
      <c r="M64" s="254">
        <f>G64*(1+L64/100)</f>
        <v>0</v>
      </c>
      <c r="N64" s="252">
        <v>0</v>
      </c>
      <c r="O64" s="252">
        <f>ROUND(E64*N64,2)</f>
        <v>0</v>
      </c>
      <c r="P64" s="252">
        <v>0</v>
      </c>
      <c r="Q64" s="252">
        <f>ROUND(E64*P64,2)</f>
        <v>0</v>
      </c>
      <c r="R64" s="254"/>
      <c r="S64" s="254" t="s">
        <v>413</v>
      </c>
      <c r="T64" s="255" t="s">
        <v>353</v>
      </c>
      <c r="U64" s="223">
        <v>0</v>
      </c>
      <c r="V64" s="223">
        <f>ROUND(E64*U64,2)</f>
        <v>0</v>
      </c>
      <c r="W64" s="223"/>
      <c r="X64" s="223" t="s">
        <v>1999</v>
      </c>
      <c r="Y64" s="223" t="s">
        <v>355</v>
      </c>
      <c r="Z64" s="212"/>
      <c r="AA64" s="212"/>
      <c r="AB64" s="212"/>
      <c r="AC64" s="212"/>
      <c r="AD64" s="212"/>
      <c r="AE64" s="212"/>
      <c r="AF64" s="212"/>
      <c r="AG64" s="212" t="s">
        <v>2005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9">
        <v>57</v>
      </c>
      <c r="B65" s="250" t="s">
        <v>1997</v>
      </c>
      <c r="C65" s="260" t="s">
        <v>2057</v>
      </c>
      <c r="D65" s="251" t="s">
        <v>576</v>
      </c>
      <c r="E65" s="252">
        <v>31</v>
      </c>
      <c r="F65" s="253"/>
      <c r="G65" s="254">
        <f>ROUND(E65*F65,2)</f>
        <v>0</v>
      </c>
      <c r="H65" s="253"/>
      <c r="I65" s="254">
        <f>ROUND(E65*H65,2)</f>
        <v>0</v>
      </c>
      <c r="J65" s="253"/>
      <c r="K65" s="254">
        <f>ROUND(E65*J65,2)</f>
        <v>0</v>
      </c>
      <c r="L65" s="254">
        <v>21</v>
      </c>
      <c r="M65" s="254">
        <f>G65*(1+L65/100)</f>
        <v>0</v>
      </c>
      <c r="N65" s="252">
        <v>0</v>
      </c>
      <c r="O65" s="252">
        <f>ROUND(E65*N65,2)</f>
        <v>0</v>
      </c>
      <c r="P65" s="252">
        <v>0</v>
      </c>
      <c r="Q65" s="252">
        <f>ROUND(E65*P65,2)</f>
        <v>0</v>
      </c>
      <c r="R65" s="254"/>
      <c r="S65" s="254" t="s">
        <v>413</v>
      </c>
      <c r="T65" s="255" t="s">
        <v>353</v>
      </c>
      <c r="U65" s="223">
        <v>0</v>
      </c>
      <c r="V65" s="223">
        <f>ROUND(E65*U65,2)</f>
        <v>0</v>
      </c>
      <c r="W65" s="223"/>
      <c r="X65" s="223" t="s">
        <v>1999</v>
      </c>
      <c r="Y65" s="223" t="s">
        <v>355</v>
      </c>
      <c r="Z65" s="212"/>
      <c r="AA65" s="212"/>
      <c r="AB65" s="212"/>
      <c r="AC65" s="212"/>
      <c r="AD65" s="212"/>
      <c r="AE65" s="212"/>
      <c r="AF65" s="212"/>
      <c r="AG65" s="212" t="s">
        <v>2000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9">
        <v>58</v>
      </c>
      <c r="B66" s="250" t="s">
        <v>1994</v>
      </c>
      <c r="C66" s="260" t="s">
        <v>2058</v>
      </c>
      <c r="D66" s="251" t="s">
        <v>576</v>
      </c>
      <c r="E66" s="252">
        <v>5</v>
      </c>
      <c r="F66" s="253"/>
      <c r="G66" s="254">
        <f>ROUND(E66*F66,2)</f>
        <v>0</v>
      </c>
      <c r="H66" s="253"/>
      <c r="I66" s="254">
        <f>ROUND(E66*H66,2)</f>
        <v>0</v>
      </c>
      <c r="J66" s="253"/>
      <c r="K66" s="254">
        <f>ROUND(E66*J66,2)</f>
        <v>0</v>
      </c>
      <c r="L66" s="254">
        <v>21</v>
      </c>
      <c r="M66" s="254">
        <f>G66*(1+L66/100)</f>
        <v>0</v>
      </c>
      <c r="N66" s="252">
        <v>0</v>
      </c>
      <c r="O66" s="252">
        <f>ROUND(E66*N66,2)</f>
        <v>0</v>
      </c>
      <c r="P66" s="252">
        <v>0</v>
      </c>
      <c r="Q66" s="252">
        <f>ROUND(E66*P66,2)</f>
        <v>0</v>
      </c>
      <c r="R66" s="254"/>
      <c r="S66" s="254" t="s">
        <v>413</v>
      </c>
      <c r="T66" s="255" t="s">
        <v>353</v>
      </c>
      <c r="U66" s="223">
        <v>0</v>
      </c>
      <c r="V66" s="223">
        <f>ROUND(E66*U66,2)</f>
        <v>0</v>
      </c>
      <c r="W66" s="223"/>
      <c r="X66" s="223" t="s">
        <v>1999</v>
      </c>
      <c r="Y66" s="223" t="s">
        <v>355</v>
      </c>
      <c r="Z66" s="212"/>
      <c r="AA66" s="212"/>
      <c r="AB66" s="212"/>
      <c r="AC66" s="212"/>
      <c r="AD66" s="212"/>
      <c r="AE66" s="212"/>
      <c r="AF66" s="212"/>
      <c r="AG66" s="212" t="s">
        <v>2005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9">
        <v>59</v>
      </c>
      <c r="B67" s="250" t="s">
        <v>1997</v>
      </c>
      <c r="C67" s="260" t="s">
        <v>2059</v>
      </c>
      <c r="D67" s="251" t="s">
        <v>576</v>
      </c>
      <c r="E67" s="252">
        <v>5</v>
      </c>
      <c r="F67" s="253"/>
      <c r="G67" s="254">
        <f>ROUND(E67*F67,2)</f>
        <v>0</v>
      </c>
      <c r="H67" s="253"/>
      <c r="I67" s="254">
        <f>ROUND(E67*H67,2)</f>
        <v>0</v>
      </c>
      <c r="J67" s="253"/>
      <c r="K67" s="254">
        <f>ROUND(E67*J67,2)</f>
        <v>0</v>
      </c>
      <c r="L67" s="254">
        <v>21</v>
      </c>
      <c r="M67" s="254">
        <f>G67*(1+L67/100)</f>
        <v>0</v>
      </c>
      <c r="N67" s="252">
        <v>0</v>
      </c>
      <c r="O67" s="252">
        <f>ROUND(E67*N67,2)</f>
        <v>0</v>
      </c>
      <c r="P67" s="252">
        <v>0</v>
      </c>
      <c r="Q67" s="252">
        <f>ROUND(E67*P67,2)</f>
        <v>0</v>
      </c>
      <c r="R67" s="254"/>
      <c r="S67" s="254" t="s">
        <v>413</v>
      </c>
      <c r="T67" s="255" t="s">
        <v>353</v>
      </c>
      <c r="U67" s="223">
        <v>0</v>
      </c>
      <c r="V67" s="223">
        <f>ROUND(E67*U67,2)</f>
        <v>0</v>
      </c>
      <c r="W67" s="223"/>
      <c r="X67" s="223" t="s">
        <v>1999</v>
      </c>
      <c r="Y67" s="223" t="s">
        <v>355</v>
      </c>
      <c r="Z67" s="212"/>
      <c r="AA67" s="212"/>
      <c r="AB67" s="212"/>
      <c r="AC67" s="212"/>
      <c r="AD67" s="212"/>
      <c r="AE67" s="212"/>
      <c r="AF67" s="212"/>
      <c r="AG67" s="212" t="s">
        <v>2000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9">
        <v>60</v>
      </c>
      <c r="B68" s="250" t="s">
        <v>1994</v>
      </c>
      <c r="C68" s="260" t="s">
        <v>2060</v>
      </c>
      <c r="D68" s="251" t="s">
        <v>576</v>
      </c>
      <c r="E68" s="252">
        <v>9</v>
      </c>
      <c r="F68" s="253"/>
      <c r="G68" s="254">
        <f>ROUND(E68*F68,2)</f>
        <v>0</v>
      </c>
      <c r="H68" s="253"/>
      <c r="I68" s="254">
        <f>ROUND(E68*H68,2)</f>
        <v>0</v>
      </c>
      <c r="J68" s="253"/>
      <c r="K68" s="254">
        <f>ROUND(E68*J68,2)</f>
        <v>0</v>
      </c>
      <c r="L68" s="254">
        <v>21</v>
      </c>
      <c r="M68" s="254">
        <f>G68*(1+L68/100)</f>
        <v>0</v>
      </c>
      <c r="N68" s="252">
        <v>0</v>
      </c>
      <c r="O68" s="252">
        <f>ROUND(E68*N68,2)</f>
        <v>0</v>
      </c>
      <c r="P68" s="252">
        <v>0</v>
      </c>
      <c r="Q68" s="252">
        <f>ROUND(E68*P68,2)</f>
        <v>0</v>
      </c>
      <c r="R68" s="254"/>
      <c r="S68" s="254" t="s">
        <v>413</v>
      </c>
      <c r="T68" s="255" t="s">
        <v>353</v>
      </c>
      <c r="U68" s="223">
        <v>0</v>
      </c>
      <c r="V68" s="223">
        <f>ROUND(E68*U68,2)</f>
        <v>0</v>
      </c>
      <c r="W68" s="223"/>
      <c r="X68" s="223" t="s">
        <v>1999</v>
      </c>
      <c r="Y68" s="223" t="s">
        <v>355</v>
      </c>
      <c r="Z68" s="212"/>
      <c r="AA68" s="212"/>
      <c r="AB68" s="212"/>
      <c r="AC68" s="212"/>
      <c r="AD68" s="212"/>
      <c r="AE68" s="212"/>
      <c r="AF68" s="212"/>
      <c r="AG68" s="212" t="s">
        <v>2005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9">
        <v>61</v>
      </c>
      <c r="B69" s="250" t="s">
        <v>1997</v>
      </c>
      <c r="C69" s="260" t="s">
        <v>2061</v>
      </c>
      <c r="D69" s="251" t="s">
        <v>576</v>
      </c>
      <c r="E69" s="252">
        <v>9</v>
      </c>
      <c r="F69" s="253"/>
      <c r="G69" s="254">
        <f>ROUND(E69*F69,2)</f>
        <v>0</v>
      </c>
      <c r="H69" s="253"/>
      <c r="I69" s="254">
        <f>ROUND(E69*H69,2)</f>
        <v>0</v>
      </c>
      <c r="J69" s="253"/>
      <c r="K69" s="254">
        <f>ROUND(E69*J69,2)</f>
        <v>0</v>
      </c>
      <c r="L69" s="254">
        <v>21</v>
      </c>
      <c r="M69" s="254">
        <f>G69*(1+L69/100)</f>
        <v>0</v>
      </c>
      <c r="N69" s="252">
        <v>0</v>
      </c>
      <c r="O69" s="252">
        <f>ROUND(E69*N69,2)</f>
        <v>0</v>
      </c>
      <c r="P69" s="252">
        <v>0</v>
      </c>
      <c r="Q69" s="252">
        <f>ROUND(E69*P69,2)</f>
        <v>0</v>
      </c>
      <c r="R69" s="254"/>
      <c r="S69" s="254" t="s">
        <v>413</v>
      </c>
      <c r="T69" s="255" t="s">
        <v>353</v>
      </c>
      <c r="U69" s="223">
        <v>0</v>
      </c>
      <c r="V69" s="223">
        <f>ROUND(E69*U69,2)</f>
        <v>0</v>
      </c>
      <c r="W69" s="223"/>
      <c r="X69" s="223" t="s">
        <v>1999</v>
      </c>
      <c r="Y69" s="223" t="s">
        <v>355</v>
      </c>
      <c r="Z69" s="212"/>
      <c r="AA69" s="212"/>
      <c r="AB69" s="212"/>
      <c r="AC69" s="212"/>
      <c r="AD69" s="212"/>
      <c r="AE69" s="212"/>
      <c r="AF69" s="212"/>
      <c r="AG69" s="212" t="s">
        <v>2000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9">
        <v>62</v>
      </c>
      <c r="B70" s="250" t="s">
        <v>1994</v>
      </c>
      <c r="C70" s="260" t="s">
        <v>2062</v>
      </c>
      <c r="D70" s="251" t="s">
        <v>576</v>
      </c>
      <c r="E70" s="252">
        <v>16</v>
      </c>
      <c r="F70" s="253"/>
      <c r="G70" s="254">
        <f>ROUND(E70*F70,2)</f>
        <v>0</v>
      </c>
      <c r="H70" s="253"/>
      <c r="I70" s="254">
        <f>ROUND(E70*H70,2)</f>
        <v>0</v>
      </c>
      <c r="J70" s="253"/>
      <c r="K70" s="254">
        <f>ROUND(E70*J70,2)</f>
        <v>0</v>
      </c>
      <c r="L70" s="254">
        <v>21</v>
      </c>
      <c r="M70" s="254">
        <f>G70*(1+L70/100)</f>
        <v>0</v>
      </c>
      <c r="N70" s="252">
        <v>0</v>
      </c>
      <c r="O70" s="252">
        <f>ROUND(E70*N70,2)</f>
        <v>0</v>
      </c>
      <c r="P70" s="252">
        <v>0</v>
      </c>
      <c r="Q70" s="252">
        <f>ROUND(E70*P70,2)</f>
        <v>0</v>
      </c>
      <c r="R70" s="254"/>
      <c r="S70" s="254" t="s">
        <v>413</v>
      </c>
      <c r="T70" s="255" t="s">
        <v>353</v>
      </c>
      <c r="U70" s="223">
        <v>0</v>
      </c>
      <c r="V70" s="223">
        <f>ROUND(E70*U70,2)</f>
        <v>0</v>
      </c>
      <c r="W70" s="223"/>
      <c r="X70" s="223" t="s">
        <v>1999</v>
      </c>
      <c r="Y70" s="223" t="s">
        <v>355</v>
      </c>
      <c r="Z70" s="212"/>
      <c r="AA70" s="212"/>
      <c r="AB70" s="212"/>
      <c r="AC70" s="212"/>
      <c r="AD70" s="212"/>
      <c r="AE70" s="212"/>
      <c r="AF70" s="212"/>
      <c r="AG70" s="212" t="s">
        <v>2005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9">
        <v>63</v>
      </c>
      <c r="B71" s="250" t="s">
        <v>1997</v>
      </c>
      <c r="C71" s="260" t="s">
        <v>2063</v>
      </c>
      <c r="D71" s="251" t="s">
        <v>576</v>
      </c>
      <c r="E71" s="252">
        <v>16</v>
      </c>
      <c r="F71" s="253"/>
      <c r="G71" s="254">
        <f>ROUND(E71*F71,2)</f>
        <v>0</v>
      </c>
      <c r="H71" s="253"/>
      <c r="I71" s="254">
        <f>ROUND(E71*H71,2)</f>
        <v>0</v>
      </c>
      <c r="J71" s="253"/>
      <c r="K71" s="254">
        <f>ROUND(E71*J71,2)</f>
        <v>0</v>
      </c>
      <c r="L71" s="254">
        <v>21</v>
      </c>
      <c r="M71" s="254">
        <f>G71*(1+L71/100)</f>
        <v>0</v>
      </c>
      <c r="N71" s="252">
        <v>0</v>
      </c>
      <c r="O71" s="252">
        <f>ROUND(E71*N71,2)</f>
        <v>0</v>
      </c>
      <c r="P71" s="252">
        <v>0</v>
      </c>
      <c r="Q71" s="252">
        <f>ROUND(E71*P71,2)</f>
        <v>0</v>
      </c>
      <c r="R71" s="254"/>
      <c r="S71" s="254" t="s">
        <v>413</v>
      </c>
      <c r="T71" s="255" t="s">
        <v>353</v>
      </c>
      <c r="U71" s="223">
        <v>0</v>
      </c>
      <c r="V71" s="223">
        <f>ROUND(E71*U71,2)</f>
        <v>0</v>
      </c>
      <c r="W71" s="223"/>
      <c r="X71" s="223" t="s">
        <v>1999</v>
      </c>
      <c r="Y71" s="223" t="s">
        <v>355</v>
      </c>
      <c r="Z71" s="212"/>
      <c r="AA71" s="212"/>
      <c r="AB71" s="212"/>
      <c r="AC71" s="212"/>
      <c r="AD71" s="212"/>
      <c r="AE71" s="212"/>
      <c r="AF71" s="212"/>
      <c r="AG71" s="212" t="s">
        <v>2000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9">
        <v>64</v>
      </c>
      <c r="B72" s="250" t="s">
        <v>1994</v>
      </c>
      <c r="C72" s="260" t="s">
        <v>2064</v>
      </c>
      <c r="D72" s="251" t="s">
        <v>576</v>
      </c>
      <c r="E72" s="252">
        <v>1</v>
      </c>
      <c r="F72" s="253"/>
      <c r="G72" s="254">
        <f>ROUND(E72*F72,2)</f>
        <v>0</v>
      </c>
      <c r="H72" s="253"/>
      <c r="I72" s="254">
        <f>ROUND(E72*H72,2)</f>
        <v>0</v>
      </c>
      <c r="J72" s="253"/>
      <c r="K72" s="254">
        <f>ROUND(E72*J72,2)</f>
        <v>0</v>
      </c>
      <c r="L72" s="254">
        <v>21</v>
      </c>
      <c r="M72" s="254">
        <f>G72*(1+L72/100)</f>
        <v>0</v>
      </c>
      <c r="N72" s="252">
        <v>0</v>
      </c>
      <c r="O72" s="252">
        <f>ROUND(E72*N72,2)</f>
        <v>0</v>
      </c>
      <c r="P72" s="252">
        <v>0</v>
      </c>
      <c r="Q72" s="252">
        <f>ROUND(E72*P72,2)</f>
        <v>0</v>
      </c>
      <c r="R72" s="254"/>
      <c r="S72" s="254" t="s">
        <v>413</v>
      </c>
      <c r="T72" s="255" t="s">
        <v>353</v>
      </c>
      <c r="U72" s="223">
        <v>0</v>
      </c>
      <c r="V72" s="223">
        <f>ROUND(E72*U72,2)</f>
        <v>0</v>
      </c>
      <c r="W72" s="223"/>
      <c r="X72" s="223" t="s">
        <v>1999</v>
      </c>
      <c r="Y72" s="223" t="s">
        <v>355</v>
      </c>
      <c r="Z72" s="212"/>
      <c r="AA72" s="212"/>
      <c r="AB72" s="212"/>
      <c r="AC72" s="212"/>
      <c r="AD72" s="212"/>
      <c r="AE72" s="212"/>
      <c r="AF72" s="212"/>
      <c r="AG72" s="212" t="s">
        <v>2005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9">
        <v>65</v>
      </c>
      <c r="B73" s="250" t="s">
        <v>1997</v>
      </c>
      <c r="C73" s="260" t="s">
        <v>2065</v>
      </c>
      <c r="D73" s="251" t="s">
        <v>576</v>
      </c>
      <c r="E73" s="252">
        <v>1</v>
      </c>
      <c r="F73" s="253"/>
      <c r="G73" s="254">
        <f>ROUND(E73*F73,2)</f>
        <v>0</v>
      </c>
      <c r="H73" s="253"/>
      <c r="I73" s="254">
        <f>ROUND(E73*H73,2)</f>
        <v>0</v>
      </c>
      <c r="J73" s="253"/>
      <c r="K73" s="254">
        <f>ROUND(E73*J73,2)</f>
        <v>0</v>
      </c>
      <c r="L73" s="254">
        <v>21</v>
      </c>
      <c r="M73" s="254">
        <f>G73*(1+L73/100)</f>
        <v>0</v>
      </c>
      <c r="N73" s="252">
        <v>0</v>
      </c>
      <c r="O73" s="252">
        <f>ROUND(E73*N73,2)</f>
        <v>0</v>
      </c>
      <c r="P73" s="252">
        <v>0</v>
      </c>
      <c r="Q73" s="252">
        <f>ROUND(E73*P73,2)</f>
        <v>0</v>
      </c>
      <c r="R73" s="254"/>
      <c r="S73" s="254" t="s">
        <v>413</v>
      </c>
      <c r="T73" s="255" t="s">
        <v>353</v>
      </c>
      <c r="U73" s="223">
        <v>0</v>
      </c>
      <c r="V73" s="223">
        <f>ROUND(E73*U73,2)</f>
        <v>0</v>
      </c>
      <c r="W73" s="223"/>
      <c r="X73" s="223" t="s">
        <v>1999</v>
      </c>
      <c r="Y73" s="223" t="s">
        <v>355</v>
      </c>
      <c r="Z73" s="212"/>
      <c r="AA73" s="212"/>
      <c r="AB73" s="212"/>
      <c r="AC73" s="212"/>
      <c r="AD73" s="212"/>
      <c r="AE73" s="212"/>
      <c r="AF73" s="212"/>
      <c r="AG73" s="212" t="s">
        <v>2000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9">
        <v>66</v>
      </c>
      <c r="B74" s="250" t="s">
        <v>1994</v>
      </c>
      <c r="C74" s="260" t="s">
        <v>2066</v>
      </c>
      <c r="D74" s="251" t="s">
        <v>576</v>
      </c>
      <c r="E74" s="252">
        <v>35</v>
      </c>
      <c r="F74" s="253"/>
      <c r="G74" s="254">
        <f>ROUND(E74*F74,2)</f>
        <v>0</v>
      </c>
      <c r="H74" s="253"/>
      <c r="I74" s="254">
        <f>ROUND(E74*H74,2)</f>
        <v>0</v>
      </c>
      <c r="J74" s="253"/>
      <c r="K74" s="254">
        <f>ROUND(E74*J74,2)</f>
        <v>0</v>
      </c>
      <c r="L74" s="254">
        <v>21</v>
      </c>
      <c r="M74" s="254">
        <f>G74*(1+L74/100)</f>
        <v>0</v>
      </c>
      <c r="N74" s="252">
        <v>0</v>
      </c>
      <c r="O74" s="252">
        <f>ROUND(E74*N74,2)</f>
        <v>0</v>
      </c>
      <c r="P74" s="252">
        <v>0</v>
      </c>
      <c r="Q74" s="252">
        <f>ROUND(E74*P74,2)</f>
        <v>0</v>
      </c>
      <c r="R74" s="254"/>
      <c r="S74" s="254" t="s">
        <v>413</v>
      </c>
      <c r="T74" s="255" t="s">
        <v>353</v>
      </c>
      <c r="U74" s="223">
        <v>0</v>
      </c>
      <c r="V74" s="223">
        <f>ROUND(E74*U74,2)</f>
        <v>0</v>
      </c>
      <c r="W74" s="223"/>
      <c r="X74" s="223" t="s">
        <v>1999</v>
      </c>
      <c r="Y74" s="223" t="s">
        <v>355</v>
      </c>
      <c r="Z74" s="212"/>
      <c r="AA74" s="212"/>
      <c r="AB74" s="212"/>
      <c r="AC74" s="212"/>
      <c r="AD74" s="212"/>
      <c r="AE74" s="212"/>
      <c r="AF74" s="212"/>
      <c r="AG74" s="212" t="s">
        <v>2005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9">
        <v>67</v>
      </c>
      <c r="B75" s="250" t="s">
        <v>1997</v>
      </c>
      <c r="C75" s="260" t="s">
        <v>2067</v>
      </c>
      <c r="D75" s="251" t="s">
        <v>576</v>
      </c>
      <c r="E75" s="252">
        <v>35</v>
      </c>
      <c r="F75" s="253"/>
      <c r="G75" s="254">
        <f>ROUND(E75*F75,2)</f>
        <v>0</v>
      </c>
      <c r="H75" s="253"/>
      <c r="I75" s="254">
        <f>ROUND(E75*H75,2)</f>
        <v>0</v>
      </c>
      <c r="J75" s="253"/>
      <c r="K75" s="254">
        <f>ROUND(E75*J75,2)</f>
        <v>0</v>
      </c>
      <c r="L75" s="254">
        <v>21</v>
      </c>
      <c r="M75" s="254">
        <f>G75*(1+L75/100)</f>
        <v>0</v>
      </c>
      <c r="N75" s="252">
        <v>0</v>
      </c>
      <c r="O75" s="252">
        <f>ROUND(E75*N75,2)</f>
        <v>0</v>
      </c>
      <c r="P75" s="252">
        <v>0</v>
      </c>
      <c r="Q75" s="252">
        <f>ROUND(E75*P75,2)</f>
        <v>0</v>
      </c>
      <c r="R75" s="254"/>
      <c r="S75" s="254" t="s">
        <v>413</v>
      </c>
      <c r="T75" s="255" t="s">
        <v>353</v>
      </c>
      <c r="U75" s="223">
        <v>0</v>
      </c>
      <c r="V75" s="223">
        <f>ROUND(E75*U75,2)</f>
        <v>0</v>
      </c>
      <c r="W75" s="223"/>
      <c r="X75" s="223" t="s">
        <v>1999</v>
      </c>
      <c r="Y75" s="223" t="s">
        <v>355</v>
      </c>
      <c r="Z75" s="212"/>
      <c r="AA75" s="212"/>
      <c r="AB75" s="212"/>
      <c r="AC75" s="212"/>
      <c r="AD75" s="212"/>
      <c r="AE75" s="212"/>
      <c r="AF75" s="212"/>
      <c r="AG75" s="212" t="s">
        <v>2000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9">
        <v>68</v>
      </c>
      <c r="B76" s="250" t="s">
        <v>1994</v>
      </c>
      <c r="C76" s="260" t="s">
        <v>2068</v>
      </c>
      <c r="D76" s="251" t="s">
        <v>576</v>
      </c>
      <c r="E76" s="252">
        <v>24</v>
      </c>
      <c r="F76" s="253"/>
      <c r="G76" s="254">
        <f>ROUND(E76*F76,2)</f>
        <v>0</v>
      </c>
      <c r="H76" s="253"/>
      <c r="I76" s="254">
        <f>ROUND(E76*H76,2)</f>
        <v>0</v>
      </c>
      <c r="J76" s="253"/>
      <c r="K76" s="254">
        <f>ROUND(E76*J76,2)</f>
        <v>0</v>
      </c>
      <c r="L76" s="254">
        <v>21</v>
      </c>
      <c r="M76" s="254">
        <f>G76*(1+L76/100)</f>
        <v>0</v>
      </c>
      <c r="N76" s="252">
        <v>0</v>
      </c>
      <c r="O76" s="252">
        <f>ROUND(E76*N76,2)</f>
        <v>0</v>
      </c>
      <c r="P76" s="252">
        <v>0</v>
      </c>
      <c r="Q76" s="252">
        <f>ROUND(E76*P76,2)</f>
        <v>0</v>
      </c>
      <c r="R76" s="254"/>
      <c r="S76" s="254" t="s">
        <v>413</v>
      </c>
      <c r="T76" s="255" t="s">
        <v>353</v>
      </c>
      <c r="U76" s="223">
        <v>0</v>
      </c>
      <c r="V76" s="223">
        <f>ROUND(E76*U76,2)</f>
        <v>0</v>
      </c>
      <c r="W76" s="223"/>
      <c r="X76" s="223" t="s">
        <v>1999</v>
      </c>
      <c r="Y76" s="223" t="s">
        <v>355</v>
      </c>
      <c r="Z76" s="212"/>
      <c r="AA76" s="212"/>
      <c r="AB76" s="212"/>
      <c r="AC76" s="212"/>
      <c r="AD76" s="212"/>
      <c r="AE76" s="212"/>
      <c r="AF76" s="212"/>
      <c r="AG76" s="212" t="s">
        <v>2005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9">
        <v>69</v>
      </c>
      <c r="B77" s="250" t="s">
        <v>1997</v>
      </c>
      <c r="C77" s="260" t="s">
        <v>2069</v>
      </c>
      <c r="D77" s="251" t="s">
        <v>576</v>
      </c>
      <c r="E77" s="252">
        <v>24</v>
      </c>
      <c r="F77" s="253"/>
      <c r="G77" s="254">
        <f>ROUND(E77*F77,2)</f>
        <v>0</v>
      </c>
      <c r="H77" s="253"/>
      <c r="I77" s="254">
        <f>ROUND(E77*H77,2)</f>
        <v>0</v>
      </c>
      <c r="J77" s="253"/>
      <c r="K77" s="254">
        <f>ROUND(E77*J77,2)</f>
        <v>0</v>
      </c>
      <c r="L77" s="254">
        <v>21</v>
      </c>
      <c r="M77" s="254">
        <f>G77*(1+L77/100)</f>
        <v>0</v>
      </c>
      <c r="N77" s="252">
        <v>0</v>
      </c>
      <c r="O77" s="252">
        <f>ROUND(E77*N77,2)</f>
        <v>0</v>
      </c>
      <c r="P77" s="252">
        <v>0</v>
      </c>
      <c r="Q77" s="252">
        <f>ROUND(E77*P77,2)</f>
        <v>0</v>
      </c>
      <c r="R77" s="254"/>
      <c r="S77" s="254" t="s">
        <v>413</v>
      </c>
      <c r="T77" s="255" t="s">
        <v>353</v>
      </c>
      <c r="U77" s="223">
        <v>0</v>
      </c>
      <c r="V77" s="223">
        <f>ROUND(E77*U77,2)</f>
        <v>0</v>
      </c>
      <c r="W77" s="223"/>
      <c r="X77" s="223" t="s">
        <v>1999</v>
      </c>
      <c r="Y77" s="223" t="s">
        <v>355</v>
      </c>
      <c r="Z77" s="212"/>
      <c r="AA77" s="212"/>
      <c r="AB77" s="212"/>
      <c r="AC77" s="212"/>
      <c r="AD77" s="212"/>
      <c r="AE77" s="212"/>
      <c r="AF77" s="212"/>
      <c r="AG77" s="212" t="s">
        <v>2000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9">
        <v>70</v>
      </c>
      <c r="B78" s="250" t="s">
        <v>1994</v>
      </c>
      <c r="C78" s="260" t="s">
        <v>2070</v>
      </c>
      <c r="D78" s="251" t="s">
        <v>576</v>
      </c>
      <c r="E78" s="252">
        <v>2</v>
      </c>
      <c r="F78" s="253"/>
      <c r="G78" s="254">
        <f>ROUND(E78*F78,2)</f>
        <v>0</v>
      </c>
      <c r="H78" s="253"/>
      <c r="I78" s="254">
        <f>ROUND(E78*H78,2)</f>
        <v>0</v>
      </c>
      <c r="J78" s="253"/>
      <c r="K78" s="254">
        <f>ROUND(E78*J78,2)</f>
        <v>0</v>
      </c>
      <c r="L78" s="254">
        <v>21</v>
      </c>
      <c r="M78" s="254">
        <f>G78*(1+L78/100)</f>
        <v>0</v>
      </c>
      <c r="N78" s="252">
        <v>0</v>
      </c>
      <c r="O78" s="252">
        <f>ROUND(E78*N78,2)</f>
        <v>0</v>
      </c>
      <c r="P78" s="252">
        <v>0</v>
      </c>
      <c r="Q78" s="252">
        <f>ROUND(E78*P78,2)</f>
        <v>0</v>
      </c>
      <c r="R78" s="254"/>
      <c r="S78" s="254" t="s">
        <v>413</v>
      </c>
      <c r="T78" s="255" t="s">
        <v>353</v>
      </c>
      <c r="U78" s="223">
        <v>0</v>
      </c>
      <c r="V78" s="223">
        <f>ROUND(E78*U78,2)</f>
        <v>0</v>
      </c>
      <c r="W78" s="223"/>
      <c r="X78" s="223" t="s">
        <v>1999</v>
      </c>
      <c r="Y78" s="223" t="s">
        <v>355</v>
      </c>
      <c r="Z78" s="212"/>
      <c r="AA78" s="212"/>
      <c r="AB78" s="212"/>
      <c r="AC78" s="212"/>
      <c r="AD78" s="212"/>
      <c r="AE78" s="212"/>
      <c r="AF78" s="212"/>
      <c r="AG78" s="212" t="s">
        <v>2005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9">
        <v>71</v>
      </c>
      <c r="B79" s="250" t="s">
        <v>1997</v>
      </c>
      <c r="C79" s="260" t="s">
        <v>2071</v>
      </c>
      <c r="D79" s="251" t="s">
        <v>576</v>
      </c>
      <c r="E79" s="252">
        <v>2</v>
      </c>
      <c r="F79" s="253"/>
      <c r="G79" s="254">
        <f>ROUND(E79*F79,2)</f>
        <v>0</v>
      </c>
      <c r="H79" s="253"/>
      <c r="I79" s="254">
        <f>ROUND(E79*H79,2)</f>
        <v>0</v>
      </c>
      <c r="J79" s="253"/>
      <c r="K79" s="254">
        <f>ROUND(E79*J79,2)</f>
        <v>0</v>
      </c>
      <c r="L79" s="254">
        <v>21</v>
      </c>
      <c r="M79" s="254">
        <f>G79*(1+L79/100)</f>
        <v>0</v>
      </c>
      <c r="N79" s="252">
        <v>0</v>
      </c>
      <c r="O79" s="252">
        <f>ROUND(E79*N79,2)</f>
        <v>0</v>
      </c>
      <c r="P79" s="252">
        <v>0</v>
      </c>
      <c r="Q79" s="252">
        <f>ROUND(E79*P79,2)</f>
        <v>0</v>
      </c>
      <c r="R79" s="254"/>
      <c r="S79" s="254" t="s">
        <v>413</v>
      </c>
      <c r="T79" s="255" t="s">
        <v>353</v>
      </c>
      <c r="U79" s="223">
        <v>0</v>
      </c>
      <c r="V79" s="223">
        <f>ROUND(E79*U79,2)</f>
        <v>0</v>
      </c>
      <c r="W79" s="223"/>
      <c r="X79" s="223" t="s">
        <v>1999</v>
      </c>
      <c r="Y79" s="223" t="s">
        <v>355</v>
      </c>
      <c r="Z79" s="212"/>
      <c r="AA79" s="212"/>
      <c r="AB79" s="212"/>
      <c r="AC79" s="212"/>
      <c r="AD79" s="212"/>
      <c r="AE79" s="212"/>
      <c r="AF79" s="212"/>
      <c r="AG79" s="212" t="s">
        <v>2000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9">
        <v>72</v>
      </c>
      <c r="B80" s="250" t="s">
        <v>1994</v>
      </c>
      <c r="C80" s="260" t="s">
        <v>2072</v>
      </c>
      <c r="D80" s="251" t="s">
        <v>576</v>
      </c>
      <c r="E80" s="252">
        <v>2</v>
      </c>
      <c r="F80" s="253"/>
      <c r="G80" s="254">
        <f>ROUND(E80*F80,2)</f>
        <v>0</v>
      </c>
      <c r="H80" s="253"/>
      <c r="I80" s="254">
        <f>ROUND(E80*H80,2)</f>
        <v>0</v>
      </c>
      <c r="J80" s="253"/>
      <c r="K80" s="254">
        <f>ROUND(E80*J80,2)</f>
        <v>0</v>
      </c>
      <c r="L80" s="254">
        <v>21</v>
      </c>
      <c r="M80" s="254">
        <f>G80*(1+L80/100)</f>
        <v>0</v>
      </c>
      <c r="N80" s="252">
        <v>0</v>
      </c>
      <c r="O80" s="252">
        <f>ROUND(E80*N80,2)</f>
        <v>0</v>
      </c>
      <c r="P80" s="252">
        <v>0</v>
      </c>
      <c r="Q80" s="252">
        <f>ROUND(E80*P80,2)</f>
        <v>0</v>
      </c>
      <c r="R80" s="254"/>
      <c r="S80" s="254" t="s">
        <v>413</v>
      </c>
      <c r="T80" s="255" t="s">
        <v>353</v>
      </c>
      <c r="U80" s="223">
        <v>0</v>
      </c>
      <c r="V80" s="223">
        <f>ROUND(E80*U80,2)</f>
        <v>0</v>
      </c>
      <c r="W80" s="223"/>
      <c r="X80" s="223" t="s">
        <v>1999</v>
      </c>
      <c r="Y80" s="223" t="s">
        <v>355</v>
      </c>
      <c r="Z80" s="212"/>
      <c r="AA80" s="212"/>
      <c r="AB80" s="212"/>
      <c r="AC80" s="212"/>
      <c r="AD80" s="212"/>
      <c r="AE80" s="212"/>
      <c r="AF80" s="212"/>
      <c r="AG80" s="212" t="s">
        <v>2005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9">
        <v>73</v>
      </c>
      <c r="B81" s="250" t="s">
        <v>1997</v>
      </c>
      <c r="C81" s="260" t="s">
        <v>2073</v>
      </c>
      <c r="D81" s="251" t="s">
        <v>576</v>
      </c>
      <c r="E81" s="252">
        <v>2</v>
      </c>
      <c r="F81" s="253"/>
      <c r="G81" s="254">
        <f>ROUND(E81*F81,2)</f>
        <v>0</v>
      </c>
      <c r="H81" s="253"/>
      <c r="I81" s="254">
        <f>ROUND(E81*H81,2)</f>
        <v>0</v>
      </c>
      <c r="J81" s="253"/>
      <c r="K81" s="254">
        <f>ROUND(E81*J81,2)</f>
        <v>0</v>
      </c>
      <c r="L81" s="254">
        <v>21</v>
      </c>
      <c r="M81" s="254">
        <f>G81*(1+L81/100)</f>
        <v>0</v>
      </c>
      <c r="N81" s="252">
        <v>0</v>
      </c>
      <c r="O81" s="252">
        <f>ROUND(E81*N81,2)</f>
        <v>0</v>
      </c>
      <c r="P81" s="252">
        <v>0</v>
      </c>
      <c r="Q81" s="252">
        <f>ROUND(E81*P81,2)</f>
        <v>0</v>
      </c>
      <c r="R81" s="254"/>
      <c r="S81" s="254" t="s">
        <v>413</v>
      </c>
      <c r="T81" s="255" t="s">
        <v>353</v>
      </c>
      <c r="U81" s="223">
        <v>0</v>
      </c>
      <c r="V81" s="223">
        <f>ROUND(E81*U81,2)</f>
        <v>0</v>
      </c>
      <c r="W81" s="223"/>
      <c r="X81" s="223" t="s">
        <v>1999</v>
      </c>
      <c r="Y81" s="223" t="s">
        <v>355</v>
      </c>
      <c r="Z81" s="212"/>
      <c r="AA81" s="212"/>
      <c r="AB81" s="212"/>
      <c r="AC81" s="212"/>
      <c r="AD81" s="212"/>
      <c r="AE81" s="212"/>
      <c r="AF81" s="212"/>
      <c r="AG81" s="212" t="s">
        <v>2000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9">
        <v>74</v>
      </c>
      <c r="B82" s="250" t="s">
        <v>1994</v>
      </c>
      <c r="C82" s="260" t="s">
        <v>2074</v>
      </c>
      <c r="D82" s="251" t="s">
        <v>1751</v>
      </c>
      <c r="E82" s="252">
        <v>1</v>
      </c>
      <c r="F82" s="253"/>
      <c r="G82" s="254">
        <f>ROUND(E82*F82,2)</f>
        <v>0</v>
      </c>
      <c r="H82" s="253"/>
      <c r="I82" s="254">
        <f>ROUND(E82*H82,2)</f>
        <v>0</v>
      </c>
      <c r="J82" s="253"/>
      <c r="K82" s="254">
        <f>ROUND(E82*J82,2)</f>
        <v>0</v>
      </c>
      <c r="L82" s="254">
        <v>21</v>
      </c>
      <c r="M82" s="254">
        <f>G82*(1+L82/100)</f>
        <v>0</v>
      </c>
      <c r="N82" s="252">
        <v>0</v>
      </c>
      <c r="O82" s="252">
        <f>ROUND(E82*N82,2)</f>
        <v>0</v>
      </c>
      <c r="P82" s="252">
        <v>0</v>
      </c>
      <c r="Q82" s="252">
        <f>ROUND(E82*P82,2)</f>
        <v>0</v>
      </c>
      <c r="R82" s="254"/>
      <c r="S82" s="254" t="s">
        <v>413</v>
      </c>
      <c r="T82" s="255" t="s">
        <v>353</v>
      </c>
      <c r="U82" s="223">
        <v>0</v>
      </c>
      <c r="V82" s="223">
        <f>ROUND(E82*U82,2)</f>
        <v>0</v>
      </c>
      <c r="W82" s="223"/>
      <c r="X82" s="223" t="s">
        <v>1999</v>
      </c>
      <c r="Y82" s="223" t="s">
        <v>355</v>
      </c>
      <c r="Z82" s="212"/>
      <c r="AA82" s="212"/>
      <c r="AB82" s="212"/>
      <c r="AC82" s="212"/>
      <c r="AD82" s="212"/>
      <c r="AE82" s="212"/>
      <c r="AF82" s="212"/>
      <c r="AG82" s="212" t="s">
        <v>2005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9">
        <v>75</v>
      </c>
      <c r="B83" s="250" t="s">
        <v>1994</v>
      </c>
      <c r="C83" s="260" t="s">
        <v>2075</v>
      </c>
      <c r="D83" s="251" t="s">
        <v>1751</v>
      </c>
      <c r="E83" s="252">
        <v>1</v>
      </c>
      <c r="F83" s="253"/>
      <c r="G83" s="254">
        <f>ROUND(E83*F83,2)</f>
        <v>0</v>
      </c>
      <c r="H83" s="253"/>
      <c r="I83" s="254">
        <f>ROUND(E83*H83,2)</f>
        <v>0</v>
      </c>
      <c r="J83" s="253"/>
      <c r="K83" s="254">
        <f>ROUND(E83*J83,2)</f>
        <v>0</v>
      </c>
      <c r="L83" s="254">
        <v>21</v>
      </c>
      <c r="M83" s="254">
        <f>G83*(1+L83/100)</f>
        <v>0</v>
      </c>
      <c r="N83" s="252">
        <v>0</v>
      </c>
      <c r="O83" s="252">
        <f>ROUND(E83*N83,2)</f>
        <v>0</v>
      </c>
      <c r="P83" s="252">
        <v>0</v>
      </c>
      <c r="Q83" s="252">
        <f>ROUND(E83*P83,2)</f>
        <v>0</v>
      </c>
      <c r="R83" s="254"/>
      <c r="S83" s="254" t="s">
        <v>413</v>
      </c>
      <c r="T83" s="255" t="s">
        <v>353</v>
      </c>
      <c r="U83" s="223">
        <v>0</v>
      </c>
      <c r="V83" s="223">
        <f>ROUND(E83*U83,2)</f>
        <v>0</v>
      </c>
      <c r="W83" s="223"/>
      <c r="X83" s="223" t="s">
        <v>1999</v>
      </c>
      <c r="Y83" s="223" t="s">
        <v>355</v>
      </c>
      <c r="Z83" s="212"/>
      <c r="AA83" s="212"/>
      <c r="AB83" s="212"/>
      <c r="AC83" s="212"/>
      <c r="AD83" s="212"/>
      <c r="AE83" s="212"/>
      <c r="AF83" s="212"/>
      <c r="AG83" s="212" t="s">
        <v>2005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9">
        <v>76</v>
      </c>
      <c r="B84" s="250" t="s">
        <v>1994</v>
      </c>
      <c r="C84" s="260" t="s">
        <v>2076</v>
      </c>
      <c r="D84" s="251" t="s">
        <v>1751</v>
      </c>
      <c r="E84" s="252">
        <v>1</v>
      </c>
      <c r="F84" s="253"/>
      <c r="G84" s="254">
        <f>ROUND(E84*F84,2)</f>
        <v>0</v>
      </c>
      <c r="H84" s="253"/>
      <c r="I84" s="254">
        <f>ROUND(E84*H84,2)</f>
        <v>0</v>
      </c>
      <c r="J84" s="253"/>
      <c r="K84" s="254">
        <f>ROUND(E84*J84,2)</f>
        <v>0</v>
      </c>
      <c r="L84" s="254">
        <v>21</v>
      </c>
      <c r="M84" s="254">
        <f>G84*(1+L84/100)</f>
        <v>0</v>
      </c>
      <c r="N84" s="252">
        <v>0</v>
      </c>
      <c r="O84" s="252">
        <f>ROUND(E84*N84,2)</f>
        <v>0</v>
      </c>
      <c r="P84" s="252">
        <v>0</v>
      </c>
      <c r="Q84" s="252">
        <f>ROUND(E84*P84,2)</f>
        <v>0</v>
      </c>
      <c r="R84" s="254"/>
      <c r="S84" s="254" t="s">
        <v>413</v>
      </c>
      <c r="T84" s="255" t="s">
        <v>353</v>
      </c>
      <c r="U84" s="223">
        <v>0</v>
      </c>
      <c r="V84" s="223">
        <f>ROUND(E84*U84,2)</f>
        <v>0</v>
      </c>
      <c r="W84" s="223"/>
      <c r="X84" s="223" t="s">
        <v>1999</v>
      </c>
      <c r="Y84" s="223" t="s">
        <v>355</v>
      </c>
      <c r="Z84" s="212"/>
      <c r="AA84" s="212"/>
      <c r="AB84" s="212"/>
      <c r="AC84" s="212"/>
      <c r="AD84" s="212"/>
      <c r="AE84" s="212"/>
      <c r="AF84" s="212"/>
      <c r="AG84" s="212" t="s">
        <v>2005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229" t="s">
        <v>347</v>
      </c>
      <c r="B85" s="230" t="s">
        <v>301</v>
      </c>
      <c r="C85" s="256" t="s">
        <v>302</v>
      </c>
      <c r="D85" s="231"/>
      <c r="E85" s="232"/>
      <c r="F85" s="233"/>
      <c r="G85" s="233">
        <f>SUMIF(AG86:AG105,"&lt;&gt;NOR",G86:G105)</f>
        <v>0</v>
      </c>
      <c r="H85" s="233"/>
      <c r="I85" s="233">
        <f>SUM(I86:I105)</f>
        <v>0</v>
      </c>
      <c r="J85" s="233"/>
      <c r="K85" s="233">
        <f>SUM(K86:K105)</f>
        <v>0</v>
      </c>
      <c r="L85" s="233"/>
      <c r="M85" s="233">
        <f>SUM(M86:M105)</f>
        <v>0</v>
      </c>
      <c r="N85" s="232"/>
      <c r="O85" s="232">
        <f>SUM(O86:O105)</f>
        <v>0</v>
      </c>
      <c r="P85" s="232"/>
      <c r="Q85" s="232">
        <f>SUM(Q86:Q105)</f>
        <v>0</v>
      </c>
      <c r="R85" s="233"/>
      <c r="S85" s="233"/>
      <c r="T85" s="234"/>
      <c r="U85" s="228"/>
      <c r="V85" s="228">
        <f>SUM(V86:V105)</f>
        <v>0</v>
      </c>
      <c r="W85" s="228"/>
      <c r="X85" s="228"/>
      <c r="Y85" s="228"/>
      <c r="AG85" t="s">
        <v>348</v>
      </c>
    </row>
    <row r="86" spans="1:60" ht="22.5" outlineLevel="1" x14ac:dyDescent="0.2">
      <c r="A86" s="249">
        <v>77</v>
      </c>
      <c r="B86" s="250" t="s">
        <v>1994</v>
      </c>
      <c r="C86" s="260" t="s">
        <v>2077</v>
      </c>
      <c r="D86" s="251" t="s">
        <v>576</v>
      </c>
      <c r="E86" s="252">
        <v>3</v>
      </c>
      <c r="F86" s="253"/>
      <c r="G86" s="254">
        <f>ROUND(E86*F86,2)</f>
        <v>0</v>
      </c>
      <c r="H86" s="253"/>
      <c r="I86" s="254">
        <f>ROUND(E86*H86,2)</f>
        <v>0</v>
      </c>
      <c r="J86" s="253"/>
      <c r="K86" s="254">
        <f>ROUND(E86*J86,2)</f>
        <v>0</v>
      </c>
      <c r="L86" s="254">
        <v>21</v>
      </c>
      <c r="M86" s="254">
        <f>G86*(1+L86/100)</f>
        <v>0</v>
      </c>
      <c r="N86" s="252">
        <v>0</v>
      </c>
      <c r="O86" s="252">
        <f>ROUND(E86*N86,2)</f>
        <v>0</v>
      </c>
      <c r="P86" s="252">
        <v>0</v>
      </c>
      <c r="Q86" s="252">
        <f>ROUND(E86*P86,2)</f>
        <v>0</v>
      </c>
      <c r="R86" s="254"/>
      <c r="S86" s="254" t="s">
        <v>413</v>
      </c>
      <c r="T86" s="255" t="s">
        <v>353</v>
      </c>
      <c r="U86" s="223">
        <v>0</v>
      </c>
      <c r="V86" s="223">
        <f>ROUND(E86*U86,2)</f>
        <v>0</v>
      </c>
      <c r="W86" s="223"/>
      <c r="X86" s="223" t="s">
        <v>1999</v>
      </c>
      <c r="Y86" s="223" t="s">
        <v>355</v>
      </c>
      <c r="Z86" s="212"/>
      <c r="AA86" s="212"/>
      <c r="AB86" s="212"/>
      <c r="AC86" s="212"/>
      <c r="AD86" s="212"/>
      <c r="AE86" s="212"/>
      <c r="AF86" s="212"/>
      <c r="AG86" s="212" t="s">
        <v>2005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49">
        <v>78</v>
      </c>
      <c r="B87" s="250" t="s">
        <v>1994</v>
      </c>
      <c r="C87" s="260" t="s">
        <v>2078</v>
      </c>
      <c r="D87" s="251" t="s">
        <v>576</v>
      </c>
      <c r="E87" s="252">
        <v>38</v>
      </c>
      <c r="F87" s="253"/>
      <c r="G87" s="254">
        <f>ROUND(E87*F87,2)</f>
        <v>0</v>
      </c>
      <c r="H87" s="253"/>
      <c r="I87" s="254">
        <f>ROUND(E87*H87,2)</f>
        <v>0</v>
      </c>
      <c r="J87" s="253"/>
      <c r="K87" s="254">
        <f>ROUND(E87*J87,2)</f>
        <v>0</v>
      </c>
      <c r="L87" s="254">
        <v>21</v>
      </c>
      <c r="M87" s="254">
        <f>G87*(1+L87/100)</f>
        <v>0</v>
      </c>
      <c r="N87" s="252">
        <v>0</v>
      </c>
      <c r="O87" s="252">
        <f>ROUND(E87*N87,2)</f>
        <v>0</v>
      </c>
      <c r="P87" s="252">
        <v>0</v>
      </c>
      <c r="Q87" s="252">
        <f>ROUND(E87*P87,2)</f>
        <v>0</v>
      </c>
      <c r="R87" s="254"/>
      <c r="S87" s="254" t="s">
        <v>413</v>
      </c>
      <c r="T87" s="255" t="s">
        <v>353</v>
      </c>
      <c r="U87" s="223">
        <v>0</v>
      </c>
      <c r="V87" s="223">
        <f>ROUND(E87*U87,2)</f>
        <v>0</v>
      </c>
      <c r="W87" s="223"/>
      <c r="X87" s="223" t="s">
        <v>1999</v>
      </c>
      <c r="Y87" s="223" t="s">
        <v>355</v>
      </c>
      <c r="Z87" s="212"/>
      <c r="AA87" s="212"/>
      <c r="AB87" s="212"/>
      <c r="AC87" s="212"/>
      <c r="AD87" s="212"/>
      <c r="AE87" s="212"/>
      <c r="AF87" s="212"/>
      <c r="AG87" s="212" t="s">
        <v>2005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49">
        <v>79</v>
      </c>
      <c r="B88" s="250" t="s">
        <v>1994</v>
      </c>
      <c r="C88" s="260" t="s">
        <v>2079</v>
      </c>
      <c r="D88" s="251" t="s">
        <v>576</v>
      </c>
      <c r="E88" s="252">
        <v>3</v>
      </c>
      <c r="F88" s="253"/>
      <c r="G88" s="254">
        <f>ROUND(E88*F88,2)</f>
        <v>0</v>
      </c>
      <c r="H88" s="253"/>
      <c r="I88" s="254">
        <f>ROUND(E88*H88,2)</f>
        <v>0</v>
      </c>
      <c r="J88" s="253"/>
      <c r="K88" s="254">
        <f>ROUND(E88*J88,2)</f>
        <v>0</v>
      </c>
      <c r="L88" s="254">
        <v>21</v>
      </c>
      <c r="M88" s="254">
        <f>G88*(1+L88/100)</f>
        <v>0</v>
      </c>
      <c r="N88" s="252">
        <v>0</v>
      </c>
      <c r="O88" s="252">
        <f>ROUND(E88*N88,2)</f>
        <v>0</v>
      </c>
      <c r="P88" s="252">
        <v>0</v>
      </c>
      <c r="Q88" s="252">
        <f>ROUND(E88*P88,2)</f>
        <v>0</v>
      </c>
      <c r="R88" s="254"/>
      <c r="S88" s="254" t="s">
        <v>413</v>
      </c>
      <c r="T88" s="255" t="s">
        <v>353</v>
      </c>
      <c r="U88" s="223">
        <v>0</v>
      </c>
      <c r="V88" s="223">
        <f>ROUND(E88*U88,2)</f>
        <v>0</v>
      </c>
      <c r="W88" s="223"/>
      <c r="X88" s="223" t="s">
        <v>1999</v>
      </c>
      <c r="Y88" s="223" t="s">
        <v>355</v>
      </c>
      <c r="Z88" s="212"/>
      <c r="AA88" s="212"/>
      <c r="AB88" s="212"/>
      <c r="AC88" s="212"/>
      <c r="AD88" s="212"/>
      <c r="AE88" s="212"/>
      <c r="AF88" s="212"/>
      <c r="AG88" s="212" t="s">
        <v>2005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9">
        <v>80</v>
      </c>
      <c r="B89" s="250" t="s">
        <v>1994</v>
      </c>
      <c r="C89" s="260" t="s">
        <v>2080</v>
      </c>
      <c r="D89" s="251" t="s">
        <v>576</v>
      </c>
      <c r="E89" s="252">
        <v>3</v>
      </c>
      <c r="F89" s="253"/>
      <c r="G89" s="254">
        <f>ROUND(E89*F89,2)</f>
        <v>0</v>
      </c>
      <c r="H89" s="253"/>
      <c r="I89" s="254">
        <f>ROUND(E89*H89,2)</f>
        <v>0</v>
      </c>
      <c r="J89" s="253"/>
      <c r="K89" s="254">
        <f>ROUND(E89*J89,2)</f>
        <v>0</v>
      </c>
      <c r="L89" s="254">
        <v>21</v>
      </c>
      <c r="M89" s="254">
        <f>G89*(1+L89/100)</f>
        <v>0</v>
      </c>
      <c r="N89" s="252">
        <v>0</v>
      </c>
      <c r="O89" s="252">
        <f>ROUND(E89*N89,2)</f>
        <v>0</v>
      </c>
      <c r="P89" s="252">
        <v>0</v>
      </c>
      <c r="Q89" s="252">
        <f>ROUND(E89*P89,2)</f>
        <v>0</v>
      </c>
      <c r="R89" s="254"/>
      <c r="S89" s="254" t="s">
        <v>413</v>
      </c>
      <c r="T89" s="255" t="s">
        <v>353</v>
      </c>
      <c r="U89" s="223">
        <v>0</v>
      </c>
      <c r="V89" s="223">
        <f>ROUND(E89*U89,2)</f>
        <v>0</v>
      </c>
      <c r="W89" s="223"/>
      <c r="X89" s="223" t="s">
        <v>1999</v>
      </c>
      <c r="Y89" s="223" t="s">
        <v>355</v>
      </c>
      <c r="Z89" s="212"/>
      <c r="AA89" s="212"/>
      <c r="AB89" s="212"/>
      <c r="AC89" s="212"/>
      <c r="AD89" s="212"/>
      <c r="AE89" s="212"/>
      <c r="AF89" s="212"/>
      <c r="AG89" s="212" t="s">
        <v>2005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9">
        <v>81</v>
      </c>
      <c r="B90" s="250" t="s">
        <v>1994</v>
      </c>
      <c r="C90" s="260" t="s">
        <v>2081</v>
      </c>
      <c r="D90" s="251" t="s">
        <v>576</v>
      </c>
      <c r="E90" s="252">
        <v>2</v>
      </c>
      <c r="F90" s="253"/>
      <c r="G90" s="254">
        <f>ROUND(E90*F90,2)</f>
        <v>0</v>
      </c>
      <c r="H90" s="253"/>
      <c r="I90" s="254">
        <f>ROUND(E90*H90,2)</f>
        <v>0</v>
      </c>
      <c r="J90" s="253"/>
      <c r="K90" s="254">
        <f>ROUND(E90*J90,2)</f>
        <v>0</v>
      </c>
      <c r="L90" s="254">
        <v>21</v>
      </c>
      <c r="M90" s="254">
        <f>G90*(1+L90/100)</f>
        <v>0</v>
      </c>
      <c r="N90" s="252">
        <v>0</v>
      </c>
      <c r="O90" s="252">
        <f>ROUND(E90*N90,2)</f>
        <v>0</v>
      </c>
      <c r="P90" s="252">
        <v>0</v>
      </c>
      <c r="Q90" s="252">
        <f>ROUND(E90*P90,2)</f>
        <v>0</v>
      </c>
      <c r="R90" s="254"/>
      <c r="S90" s="254" t="s">
        <v>413</v>
      </c>
      <c r="T90" s="255" t="s">
        <v>353</v>
      </c>
      <c r="U90" s="223">
        <v>0</v>
      </c>
      <c r="V90" s="223">
        <f>ROUND(E90*U90,2)</f>
        <v>0</v>
      </c>
      <c r="W90" s="223"/>
      <c r="X90" s="223" t="s">
        <v>1999</v>
      </c>
      <c r="Y90" s="223" t="s">
        <v>355</v>
      </c>
      <c r="Z90" s="212"/>
      <c r="AA90" s="212"/>
      <c r="AB90" s="212"/>
      <c r="AC90" s="212"/>
      <c r="AD90" s="212"/>
      <c r="AE90" s="212"/>
      <c r="AF90" s="212"/>
      <c r="AG90" s="212" t="s">
        <v>2005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9">
        <v>82</v>
      </c>
      <c r="B91" s="250" t="s">
        <v>1994</v>
      </c>
      <c r="C91" s="260" t="s">
        <v>2082</v>
      </c>
      <c r="D91" s="251" t="s">
        <v>576</v>
      </c>
      <c r="E91" s="252">
        <v>2</v>
      </c>
      <c r="F91" s="253"/>
      <c r="G91" s="254">
        <f>ROUND(E91*F91,2)</f>
        <v>0</v>
      </c>
      <c r="H91" s="253"/>
      <c r="I91" s="254">
        <f>ROUND(E91*H91,2)</f>
        <v>0</v>
      </c>
      <c r="J91" s="253"/>
      <c r="K91" s="254">
        <f>ROUND(E91*J91,2)</f>
        <v>0</v>
      </c>
      <c r="L91" s="254">
        <v>21</v>
      </c>
      <c r="M91" s="254">
        <f>G91*(1+L91/100)</f>
        <v>0</v>
      </c>
      <c r="N91" s="252">
        <v>0</v>
      </c>
      <c r="O91" s="252">
        <f>ROUND(E91*N91,2)</f>
        <v>0</v>
      </c>
      <c r="P91" s="252">
        <v>0</v>
      </c>
      <c r="Q91" s="252">
        <f>ROUND(E91*P91,2)</f>
        <v>0</v>
      </c>
      <c r="R91" s="254"/>
      <c r="S91" s="254" t="s">
        <v>413</v>
      </c>
      <c r="T91" s="255" t="s">
        <v>353</v>
      </c>
      <c r="U91" s="223">
        <v>0</v>
      </c>
      <c r="V91" s="223">
        <f>ROUND(E91*U91,2)</f>
        <v>0</v>
      </c>
      <c r="W91" s="223"/>
      <c r="X91" s="223" t="s">
        <v>1999</v>
      </c>
      <c r="Y91" s="223" t="s">
        <v>355</v>
      </c>
      <c r="Z91" s="212"/>
      <c r="AA91" s="212"/>
      <c r="AB91" s="212"/>
      <c r="AC91" s="212"/>
      <c r="AD91" s="212"/>
      <c r="AE91" s="212"/>
      <c r="AF91" s="212"/>
      <c r="AG91" s="212" t="s">
        <v>2005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9">
        <v>83</v>
      </c>
      <c r="B92" s="250" t="s">
        <v>1997</v>
      </c>
      <c r="C92" s="260" t="s">
        <v>2083</v>
      </c>
      <c r="D92" s="251" t="s">
        <v>576</v>
      </c>
      <c r="E92" s="252">
        <v>41</v>
      </c>
      <c r="F92" s="253"/>
      <c r="G92" s="254">
        <f>ROUND(E92*F92,2)</f>
        <v>0</v>
      </c>
      <c r="H92" s="253"/>
      <c r="I92" s="254">
        <f>ROUND(E92*H92,2)</f>
        <v>0</v>
      </c>
      <c r="J92" s="253"/>
      <c r="K92" s="254">
        <f>ROUND(E92*J92,2)</f>
        <v>0</v>
      </c>
      <c r="L92" s="254">
        <v>21</v>
      </c>
      <c r="M92" s="254">
        <f>G92*(1+L92/100)</f>
        <v>0</v>
      </c>
      <c r="N92" s="252">
        <v>0</v>
      </c>
      <c r="O92" s="252">
        <f>ROUND(E92*N92,2)</f>
        <v>0</v>
      </c>
      <c r="P92" s="252">
        <v>0</v>
      </c>
      <c r="Q92" s="252">
        <f>ROUND(E92*P92,2)</f>
        <v>0</v>
      </c>
      <c r="R92" s="254"/>
      <c r="S92" s="254" t="s">
        <v>413</v>
      </c>
      <c r="T92" s="255" t="s">
        <v>353</v>
      </c>
      <c r="U92" s="223">
        <v>0</v>
      </c>
      <c r="V92" s="223">
        <f>ROUND(E92*U92,2)</f>
        <v>0</v>
      </c>
      <c r="W92" s="223"/>
      <c r="X92" s="223" t="s">
        <v>1999</v>
      </c>
      <c r="Y92" s="223" t="s">
        <v>355</v>
      </c>
      <c r="Z92" s="212"/>
      <c r="AA92" s="212"/>
      <c r="AB92" s="212"/>
      <c r="AC92" s="212"/>
      <c r="AD92" s="212"/>
      <c r="AE92" s="212"/>
      <c r="AF92" s="212"/>
      <c r="AG92" s="212" t="s">
        <v>2000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9">
        <v>84</v>
      </c>
      <c r="B93" s="250" t="s">
        <v>1997</v>
      </c>
      <c r="C93" s="260" t="s">
        <v>2084</v>
      </c>
      <c r="D93" s="251" t="s">
        <v>576</v>
      </c>
      <c r="E93" s="252">
        <v>6</v>
      </c>
      <c r="F93" s="253"/>
      <c r="G93" s="254">
        <f>ROUND(E93*F93,2)</f>
        <v>0</v>
      </c>
      <c r="H93" s="253"/>
      <c r="I93" s="254">
        <f>ROUND(E93*H93,2)</f>
        <v>0</v>
      </c>
      <c r="J93" s="253"/>
      <c r="K93" s="254">
        <f>ROUND(E93*J93,2)</f>
        <v>0</v>
      </c>
      <c r="L93" s="254">
        <v>21</v>
      </c>
      <c r="M93" s="254">
        <f>G93*(1+L93/100)</f>
        <v>0</v>
      </c>
      <c r="N93" s="252">
        <v>0</v>
      </c>
      <c r="O93" s="252">
        <f>ROUND(E93*N93,2)</f>
        <v>0</v>
      </c>
      <c r="P93" s="252">
        <v>0</v>
      </c>
      <c r="Q93" s="252">
        <f>ROUND(E93*P93,2)</f>
        <v>0</v>
      </c>
      <c r="R93" s="254"/>
      <c r="S93" s="254" t="s">
        <v>413</v>
      </c>
      <c r="T93" s="255" t="s">
        <v>353</v>
      </c>
      <c r="U93" s="223">
        <v>0</v>
      </c>
      <c r="V93" s="223">
        <f>ROUND(E93*U93,2)</f>
        <v>0</v>
      </c>
      <c r="W93" s="223"/>
      <c r="X93" s="223" t="s">
        <v>1999</v>
      </c>
      <c r="Y93" s="223" t="s">
        <v>355</v>
      </c>
      <c r="Z93" s="212"/>
      <c r="AA93" s="212"/>
      <c r="AB93" s="212"/>
      <c r="AC93" s="212"/>
      <c r="AD93" s="212"/>
      <c r="AE93" s="212"/>
      <c r="AF93" s="212"/>
      <c r="AG93" s="212" t="s">
        <v>2000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9">
        <v>85</v>
      </c>
      <c r="B94" s="250" t="s">
        <v>1997</v>
      </c>
      <c r="C94" s="260" t="s">
        <v>2085</v>
      </c>
      <c r="D94" s="251" t="s">
        <v>576</v>
      </c>
      <c r="E94" s="252">
        <v>2</v>
      </c>
      <c r="F94" s="253"/>
      <c r="G94" s="254">
        <f>ROUND(E94*F94,2)</f>
        <v>0</v>
      </c>
      <c r="H94" s="253"/>
      <c r="I94" s="254">
        <f>ROUND(E94*H94,2)</f>
        <v>0</v>
      </c>
      <c r="J94" s="253"/>
      <c r="K94" s="254">
        <f>ROUND(E94*J94,2)</f>
        <v>0</v>
      </c>
      <c r="L94" s="254">
        <v>21</v>
      </c>
      <c r="M94" s="254">
        <f>G94*(1+L94/100)</f>
        <v>0</v>
      </c>
      <c r="N94" s="252">
        <v>0</v>
      </c>
      <c r="O94" s="252">
        <f>ROUND(E94*N94,2)</f>
        <v>0</v>
      </c>
      <c r="P94" s="252">
        <v>0</v>
      </c>
      <c r="Q94" s="252">
        <f>ROUND(E94*P94,2)</f>
        <v>0</v>
      </c>
      <c r="R94" s="254"/>
      <c r="S94" s="254" t="s">
        <v>413</v>
      </c>
      <c r="T94" s="255" t="s">
        <v>353</v>
      </c>
      <c r="U94" s="223">
        <v>0</v>
      </c>
      <c r="V94" s="223">
        <f>ROUND(E94*U94,2)</f>
        <v>0</v>
      </c>
      <c r="W94" s="223"/>
      <c r="X94" s="223" t="s">
        <v>1999</v>
      </c>
      <c r="Y94" s="223" t="s">
        <v>355</v>
      </c>
      <c r="Z94" s="212"/>
      <c r="AA94" s="212"/>
      <c r="AB94" s="212"/>
      <c r="AC94" s="212"/>
      <c r="AD94" s="212"/>
      <c r="AE94" s="212"/>
      <c r="AF94" s="212"/>
      <c r="AG94" s="212" t="s">
        <v>2000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49">
        <v>86</v>
      </c>
      <c r="B95" s="250" t="s">
        <v>1997</v>
      </c>
      <c r="C95" s="260" t="s">
        <v>2086</v>
      </c>
      <c r="D95" s="251" t="s">
        <v>576</v>
      </c>
      <c r="E95" s="252">
        <v>2</v>
      </c>
      <c r="F95" s="253"/>
      <c r="G95" s="254">
        <f>ROUND(E95*F95,2)</f>
        <v>0</v>
      </c>
      <c r="H95" s="253"/>
      <c r="I95" s="254">
        <f>ROUND(E95*H95,2)</f>
        <v>0</v>
      </c>
      <c r="J95" s="253"/>
      <c r="K95" s="254">
        <f>ROUND(E95*J95,2)</f>
        <v>0</v>
      </c>
      <c r="L95" s="254">
        <v>21</v>
      </c>
      <c r="M95" s="254">
        <f>G95*(1+L95/100)</f>
        <v>0</v>
      </c>
      <c r="N95" s="252">
        <v>0</v>
      </c>
      <c r="O95" s="252">
        <f>ROUND(E95*N95,2)</f>
        <v>0</v>
      </c>
      <c r="P95" s="252">
        <v>0</v>
      </c>
      <c r="Q95" s="252">
        <f>ROUND(E95*P95,2)</f>
        <v>0</v>
      </c>
      <c r="R95" s="254"/>
      <c r="S95" s="254" t="s">
        <v>413</v>
      </c>
      <c r="T95" s="255" t="s">
        <v>353</v>
      </c>
      <c r="U95" s="223">
        <v>0</v>
      </c>
      <c r="V95" s="223">
        <f>ROUND(E95*U95,2)</f>
        <v>0</v>
      </c>
      <c r="W95" s="223"/>
      <c r="X95" s="223" t="s">
        <v>1999</v>
      </c>
      <c r="Y95" s="223" t="s">
        <v>355</v>
      </c>
      <c r="Z95" s="212"/>
      <c r="AA95" s="212"/>
      <c r="AB95" s="212"/>
      <c r="AC95" s="212"/>
      <c r="AD95" s="212"/>
      <c r="AE95" s="212"/>
      <c r="AF95" s="212"/>
      <c r="AG95" s="212" t="s">
        <v>2000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9">
        <v>87</v>
      </c>
      <c r="B96" s="250" t="s">
        <v>1994</v>
      </c>
      <c r="C96" s="260" t="s">
        <v>2087</v>
      </c>
      <c r="D96" s="251" t="s">
        <v>576</v>
      </c>
      <c r="E96" s="252">
        <v>5</v>
      </c>
      <c r="F96" s="253"/>
      <c r="G96" s="254">
        <f>ROUND(E96*F96,2)</f>
        <v>0</v>
      </c>
      <c r="H96" s="253"/>
      <c r="I96" s="254">
        <f>ROUND(E96*H96,2)</f>
        <v>0</v>
      </c>
      <c r="J96" s="253"/>
      <c r="K96" s="254">
        <f>ROUND(E96*J96,2)</f>
        <v>0</v>
      </c>
      <c r="L96" s="254">
        <v>21</v>
      </c>
      <c r="M96" s="254">
        <f>G96*(1+L96/100)</f>
        <v>0</v>
      </c>
      <c r="N96" s="252">
        <v>0</v>
      </c>
      <c r="O96" s="252">
        <f>ROUND(E96*N96,2)</f>
        <v>0</v>
      </c>
      <c r="P96" s="252">
        <v>0</v>
      </c>
      <c r="Q96" s="252">
        <f>ROUND(E96*P96,2)</f>
        <v>0</v>
      </c>
      <c r="R96" s="254"/>
      <c r="S96" s="254" t="s">
        <v>413</v>
      </c>
      <c r="T96" s="255" t="s">
        <v>353</v>
      </c>
      <c r="U96" s="223">
        <v>0</v>
      </c>
      <c r="V96" s="223">
        <f>ROUND(E96*U96,2)</f>
        <v>0</v>
      </c>
      <c r="W96" s="223"/>
      <c r="X96" s="223" t="s">
        <v>1999</v>
      </c>
      <c r="Y96" s="223" t="s">
        <v>355</v>
      </c>
      <c r="Z96" s="212"/>
      <c r="AA96" s="212"/>
      <c r="AB96" s="212"/>
      <c r="AC96" s="212"/>
      <c r="AD96" s="212"/>
      <c r="AE96" s="212"/>
      <c r="AF96" s="212"/>
      <c r="AG96" s="212" t="s">
        <v>2005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49">
        <v>88</v>
      </c>
      <c r="B97" s="250" t="s">
        <v>1997</v>
      </c>
      <c r="C97" s="260" t="s">
        <v>2088</v>
      </c>
      <c r="D97" s="251" t="s">
        <v>576</v>
      </c>
      <c r="E97" s="252">
        <v>5</v>
      </c>
      <c r="F97" s="253"/>
      <c r="G97" s="254">
        <f>ROUND(E97*F97,2)</f>
        <v>0</v>
      </c>
      <c r="H97" s="253"/>
      <c r="I97" s="254">
        <f>ROUND(E97*H97,2)</f>
        <v>0</v>
      </c>
      <c r="J97" s="253"/>
      <c r="K97" s="254">
        <f>ROUND(E97*J97,2)</f>
        <v>0</v>
      </c>
      <c r="L97" s="254">
        <v>21</v>
      </c>
      <c r="M97" s="254">
        <f>G97*(1+L97/100)</f>
        <v>0</v>
      </c>
      <c r="N97" s="252">
        <v>0</v>
      </c>
      <c r="O97" s="252">
        <f>ROUND(E97*N97,2)</f>
        <v>0</v>
      </c>
      <c r="P97" s="252">
        <v>0</v>
      </c>
      <c r="Q97" s="252">
        <f>ROUND(E97*P97,2)</f>
        <v>0</v>
      </c>
      <c r="R97" s="254"/>
      <c r="S97" s="254" t="s">
        <v>413</v>
      </c>
      <c r="T97" s="255" t="s">
        <v>353</v>
      </c>
      <c r="U97" s="223">
        <v>0</v>
      </c>
      <c r="V97" s="223">
        <f>ROUND(E97*U97,2)</f>
        <v>0</v>
      </c>
      <c r="W97" s="223"/>
      <c r="X97" s="223" t="s">
        <v>1999</v>
      </c>
      <c r="Y97" s="223" t="s">
        <v>355</v>
      </c>
      <c r="Z97" s="212"/>
      <c r="AA97" s="212"/>
      <c r="AB97" s="212"/>
      <c r="AC97" s="212"/>
      <c r="AD97" s="212"/>
      <c r="AE97" s="212"/>
      <c r="AF97" s="212"/>
      <c r="AG97" s="212" t="s">
        <v>2000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49">
        <v>89</v>
      </c>
      <c r="B98" s="250" t="s">
        <v>1994</v>
      </c>
      <c r="C98" s="260" t="s">
        <v>2089</v>
      </c>
      <c r="D98" s="251" t="s">
        <v>576</v>
      </c>
      <c r="E98" s="252">
        <v>6</v>
      </c>
      <c r="F98" s="253"/>
      <c r="G98" s="254">
        <f>ROUND(E98*F98,2)</f>
        <v>0</v>
      </c>
      <c r="H98" s="253"/>
      <c r="I98" s="254">
        <f>ROUND(E98*H98,2)</f>
        <v>0</v>
      </c>
      <c r="J98" s="253"/>
      <c r="K98" s="254">
        <f>ROUND(E98*J98,2)</f>
        <v>0</v>
      </c>
      <c r="L98" s="254">
        <v>21</v>
      </c>
      <c r="M98" s="254">
        <f>G98*(1+L98/100)</f>
        <v>0</v>
      </c>
      <c r="N98" s="252">
        <v>0</v>
      </c>
      <c r="O98" s="252">
        <f>ROUND(E98*N98,2)</f>
        <v>0</v>
      </c>
      <c r="P98" s="252">
        <v>0</v>
      </c>
      <c r="Q98" s="252">
        <f>ROUND(E98*P98,2)</f>
        <v>0</v>
      </c>
      <c r="R98" s="254"/>
      <c r="S98" s="254" t="s">
        <v>413</v>
      </c>
      <c r="T98" s="255" t="s">
        <v>353</v>
      </c>
      <c r="U98" s="223">
        <v>0</v>
      </c>
      <c r="V98" s="223">
        <f>ROUND(E98*U98,2)</f>
        <v>0</v>
      </c>
      <c r="W98" s="223"/>
      <c r="X98" s="223" t="s">
        <v>1999</v>
      </c>
      <c r="Y98" s="223" t="s">
        <v>355</v>
      </c>
      <c r="Z98" s="212"/>
      <c r="AA98" s="212"/>
      <c r="AB98" s="212"/>
      <c r="AC98" s="212"/>
      <c r="AD98" s="212"/>
      <c r="AE98" s="212"/>
      <c r="AF98" s="212"/>
      <c r="AG98" s="212" t="s">
        <v>2005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49">
        <v>90</v>
      </c>
      <c r="B99" s="250" t="s">
        <v>1997</v>
      </c>
      <c r="C99" s="260" t="s">
        <v>2090</v>
      </c>
      <c r="D99" s="251" t="s">
        <v>576</v>
      </c>
      <c r="E99" s="252">
        <v>6</v>
      </c>
      <c r="F99" s="253"/>
      <c r="G99" s="254">
        <f>ROUND(E99*F99,2)</f>
        <v>0</v>
      </c>
      <c r="H99" s="253"/>
      <c r="I99" s="254">
        <f>ROUND(E99*H99,2)</f>
        <v>0</v>
      </c>
      <c r="J99" s="253"/>
      <c r="K99" s="254">
        <f>ROUND(E99*J99,2)</f>
        <v>0</v>
      </c>
      <c r="L99" s="254">
        <v>21</v>
      </c>
      <c r="M99" s="254">
        <f>G99*(1+L99/100)</f>
        <v>0</v>
      </c>
      <c r="N99" s="252">
        <v>0</v>
      </c>
      <c r="O99" s="252">
        <f>ROUND(E99*N99,2)</f>
        <v>0</v>
      </c>
      <c r="P99" s="252">
        <v>0</v>
      </c>
      <c r="Q99" s="252">
        <f>ROUND(E99*P99,2)</f>
        <v>0</v>
      </c>
      <c r="R99" s="254"/>
      <c r="S99" s="254" t="s">
        <v>413</v>
      </c>
      <c r="T99" s="255" t="s">
        <v>353</v>
      </c>
      <c r="U99" s="223">
        <v>0</v>
      </c>
      <c r="V99" s="223">
        <f>ROUND(E99*U99,2)</f>
        <v>0</v>
      </c>
      <c r="W99" s="223"/>
      <c r="X99" s="223" t="s">
        <v>1999</v>
      </c>
      <c r="Y99" s="223" t="s">
        <v>355</v>
      </c>
      <c r="Z99" s="212"/>
      <c r="AA99" s="212"/>
      <c r="AB99" s="212"/>
      <c r="AC99" s="212"/>
      <c r="AD99" s="212"/>
      <c r="AE99" s="212"/>
      <c r="AF99" s="212"/>
      <c r="AG99" s="212" t="s">
        <v>2000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9">
        <v>91</v>
      </c>
      <c r="B100" s="250" t="s">
        <v>1994</v>
      </c>
      <c r="C100" s="260" t="s">
        <v>2091</v>
      </c>
      <c r="D100" s="251" t="s">
        <v>576</v>
      </c>
      <c r="E100" s="252">
        <v>4</v>
      </c>
      <c r="F100" s="253"/>
      <c r="G100" s="254">
        <f>ROUND(E100*F100,2)</f>
        <v>0</v>
      </c>
      <c r="H100" s="253"/>
      <c r="I100" s="254">
        <f>ROUND(E100*H100,2)</f>
        <v>0</v>
      </c>
      <c r="J100" s="253"/>
      <c r="K100" s="254">
        <f>ROUND(E100*J100,2)</f>
        <v>0</v>
      </c>
      <c r="L100" s="254">
        <v>21</v>
      </c>
      <c r="M100" s="254">
        <f>G100*(1+L100/100)</f>
        <v>0</v>
      </c>
      <c r="N100" s="252">
        <v>0</v>
      </c>
      <c r="O100" s="252">
        <f>ROUND(E100*N100,2)</f>
        <v>0</v>
      </c>
      <c r="P100" s="252">
        <v>0</v>
      </c>
      <c r="Q100" s="252">
        <f>ROUND(E100*P100,2)</f>
        <v>0</v>
      </c>
      <c r="R100" s="254"/>
      <c r="S100" s="254" t="s">
        <v>413</v>
      </c>
      <c r="T100" s="255" t="s">
        <v>353</v>
      </c>
      <c r="U100" s="223">
        <v>0</v>
      </c>
      <c r="V100" s="223">
        <f>ROUND(E100*U100,2)</f>
        <v>0</v>
      </c>
      <c r="W100" s="223"/>
      <c r="X100" s="223" t="s">
        <v>1999</v>
      </c>
      <c r="Y100" s="223" t="s">
        <v>355</v>
      </c>
      <c r="Z100" s="212"/>
      <c r="AA100" s="212"/>
      <c r="AB100" s="212"/>
      <c r="AC100" s="212"/>
      <c r="AD100" s="212"/>
      <c r="AE100" s="212"/>
      <c r="AF100" s="212"/>
      <c r="AG100" s="212" t="s">
        <v>2005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49">
        <v>92</v>
      </c>
      <c r="B101" s="250" t="s">
        <v>1997</v>
      </c>
      <c r="C101" s="260" t="s">
        <v>2092</v>
      </c>
      <c r="D101" s="251" t="s">
        <v>576</v>
      </c>
      <c r="E101" s="252">
        <v>4</v>
      </c>
      <c r="F101" s="253"/>
      <c r="G101" s="254">
        <f>ROUND(E101*F101,2)</f>
        <v>0</v>
      </c>
      <c r="H101" s="253"/>
      <c r="I101" s="254">
        <f>ROUND(E101*H101,2)</f>
        <v>0</v>
      </c>
      <c r="J101" s="253"/>
      <c r="K101" s="254">
        <f>ROUND(E101*J101,2)</f>
        <v>0</v>
      </c>
      <c r="L101" s="254">
        <v>21</v>
      </c>
      <c r="M101" s="254">
        <f>G101*(1+L101/100)</f>
        <v>0</v>
      </c>
      <c r="N101" s="252">
        <v>0</v>
      </c>
      <c r="O101" s="252">
        <f>ROUND(E101*N101,2)</f>
        <v>0</v>
      </c>
      <c r="P101" s="252">
        <v>0</v>
      </c>
      <c r="Q101" s="252">
        <f>ROUND(E101*P101,2)</f>
        <v>0</v>
      </c>
      <c r="R101" s="254"/>
      <c r="S101" s="254" t="s">
        <v>413</v>
      </c>
      <c r="T101" s="255" t="s">
        <v>353</v>
      </c>
      <c r="U101" s="223">
        <v>0</v>
      </c>
      <c r="V101" s="223">
        <f>ROUND(E101*U101,2)</f>
        <v>0</v>
      </c>
      <c r="W101" s="223"/>
      <c r="X101" s="223" t="s">
        <v>1999</v>
      </c>
      <c r="Y101" s="223" t="s">
        <v>355</v>
      </c>
      <c r="Z101" s="212"/>
      <c r="AA101" s="212"/>
      <c r="AB101" s="212"/>
      <c r="AC101" s="212"/>
      <c r="AD101" s="212"/>
      <c r="AE101" s="212"/>
      <c r="AF101" s="212"/>
      <c r="AG101" s="212" t="s">
        <v>2000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9">
        <v>93</v>
      </c>
      <c r="B102" s="250" t="s">
        <v>1994</v>
      </c>
      <c r="C102" s="260" t="s">
        <v>2056</v>
      </c>
      <c r="D102" s="251" t="s">
        <v>576</v>
      </c>
      <c r="E102" s="252">
        <v>42</v>
      </c>
      <c r="F102" s="253"/>
      <c r="G102" s="254">
        <f>ROUND(E102*F102,2)</f>
        <v>0</v>
      </c>
      <c r="H102" s="253"/>
      <c r="I102" s="254">
        <f>ROUND(E102*H102,2)</f>
        <v>0</v>
      </c>
      <c r="J102" s="253"/>
      <c r="K102" s="254">
        <f>ROUND(E102*J102,2)</f>
        <v>0</v>
      </c>
      <c r="L102" s="254">
        <v>21</v>
      </c>
      <c r="M102" s="254">
        <f>G102*(1+L102/100)</f>
        <v>0</v>
      </c>
      <c r="N102" s="252">
        <v>0</v>
      </c>
      <c r="O102" s="252">
        <f>ROUND(E102*N102,2)</f>
        <v>0</v>
      </c>
      <c r="P102" s="252">
        <v>0</v>
      </c>
      <c r="Q102" s="252">
        <f>ROUND(E102*P102,2)</f>
        <v>0</v>
      </c>
      <c r="R102" s="254"/>
      <c r="S102" s="254" t="s">
        <v>413</v>
      </c>
      <c r="T102" s="255" t="s">
        <v>353</v>
      </c>
      <c r="U102" s="223">
        <v>0</v>
      </c>
      <c r="V102" s="223">
        <f>ROUND(E102*U102,2)</f>
        <v>0</v>
      </c>
      <c r="W102" s="223"/>
      <c r="X102" s="223" t="s">
        <v>1999</v>
      </c>
      <c r="Y102" s="223" t="s">
        <v>355</v>
      </c>
      <c r="Z102" s="212"/>
      <c r="AA102" s="212"/>
      <c r="AB102" s="212"/>
      <c r="AC102" s="212"/>
      <c r="AD102" s="212"/>
      <c r="AE102" s="212"/>
      <c r="AF102" s="212"/>
      <c r="AG102" s="212" t="s">
        <v>2005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49">
        <v>94</v>
      </c>
      <c r="B103" s="250" t="s">
        <v>1997</v>
      </c>
      <c r="C103" s="260" t="s">
        <v>2057</v>
      </c>
      <c r="D103" s="251" t="s">
        <v>576</v>
      </c>
      <c r="E103" s="252">
        <v>42</v>
      </c>
      <c r="F103" s="253"/>
      <c r="G103" s="254">
        <f>ROUND(E103*F103,2)</f>
        <v>0</v>
      </c>
      <c r="H103" s="253"/>
      <c r="I103" s="254">
        <f>ROUND(E103*H103,2)</f>
        <v>0</v>
      </c>
      <c r="J103" s="253"/>
      <c r="K103" s="254">
        <f>ROUND(E103*J103,2)</f>
        <v>0</v>
      </c>
      <c r="L103" s="254">
        <v>21</v>
      </c>
      <c r="M103" s="254">
        <f>G103*(1+L103/100)</f>
        <v>0</v>
      </c>
      <c r="N103" s="252">
        <v>0</v>
      </c>
      <c r="O103" s="252">
        <f>ROUND(E103*N103,2)</f>
        <v>0</v>
      </c>
      <c r="P103" s="252">
        <v>0</v>
      </c>
      <c r="Q103" s="252">
        <f>ROUND(E103*P103,2)</f>
        <v>0</v>
      </c>
      <c r="R103" s="254"/>
      <c r="S103" s="254" t="s">
        <v>413</v>
      </c>
      <c r="T103" s="255" t="s">
        <v>353</v>
      </c>
      <c r="U103" s="223">
        <v>0</v>
      </c>
      <c r="V103" s="223">
        <f>ROUND(E103*U103,2)</f>
        <v>0</v>
      </c>
      <c r="W103" s="223"/>
      <c r="X103" s="223" t="s">
        <v>1999</v>
      </c>
      <c r="Y103" s="223" t="s">
        <v>355</v>
      </c>
      <c r="Z103" s="212"/>
      <c r="AA103" s="212"/>
      <c r="AB103" s="212"/>
      <c r="AC103" s="212"/>
      <c r="AD103" s="212"/>
      <c r="AE103" s="212"/>
      <c r="AF103" s="212"/>
      <c r="AG103" s="212" t="s">
        <v>2000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49">
        <v>95</v>
      </c>
      <c r="B104" s="250" t="s">
        <v>1994</v>
      </c>
      <c r="C104" s="260" t="s">
        <v>2075</v>
      </c>
      <c r="D104" s="251" t="s">
        <v>1751</v>
      </c>
      <c r="E104" s="252">
        <v>1</v>
      </c>
      <c r="F104" s="253"/>
      <c r="G104" s="254">
        <f>ROUND(E104*F104,2)</f>
        <v>0</v>
      </c>
      <c r="H104" s="253"/>
      <c r="I104" s="254">
        <f>ROUND(E104*H104,2)</f>
        <v>0</v>
      </c>
      <c r="J104" s="253"/>
      <c r="K104" s="254">
        <f>ROUND(E104*J104,2)</f>
        <v>0</v>
      </c>
      <c r="L104" s="254">
        <v>21</v>
      </c>
      <c r="M104" s="254">
        <f>G104*(1+L104/100)</f>
        <v>0</v>
      </c>
      <c r="N104" s="252">
        <v>0</v>
      </c>
      <c r="O104" s="252">
        <f>ROUND(E104*N104,2)</f>
        <v>0</v>
      </c>
      <c r="P104" s="252">
        <v>0</v>
      </c>
      <c r="Q104" s="252">
        <f>ROUND(E104*P104,2)</f>
        <v>0</v>
      </c>
      <c r="R104" s="254"/>
      <c r="S104" s="254" t="s">
        <v>413</v>
      </c>
      <c r="T104" s="255" t="s">
        <v>353</v>
      </c>
      <c r="U104" s="223">
        <v>0</v>
      </c>
      <c r="V104" s="223">
        <f>ROUND(E104*U104,2)</f>
        <v>0</v>
      </c>
      <c r="W104" s="223"/>
      <c r="X104" s="223" t="s">
        <v>1999</v>
      </c>
      <c r="Y104" s="223" t="s">
        <v>355</v>
      </c>
      <c r="Z104" s="212"/>
      <c r="AA104" s="212"/>
      <c r="AB104" s="212"/>
      <c r="AC104" s="212"/>
      <c r="AD104" s="212"/>
      <c r="AE104" s="212"/>
      <c r="AF104" s="212"/>
      <c r="AG104" s="212" t="s">
        <v>2005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49">
        <v>96</v>
      </c>
      <c r="B105" s="250" t="s">
        <v>1994</v>
      </c>
      <c r="C105" s="260" t="s">
        <v>2076</v>
      </c>
      <c r="D105" s="251" t="s">
        <v>1751</v>
      </c>
      <c r="E105" s="252">
        <v>1</v>
      </c>
      <c r="F105" s="253"/>
      <c r="G105" s="254">
        <f>ROUND(E105*F105,2)</f>
        <v>0</v>
      </c>
      <c r="H105" s="253"/>
      <c r="I105" s="254">
        <f>ROUND(E105*H105,2)</f>
        <v>0</v>
      </c>
      <c r="J105" s="253"/>
      <c r="K105" s="254">
        <f>ROUND(E105*J105,2)</f>
        <v>0</v>
      </c>
      <c r="L105" s="254">
        <v>21</v>
      </c>
      <c r="M105" s="254">
        <f>G105*(1+L105/100)</f>
        <v>0</v>
      </c>
      <c r="N105" s="252">
        <v>0</v>
      </c>
      <c r="O105" s="252">
        <f>ROUND(E105*N105,2)</f>
        <v>0</v>
      </c>
      <c r="P105" s="252">
        <v>0</v>
      </c>
      <c r="Q105" s="252">
        <f>ROUND(E105*P105,2)</f>
        <v>0</v>
      </c>
      <c r="R105" s="254"/>
      <c r="S105" s="254" t="s">
        <v>413</v>
      </c>
      <c r="T105" s="255" t="s">
        <v>353</v>
      </c>
      <c r="U105" s="223">
        <v>0</v>
      </c>
      <c r="V105" s="223">
        <f>ROUND(E105*U105,2)</f>
        <v>0</v>
      </c>
      <c r="W105" s="223"/>
      <c r="X105" s="223" t="s">
        <v>1999</v>
      </c>
      <c r="Y105" s="223" t="s">
        <v>355</v>
      </c>
      <c r="Z105" s="212"/>
      <c r="AA105" s="212"/>
      <c r="AB105" s="212"/>
      <c r="AC105" s="212"/>
      <c r="AD105" s="212"/>
      <c r="AE105" s="212"/>
      <c r="AF105" s="212"/>
      <c r="AG105" s="212" t="s">
        <v>2005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x14ac:dyDescent="0.2">
      <c r="A106" s="229" t="s">
        <v>347</v>
      </c>
      <c r="B106" s="230" t="s">
        <v>307</v>
      </c>
      <c r="C106" s="256" t="s">
        <v>308</v>
      </c>
      <c r="D106" s="231"/>
      <c r="E106" s="232"/>
      <c r="F106" s="233"/>
      <c r="G106" s="233">
        <f>SUMIF(AG107:AG117,"&lt;&gt;NOR",G107:G117)</f>
        <v>0</v>
      </c>
      <c r="H106" s="233"/>
      <c r="I106" s="233">
        <f>SUM(I107:I117)</f>
        <v>0</v>
      </c>
      <c r="J106" s="233"/>
      <c r="K106" s="233">
        <f>SUM(K107:K117)</f>
        <v>0</v>
      </c>
      <c r="L106" s="233"/>
      <c r="M106" s="233">
        <f>SUM(M107:M117)</f>
        <v>0</v>
      </c>
      <c r="N106" s="232"/>
      <c r="O106" s="232">
        <f>SUM(O107:O117)</f>
        <v>0</v>
      </c>
      <c r="P106" s="232"/>
      <c r="Q106" s="232">
        <f>SUM(Q107:Q117)</f>
        <v>0</v>
      </c>
      <c r="R106" s="233"/>
      <c r="S106" s="233"/>
      <c r="T106" s="234"/>
      <c r="U106" s="228"/>
      <c r="V106" s="228">
        <f>SUM(V107:V117)</f>
        <v>0</v>
      </c>
      <c r="W106" s="228"/>
      <c r="X106" s="228"/>
      <c r="Y106" s="228"/>
      <c r="AG106" t="s">
        <v>348</v>
      </c>
    </row>
    <row r="107" spans="1:60" outlineLevel="1" x14ac:dyDescent="0.2">
      <c r="A107" s="249">
        <v>97</v>
      </c>
      <c r="B107" s="250" t="s">
        <v>1994</v>
      </c>
      <c r="C107" s="260" t="s">
        <v>2093</v>
      </c>
      <c r="D107" s="251" t="s">
        <v>576</v>
      </c>
      <c r="E107" s="252">
        <v>20</v>
      </c>
      <c r="F107" s="253"/>
      <c r="G107" s="254">
        <f>ROUND(E107*F107,2)</f>
        <v>0</v>
      </c>
      <c r="H107" s="253"/>
      <c r="I107" s="254">
        <f>ROUND(E107*H107,2)</f>
        <v>0</v>
      </c>
      <c r="J107" s="253"/>
      <c r="K107" s="254">
        <f>ROUND(E107*J107,2)</f>
        <v>0</v>
      </c>
      <c r="L107" s="254">
        <v>21</v>
      </c>
      <c r="M107" s="254">
        <f>G107*(1+L107/100)</f>
        <v>0</v>
      </c>
      <c r="N107" s="252">
        <v>0</v>
      </c>
      <c r="O107" s="252">
        <f>ROUND(E107*N107,2)</f>
        <v>0</v>
      </c>
      <c r="P107" s="252">
        <v>0</v>
      </c>
      <c r="Q107" s="252">
        <f>ROUND(E107*P107,2)</f>
        <v>0</v>
      </c>
      <c r="R107" s="254"/>
      <c r="S107" s="254" t="s">
        <v>413</v>
      </c>
      <c r="T107" s="255" t="s">
        <v>353</v>
      </c>
      <c r="U107" s="223">
        <v>0</v>
      </c>
      <c r="V107" s="223">
        <f>ROUND(E107*U107,2)</f>
        <v>0</v>
      </c>
      <c r="W107" s="223"/>
      <c r="X107" s="223" t="s">
        <v>1999</v>
      </c>
      <c r="Y107" s="223" t="s">
        <v>355</v>
      </c>
      <c r="Z107" s="212"/>
      <c r="AA107" s="212"/>
      <c r="AB107" s="212"/>
      <c r="AC107" s="212"/>
      <c r="AD107" s="212"/>
      <c r="AE107" s="212"/>
      <c r="AF107" s="212"/>
      <c r="AG107" s="212" t="s">
        <v>2005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9">
        <v>98</v>
      </c>
      <c r="B108" s="250" t="s">
        <v>1997</v>
      </c>
      <c r="C108" s="260" t="s">
        <v>2094</v>
      </c>
      <c r="D108" s="251" t="s">
        <v>576</v>
      </c>
      <c r="E108" s="252">
        <v>40</v>
      </c>
      <c r="F108" s="253"/>
      <c r="G108" s="254">
        <f>ROUND(E108*F108,2)</f>
        <v>0</v>
      </c>
      <c r="H108" s="253"/>
      <c r="I108" s="254">
        <f>ROUND(E108*H108,2)</f>
        <v>0</v>
      </c>
      <c r="J108" s="253"/>
      <c r="K108" s="254">
        <f>ROUND(E108*J108,2)</f>
        <v>0</v>
      </c>
      <c r="L108" s="254">
        <v>21</v>
      </c>
      <c r="M108" s="254">
        <f>G108*(1+L108/100)</f>
        <v>0</v>
      </c>
      <c r="N108" s="252">
        <v>0</v>
      </c>
      <c r="O108" s="252">
        <f>ROUND(E108*N108,2)</f>
        <v>0</v>
      </c>
      <c r="P108" s="252">
        <v>0</v>
      </c>
      <c r="Q108" s="252">
        <f>ROUND(E108*P108,2)</f>
        <v>0</v>
      </c>
      <c r="R108" s="254"/>
      <c r="S108" s="254" t="s">
        <v>413</v>
      </c>
      <c r="T108" s="255" t="s">
        <v>353</v>
      </c>
      <c r="U108" s="223">
        <v>0</v>
      </c>
      <c r="V108" s="223">
        <f>ROUND(E108*U108,2)</f>
        <v>0</v>
      </c>
      <c r="W108" s="223"/>
      <c r="X108" s="223" t="s">
        <v>1999</v>
      </c>
      <c r="Y108" s="223" t="s">
        <v>355</v>
      </c>
      <c r="Z108" s="212"/>
      <c r="AA108" s="212"/>
      <c r="AB108" s="212"/>
      <c r="AC108" s="212"/>
      <c r="AD108" s="212"/>
      <c r="AE108" s="212"/>
      <c r="AF108" s="212"/>
      <c r="AG108" s="212" t="s">
        <v>2000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9">
        <v>99</v>
      </c>
      <c r="B109" s="250" t="s">
        <v>1997</v>
      </c>
      <c r="C109" s="260" t="s">
        <v>2095</v>
      </c>
      <c r="D109" s="251" t="s">
        <v>576</v>
      </c>
      <c r="E109" s="252">
        <v>4</v>
      </c>
      <c r="F109" s="253"/>
      <c r="G109" s="254">
        <f>ROUND(E109*F109,2)</f>
        <v>0</v>
      </c>
      <c r="H109" s="253"/>
      <c r="I109" s="254">
        <f>ROUND(E109*H109,2)</f>
        <v>0</v>
      </c>
      <c r="J109" s="253"/>
      <c r="K109" s="254">
        <f>ROUND(E109*J109,2)</f>
        <v>0</v>
      </c>
      <c r="L109" s="254">
        <v>21</v>
      </c>
      <c r="M109" s="254">
        <f>G109*(1+L109/100)</f>
        <v>0</v>
      </c>
      <c r="N109" s="252">
        <v>0</v>
      </c>
      <c r="O109" s="252">
        <f>ROUND(E109*N109,2)</f>
        <v>0</v>
      </c>
      <c r="P109" s="252">
        <v>0</v>
      </c>
      <c r="Q109" s="252">
        <f>ROUND(E109*P109,2)</f>
        <v>0</v>
      </c>
      <c r="R109" s="254"/>
      <c r="S109" s="254" t="s">
        <v>413</v>
      </c>
      <c r="T109" s="255" t="s">
        <v>353</v>
      </c>
      <c r="U109" s="223">
        <v>0</v>
      </c>
      <c r="V109" s="223">
        <f>ROUND(E109*U109,2)</f>
        <v>0</v>
      </c>
      <c r="W109" s="223"/>
      <c r="X109" s="223" t="s">
        <v>1999</v>
      </c>
      <c r="Y109" s="223" t="s">
        <v>355</v>
      </c>
      <c r="Z109" s="212"/>
      <c r="AA109" s="212"/>
      <c r="AB109" s="212"/>
      <c r="AC109" s="212"/>
      <c r="AD109" s="212"/>
      <c r="AE109" s="212"/>
      <c r="AF109" s="212"/>
      <c r="AG109" s="212" t="s">
        <v>2000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9">
        <v>100</v>
      </c>
      <c r="B110" s="250" t="s">
        <v>1997</v>
      </c>
      <c r="C110" s="260" t="s">
        <v>2096</v>
      </c>
      <c r="D110" s="251" t="s">
        <v>576</v>
      </c>
      <c r="E110" s="252">
        <v>36</v>
      </c>
      <c r="F110" s="253"/>
      <c r="G110" s="254">
        <f>ROUND(E110*F110,2)</f>
        <v>0</v>
      </c>
      <c r="H110" s="253"/>
      <c r="I110" s="254">
        <f>ROUND(E110*H110,2)</f>
        <v>0</v>
      </c>
      <c r="J110" s="253"/>
      <c r="K110" s="254">
        <f>ROUND(E110*J110,2)</f>
        <v>0</v>
      </c>
      <c r="L110" s="254">
        <v>21</v>
      </c>
      <c r="M110" s="254">
        <f>G110*(1+L110/100)</f>
        <v>0</v>
      </c>
      <c r="N110" s="252">
        <v>0</v>
      </c>
      <c r="O110" s="252">
        <f>ROUND(E110*N110,2)</f>
        <v>0</v>
      </c>
      <c r="P110" s="252">
        <v>0</v>
      </c>
      <c r="Q110" s="252">
        <f>ROUND(E110*P110,2)</f>
        <v>0</v>
      </c>
      <c r="R110" s="254"/>
      <c r="S110" s="254" t="s">
        <v>413</v>
      </c>
      <c r="T110" s="255" t="s">
        <v>353</v>
      </c>
      <c r="U110" s="223">
        <v>0</v>
      </c>
      <c r="V110" s="223">
        <f>ROUND(E110*U110,2)</f>
        <v>0</v>
      </c>
      <c r="W110" s="223"/>
      <c r="X110" s="223" t="s">
        <v>1999</v>
      </c>
      <c r="Y110" s="223" t="s">
        <v>355</v>
      </c>
      <c r="Z110" s="212"/>
      <c r="AA110" s="212"/>
      <c r="AB110" s="212"/>
      <c r="AC110" s="212"/>
      <c r="AD110" s="212"/>
      <c r="AE110" s="212"/>
      <c r="AF110" s="212"/>
      <c r="AG110" s="212" t="s">
        <v>2000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9">
        <v>101</v>
      </c>
      <c r="B111" s="250" t="s">
        <v>1997</v>
      </c>
      <c r="C111" s="260" t="s">
        <v>2097</v>
      </c>
      <c r="D111" s="251" t="s">
        <v>576</v>
      </c>
      <c r="E111" s="252">
        <v>2</v>
      </c>
      <c r="F111" s="253"/>
      <c r="G111" s="254">
        <f>ROUND(E111*F111,2)</f>
        <v>0</v>
      </c>
      <c r="H111" s="253"/>
      <c r="I111" s="254">
        <f>ROUND(E111*H111,2)</f>
        <v>0</v>
      </c>
      <c r="J111" s="253"/>
      <c r="K111" s="254">
        <f>ROUND(E111*J111,2)</f>
        <v>0</v>
      </c>
      <c r="L111" s="254">
        <v>21</v>
      </c>
      <c r="M111" s="254">
        <f>G111*(1+L111/100)</f>
        <v>0</v>
      </c>
      <c r="N111" s="252">
        <v>0</v>
      </c>
      <c r="O111" s="252">
        <f>ROUND(E111*N111,2)</f>
        <v>0</v>
      </c>
      <c r="P111" s="252">
        <v>0</v>
      </c>
      <c r="Q111" s="252">
        <f>ROUND(E111*P111,2)</f>
        <v>0</v>
      </c>
      <c r="R111" s="254"/>
      <c r="S111" s="254" t="s">
        <v>413</v>
      </c>
      <c r="T111" s="255" t="s">
        <v>353</v>
      </c>
      <c r="U111" s="223">
        <v>0</v>
      </c>
      <c r="V111" s="223">
        <f>ROUND(E111*U111,2)</f>
        <v>0</v>
      </c>
      <c r="W111" s="223"/>
      <c r="X111" s="223" t="s">
        <v>1999</v>
      </c>
      <c r="Y111" s="223" t="s">
        <v>355</v>
      </c>
      <c r="Z111" s="212"/>
      <c r="AA111" s="212"/>
      <c r="AB111" s="212"/>
      <c r="AC111" s="212"/>
      <c r="AD111" s="212"/>
      <c r="AE111" s="212"/>
      <c r="AF111" s="212"/>
      <c r="AG111" s="212" t="s">
        <v>2000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49">
        <v>102</v>
      </c>
      <c r="B112" s="250" t="s">
        <v>1997</v>
      </c>
      <c r="C112" s="260" t="s">
        <v>2098</v>
      </c>
      <c r="D112" s="251" t="s">
        <v>576</v>
      </c>
      <c r="E112" s="252">
        <v>24</v>
      </c>
      <c r="F112" s="253"/>
      <c r="G112" s="254">
        <f>ROUND(E112*F112,2)</f>
        <v>0</v>
      </c>
      <c r="H112" s="253"/>
      <c r="I112" s="254">
        <f>ROUND(E112*H112,2)</f>
        <v>0</v>
      </c>
      <c r="J112" s="253"/>
      <c r="K112" s="254">
        <f>ROUND(E112*J112,2)</f>
        <v>0</v>
      </c>
      <c r="L112" s="254">
        <v>21</v>
      </c>
      <c r="M112" s="254">
        <f>G112*(1+L112/100)</f>
        <v>0</v>
      </c>
      <c r="N112" s="252">
        <v>0</v>
      </c>
      <c r="O112" s="252">
        <f>ROUND(E112*N112,2)</f>
        <v>0</v>
      </c>
      <c r="P112" s="252">
        <v>0</v>
      </c>
      <c r="Q112" s="252">
        <f>ROUND(E112*P112,2)</f>
        <v>0</v>
      </c>
      <c r="R112" s="254"/>
      <c r="S112" s="254" t="s">
        <v>413</v>
      </c>
      <c r="T112" s="255" t="s">
        <v>353</v>
      </c>
      <c r="U112" s="223">
        <v>0</v>
      </c>
      <c r="V112" s="223">
        <f>ROUND(E112*U112,2)</f>
        <v>0</v>
      </c>
      <c r="W112" s="223"/>
      <c r="X112" s="223" t="s">
        <v>1999</v>
      </c>
      <c r="Y112" s="223" t="s">
        <v>355</v>
      </c>
      <c r="Z112" s="212"/>
      <c r="AA112" s="212"/>
      <c r="AB112" s="212"/>
      <c r="AC112" s="212"/>
      <c r="AD112" s="212"/>
      <c r="AE112" s="212"/>
      <c r="AF112" s="212"/>
      <c r="AG112" s="212" t="s">
        <v>2000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49">
        <v>103</v>
      </c>
      <c r="B113" s="250" t="s">
        <v>1997</v>
      </c>
      <c r="C113" s="260" t="s">
        <v>2099</v>
      </c>
      <c r="D113" s="251" t="s">
        <v>537</v>
      </c>
      <c r="E113" s="252">
        <v>62</v>
      </c>
      <c r="F113" s="253"/>
      <c r="G113" s="254">
        <f>ROUND(E113*F113,2)</f>
        <v>0</v>
      </c>
      <c r="H113" s="253"/>
      <c r="I113" s="254">
        <f>ROUND(E113*H113,2)</f>
        <v>0</v>
      </c>
      <c r="J113" s="253"/>
      <c r="K113" s="254">
        <f>ROUND(E113*J113,2)</f>
        <v>0</v>
      </c>
      <c r="L113" s="254">
        <v>21</v>
      </c>
      <c r="M113" s="254">
        <f>G113*(1+L113/100)</f>
        <v>0</v>
      </c>
      <c r="N113" s="252">
        <v>0</v>
      </c>
      <c r="O113" s="252">
        <f>ROUND(E113*N113,2)</f>
        <v>0</v>
      </c>
      <c r="P113" s="252">
        <v>0</v>
      </c>
      <c r="Q113" s="252">
        <f>ROUND(E113*P113,2)</f>
        <v>0</v>
      </c>
      <c r="R113" s="254"/>
      <c r="S113" s="254" t="s">
        <v>413</v>
      </c>
      <c r="T113" s="255" t="s">
        <v>353</v>
      </c>
      <c r="U113" s="223">
        <v>0</v>
      </c>
      <c r="V113" s="223">
        <f>ROUND(E113*U113,2)</f>
        <v>0</v>
      </c>
      <c r="W113" s="223"/>
      <c r="X113" s="223" t="s">
        <v>1999</v>
      </c>
      <c r="Y113" s="223" t="s">
        <v>355</v>
      </c>
      <c r="Z113" s="212"/>
      <c r="AA113" s="212"/>
      <c r="AB113" s="212"/>
      <c r="AC113" s="212"/>
      <c r="AD113" s="212"/>
      <c r="AE113" s="212"/>
      <c r="AF113" s="212"/>
      <c r="AG113" s="212" t="s">
        <v>2000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49">
        <v>104</v>
      </c>
      <c r="B114" s="250" t="s">
        <v>1997</v>
      </c>
      <c r="C114" s="260" t="s">
        <v>2100</v>
      </c>
      <c r="D114" s="251" t="s">
        <v>486</v>
      </c>
      <c r="E114" s="252">
        <v>12</v>
      </c>
      <c r="F114" s="253"/>
      <c r="G114" s="254">
        <f>ROUND(E114*F114,2)</f>
        <v>0</v>
      </c>
      <c r="H114" s="253"/>
      <c r="I114" s="254">
        <f>ROUND(E114*H114,2)</f>
        <v>0</v>
      </c>
      <c r="J114" s="253"/>
      <c r="K114" s="254">
        <f>ROUND(E114*J114,2)</f>
        <v>0</v>
      </c>
      <c r="L114" s="254">
        <v>21</v>
      </c>
      <c r="M114" s="254">
        <f>G114*(1+L114/100)</f>
        <v>0</v>
      </c>
      <c r="N114" s="252">
        <v>0</v>
      </c>
      <c r="O114" s="252">
        <f>ROUND(E114*N114,2)</f>
        <v>0</v>
      </c>
      <c r="P114" s="252">
        <v>0</v>
      </c>
      <c r="Q114" s="252">
        <f>ROUND(E114*P114,2)</f>
        <v>0</v>
      </c>
      <c r="R114" s="254"/>
      <c r="S114" s="254" t="s">
        <v>413</v>
      </c>
      <c r="T114" s="255" t="s">
        <v>353</v>
      </c>
      <c r="U114" s="223">
        <v>0</v>
      </c>
      <c r="V114" s="223">
        <f>ROUND(E114*U114,2)</f>
        <v>0</v>
      </c>
      <c r="W114" s="223"/>
      <c r="X114" s="223" t="s">
        <v>1999</v>
      </c>
      <c r="Y114" s="223" t="s">
        <v>355</v>
      </c>
      <c r="Z114" s="212"/>
      <c r="AA114" s="212"/>
      <c r="AB114" s="212"/>
      <c r="AC114" s="212"/>
      <c r="AD114" s="212"/>
      <c r="AE114" s="212"/>
      <c r="AF114" s="212"/>
      <c r="AG114" s="212" t="s">
        <v>2005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49">
        <v>105</v>
      </c>
      <c r="B115" s="250" t="s">
        <v>1997</v>
      </c>
      <c r="C115" s="260" t="s">
        <v>2101</v>
      </c>
      <c r="D115" s="251" t="s">
        <v>450</v>
      </c>
      <c r="E115" s="252">
        <v>0.1</v>
      </c>
      <c r="F115" s="253"/>
      <c r="G115" s="254">
        <f>ROUND(E115*F115,2)</f>
        <v>0</v>
      </c>
      <c r="H115" s="253"/>
      <c r="I115" s="254">
        <f>ROUND(E115*H115,2)</f>
        <v>0</v>
      </c>
      <c r="J115" s="253"/>
      <c r="K115" s="254">
        <f>ROUND(E115*J115,2)</f>
        <v>0</v>
      </c>
      <c r="L115" s="254">
        <v>21</v>
      </c>
      <c r="M115" s="254">
        <f>G115*(1+L115/100)</f>
        <v>0</v>
      </c>
      <c r="N115" s="252">
        <v>0</v>
      </c>
      <c r="O115" s="252">
        <f>ROUND(E115*N115,2)</f>
        <v>0</v>
      </c>
      <c r="P115" s="252">
        <v>0</v>
      </c>
      <c r="Q115" s="252">
        <f>ROUND(E115*P115,2)</f>
        <v>0</v>
      </c>
      <c r="R115" s="254"/>
      <c r="S115" s="254" t="s">
        <v>413</v>
      </c>
      <c r="T115" s="255" t="s">
        <v>353</v>
      </c>
      <c r="U115" s="223">
        <v>0</v>
      </c>
      <c r="V115" s="223">
        <f>ROUND(E115*U115,2)</f>
        <v>0</v>
      </c>
      <c r="W115" s="223"/>
      <c r="X115" s="223" t="s">
        <v>1999</v>
      </c>
      <c r="Y115" s="223" t="s">
        <v>355</v>
      </c>
      <c r="Z115" s="212"/>
      <c r="AA115" s="212"/>
      <c r="AB115" s="212"/>
      <c r="AC115" s="212"/>
      <c r="AD115" s="212"/>
      <c r="AE115" s="212"/>
      <c r="AF115" s="212"/>
      <c r="AG115" s="212" t="s">
        <v>2000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49">
        <v>106</v>
      </c>
      <c r="B116" s="250" t="s">
        <v>1997</v>
      </c>
      <c r="C116" s="260" t="s">
        <v>2102</v>
      </c>
      <c r="D116" s="251" t="s">
        <v>450</v>
      </c>
      <c r="E116" s="252">
        <v>0.1</v>
      </c>
      <c r="F116" s="253"/>
      <c r="G116" s="254">
        <f>ROUND(E116*F116,2)</f>
        <v>0</v>
      </c>
      <c r="H116" s="253"/>
      <c r="I116" s="254">
        <f>ROUND(E116*H116,2)</f>
        <v>0</v>
      </c>
      <c r="J116" s="253"/>
      <c r="K116" s="254">
        <f>ROUND(E116*J116,2)</f>
        <v>0</v>
      </c>
      <c r="L116" s="254">
        <v>21</v>
      </c>
      <c r="M116" s="254">
        <f>G116*(1+L116/100)</f>
        <v>0</v>
      </c>
      <c r="N116" s="252">
        <v>0</v>
      </c>
      <c r="O116" s="252">
        <f>ROUND(E116*N116,2)</f>
        <v>0</v>
      </c>
      <c r="P116" s="252">
        <v>0</v>
      </c>
      <c r="Q116" s="252">
        <f>ROUND(E116*P116,2)</f>
        <v>0</v>
      </c>
      <c r="R116" s="254"/>
      <c r="S116" s="254" t="s">
        <v>413</v>
      </c>
      <c r="T116" s="255" t="s">
        <v>353</v>
      </c>
      <c r="U116" s="223">
        <v>0</v>
      </c>
      <c r="V116" s="223">
        <f>ROUND(E116*U116,2)</f>
        <v>0</v>
      </c>
      <c r="W116" s="223"/>
      <c r="X116" s="223" t="s">
        <v>1999</v>
      </c>
      <c r="Y116" s="223" t="s">
        <v>355</v>
      </c>
      <c r="Z116" s="212"/>
      <c r="AA116" s="212"/>
      <c r="AB116" s="212"/>
      <c r="AC116" s="212"/>
      <c r="AD116" s="212"/>
      <c r="AE116" s="212"/>
      <c r="AF116" s="212"/>
      <c r="AG116" s="212" t="s">
        <v>2000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49">
        <v>107</v>
      </c>
      <c r="B117" s="250" t="s">
        <v>1994</v>
      </c>
      <c r="C117" s="260" t="s">
        <v>2103</v>
      </c>
      <c r="D117" s="251" t="s">
        <v>1751</v>
      </c>
      <c r="E117" s="252">
        <v>1</v>
      </c>
      <c r="F117" s="253"/>
      <c r="G117" s="254">
        <f>ROUND(E117*F117,2)</f>
        <v>0</v>
      </c>
      <c r="H117" s="253"/>
      <c r="I117" s="254">
        <f>ROUND(E117*H117,2)</f>
        <v>0</v>
      </c>
      <c r="J117" s="253"/>
      <c r="K117" s="254">
        <f>ROUND(E117*J117,2)</f>
        <v>0</v>
      </c>
      <c r="L117" s="254">
        <v>21</v>
      </c>
      <c r="M117" s="254">
        <f>G117*(1+L117/100)</f>
        <v>0</v>
      </c>
      <c r="N117" s="252">
        <v>0</v>
      </c>
      <c r="O117" s="252">
        <f>ROUND(E117*N117,2)</f>
        <v>0</v>
      </c>
      <c r="P117" s="252">
        <v>0</v>
      </c>
      <c r="Q117" s="252">
        <f>ROUND(E117*P117,2)</f>
        <v>0</v>
      </c>
      <c r="R117" s="254"/>
      <c r="S117" s="254" t="s">
        <v>413</v>
      </c>
      <c r="T117" s="255" t="s">
        <v>353</v>
      </c>
      <c r="U117" s="223">
        <v>0</v>
      </c>
      <c r="V117" s="223">
        <f>ROUND(E117*U117,2)</f>
        <v>0</v>
      </c>
      <c r="W117" s="223"/>
      <c r="X117" s="223" t="s">
        <v>1999</v>
      </c>
      <c r="Y117" s="223" t="s">
        <v>355</v>
      </c>
      <c r="Z117" s="212"/>
      <c r="AA117" s="212"/>
      <c r="AB117" s="212"/>
      <c r="AC117" s="212"/>
      <c r="AD117" s="212"/>
      <c r="AE117" s="212"/>
      <c r="AF117" s="212"/>
      <c r="AG117" s="212" t="s">
        <v>2005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9" t="s">
        <v>347</v>
      </c>
      <c r="B118" s="230" t="s">
        <v>318</v>
      </c>
      <c r="C118" s="256" t="s">
        <v>28</v>
      </c>
      <c r="D118" s="231"/>
      <c r="E118" s="232"/>
      <c r="F118" s="233"/>
      <c r="G118" s="233">
        <f>SUMIF(AG119:AG122,"&lt;&gt;NOR",G119:G122)</f>
        <v>0</v>
      </c>
      <c r="H118" s="233"/>
      <c r="I118" s="233">
        <f>SUM(I119:I122)</f>
        <v>0</v>
      </c>
      <c r="J118" s="233"/>
      <c r="K118" s="233">
        <f>SUM(K119:K122)</f>
        <v>0</v>
      </c>
      <c r="L118" s="233"/>
      <c r="M118" s="233">
        <f>SUM(M119:M122)</f>
        <v>0</v>
      </c>
      <c r="N118" s="232"/>
      <c r="O118" s="232">
        <f>SUM(O119:O122)</f>
        <v>0</v>
      </c>
      <c r="P118" s="232"/>
      <c r="Q118" s="232">
        <f>SUM(Q119:Q122)</f>
        <v>0</v>
      </c>
      <c r="R118" s="233"/>
      <c r="S118" s="233"/>
      <c r="T118" s="234"/>
      <c r="U118" s="228"/>
      <c r="V118" s="228">
        <f>SUM(V119:V122)</f>
        <v>0</v>
      </c>
      <c r="W118" s="228"/>
      <c r="X118" s="228"/>
      <c r="Y118" s="228"/>
      <c r="AG118" t="s">
        <v>348</v>
      </c>
    </row>
    <row r="119" spans="1:60" outlineLevel="1" x14ac:dyDescent="0.2">
      <c r="A119" s="249">
        <v>108</v>
      </c>
      <c r="B119" s="250" t="s">
        <v>1997</v>
      </c>
      <c r="C119" s="260" t="s">
        <v>2104</v>
      </c>
      <c r="D119" s="251" t="s">
        <v>2105</v>
      </c>
      <c r="E119" s="252">
        <v>120</v>
      </c>
      <c r="F119" s="253"/>
      <c r="G119" s="254">
        <f>ROUND(E119*F119,2)</f>
        <v>0</v>
      </c>
      <c r="H119" s="253"/>
      <c r="I119" s="254">
        <f>ROUND(E119*H119,2)</f>
        <v>0</v>
      </c>
      <c r="J119" s="253"/>
      <c r="K119" s="254">
        <f>ROUND(E119*J119,2)</f>
        <v>0</v>
      </c>
      <c r="L119" s="254">
        <v>21</v>
      </c>
      <c r="M119" s="254">
        <f>G119*(1+L119/100)</f>
        <v>0</v>
      </c>
      <c r="N119" s="252">
        <v>0</v>
      </c>
      <c r="O119" s="252">
        <f>ROUND(E119*N119,2)</f>
        <v>0</v>
      </c>
      <c r="P119" s="252">
        <v>0</v>
      </c>
      <c r="Q119" s="252">
        <f>ROUND(E119*P119,2)</f>
        <v>0</v>
      </c>
      <c r="R119" s="254"/>
      <c r="S119" s="254" t="s">
        <v>413</v>
      </c>
      <c r="T119" s="255" t="s">
        <v>353</v>
      </c>
      <c r="U119" s="223">
        <v>0</v>
      </c>
      <c r="V119" s="223">
        <f>ROUND(E119*U119,2)</f>
        <v>0</v>
      </c>
      <c r="W119" s="223"/>
      <c r="X119" s="223" t="s">
        <v>437</v>
      </c>
      <c r="Y119" s="223" t="s">
        <v>355</v>
      </c>
      <c r="Z119" s="212"/>
      <c r="AA119" s="212"/>
      <c r="AB119" s="212"/>
      <c r="AC119" s="212"/>
      <c r="AD119" s="212"/>
      <c r="AE119" s="212"/>
      <c r="AF119" s="212"/>
      <c r="AG119" s="212" t="s">
        <v>1695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49">
        <v>109</v>
      </c>
      <c r="B120" s="250" t="s">
        <v>1997</v>
      </c>
      <c r="C120" s="260" t="s">
        <v>2106</v>
      </c>
      <c r="D120" s="251" t="s">
        <v>2107</v>
      </c>
      <c r="E120" s="252">
        <v>1</v>
      </c>
      <c r="F120" s="253"/>
      <c r="G120" s="254">
        <f>ROUND(E120*F120,2)</f>
        <v>0</v>
      </c>
      <c r="H120" s="253"/>
      <c r="I120" s="254">
        <f>ROUND(E120*H120,2)</f>
        <v>0</v>
      </c>
      <c r="J120" s="253"/>
      <c r="K120" s="254">
        <f>ROUND(E120*J120,2)</f>
        <v>0</v>
      </c>
      <c r="L120" s="254">
        <v>21</v>
      </c>
      <c r="M120" s="254">
        <f>G120*(1+L120/100)</f>
        <v>0</v>
      </c>
      <c r="N120" s="252">
        <v>0</v>
      </c>
      <c r="O120" s="252">
        <f>ROUND(E120*N120,2)</f>
        <v>0</v>
      </c>
      <c r="P120" s="252">
        <v>0</v>
      </c>
      <c r="Q120" s="252">
        <f>ROUND(E120*P120,2)</f>
        <v>0</v>
      </c>
      <c r="R120" s="254"/>
      <c r="S120" s="254" t="s">
        <v>413</v>
      </c>
      <c r="T120" s="255" t="s">
        <v>353</v>
      </c>
      <c r="U120" s="223">
        <v>0</v>
      </c>
      <c r="V120" s="223">
        <f>ROUND(E120*U120,2)</f>
        <v>0</v>
      </c>
      <c r="W120" s="223"/>
      <c r="X120" s="223" t="s">
        <v>1999</v>
      </c>
      <c r="Y120" s="223" t="s">
        <v>355</v>
      </c>
      <c r="Z120" s="212"/>
      <c r="AA120" s="212"/>
      <c r="AB120" s="212"/>
      <c r="AC120" s="212"/>
      <c r="AD120" s="212"/>
      <c r="AE120" s="212"/>
      <c r="AF120" s="212"/>
      <c r="AG120" s="212" t="s">
        <v>2000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49">
        <v>110</v>
      </c>
      <c r="B121" s="250" t="s">
        <v>1997</v>
      </c>
      <c r="C121" s="260" t="s">
        <v>2108</v>
      </c>
      <c r="D121" s="251" t="s">
        <v>2109</v>
      </c>
      <c r="E121" s="252">
        <v>1</v>
      </c>
      <c r="F121" s="253"/>
      <c r="G121" s="254">
        <f>ROUND(E121*F121,2)</f>
        <v>0</v>
      </c>
      <c r="H121" s="253"/>
      <c r="I121" s="254">
        <f>ROUND(E121*H121,2)</f>
        <v>0</v>
      </c>
      <c r="J121" s="253"/>
      <c r="K121" s="254">
        <f>ROUND(E121*J121,2)</f>
        <v>0</v>
      </c>
      <c r="L121" s="254">
        <v>21</v>
      </c>
      <c r="M121" s="254">
        <f>G121*(1+L121/100)</f>
        <v>0</v>
      </c>
      <c r="N121" s="252">
        <v>0</v>
      </c>
      <c r="O121" s="252">
        <f>ROUND(E121*N121,2)</f>
        <v>0</v>
      </c>
      <c r="P121" s="252">
        <v>0</v>
      </c>
      <c r="Q121" s="252">
        <f>ROUND(E121*P121,2)</f>
        <v>0</v>
      </c>
      <c r="R121" s="254"/>
      <c r="S121" s="254" t="s">
        <v>413</v>
      </c>
      <c r="T121" s="255" t="s">
        <v>353</v>
      </c>
      <c r="U121" s="223">
        <v>0</v>
      </c>
      <c r="V121" s="223">
        <f>ROUND(E121*U121,2)</f>
        <v>0</v>
      </c>
      <c r="W121" s="223"/>
      <c r="X121" s="223" t="s">
        <v>1999</v>
      </c>
      <c r="Y121" s="223" t="s">
        <v>355</v>
      </c>
      <c r="Z121" s="212"/>
      <c r="AA121" s="212"/>
      <c r="AB121" s="212"/>
      <c r="AC121" s="212"/>
      <c r="AD121" s="212"/>
      <c r="AE121" s="212"/>
      <c r="AF121" s="212"/>
      <c r="AG121" s="212" t="s">
        <v>2000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49">
        <v>111</v>
      </c>
      <c r="B122" s="250" t="s">
        <v>1997</v>
      </c>
      <c r="C122" s="260" t="s">
        <v>2110</v>
      </c>
      <c r="D122" s="251" t="s">
        <v>2109</v>
      </c>
      <c r="E122" s="252">
        <v>7</v>
      </c>
      <c r="F122" s="253"/>
      <c r="G122" s="254">
        <f>ROUND(E122*F122,2)</f>
        <v>0</v>
      </c>
      <c r="H122" s="253"/>
      <c r="I122" s="254">
        <f>ROUND(E122*H122,2)</f>
        <v>0</v>
      </c>
      <c r="J122" s="253"/>
      <c r="K122" s="254">
        <f>ROUND(E122*J122,2)</f>
        <v>0</v>
      </c>
      <c r="L122" s="254">
        <v>21</v>
      </c>
      <c r="M122" s="254">
        <f>G122*(1+L122/100)</f>
        <v>0</v>
      </c>
      <c r="N122" s="252">
        <v>0</v>
      </c>
      <c r="O122" s="252">
        <f>ROUND(E122*N122,2)</f>
        <v>0</v>
      </c>
      <c r="P122" s="252">
        <v>0</v>
      </c>
      <c r="Q122" s="252">
        <f>ROUND(E122*P122,2)</f>
        <v>0</v>
      </c>
      <c r="R122" s="254"/>
      <c r="S122" s="254" t="s">
        <v>413</v>
      </c>
      <c r="T122" s="255" t="s">
        <v>353</v>
      </c>
      <c r="U122" s="223">
        <v>0</v>
      </c>
      <c r="V122" s="223">
        <f>ROUND(E122*U122,2)</f>
        <v>0</v>
      </c>
      <c r="W122" s="223"/>
      <c r="X122" s="223" t="s">
        <v>526</v>
      </c>
      <c r="Y122" s="223" t="s">
        <v>355</v>
      </c>
      <c r="Z122" s="212"/>
      <c r="AA122" s="212"/>
      <c r="AB122" s="212"/>
      <c r="AC122" s="212"/>
      <c r="AD122" s="212"/>
      <c r="AE122" s="212"/>
      <c r="AF122" s="212"/>
      <c r="AG122" s="212" t="s">
        <v>2002</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x14ac:dyDescent="0.2">
      <c r="A123" s="229" t="s">
        <v>347</v>
      </c>
      <c r="B123" s="230" t="s">
        <v>303</v>
      </c>
      <c r="C123" s="256" t="s">
        <v>304</v>
      </c>
      <c r="D123" s="231"/>
      <c r="E123" s="232"/>
      <c r="F123" s="233"/>
      <c r="G123" s="233">
        <f>SUMIF(AG124:AG154,"&lt;&gt;NOR",G124:G154)</f>
        <v>0</v>
      </c>
      <c r="H123" s="233"/>
      <c r="I123" s="233">
        <f>SUM(I124:I154)</f>
        <v>0</v>
      </c>
      <c r="J123" s="233"/>
      <c r="K123" s="233">
        <f>SUM(K124:K154)</f>
        <v>0</v>
      </c>
      <c r="L123" s="233"/>
      <c r="M123" s="233">
        <f>SUM(M124:M154)</f>
        <v>0</v>
      </c>
      <c r="N123" s="232"/>
      <c r="O123" s="232">
        <f>SUM(O124:O154)</f>
        <v>0</v>
      </c>
      <c r="P123" s="232"/>
      <c r="Q123" s="232">
        <f>SUM(Q124:Q154)</f>
        <v>0</v>
      </c>
      <c r="R123" s="233"/>
      <c r="S123" s="233"/>
      <c r="T123" s="234"/>
      <c r="U123" s="228"/>
      <c r="V123" s="228">
        <f>SUM(V124:V154)</f>
        <v>0</v>
      </c>
      <c r="W123" s="228"/>
      <c r="X123" s="228"/>
      <c r="Y123" s="228"/>
      <c r="AG123" t="s">
        <v>348</v>
      </c>
    </row>
    <row r="124" spans="1:60" outlineLevel="1" x14ac:dyDescent="0.2">
      <c r="A124" s="249">
        <v>112</v>
      </c>
      <c r="B124" s="250" t="s">
        <v>1994</v>
      </c>
      <c r="C124" s="260" t="s">
        <v>2111</v>
      </c>
      <c r="D124" s="251" t="s">
        <v>537</v>
      </c>
      <c r="E124" s="252">
        <v>215</v>
      </c>
      <c r="F124" s="253"/>
      <c r="G124" s="254">
        <f>ROUND(E124*F124,2)</f>
        <v>0</v>
      </c>
      <c r="H124" s="253"/>
      <c r="I124" s="254">
        <f>ROUND(E124*H124,2)</f>
        <v>0</v>
      </c>
      <c r="J124" s="253"/>
      <c r="K124" s="254">
        <f>ROUND(E124*J124,2)</f>
        <v>0</v>
      </c>
      <c r="L124" s="254">
        <v>21</v>
      </c>
      <c r="M124" s="254">
        <f>G124*(1+L124/100)</f>
        <v>0</v>
      </c>
      <c r="N124" s="252">
        <v>0</v>
      </c>
      <c r="O124" s="252">
        <f>ROUND(E124*N124,2)</f>
        <v>0</v>
      </c>
      <c r="P124" s="252">
        <v>0</v>
      </c>
      <c r="Q124" s="252">
        <f>ROUND(E124*P124,2)</f>
        <v>0</v>
      </c>
      <c r="R124" s="254"/>
      <c r="S124" s="254" t="s">
        <v>413</v>
      </c>
      <c r="T124" s="255" t="s">
        <v>353</v>
      </c>
      <c r="U124" s="223">
        <v>0</v>
      </c>
      <c r="V124" s="223">
        <f>ROUND(E124*U124,2)</f>
        <v>0</v>
      </c>
      <c r="W124" s="223"/>
      <c r="X124" s="223" t="s">
        <v>1999</v>
      </c>
      <c r="Y124" s="223" t="s">
        <v>355</v>
      </c>
      <c r="Z124" s="212"/>
      <c r="AA124" s="212"/>
      <c r="AB124" s="212"/>
      <c r="AC124" s="212"/>
      <c r="AD124" s="212"/>
      <c r="AE124" s="212"/>
      <c r="AF124" s="212"/>
      <c r="AG124" s="212" t="s">
        <v>2005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49">
        <v>113</v>
      </c>
      <c r="B125" s="250" t="s">
        <v>1994</v>
      </c>
      <c r="C125" s="260" t="s">
        <v>2112</v>
      </c>
      <c r="D125" s="251" t="s">
        <v>576</v>
      </c>
      <c r="E125" s="252">
        <v>120</v>
      </c>
      <c r="F125" s="253"/>
      <c r="G125" s="254">
        <f>ROUND(E125*F125,2)</f>
        <v>0</v>
      </c>
      <c r="H125" s="253"/>
      <c r="I125" s="254">
        <f>ROUND(E125*H125,2)</f>
        <v>0</v>
      </c>
      <c r="J125" s="253"/>
      <c r="K125" s="254">
        <f>ROUND(E125*J125,2)</f>
        <v>0</v>
      </c>
      <c r="L125" s="254">
        <v>21</v>
      </c>
      <c r="M125" s="254">
        <f>G125*(1+L125/100)</f>
        <v>0</v>
      </c>
      <c r="N125" s="252">
        <v>0</v>
      </c>
      <c r="O125" s="252">
        <f>ROUND(E125*N125,2)</f>
        <v>0</v>
      </c>
      <c r="P125" s="252">
        <v>0</v>
      </c>
      <c r="Q125" s="252">
        <f>ROUND(E125*P125,2)</f>
        <v>0</v>
      </c>
      <c r="R125" s="254"/>
      <c r="S125" s="254" t="s">
        <v>413</v>
      </c>
      <c r="T125" s="255" t="s">
        <v>353</v>
      </c>
      <c r="U125" s="223">
        <v>0</v>
      </c>
      <c r="V125" s="223">
        <f>ROUND(E125*U125,2)</f>
        <v>0</v>
      </c>
      <c r="W125" s="223"/>
      <c r="X125" s="223" t="s">
        <v>1999</v>
      </c>
      <c r="Y125" s="223" t="s">
        <v>355</v>
      </c>
      <c r="Z125" s="212"/>
      <c r="AA125" s="212"/>
      <c r="AB125" s="212"/>
      <c r="AC125" s="212"/>
      <c r="AD125" s="212"/>
      <c r="AE125" s="212"/>
      <c r="AF125" s="212"/>
      <c r="AG125" s="212" t="s">
        <v>2005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49">
        <v>114</v>
      </c>
      <c r="B126" s="250" t="s">
        <v>1994</v>
      </c>
      <c r="C126" s="260" t="s">
        <v>2113</v>
      </c>
      <c r="D126" s="251" t="s">
        <v>576</v>
      </c>
      <c r="E126" s="252">
        <v>72</v>
      </c>
      <c r="F126" s="253"/>
      <c r="G126" s="254">
        <f>ROUND(E126*F126,2)</f>
        <v>0</v>
      </c>
      <c r="H126" s="253"/>
      <c r="I126" s="254">
        <f>ROUND(E126*H126,2)</f>
        <v>0</v>
      </c>
      <c r="J126" s="253"/>
      <c r="K126" s="254">
        <f>ROUND(E126*J126,2)</f>
        <v>0</v>
      </c>
      <c r="L126" s="254">
        <v>21</v>
      </c>
      <c r="M126" s="254">
        <f>G126*(1+L126/100)</f>
        <v>0</v>
      </c>
      <c r="N126" s="252">
        <v>0</v>
      </c>
      <c r="O126" s="252">
        <f>ROUND(E126*N126,2)</f>
        <v>0</v>
      </c>
      <c r="P126" s="252">
        <v>0</v>
      </c>
      <c r="Q126" s="252">
        <f>ROUND(E126*P126,2)</f>
        <v>0</v>
      </c>
      <c r="R126" s="254"/>
      <c r="S126" s="254" t="s">
        <v>413</v>
      </c>
      <c r="T126" s="255" t="s">
        <v>353</v>
      </c>
      <c r="U126" s="223">
        <v>0</v>
      </c>
      <c r="V126" s="223">
        <f>ROUND(E126*U126,2)</f>
        <v>0</v>
      </c>
      <c r="W126" s="223"/>
      <c r="X126" s="223" t="s">
        <v>1999</v>
      </c>
      <c r="Y126" s="223" t="s">
        <v>355</v>
      </c>
      <c r="Z126" s="212"/>
      <c r="AA126" s="212"/>
      <c r="AB126" s="212"/>
      <c r="AC126" s="212"/>
      <c r="AD126" s="212"/>
      <c r="AE126" s="212"/>
      <c r="AF126" s="212"/>
      <c r="AG126" s="212" t="s">
        <v>2005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49">
        <v>115</v>
      </c>
      <c r="B127" s="250" t="s">
        <v>1994</v>
      </c>
      <c r="C127" s="260" t="s">
        <v>2114</v>
      </c>
      <c r="D127" s="251" t="s">
        <v>576</v>
      </c>
      <c r="E127" s="252">
        <v>48</v>
      </c>
      <c r="F127" s="253"/>
      <c r="G127" s="254">
        <f>ROUND(E127*F127,2)</f>
        <v>0</v>
      </c>
      <c r="H127" s="253"/>
      <c r="I127" s="254">
        <f>ROUND(E127*H127,2)</f>
        <v>0</v>
      </c>
      <c r="J127" s="253"/>
      <c r="K127" s="254">
        <f>ROUND(E127*J127,2)</f>
        <v>0</v>
      </c>
      <c r="L127" s="254">
        <v>21</v>
      </c>
      <c r="M127" s="254">
        <f>G127*(1+L127/100)</f>
        <v>0</v>
      </c>
      <c r="N127" s="252">
        <v>0</v>
      </c>
      <c r="O127" s="252">
        <f>ROUND(E127*N127,2)</f>
        <v>0</v>
      </c>
      <c r="P127" s="252">
        <v>0</v>
      </c>
      <c r="Q127" s="252">
        <f>ROUND(E127*P127,2)</f>
        <v>0</v>
      </c>
      <c r="R127" s="254"/>
      <c r="S127" s="254" t="s">
        <v>413</v>
      </c>
      <c r="T127" s="255" t="s">
        <v>353</v>
      </c>
      <c r="U127" s="223">
        <v>0</v>
      </c>
      <c r="V127" s="223">
        <f>ROUND(E127*U127,2)</f>
        <v>0</v>
      </c>
      <c r="W127" s="223"/>
      <c r="X127" s="223" t="s">
        <v>1999</v>
      </c>
      <c r="Y127" s="223" t="s">
        <v>355</v>
      </c>
      <c r="Z127" s="212"/>
      <c r="AA127" s="212"/>
      <c r="AB127" s="212"/>
      <c r="AC127" s="212"/>
      <c r="AD127" s="212"/>
      <c r="AE127" s="212"/>
      <c r="AF127" s="212"/>
      <c r="AG127" s="212" t="s">
        <v>2005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49">
        <v>116</v>
      </c>
      <c r="B128" s="250" t="s">
        <v>1997</v>
      </c>
      <c r="C128" s="260" t="s">
        <v>2115</v>
      </c>
      <c r="D128" s="251" t="s">
        <v>537</v>
      </c>
      <c r="E128" s="252">
        <v>215</v>
      </c>
      <c r="F128" s="253"/>
      <c r="G128" s="254">
        <f>ROUND(E128*F128,2)</f>
        <v>0</v>
      </c>
      <c r="H128" s="253"/>
      <c r="I128" s="254">
        <f>ROUND(E128*H128,2)</f>
        <v>0</v>
      </c>
      <c r="J128" s="253"/>
      <c r="K128" s="254">
        <f>ROUND(E128*J128,2)</f>
        <v>0</v>
      </c>
      <c r="L128" s="254">
        <v>21</v>
      </c>
      <c r="M128" s="254">
        <f>G128*(1+L128/100)</f>
        <v>0</v>
      </c>
      <c r="N128" s="252">
        <v>0</v>
      </c>
      <c r="O128" s="252">
        <f>ROUND(E128*N128,2)</f>
        <v>0</v>
      </c>
      <c r="P128" s="252">
        <v>0</v>
      </c>
      <c r="Q128" s="252">
        <f>ROUND(E128*P128,2)</f>
        <v>0</v>
      </c>
      <c r="R128" s="254"/>
      <c r="S128" s="254" t="s">
        <v>413</v>
      </c>
      <c r="T128" s="255" t="s">
        <v>353</v>
      </c>
      <c r="U128" s="223">
        <v>0</v>
      </c>
      <c r="V128" s="223">
        <f>ROUND(E128*U128,2)</f>
        <v>0</v>
      </c>
      <c r="W128" s="223"/>
      <c r="X128" s="223" t="s">
        <v>1999</v>
      </c>
      <c r="Y128" s="223" t="s">
        <v>355</v>
      </c>
      <c r="Z128" s="212"/>
      <c r="AA128" s="212"/>
      <c r="AB128" s="212"/>
      <c r="AC128" s="212"/>
      <c r="AD128" s="212"/>
      <c r="AE128" s="212"/>
      <c r="AF128" s="212"/>
      <c r="AG128" s="212" t="s">
        <v>2000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49">
        <v>117</v>
      </c>
      <c r="B129" s="250" t="s">
        <v>1994</v>
      </c>
      <c r="C129" s="260" t="s">
        <v>2116</v>
      </c>
      <c r="D129" s="251" t="s">
        <v>537</v>
      </c>
      <c r="E129" s="252">
        <v>323</v>
      </c>
      <c r="F129" s="253"/>
      <c r="G129" s="254">
        <f>ROUND(E129*F129,2)</f>
        <v>0</v>
      </c>
      <c r="H129" s="253"/>
      <c r="I129" s="254">
        <f>ROUND(E129*H129,2)</f>
        <v>0</v>
      </c>
      <c r="J129" s="253"/>
      <c r="K129" s="254">
        <f>ROUND(E129*J129,2)</f>
        <v>0</v>
      </c>
      <c r="L129" s="254">
        <v>21</v>
      </c>
      <c r="M129" s="254">
        <f>G129*(1+L129/100)</f>
        <v>0</v>
      </c>
      <c r="N129" s="252">
        <v>0</v>
      </c>
      <c r="O129" s="252">
        <f>ROUND(E129*N129,2)</f>
        <v>0</v>
      </c>
      <c r="P129" s="252">
        <v>0</v>
      </c>
      <c r="Q129" s="252">
        <f>ROUND(E129*P129,2)</f>
        <v>0</v>
      </c>
      <c r="R129" s="254"/>
      <c r="S129" s="254" t="s">
        <v>413</v>
      </c>
      <c r="T129" s="255" t="s">
        <v>353</v>
      </c>
      <c r="U129" s="223">
        <v>0</v>
      </c>
      <c r="V129" s="223">
        <f>ROUND(E129*U129,2)</f>
        <v>0</v>
      </c>
      <c r="W129" s="223"/>
      <c r="X129" s="223" t="s">
        <v>1999</v>
      </c>
      <c r="Y129" s="223" t="s">
        <v>355</v>
      </c>
      <c r="Z129" s="212"/>
      <c r="AA129" s="212"/>
      <c r="AB129" s="212"/>
      <c r="AC129" s="212"/>
      <c r="AD129" s="212"/>
      <c r="AE129" s="212"/>
      <c r="AF129" s="212"/>
      <c r="AG129" s="212" t="s">
        <v>2005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49">
        <v>118</v>
      </c>
      <c r="B130" s="250" t="s">
        <v>1994</v>
      </c>
      <c r="C130" s="260" t="s">
        <v>2117</v>
      </c>
      <c r="D130" s="251" t="s">
        <v>576</v>
      </c>
      <c r="E130" s="252">
        <v>36</v>
      </c>
      <c r="F130" s="253"/>
      <c r="G130" s="254">
        <f>ROUND(E130*F130,2)</f>
        <v>0</v>
      </c>
      <c r="H130" s="253"/>
      <c r="I130" s="254">
        <f>ROUND(E130*H130,2)</f>
        <v>0</v>
      </c>
      <c r="J130" s="253"/>
      <c r="K130" s="254">
        <f>ROUND(E130*J130,2)</f>
        <v>0</v>
      </c>
      <c r="L130" s="254">
        <v>21</v>
      </c>
      <c r="M130" s="254">
        <f>G130*(1+L130/100)</f>
        <v>0</v>
      </c>
      <c r="N130" s="252">
        <v>0</v>
      </c>
      <c r="O130" s="252">
        <f>ROUND(E130*N130,2)</f>
        <v>0</v>
      </c>
      <c r="P130" s="252">
        <v>0</v>
      </c>
      <c r="Q130" s="252">
        <f>ROUND(E130*P130,2)</f>
        <v>0</v>
      </c>
      <c r="R130" s="254"/>
      <c r="S130" s="254" t="s">
        <v>413</v>
      </c>
      <c r="T130" s="255" t="s">
        <v>353</v>
      </c>
      <c r="U130" s="223">
        <v>0</v>
      </c>
      <c r="V130" s="223">
        <f>ROUND(E130*U130,2)</f>
        <v>0</v>
      </c>
      <c r="W130" s="223"/>
      <c r="X130" s="223" t="s">
        <v>1999</v>
      </c>
      <c r="Y130" s="223" t="s">
        <v>355</v>
      </c>
      <c r="Z130" s="212"/>
      <c r="AA130" s="212"/>
      <c r="AB130" s="212"/>
      <c r="AC130" s="212"/>
      <c r="AD130" s="212"/>
      <c r="AE130" s="212"/>
      <c r="AF130" s="212"/>
      <c r="AG130" s="212" t="s">
        <v>2005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49">
        <v>119</v>
      </c>
      <c r="B131" s="250" t="s">
        <v>1994</v>
      </c>
      <c r="C131" s="260" t="s">
        <v>2118</v>
      </c>
      <c r="D131" s="251" t="s">
        <v>576</v>
      </c>
      <c r="E131" s="252">
        <v>78</v>
      </c>
      <c r="F131" s="253"/>
      <c r="G131" s="254">
        <f>ROUND(E131*F131,2)</f>
        <v>0</v>
      </c>
      <c r="H131" s="253"/>
      <c r="I131" s="254">
        <f>ROUND(E131*H131,2)</f>
        <v>0</v>
      </c>
      <c r="J131" s="253"/>
      <c r="K131" s="254">
        <f>ROUND(E131*J131,2)</f>
        <v>0</v>
      </c>
      <c r="L131" s="254">
        <v>21</v>
      </c>
      <c r="M131" s="254">
        <f>G131*(1+L131/100)</f>
        <v>0</v>
      </c>
      <c r="N131" s="252">
        <v>0</v>
      </c>
      <c r="O131" s="252">
        <f>ROUND(E131*N131,2)</f>
        <v>0</v>
      </c>
      <c r="P131" s="252">
        <v>0</v>
      </c>
      <c r="Q131" s="252">
        <f>ROUND(E131*P131,2)</f>
        <v>0</v>
      </c>
      <c r="R131" s="254"/>
      <c r="S131" s="254" t="s">
        <v>413</v>
      </c>
      <c r="T131" s="255" t="s">
        <v>353</v>
      </c>
      <c r="U131" s="223">
        <v>0</v>
      </c>
      <c r="V131" s="223">
        <f>ROUND(E131*U131,2)</f>
        <v>0</v>
      </c>
      <c r="W131" s="223"/>
      <c r="X131" s="223" t="s">
        <v>1999</v>
      </c>
      <c r="Y131" s="223" t="s">
        <v>355</v>
      </c>
      <c r="Z131" s="212"/>
      <c r="AA131" s="212"/>
      <c r="AB131" s="212"/>
      <c r="AC131" s="212"/>
      <c r="AD131" s="212"/>
      <c r="AE131" s="212"/>
      <c r="AF131" s="212"/>
      <c r="AG131" s="212" t="s">
        <v>2005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49">
        <v>120</v>
      </c>
      <c r="B132" s="250" t="s">
        <v>1997</v>
      </c>
      <c r="C132" s="260" t="s">
        <v>2119</v>
      </c>
      <c r="D132" s="251" t="s">
        <v>537</v>
      </c>
      <c r="E132" s="252">
        <v>323</v>
      </c>
      <c r="F132" s="253"/>
      <c r="G132" s="254">
        <f>ROUND(E132*F132,2)</f>
        <v>0</v>
      </c>
      <c r="H132" s="253"/>
      <c r="I132" s="254">
        <f>ROUND(E132*H132,2)</f>
        <v>0</v>
      </c>
      <c r="J132" s="253"/>
      <c r="K132" s="254">
        <f>ROUND(E132*J132,2)</f>
        <v>0</v>
      </c>
      <c r="L132" s="254">
        <v>21</v>
      </c>
      <c r="M132" s="254">
        <f>G132*(1+L132/100)</f>
        <v>0</v>
      </c>
      <c r="N132" s="252">
        <v>0</v>
      </c>
      <c r="O132" s="252">
        <f>ROUND(E132*N132,2)</f>
        <v>0</v>
      </c>
      <c r="P132" s="252">
        <v>0</v>
      </c>
      <c r="Q132" s="252">
        <f>ROUND(E132*P132,2)</f>
        <v>0</v>
      </c>
      <c r="R132" s="254"/>
      <c r="S132" s="254" t="s">
        <v>413</v>
      </c>
      <c r="T132" s="255" t="s">
        <v>353</v>
      </c>
      <c r="U132" s="223">
        <v>0</v>
      </c>
      <c r="V132" s="223">
        <f>ROUND(E132*U132,2)</f>
        <v>0</v>
      </c>
      <c r="W132" s="223"/>
      <c r="X132" s="223" t="s">
        <v>1999</v>
      </c>
      <c r="Y132" s="223" t="s">
        <v>355</v>
      </c>
      <c r="Z132" s="212"/>
      <c r="AA132" s="212"/>
      <c r="AB132" s="212"/>
      <c r="AC132" s="212"/>
      <c r="AD132" s="212"/>
      <c r="AE132" s="212"/>
      <c r="AF132" s="212"/>
      <c r="AG132" s="212" t="s">
        <v>2000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49">
        <v>121</v>
      </c>
      <c r="B133" s="250" t="s">
        <v>1994</v>
      </c>
      <c r="C133" s="260" t="s">
        <v>2120</v>
      </c>
      <c r="D133" s="251" t="s">
        <v>576</v>
      </c>
      <c r="E133" s="252">
        <v>54</v>
      </c>
      <c r="F133" s="253"/>
      <c r="G133" s="254">
        <f>ROUND(E133*F133,2)</f>
        <v>0</v>
      </c>
      <c r="H133" s="253"/>
      <c r="I133" s="254">
        <f>ROUND(E133*H133,2)</f>
        <v>0</v>
      </c>
      <c r="J133" s="253"/>
      <c r="K133" s="254">
        <f>ROUND(E133*J133,2)</f>
        <v>0</v>
      </c>
      <c r="L133" s="254">
        <v>21</v>
      </c>
      <c r="M133" s="254">
        <f>G133*(1+L133/100)</f>
        <v>0</v>
      </c>
      <c r="N133" s="252">
        <v>0</v>
      </c>
      <c r="O133" s="252">
        <f>ROUND(E133*N133,2)</f>
        <v>0</v>
      </c>
      <c r="P133" s="252">
        <v>0</v>
      </c>
      <c r="Q133" s="252">
        <f>ROUND(E133*P133,2)</f>
        <v>0</v>
      </c>
      <c r="R133" s="254"/>
      <c r="S133" s="254" t="s">
        <v>413</v>
      </c>
      <c r="T133" s="255" t="s">
        <v>353</v>
      </c>
      <c r="U133" s="223">
        <v>0</v>
      </c>
      <c r="V133" s="223">
        <f>ROUND(E133*U133,2)</f>
        <v>0</v>
      </c>
      <c r="W133" s="223"/>
      <c r="X133" s="223" t="s">
        <v>1999</v>
      </c>
      <c r="Y133" s="223" t="s">
        <v>355</v>
      </c>
      <c r="Z133" s="212"/>
      <c r="AA133" s="212"/>
      <c r="AB133" s="212"/>
      <c r="AC133" s="212"/>
      <c r="AD133" s="212"/>
      <c r="AE133" s="212"/>
      <c r="AF133" s="212"/>
      <c r="AG133" s="212" t="s">
        <v>2000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49">
        <v>122</v>
      </c>
      <c r="B134" s="250" t="s">
        <v>1997</v>
      </c>
      <c r="C134" s="260" t="s">
        <v>2121</v>
      </c>
      <c r="D134" s="251" t="s">
        <v>576</v>
      </c>
      <c r="E134" s="252">
        <v>54</v>
      </c>
      <c r="F134" s="253"/>
      <c r="G134" s="254">
        <f>ROUND(E134*F134,2)</f>
        <v>0</v>
      </c>
      <c r="H134" s="253"/>
      <c r="I134" s="254">
        <f>ROUND(E134*H134,2)</f>
        <v>0</v>
      </c>
      <c r="J134" s="253"/>
      <c r="K134" s="254">
        <f>ROUND(E134*J134,2)</f>
        <v>0</v>
      </c>
      <c r="L134" s="254">
        <v>21</v>
      </c>
      <c r="M134" s="254">
        <f>G134*(1+L134/100)</f>
        <v>0</v>
      </c>
      <c r="N134" s="252">
        <v>0</v>
      </c>
      <c r="O134" s="252">
        <f>ROUND(E134*N134,2)</f>
        <v>0</v>
      </c>
      <c r="P134" s="252">
        <v>0</v>
      </c>
      <c r="Q134" s="252">
        <f>ROUND(E134*P134,2)</f>
        <v>0</v>
      </c>
      <c r="R134" s="254"/>
      <c r="S134" s="254" t="s">
        <v>413</v>
      </c>
      <c r="T134" s="255" t="s">
        <v>353</v>
      </c>
      <c r="U134" s="223">
        <v>0</v>
      </c>
      <c r="V134" s="223">
        <f>ROUND(E134*U134,2)</f>
        <v>0</v>
      </c>
      <c r="W134" s="223"/>
      <c r="X134" s="223" t="s">
        <v>1999</v>
      </c>
      <c r="Y134" s="223" t="s">
        <v>355</v>
      </c>
      <c r="Z134" s="212"/>
      <c r="AA134" s="212"/>
      <c r="AB134" s="212"/>
      <c r="AC134" s="212"/>
      <c r="AD134" s="212"/>
      <c r="AE134" s="212"/>
      <c r="AF134" s="212"/>
      <c r="AG134" s="212" t="s">
        <v>2005</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49">
        <v>123</v>
      </c>
      <c r="B135" s="250" t="s">
        <v>1994</v>
      </c>
      <c r="C135" s="260" t="s">
        <v>2122</v>
      </c>
      <c r="D135" s="251" t="s">
        <v>537</v>
      </c>
      <c r="E135" s="252">
        <v>264</v>
      </c>
      <c r="F135" s="253"/>
      <c r="G135" s="254">
        <f>ROUND(E135*F135,2)</f>
        <v>0</v>
      </c>
      <c r="H135" s="253"/>
      <c r="I135" s="254">
        <f>ROUND(E135*H135,2)</f>
        <v>0</v>
      </c>
      <c r="J135" s="253"/>
      <c r="K135" s="254">
        <f>ROUND(E135*J135,2)</f>
        <v>0</v>
      </c>
      <c r="L135" s="254">
        <v>21</v>
      </c>
      <c r="M135" s="254">
        <f>G135*(1+L135/100)</f>
        <v>0</v>
      </c>
      <c r="N135" s="252">
        <v>0</v>
      </c>
      <c r="O135" s="252">
        <f>ROUND(E135*N135,2)</f>
        <v>0</v>
      </c>
      <c r="P135" s="252">
        <v>0</v>
      </c>
      <c r="Q135" s="252">
        <f>ROUND(E135*P135,2)</f>
        <v>0</v>
      </c>
      <c r="R135" s="254"/>
      <c r="S135" s="254" t="s">
        <v>413</v>
      </c>
      <c r="T135" s="255" t="s">
        <v>353</v>
      </c>
      <c r="U135" s="223">
        <v>0</v>
      </c>
      <c r="V135" s="223">
        <f>ROUND(E135*U135,2)</f>
        <v>0</v>
      </c>
      <c r="W135" s="223"/>
      <c r="X135" s="223" t="s">
        <v>1999</v>
      </c>
      <c r="Y135" s="223" t="s">
        <v>355</v>
      </c>
      <c r="Z135" s="212"/>
      <c r="AA135" s="212"/>
      <c r="AB135" s="212"/>
      <c r="AC135" s="212"/>
      <c r="AD135" s="212"/>
      <c r="AE135" s="212"/>
      <c r="AF135" s="212"/>
      <c r="AG135" s="212" t="s">
        <v>2005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49">
        <v>124</v>
      </c>
      <c r="B136" s="250" t="s">
        <v>1994</v>
      </c>
      <c r="C136" s="260" t="s">
        <v>2123</v>
      </c>
      <c r="D136" s="251" t="s">
        <v>576</v>
      </c>
      <c r="E136" s="252">
        <v>4</v>
      </c>
      <c r="F136" s="253"/>
      <c r="G136" s="254">
        <f>ROUND(E136*F136,2)</f>
        <v>0</v>
      </c>
      <c r="H136" s="253"/>
      <c r="I136" s="254">
        <f>ROUND(E136*H136,2)</f>
        <v>0</v>
      </c>
      <c r="J136" s="253"/>
      <c r="K136" s="254">
        <f>ROUND(E136*J136,2)</f>
        <v>0</v>
      </c>
      <c r="L136" s="254">
        <v>21</v>
      </c>
      <c r="M136" s="254">
        <f>G136*(1+L136/100)</f>
        <v>0</v>
      </c>
      <c r="N136" s="252">
        <v>0</v>
      </c>
      <c r="O136" s="252">
        <f>ROUND(E136*N136,2)</f>
        <v>0</v>
      </c>
      <c r="P136" s="252">
        <v>0</v>
      </c>
      <c r="Q136" s="252">
        <f>ROUND(E136*P136,2)</f>
        <v>0</v>
      </c>
      <c r="R136" s="254"/>
      <c r="S136" s="254" t="s">
        <v>413</v>
      </c>
      <c r="T136" s="255" t="s">
        <v>353</v>
      </c>
      <c r="U136" s="223">
        <v>0</v>
      </c>
      <c r="V136" s="223">
        <f>ROUND(E136*U136,2)</f>
        <v>0</v>
      </c>
      <c r="W136" s="223"/>
      <c r="X136" s="223" t="s">
        <v>1999</v>
      </c>
      <c r="Y136" s="223" t="s">
        <v>355</v>
      </c>
      <c r="Z136" s="212"/>
      <c r="AA136" s="212"/>
      <c r="AB136" s="212"/>
      <c r="AC136" s="212"/>
      <c r="AD136" s="212"/>
      <c r="AE136" s="212"/>
      <c r="AF136" s="212"/>
      <c r="AG136" s="212" t="s">
        <v>2005</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49">
        <v>125</v>
      </c>
      <c r="B137" s="250" t="s">
        <v>1994</v>
      </c>
      <c r="C137" s="260" t="s">
        <v>2124</v>
      </c>
      <c r="D137" s="251" t="s">
        <v>576</v>
      </c>
      <c r="E137" s="252">
        <v>35</v>
      </c>
      <c r="F137" s="253"/>
      <c r="G137" s="254">
        <f>ROUND(E137*F137,2)</f>
        <v>0</v>
      </c>
      <c r="H137" s="253"/>
      <c r="I137" s="254">
        <f>ROUND(E137*H137,2)</f>
        <v>0</v>
      </c>
      <c r="J137" s="253"/>
      <c r="K137" s="254">
        <f>ROUND(E137*J137,2)</f>
        <v>0</v>
      </c>
      <c r="L137" s="254">
        <v>21</v>
      </c>
      <c r="M137" s="254">
        <f>G137*(1+L137/100)</f>
        <v>0</v>
      </c>
      <c r="N137" s="252">
        <v>0</v>
      </c>
      <c r="O137" s="252">
        <f>ROUND(E137*N137,2)</f>
        <v>0</v>
      </c>
      <c r="P137" s="252">
        <v>0</v>
      </c>
      <c r="Q137" s="252">
        <f>ROUND(E137*P137,2)</f>
        <v>0</v>
      </c>
      <c r="R137" s="254"/>
      <c r="S137" s="254" t="s">
        <v>413</v>
      </c>
      <c r="T137" s="255" t="s">
        <v>353</v>
      </c>
      <c r="U137" s="223">
        <v>0</v>
      </c>
      <c r="V137" s="223">
        <f>ROUND(E137*U137,2)</f>
        <v>0</v>
      </c>
      <c r="W137" s="223"/>
      <c r="X137" s="223" t="s">
        <v>1999</v>
      </c>
      <c r="Y137" s="223" t="s">
        <v>355</v>
      </c>
      <c r="Z137" s="212"/>
      <c r="AA137" s="212"/>
      <c r="AB137" s="212"/>
      <c r="AC137" s="212"/>
      <c r="AD137" s="212"/>
      <c r="AE137" s="212"/>
      <c r="AF137" s="212"/>
      <c r="AG137" s="212" t="s">
        <v>2005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49">
        <v>126</v>
      </c>
      <c r="B138" s="250" t="s">
        <v>1994</v>
      </c>
      <c r="C138" s="260" t="s">
        <v>2125</v>
      </c>
      <c r="D138" s="251" t="s">
        <v>576</v>
      </c>
      <c r="E138" s="252">
        <v>160</v>
      </c>
      <c r="F138" s="253"/>
      <c r="G138" s="254">
        <f>ROUND(E138*F138,2)</f>
        <v>0</v>
      </c>
      <c r="H138" s="253"/>
      <c r="I138" s="254">
        <f>ROUND(E138*H138,2)</f>
        <v>0</v>
      </c>
      <c r="J138" s="253"/>
      <c r="K138" s="254">
        <f>ROUND(E138*J138,2)</f>
        <v>0</v>
      </c>
      <c r="L138" s="254">
        <v>21</v>
      </c>
      <c r="M138" s="254">
        <f>G138*(1+L138/100)</f>
        <v>0</v>
      </c>
      <c r="N138" s="252">
        <v>0</v>
      </c>
      <c r="O138" s="252">
        <f>ROUND(E138*N138,2)</f>
        <v>0</v>
      </c>
      <c r="P138" s="252">
        <v>0</v>
      </c>
      <c r="Q138" s="252">
        <f>ROUND(E138*P138,2)</f>
        <v>0</v>
      </c>
      <c r="R138" s="254"/>
      <c r="S138" s="254" t="s">
        <v>413</v>
      </c>
      <c r="T138" s="255" t="s">
        <v>353</v>
      </c>
      <c r="U138" s="223">
        <v>0</v>
      </c>
      <c r="V138" s="223">
        <f>ROUND(E138*U138,2)</f>
        <v>0</v>
      </c>
      <c r="W138" s="223"/>
      <c r="X138" s="223" t="s">
        <v>1999</v>
      </c>
      <c r="Y138" s="223" t="s">
        <v>355</v>
      </c>
      <c r="Z138" s="212"/>
      <c r="AA138" s="212"/>
      <c r="AB138" s="212"/>
      <c r="AC138" s="212"/>
      <c r="AD138" s="212"/>
      <c r="AE138" s="212"/>
      <c r="AF138" s="212"/>
      <c r="AG138" s="212" t="s">
        <v>2005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49">
        <v>127</v>
      </c>
      <c r="B139" s="250" t="s">
        <v>1994</v>
      </c>
      <c r="C139" s="260" t="s">
        <v>2126</v>
      </c>
      <c r="D139" s="251" t="s">
        <v>576</v>
      </c>
      <c r="E139" s="252">
        <v>74</v>
      </c>
      <c r="F139" s="253"/>
      <c r="G139" s="254">
        <f>ROUND(E139*F139,2)</f>
        <v>0</v>
      </c>
      <c r="H139" s="253"/>
      <c r="I139" s="254">
        <f>ROUND(E139*H139,2)</f>
        <v>0</v>
      </c>
      <c r="J139" s="253"/>
      <c r="K139" s="254">
        <f>ROUND(E139*J139,2)</f>
        <v>0</v>
      </c>
      <c r="L139" s="254">
        <v>21</v>
      </c>
      <c r="M139" s="254">
        <f>G139*(1+L139/100)</f>
        <v>0</v>
      </c>
      <c r="N139" s="252">
        <v>0</v>
      </c>
      <c r="O139" s="252">
        <f>ROUND(E139*N139,2)</f>
        <v>0</v>
      </c>
      <c r="P139" s="252">
        <v>0</v>
      </c>
      <c r="Q139" s="252">
        <f>ROUND(E139*P139,2)</f>
        <v>0</v>
      </c>
      <c r="R139" s="254"/>
      <c r="S139" s="254" t="s">
        <v>413</v>
      </c>
      <c r="T139" s="255" t="s">
        <v>353</v>
      </c>
      <c r="U139" s="223">
        <v>0</v>
      </c>
      <c r="V139" s="223">
        <f>ROUND(E139*U139,2)</f>
        <v>0</v>
      </c>
      <c r="W139" s="223"/>
      <c r="X139" s="223" t="s">
        <v>1999</v>
      </c>
      <c r="Y139" s="223" t="s">
        <v>355</v>
      </c>
      <c r="Z139" s="212"/>
      <c r="AA139" s="212"/>
      <c r="AB139" s="212"/>
      <c r="AC139" s="212"/>
      <c r="AD139" s="212"/>
      <c r="AE139" s="212"/>
      <c r="AF139" s="212"/>
      <c r="AG139" s="212" t="s">
        <v>2005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49">
        <v>128</v>
      </c>
      <c r="B140" s="250" t="s">
        <v>1994</v>
      </c>
      <c r="C140" s="260" t="s">
        <v>2127</v>
      </c>
      <c r="D140" s="251" t="s">
        <v>576</v>
      </c>
      <c r="E140" s="252">
        <v>14</v>
      </c>
      <c r="F140" s="253"/>
      <c r="G140" s="254">
        <f>ROUND(E140*F140,2)</f>
        <v>0</v>
      </c>
      <c r="H140" s="253"/>
      <c r="I140" s="254">
        <f>ROUND(E140*H140,2)</f>
        <v>0</v>
      </c>
      <c r="J140" s="253"/>
      <c r="K140" s="254">
        <f>ROUND(E140*J140,2)</f>
        <v>0</v>
      </c>
      <c r="L140" s="254">
        <v>21</v>
      </c>
      <c r="M140" s="254">
        <f>G140*(1+L140/100)</f>
        <v>0</v>
      </c>
      <c r="N140" s="252">
        <v>0</v>
      </c>
      <c r="O140" s="252">
        <f>ROUND(E140*N140,2)</f>
        <v>0</v>
      </c>
      <c r="P140" s="252">
        <v>0</v>
      </c>
      <c r="Q140" s="252">
        <f>ROUND(E140*P140,2)</f>
        <v>0</v>
      </c>
      <c r="R140" s="254"/>
      <c r="S140" s="254" t="s">
        <v>413</v>
      </c>
      <c r="T140" s="255" t="s">
        <v>353</v>
      </c>
      <c r="U140" s="223">
        <v>0</v>
      </c>
      <c r="V140" s="223">
        <f>ROUND(E140*U140,2)</f>
        <v>0</v>
      </c>
      <c r="W140" s="223"/>
      <c r="X140" s="223" t="s">
        <v>1999</v>
      </c>
      <c r="Y140" s="223" t="s">
        <v>355</v>
      </c>
      <c r="Z140" s="212"/>
      <c r="AA140" s="212"/>
      <c r="AB140" s="212"/>
      <c r="AC140" s="212"/>
      <c r="AD140" s="212"/>
      <c r="AE140" s="212"/>
      <c r="AF140" s="212"/>
      <c r="AG140" s="212" t="s">
        <v>2005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49">
        <v>129</v>
      </c>
      <c r="B141" s="250" t="s">
        <v>1994</v>
      </c>
      <c r="C141" s="260" t="s">
        <v>2128</v>
      </c>
      <c r="D141" s="251" t="s">
        <v>576</v>
      </c>
      <c r="E141" s="252">
        <v>7</v>
      </c>
      <c r="F141" s="253"/>
      <c r="G141" s="254">
        <f>ROUND(E141*F141,2)</f>
        <v>0</v>
      </c>
      <c r="H141" s="253"/>
      <c r="I141" s="254">
        <f>ROUND(E141*H141,2)</f>
        <v>0</v>
      </c>
      <c r="J141" s="253"/>
      <c r="K141" s="254">
        <f>ROUND(E141*J141,2)</f>
        <v>0</v>
      </c>
      <c r="L141" s="254">
        <v>21</v>
      </c>
      <c r="M141" s="254">
        <f>G141*(1+L141/100)</f>
        <v>0</v>
      </c>
      <c r="N141" s="252">
        <v>0</v>
      </c>
      <c r="O141" s="252">
        <f>ROUND(E141*N141,2)</f>
        <v>0</v>
      </c>
      <c r="P141" s="252">
        <v>0</v>
      </c>
      <c r="Q141" s="252">
        <f>ROUND(E141*P141,2)</f>
        <v>0</v>
      </c>
      <c r="R141" s="254"/>
      <c r="S141" s="254" t="s">
        <v>413</v>
      </c>
      <c r="T141" s="255" t="s">
        <v>353</v>
      </c>
      <c r="U141" s="223">
        <v>0</v>
      </c>
      <c r="V141" s="223">
        <f>ROUND(E141*U141,2)</f>
        <v>0</v>
      </c>
      <c r="W141" s="223"/>
      <c r="X141" s="223" t="s">
        <v>1999</v>
      </c>
      <c r="Y141" s="223" t="s">
        <v>355</v>
      </c>
      <c r="Z141" s="212"/>
      <c r="AA141" s="212"/>
      <c r="AB141" s="212"/>
      <c r="AC141" s="212"/>
      <c r="AD141" s="212"/>
      <c r="AE141" s="212"/>
      <c r="AF141" s="212"/>
      <c r="AG141" s="212" t="s">
        <v>2005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49">
        <v>130</v>
      </c>
      <c r="B142" s="250" t="s">
        <v>1997</v>
      </c>
      <c r="C142" s="260" t="s">
        <v>2129</v>
      </c>
      <c r="D142" s="251" t="s">
        <v>576</v>
      </c>
      <c r="E142" s="252">
        <v>7</v>
      </c>
      <c r="F142" s="253"/>
      <c r="G142" s="254">
        <f>ROUND(E142*F142,2)</f>
        <v>0</v>
      </c>
      <c r="H142" s="253"/>
      <c r="I142" s="254">
        <f>ROUND(E142*H142,2)</f>
        <v>0</v>
      </c>
      <c r="J142" s="253"/>
      <c r="K142" s="254">
        <f>ROUND(E142*J142,2)</f>
        <v>0</v>
      </c>
      <c r="L142" s="254">
        <v>21</v>
      </c>
      <c r="M142" s="254">
        <f>G142*(1+L142/100)</f>
        <v>0</v>
      </c>
      <c r="N142" s="252">
        <v>0</v>
      </c>
      <c r="O142" s="252">
        <f>ROUND(E142*N142,2)</f>
        <v>0</v>
      </c>
      <c r="P142" s="252">
        <v>0</v>
      </c>
      <c r="Q142" s="252">
        <f>ROUND(E142*P142,2)</f>
        <v>0</v>
      </c>
      <c r="R142" s="254"/>
      <c r="S142" s="254" t="s">
        <v>413</v>
      </c>
      <c r="T142" s="255" t="s">
        <v>353</v>
      </c>
      <c r="U142" s="223">
        <v>0</v>
      </c>
      <c r="V142" s="223">
        <f>ROUND(E142*U142,2)</f>
        <v>0</v>
      </c>
      <c r="W142" s="223"/>
      <c r="X142" s="223" t="s">
        <v>1999</v>
      </c>
      <c r="Y142" s="223" t="s">
        <v>355</v>
      </c>
      <c r="Z142" s="212"/>
      <c r="AA142" s="212"/>
      <c r="AB142" s="212"/>
      <c r="AC142" s="212"/>
      <c r="AD142" s="212"/>
      <c r="AE142" s="212"/>
      <c r="AF142" s="212"/>
      <c r="AG142" s="212" t="s">
        <v>2000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49">
        <v>131</v>
      </c>
      <c r="B143" s="250" t="s">
        <v>1994</v>
      </c>
      <c r="C143" s="260" t="s">
        <v>2130</v>
      </c>
      <c r="D143" s="251" t="s">
        <v>576</v>
      </c>
      <c r="E143" s="252">
        <v>160</v>
      </c>
      <c r="F143" s="253"/>
      <c r="G143" s="254">
        <f>ROUND(E143*F143,2)</f>
        <v>0</v>
      </c>
      <c r="H143" s="253"/>
      <c r="I143" s="254">
        <f>ROUND(E143*H143,2)</f>
        <v>0</v>
      </c>
      <c r="J143" s="253"/>
      <c r="K143" s="254">
        <f>ROUND(E143*J143,2)</f>
        <v>0</v>
      </c>
      <c r="L143" s="254">
        <v>21</v>
      </c>
      <c r="M143" s="254">
        <f>G143*(1+L143/100)</f>
        <v>0</v>
      </c>
      <c r="N143" s="252">
        <v>0</v>
      </c>
      <c r="O143" s="252">
        <f>ROUND(E143*N143,2)</f>
        <v>0</v>
      </c>
      <c r="P143" s="252">
        <v>0</v>
      </c>
      <c r="Q143" s="252">
        <f>ROUND(E143*P143,2)</f>
        <v>0</v>
      </c>
      <c r="R143" s="254"/>
      <c r="S143" s="254" t="s">
        <v>413</v>
      </c>
      <c r="T143" s="255" t="s">
        <v>353</v>
      </c>
      <c r="U143" s="223">
        <v>0</v>
      </c>
      <c r="V143" s="223">
        <f>ROUND(E143*U143,2)</f>
        <v>0</v>
      </c>
      <c r="W143" s="223"/>
      <c r="X143" s="223" t="s">
        <v>1999</v>
      </c>
      <c r="Y143" s="223" t="s">
        <v>355</v>
      </c>
      <c r="Z143" s="212"/>
      <c r="AA143" s="212"/>
      <c r="AB143" s="212"/>
      <c r="AC143" s="212"/>
      <c r="AD143" s="212"/>
      <c r="AE143" s="212"/>
      <c r="AF143" s="212"/>
      <c r="AG143" s="212" t="s">
        <v>2005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49">
        <v>132</v>
      </c>
      <c r="B144" s="250" t="s">
        <v>1997</v>
      </c>
      <c r="C144" s="260" t="s">
        <v>2131</v>
      </c>
      <c r="D144" s="251" t="s">
        <v>576</v>
      </c>
      <c r="E144" s="252">
        <v>160</v>
      </c>
      <c r="F144" s="253"/>
      <c r="G144" s="254">
        <f>ROUND(E144*F144,2)</f>
        <v>0</v>
      </c>
      <c r="H144" s="253"/>
      <c r="I144" s="254">
        <f>ROUND(E144*H144,2)</f>
        <v>0</v>
      </c>
      <c r="J144" s="253"/>
      <c r="K144" s="254">
        <f>ROUND(E144*J144,2)</f>
        <v>0</v>
      </c>
      <c r="L144" s="254">
        <v>21</v>
      </c>
      <c r="M144" s="254">
        <f>G144*(1+L144/100)</f>
        <v>0</v>
      </c>
      <c r="N144" s="252">
        <v>0</v>
      </c>
      <c r="O144" s="252">
        <f>ROUND(E144*N144,2)</f>
        <v>0</v>
      </c>
      <c r="P144" s="252">
        <v>0</v>
      </c>
      <c r="Q144" s="252">
        <f>ROUND(E144*P144,2)</f>
        <v>0</v>
      </c>
      <c r="R144" s="254"/>
      <c r="S144" s="254" t="s">
        <v>413</v>
      </c>
      <c r="T144" s="255" t="s">
        <v>353</v>
      </c>
      <c r="U144" s="223">
        <v>0</v>
      </c>
      <c r="V144" s="223">
        <f>ROUND(E144*U144,2)</f>
        <v>0</v>
      </c>
      <c r="W144" s="223"/>
      <c r="X144" s="223" t="s">
        <v>1999</v>
      </c>
      <c r="Y144" s="223" t="s">
        <v>355</v>
      </c>
      <c r="Z144" s="212"/>
      <c r="AA144" s="212"/>
      <c r="AB144" s="212"/>
      <c r="AC144" s="212"/>
      <c r="AD144" s="212"/>
      <c r="AE144" s="212"/>
      <c r="AF144" s="212"/>
      <c r="AG144" s="212" t="s">
        <v>2000</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49">
        <v>133</v>
      </c>
      <c r="B145" s="250" t="s">
        <v>1994</v>
      </c>
      <c r="C145" s="260" t="s">
        <v>2132</v>
      </c>
      <c r="D145" s="251" t="s">
        <v>576</v>
      </c>
      <c r="E145" s="252">
        <v>16</v>
      </c>
      <c r="F145" s="253"/>
      <c r="G145" s="254">
        <f>ROUND(E145*F145,2)</f>
        <v>0</v>
      </c>
      <c r="H145" s="253"/>
      <c r="I145" s="254">
        <f>ROUND(E145*H145,2)</f>
        <v>0</v>
      </c>
      <c r="J145" s="253"/>
      <c r="K145" s="254">
        <f>ROUND(E145*J145,2)</f>
        <v>0</v>
      </c>
      <c r="L145" s="254">
        <v>21</v>
      </c>
      <c r="M145" s="254">
        <f>G145*(1+L145/100)</f>
        <v>0</v>
      </c>
      <c r="N145" s="252">
        <v>0</v>
      </c>
      <c r="O145" s="252">
        <f>ROUND(E145*N145,2)</f>
        <v>0</v>
      </c>
      <c r="P145" s="252">
        <v>0</v>
      </c>
      <c r="Q145" s="252">
        <f>ROUND(E145*P145,2)</f>
        <v>0</v>
      </c>
      <c r="R145" s="254"/>
      <c r="S145" s="254" t="s">
        <v>413</v>
      </c>
      <c r="T145" s="255" t="s">
        <v>353</v>
      </c>
      <c r="U145" s="223">
        <v>0</v>
      </c>
      <c r="V145" s="223">
        <f>ROUND(E145*U145,2)</f>
        <v>0</v>
      </c>
      <c r="W145" s="223"/>
      <c r="X145" s="223" t="s">
        <v>1999</v>
      </c>
      <c r="Y145" s="223" t="s">
        <v>355</v>
      </c>
      <c r="Z145" s="212"/>
      <c r="AA145" s="212"/>
      <c r="AB145" s="212"/>
      <c r="AC145" s="212"/>
      <c r="AD145" s="212"/>
      <c r="AE145" s="212"/>
      <c r="AF145" s="212"/>
      <c r="AG145" s="212" t="s">
        <v>2000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49">
        <v>134</v>
      </c>
      <c r="B146" s="250" t="s">
        <v>1997</v>
      </c>
      <c r="C146" s="260" t="s">
        <v>2133</v>
      </c>
      <c r="D146" s="251" t="s">
        <v>576</v>
      </c>
      <c r="E146" s="252">
        <v>160</v>
      </c>
      <c r="F146" s="253"/>
      <c r="G146" s="254">
        <f>ROUND(E146*F146,2)</f>
        <v>0</v>
      </c>
      <c r="H146" s="253"/>
      <c r="I146" s="254">
        <f>ROUND(E146*H146,2)</f>
        <v>0</v>
      </c>
      <c r="J146" s="253"/>
      <c r="K146" s="254">
        <f>ROUND(E146*J146,2)</f>
        <v>0</v>
      </c>
      <c r="L146" s="254">
        <v>21</v>
      </c>
      <c r="M146" s="254">
        <f>G146*(1+L146/100)</f>
        <v>0</v>
      </c>
      <c r="N146" s="252">
        <v>0</v>
      </c>
      <c r="O146" s="252">
        <f>ROUND(E146*N146,2)</f>
        <v>0</v>
      </c>
      <c r="P146" s="252">
        <v>0</v>
      </c>
      <c r="Q146" s="252">
        <f>ROUND(E146*P146,2)</f>
        <v>0</v>
      </c>
      <c r="R146" s="254"/>
      <c r="S146" s="254" t="s">
        <v>413</v>
      </c>
      <c r="T146" s="255" t="s">
        <v>353</v>
      </c>
      <c r="U146" s="223">
        <v>0</v>
      </c>
      <c r="V146" s="223">
        <f>ROUND(E146*U146,2)</f>
        <v>0</v>
      </c>
      <c r="W146" s="223"/>
      <c r="X146" s="223" t="s">
        <v>1999</v>
      </c>
      <c r="Y146" s="223" t="s">
        <v>355</v>
      </c>
      <c r="Z146" s="212"/>
      <c r="AA146" s="212"/>
      <c r="AB146" s="212"/>
      <c r="AC146" s="212"/>
      <c r="AD146" s="212"/>
      <c r="AE146" s="212"/>
      <c r="AF146" s="212"/>
      <c r="AG146" s="212" t="s">
        <v>2000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49">
        <v>135</v>
      </c>
      <c r="B147" s="250" t="s">
        <v>1997</v>
      </c>
      <c r="C147" s="260" t="s">
        <v>2134</v>
      </c>
      <c r="D147" s="251" t="s">
        <v>537</v>
      </c>
      <c r="E147" s="252">
        <v>35</v>
      </c>
      <c r="F147" s="253"/>
      <c r="G147" s="254">
        <f>ROUND(E147*F147,2)</f>
        <v>0</v>
      </c>
      <c r="H147" s="253"/>
      <c r="I147" s="254">
        <f>ROUND(E147*H147,2)</f>
        <v>0</v>
      </c>
      <c r="J147" s="253"/>
      <c r="K147" s="254">
        <f>ROUND(E147*J147,2)</f>
        <v>0</v>
      </c>
      <c r="L147" s="254">
        <v>21</v>
      </c>
      <c r="M147" s="254">
        <f>G147*(1+L147/100)</f>
        <v>0</v>
      </c>
      <c r="N147" s="252">
        <v>0</v>
      </c>
      <c r="O147" s="252">
        <f>ROUND(E147*N147,2)</f>
        <v>0</v>
      </c>
      <c r="P147" s="252">
        <v>0</v>
      </c>
      <c r="Q147" s="252">
        <f>ROUND(E147*P147,2)</f>
        <v>0</v>
      </c>
      <c r="R147" s="254"/>
      <c r="S147" s="254" t="s">
        <v>413</v>
      </c>
      <c r="T147" s="255" t="s">
        <v>353</v>
      </c>
      <c r="U147" s="223">
        <v>0</v>
      </c>
      <c r="V147" s="223">
        <f>ROUND(E147*U147,2)</f>
        <v>0</v>
      </c>
      <c r="W147" s="223"/>
      <c r="X147" s="223" t="s">
        <v>1999</v>
      </c>
      <c r="Y147" s="223" t="s">
        <v>355</v>
      </c>
      <c r="Z147" s="212"/>
      <c r="AA147" s="212"/>
      <c r="AB147" s="212"/>
      <c r="AC147" s="212"/>
      <c r="AD147" s="212"/>
      <c r="AE147" s="212"/>
      <c r="AF147" s="212"/>
      <c r="AG147" s="212" t="s">
        <v>2000</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49">
        <v>136</v>
      </c>
      <c r="B148" s="250" t="s">
        <v>1997</v>
      </c>
      <c r="C148" s="260" t="s">
        <v>2135</v>
      </c>
      <c r="D148" s="251" t="s">
        <v>537</v>
      </c>
      <c r="E148" s="252">
        <v>229</v>
      </c>
      <c r="F148" s="253"/>
      <c r="G148" s="254">
        <f>ROUND(E148*F148,2)</f>
        <v>0</v>
      </c>
      <c r="H148" s="253"/>
      <c r="I148" s="254">
        <f>ROUND(E148*H148,2)</f>
        <v>0</v>
      </c>
      <c r="J148" s="253"/>
      <c r="K148" s="254">
        <f>ROUND(E148*J148,2)</f>
        <v>0</v>
      </c>
      <c r="L148" s="254">
        <v>21</v>
      </c>
      <c r="M148" s="254">
        <f>G148*(1+L148/100)</f>
        <v>0</v>
      </c>
      <c r="N148" s="252">
        <v>0</v>
      </c>
      <c r="O148" s="252">
        <f>ROUND(E148*N148,2)</f>
        <v>0</v>
      </c>
      <c r="P148" s="252">
        <v>0</v>
      </c>
      <c r="Q148" s="252">
        <f>ROUND(E148*P148,2)</f>
        <v>0</v>
      </c>
      <c r="R148" s="254"/>
      <c r="S148" s="254" t="s">
        <v>413</v>
      </c>
      <c r="T148" s="255" t="s">
        <v>353</v>
      </c>
      <c r="U148" s="223">
        <v>0</v>
      </c>
      <c r="V148" s="223">
        <f>ROUND(E148*U148,2)</f>
        <v>0</v>
      </c>
      <c r="W148" s="223"/>
      <c r="X148" s="223" t="s">
        <v>1999</v>
      </c>
      <c r="Y148" s="223" t="s">
        <v>355</v>
      </c>
      <c r="Z148" s="212"/>
      <c r="AA148" s="212"/>
      <c r="AB148" s="212"/>
      <c r="AC148" s="212"/>
      <c r="AD148" s="212"/>
      <c r="AE148" s="212"/>
      <c r="AF148" s="212"/>
      <c r="AG148" s="212" t="s">
        <v>2000</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49">
        <v>137</v>
      </c>
      <c r="B149" s="250" t="s">
        <v>1997</v>
      </c>
      <c r="C149" s="260" t="s">
        <v>2136</v>
      </c>
      <c r="D149" s="251" t="s">
        <v>576</v>
      </c>
      <c r="E149" s="252">
        <v>68</v>
      </c>
      <c r="F149" s="253"/>
      <c r="G149" s="254">
        <f>ROUND(E149*F149,2)</f>
        <v>0</v>
      </c>
      <c r="H149" s="253"/>
      <c r="I149" s="254">
        <f>ROUND(E149*H149,2)</f>
        <v>0</v>
      </c>
      <c r="J149" s="253"/>
      <c r="K149" s="254">
        <f>ROUND(E149*J149,2)</f>
        <v>0</v>
      </c>
      <c r="L149" s="254">
        <v>21</v>
      </c>
      <c r="M149" s="254">
        <f>G149*(1+L149/100)</f>
        <v>0</v>
      </c>
      <c r="N149" s="252">
        <v>0</v>
      </c>
      <c r="O149" s="252">
        <f>ROUND(E149*N149,2)</f>
        <v>0</v>
      </c>
      <c r="P149" s="252">
        <v>0</v>
      </c>
      <c r="Q149" s="252">
        <f>ROUND(E149*P149,2)</f>
        <v>0</v>
      </c>
      <c r="R149" s="254"/>
      <c r="S149" s="254" t="s">
        <v>413</v>
      </c>
      <c r="T149" s="255" t="s">
        <v>353</v>
      </c>
      <c r="U149" s="223">
        <v>0</v>
      </c>
      <c r="V149" s="223">
        <f>ROUND(E149*U149,2)</f>
        <v>0</v>
      </c>
      <c r="W149" s="223"/>
      <c r="X149" s="223" t="s">
        <v>1999</v>
      </c>
      <c r="Y149" s="223" t="s">
        <v>355</v>
      </c>
      <c r="Z149" s="212"/>
      <c r="AA149" s="212"/>
      <c r="AB149" s="212"/>
      <c r="AC149" s="212"/>
      <c r="AD149" s="212"/>
      <c r="AE149" s="212"/>
      <c r="AF149" s="212"/>
      <c r="AG149" s="212" t="s">
        <v>2000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49">
        <v>138</v>
      </c>
      <c r="B150" s="250" t="s">
        <v>1994</v>
      </c>
      <c r="C150" s="260" t="s">
        <v>2137</v>
      </c>
      <c r="D150" s="251" t="s">
        <v>576</v>
      </c>
      <c r="E150" s="252">
        <v>4</v>
      </c>
      <c r="F150" s="253"/>
      <c r="G150" s="254">
        <f>ROUND(E150*F150,2)</f>
        <v>0</v>
      </c>
      <c r="H150" s="253"/>
      <c r="I150" s="254">
        <f>ROUND(E150*H150,2)</f>
        <v>0</v>
      </c>
      <c r="J150" s="253"/>
      <c r="K150" s="254">
        <f>ROUND(E150*J150,2)</f>
        <v>0</v>
      </c>
      <c r="L150" s="254">
        <v>21</v>
      </c>
      <c r="M150" s="254">
        <f>G150*(1+L150/100)</f>
        <v>0</v>
      </c>
      <c r="N150" s="252">
        <v>0</v>
      </c>
      <c r="O150" s="252">
        <f>ROUND(E150*N150,2)</f>
        <v>0</v>
      </c>
      <c r="P150" s="252">
        <v>0</v>
      </c>
      <c r="Q150" s="252">
        <f>ROUND(E150*P150,2)</f>
        <v>0</v>
      </c>
      <c r="R150" s="254"/>
      <c r="S150" s="254" t="s">
        <v>413</v>
      </c>
      <c r="T150" s="255" t="s">
        <v>353</v>
      </c>
      <c r="U150" s="223">
        <v>0</v>
      </c>
      <c r="V150" s="223">
        <f>ROUND(E150*U150,2)</f>
        <v>0</v>
      </c>
      <c r="W150" s="223"/>
      <c r="X150" s="223" t="s">
        <v>1999</v>
      </c>
      <c r="Y150" s="223" t="s">
        <v>355</v>
      </c>
      <c r="Z150" s="212"/>
      <c r="AA150" s="212"/>
      <c r="AB150" s="212"/>
      <c r="AC150" s="212"/>
      <c r="AD150" s="212"/>
      <c r="AE150" s="212"/>
      <c r="AF150" s="212"/>
      <c r="AG150" s="212" t="s">
        <v>2005</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49">
        <v>139</v>
      </c>
      <c r="B151" s="250" t="s">
        <v>1997</v>
      </c>
      <c r="C151" s="260" t="s">
        <v>2138</v>
      </c>
      <c r="D151" s="251" t="s">
        <v>576</v>
      </c>
      <c r="E151" s="252">
        <v>4</v>
      </c>
      <c r="F151" s="253"/>
      <c r="G151" s="254">
        <f>ROUND(E151*F151,2)</f>
        <v>0</v>
      </c>
      <c r="H151" s="253"/>
      <c r="I151" s="254">
        <f>ROUND(E151*H151,2)</f>
        <v>0</v>
      </c>
      <c r="J151" s="253"/>
      <c r="K151" s="254">
        <f>ROUND(E151*J151,2)</f>
        <v>0</v>
      </c>
      <c r="L151" s="254">
        <v>21</v>
      </c>
      <c r="M151" s="254">
        <f>G151*(1+L151/100)</f>
        <v>0</v>
      </c>
      <c r="N151" s="252">
        <v>0</v>
      </c>
      <c r="O151" s="252">
        <f>ROUND(E151*N151,2)</f>
        <v>0</v>
      </c>
      <c r="P151" s="252">
        <v>0</v>
      </c>
      <c r="Q151" s="252">
        <f>ROUND(E151*P151,2)</f>
        <v>0</v>
      </c>
      <c r="R151" s="254"/>
      <c r="S151" s="254" t="s">
        <v>413</v>
      </c>
      <c r="T151" s="255" t="s">
        <v>353</v>
      </c>
      <c r="U151" s="223">
        <v>0</v>
      </c>
      <c r="V151" s="223">
        <f>ROUND(E151*U151,2)</f>
        <v>0</v>
      </c>
      <c r="W151" s="223"/>
      <c r="X151" s="223" t="s">
        <v>1999</v>
      </c>
      <c r="Y151" s="223" t="s">
        <v>355</v>
      </c>
      <c r="Z151" s="212"/>
      <c r="AA151" s="212"/>
      <c r="AB151" s="212"/>
      <c r="AC151" s="212"/>
      <c r="AD151" s="212"/>
      <c r="AE151" s="212"/>
      <c r="AF151" s="212"/>
      <c r="AG151" s="212" t="s">
        <v>2000</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49">
        <v>140</v>
      </c>
      <c r="B152" s="250" t="s">
        <v>1994</v>
      </c>
      <c r="C152" s="260" t="s">
        <v>2139</v>
      </c>
      <c r="D152" s="251" t="s">
        <v>576</v>
      </c>
      <c r="E152" s="252">
        <v>7</v>
      </c>
      <c r="F152" s="253"/>
      <c r="G152" s="254">
        <f>ROUND(E152*F152,2)</f>
        <v>0</v>
      </c>
      <c r="H152" s="253"/>
      <c r="I152" s="254">
        <f>ROUND(E152*H152,2)</f>
        <v>0</v>
      </c>
      <c r="J152" s="253"/>
      <c r="K152" s="254">
        <f>ROUND(E152*J152,2)</f>
        <v>0</v>
      </c>
      <c r="L152" s="254">
        <v>21</v>
      </c>
      <c r="M152" s="254">
        <f>G152*(1+L152/100)</f>
        <v>0</v>
      </c>
      <c r="N152" s="252">
        <v>0</v>
      </c>
      <c r="O152" s="252">
        <f>ROUND(E152*N152,2)</f>
        <v>0</v>
      </c>
      <c r="P152" s="252">
        <v>0</v>
      </c>
      <c r="Q152" s="252">
        <f>ROUND(E152*P152,2)</f>
        <v>0</v>
      </c>
      <c r="R152" s="254"/>
      <c r="S152" s="254" t="s">
        <v>413</v>
      </c>
      <c r="T152" s="255" t="s">
        <v>353</v>
      </c>
      <c r="U152" s="223">
        <v>0</v>
      </c>
      <c r="V152" s="223">
        <f>ROUND(E152*U152,2)</f>
        <v>0</v>
      </c>
      <c r="W152" s="223"/>
      <c r="X152" s="223" t="s">
        <v>1999</v>
      </c>
      <c r="Y152" s="223" t="s">
        <v>355</v>
      </c>
      <c r="Z152" s="212"/>
      <c r="AA152" s="212"/>
      <c r="AB152" s="212"/>
      <c r="AC152" s="212"/>
      <c r="AD152" s="212"/>
      <c r="AE152" s="212"/>
      <c r="AF152" s="212"/>
      <c r="AG152" s="212" t="s">
        <v>2005</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49">
        <v>141</v>
      </c>
      <c r="B153" s="250" t="s">
        <v>1994</v>
      </c>
      <c r="C153" s="260" t="s">
        <v>2140</v>
      </c>
      <c r="D153" s="251" t="s">
        <v>576</v>
      </c>
      <c r="E153" s="252">
        <v>7</v>
      </c>
      <c r="F153" s="253"/>
      <c r="G153" s="254">
        <f>ROUND(E153*F153,2)</f>
        <v>0</v>
      </c>
      <c r="H153" s="253"/>
      <c r="I153" s="254">
        <f>ROUND(E153*H153,2)</f>
        <v>0</v>
      </c>
      <c r="J153" s="253"/>
      <c r="K153" s="254">
        <f>ROUND(E153*J153,2)</f>
        <v>0</v>
      </c>
      <c r="L153" s="254">
        <v>21</v>
      </c>
      <c r="M153" s="254">
        <f>G153*(1+L153/100)</f>
        <v>0</v>
      </c>
      <c r="N153" s="252">
        <v>0</v>
      </c>
      <c r="O153" s="252">
        <f>ROUND(E153*N153,2)</f>
        <v>0</v>
      </c>
      <c r="P153" s="252">
        <v>0</v>
      </c>
      <c r="Q153" s="252">
        <f>ROUND(E153*P153,2)</f>
        <v>0</v>
      </c>
      <c r="R153" s="254"/>
      <c r="S153" s="254" t="s">
        <v>413</v>
      </c>
      <c r="T153" s="255" t="s">
        <v>353</v>
      </c>
      <c r="U153" s="223">
        <v>0</v>
      </c>
      <c r="V153" s="223">
        <f>ROUND(E153*U153,2)</f>
        <v>0</v>
      </c>
      <c r="W153" s="223"/>
      <c r="X153" s="223" t="s">
        <v>1999</v>
      </c>
      <c r="Y153" s="223" t="s">
        <v>355</v>
      </c>
      <c r="Z153" s="212"/>
      <c r="AA153" s="212"/>
      <c r="AB153" s="212"/>
      <c r="AC153" s="212"/>
      <c r="AD153" s="212"/>
      <c r="AE153" s="212"/>
      <c r="AF153" s="212"/>
      <c r="AG153" s="212" t="s">
        <v>2005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49">
        <v>142</v>
      </c>
      <c r="B154" s="250" t="s">
        <v>1997</v>
      </c>
      <c r="C154" s="260" t="s">
        <v>2141</v>
      </c>
      <c r="D154" s="251" t="s">
        <v>576</v>
      </c>
      <c r="E154" s="252">
        <v>8</v>
      </c>
      <c r="F154" s="253"/>
      <c r="G154" s="254">
        <f>ROUND(E154*F154,2)</f>
        <v>0</v>
      </c>
      <c r="H154" s="253"/>
      <c r="I154" s="254">
        <f>ROUND(E154*H154,2)</f>
        <v>0</v>
      </c>
      <c r="J154" s="253"/>
      <c r="K154" s="254">
        <f>ROUND(E154*J154,2)</f>
        <v>0</v>
      </c>
      <c r="L154" s="254">
        <v>21</v>
      </c>
      <c r="M154" s="254">
        <f>G154*(1+L154/100)</f>
        <v>0</v>
      </c>
      <c r="N154" s="252">
        <v>0</v>
      </c>
      <c r="O154" s="252">
        <f>ROUND(E154*N154,2)</f>
        <v>0</v>
      </c>
      <c r="P154" s="252">
        <v>0</v>
      </c>
      <c r="Q154" s="252">
        <f>ROUND(E154*P154,2)</f>
        <v>0</v>
      </c>
      <c r="R154" s="254"/>
      <c r="S154" s="254" t="s">
        <v>413</v>
      </c>
      <c r="T154" s="255" t="s">
        <v>353</v>
      </c>
      <c r="U154" s="223">
        <v>0</v>
      </c>
      <c r="V154" s="223">
        <f>ROUND(E154*U154,2)</f>
        <v>0</v>
      </c>
      <c r="W154" s="223"/>
      <c r="X154" s="223" t="s">
        <v>1999</v>
      </c>
      <c r="Y154" s="223" t="s">
        <v>355</v>
      </c>
      <c r="Z154" s="212"/>
      <c r="AA154" s="212"/>
      <c r="AB154" s="212"/>
      <c r="AC154" s="212"/>
      <c r="AD154" s="212"/>
      <c r="AE154" s="212"/>
      <c r="AF154" s="212"/>
      <c r="AG154" s="212" t="s">
        <v>2000</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x14ac:dyDescent="0.2">
      <c r="A155" s="229" t="s">
        <v>347</v>
      </c>
      <c r="B155" s="230" t="s">
        <v>305</v>
      </c>
      <c r="C155" s="256" t="s">
        <v>306</v>
      </c>
      <c r="D155" s="231"/>
      <c r="E155" s="232"/>
      <c r="F155" s="233"/>
      <c r="G155" s="233">
        <f>SUMIF(AG156:AG159,"&lt;&gt;NOR",G156:G159)</f>
        <v>0</v>
      </c>
      <c r="H155" s="233"/>
      <c r="I155" s="233">
        <f>SUM(I156:I159)</f>
        <v>0</v>
      </c>
      <c r="J155" s="233"/>
      <c r="K155" s="233">
        <f>SUM(K156:K159)</f>
        <v>0</v>
      </c>
      <c r="L155" s="233"/>
      <c r="M155" s="233">
        <f>SUM(M156:M159)</f>
        <v>0</v>
      </c>
      <c r="N155" s="232"/>
      <c r="O155" s="232">
        <f>SUM(O156:O159)</f>
        <v>0</v>
      </c>
      <c r="P155" s="232"/>
      <c r="Q155" s="232">
        <f>SUM(Q156:Q159)</f>
        <v>0</v>
      </c>
      <c r="R155" s="233"/>
      <c r="S155" s="233"/>
      <c r="T155" s="234"/>
      <c r="U155" s="228"/>
      <c r="V155" s="228">
        <f>SUM(V156:V159)</f>
        <v>0</v>
      </c>
      <c r="W155" s="228"/>
      <c r="X155" s="228"/>
      <c r="Y155" s="228"/>
      <c r="AG155" t="s">
        <v>348</v>
      </c>
    </row>
    <row r="156" spans="1:60" outlineLevel="1" x14ac:dyDescent="0.2">
      <c r="A156" s="249">
        <v>143</v>
      </c>
      <c r="B156" s="250" t="s">
        <v>1997</v>
      </c>
      <c r="C156" s="260" t="s">
        <v>2142</v>
      </c>
      <c r="D156" s="251" t="s">
        <v>537</v>
      </c>
      <c r="E156" s="252">
        <v>5</v>
      </c>
      <c r="F156" s="253"/>
      <c r="G156" s="254">
        <f>ROUND(E156*F156,2)</f>
        <v>0</v>
      </c>
      <c r="H156" s="253"/>
      <c r="I156" s="254">
        <f>ROUND(E156*H156,2)</f>
        <v>0</v>
      </c>
      <c r="J156" s="253"/>
      <c r="K156" s="254">
        <f>ROUND(E156*J156,2)</f>
        <v>0</v>
      </c>
      <c r="L156" s="254">
        <v>21</v>
      </c>
      <c r="M156" s="254">
        <f>G156*(1+L156/100)</f>
        <v>0</v>
      </c>
      <c r="N156" s="252">
        <v>0</v>
      </c>
      <c r="O156" s="252">
        <f>ROUND(E156*N156,2)</f>
        <v>0</v>
      </c>
      <c r="P156" s="252">
        <v>0</v>
      </c>
      <c r="Q156" s="252">
        <f>ROUND(E156*P156,2)</f>
        <v>0</v>
      </c>
      <c r="R156" s="254"/>
      <c r="S156" s="254" t="s">
        <v>413</v>
      </c>
      <c r="T156" s="255" t="s">
        <v>353</v>
      </c>
      <c r="U156" s="223">
        <v>0</v>
      </c>
      <c r="V156" s="223">
        <f>ROUND(E156*U156,2)</f>
        <v>0</v>
      </c>
      <c r="W156" s="223"/>
      <c r="X156" s="223" t="s">
        <v>1999</v>
      </c>
      <c r="Y156" s="223" t="s">
        <v>355</v>
      </c>
      <c r="Z156" s="212"/>
      <c r="AA156" s="212"/>
      <c r="AB156" s="212"/>
      <c r="AC156" s="212"/>
      <c r="AD156" s="212"/>
      <c r="AE156" s="212"/>
      <c r="AF156" s="212"/>
      <c r="AG156" s="212" t="s">
        <v>2000</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49">
        <v>144</v>
      </c>
      <c r="B157" s="250" t="s">
        <v>1997</v>
      </c>
      <c r="C157" s="260" t="s">
        <v>2143</v>
      </c>
      <c r="D157" s="251" t="s">
        <v>450</v>
      </c>
      <c r="E157" s="252">
        <v>0.875</v>
      </c>
      <c r="F157" s="253"/>
      <c r="G157" s="254">
        <f>ROUND(E157*F157,2)</f>
        <v>0</v>
      </c>
      <c r="H157" s="253"/>
      <c r="I157" s="254">
        <f>ROUND(E157*H157,2)</f>
        <v>0</v>
      </c>
      <c r="J157" s="253"/>
      <c r="K157" s="254">
        <f>ROUND(E157*J157,2)</f>
        <v>0</v>
      </c>
      <c r="L157" s="254">
        <v>21</v>
      </c>
      <c r="M157" s="254">
        <f>G157*(1+L157/100)</f>
        <v>0</v>
      </c>
      <c r="N157" s="252">
        <v>0</v>
      </c>
      <c r="O157" s="252">
        <f>ROUND(E157*N157,2)</f>
        <v>0</v>
      </c>
      <c r="P157" s="252">
        <v>0</v>
      </c>
      <c r="Q157" s="252">
        <f>ROUND(E157*P157,2)</f>
        <v>0</v>
      </c>
      <c r="R157" s="254"/>
      <c r="S157" s="254" t="s">
        <v>413</v>
      </c>
      <c r="T157" s="255" t="s">
        <v>353</v>
      </c>
      <c r="U157" s="223">
        <v>0</v>
      </c>
      <c r="V157" s="223">
        <f>ROUND(E157*U157,2)</f>
        <v>0</v>
      </c>
      <c r="W157" s="223"/>
      <c r="X157" s="223" t="s">
        <v>1999</v>
      </c>
      <c r="Y157" s="223" t="s">
        <v>355</v>
      </c>
      <c r="Z157" s="212"/>
      <c r="AA157" s="212"/>
      <c r="AB157" s="212"/>
      <c r="AC157" s="212"/>
      <c r="AD157" s="212"/>
      <c r="AE157" s="212"/>
      <c r="AF157" s="212"/>
      <c r="AG157" s="212" t="s">
        <v>2000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49">
        <v>145</v>
      </c>
      <c r="B158" s="250" t="s">
        <v>1997</v>
      </c>
      <c r="C158" s="260" t="s">
        <v>2144</v>
      </c>
      <c r="D158" s="251" t="s">
        <v>450</v>
      </c>
      <c r="E158" s="252">
        <v>0.88</v>
      </c>
      <c r="F158" s="253"/>
      <c r="G158" s="254">
        <f>ROUND(E158*F158,2)</f>
        <v>0</v>
      </c>
      <c r="H158" s="253"/>
      <c r="I158" s="254">
        <f>ROUND(E158*H158,2)</f>
        <v>0</v>
      </c>
      <c r="J158" s="253"/>
      <c r="K158" s="254">
        <f>ROUND(E158*J158,2)</f>
        <v>0</v>
      </c>
      <c r="L158" s="254">
        <v>21</v>
      </c>
      <c r="M158" s="254">
        <f>G158*(1+L158/100)</f>
        <v>0</v>
      </c>
      <c r="N158" s="252">
        <v>0</v>
      </c>
      <c r="O158" s="252">
        <f>ROUND(E158*N158,2)</f>
        <v>0</v>
      </c>
      <c r="P158" s="252">
        <v>0</v>
      </c>
      <c r="Q158" s="252">
        <f>ROUND(E158*P158,2)</f>
        <v>0</v>
      </c>
      <c r="R158" s="254"/>
      <c r="S158" s="254" t="s">
        <v>413</v>
      </c>
      <c r="T158" s="255" t="s">
        <v>353</v>
      </c>
      <c r="U158" s="223">
        <v>0</v>
      </c>
      <c r="V158" s="223">
        <f>ROUND(E158*U158,2)</f>
        <v>0</v>
      </c>
      <c r="W158" s="223"/>
      <c r="X158" s="223" t="s">
        <v>1999</v>
      </c>
      <c r="Y158" s="223" t="s">
        <v>355</v>
      </c>
      <c r="Z158" s="212"/>
      <c r="AA158" s="212"/>
      <c r="AB158" s="212"/>
      <c r="AC158" s="212"/>
      <c r="AD158" s="212"/>
      <c r="AE158" s="212"/>
      <c r="AF158" s="212"/>
      <c r="AG158" s="212" t="s">
        <v>2005</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49">
        <v>146</v>
      </c>
      <c r="B159" s="250" t="s">
        <v>1994</v>
      </c>
      <c r="C159" s="260" t="s">
        <v>2103</v>
      </c>
      <c r="D159" s="251" t="s">
        <v>1751</v>
      </c>
      <c r="E159" s="252">
        <v>1</v>
      </c>
      <c r="F159" s="253"/>
      <c r="G159" s="254">
        <f>ROUND(E159*F159,2)</f>
        <v>0</v>
      </c>
      <c r="H159" s="253"/>
      <c r="I159" s="254">
        <f>ROUND(E159*H159,2)</f>
        <v>0</v>
      </c>
      <c r="J159" s="253"/>
      <c r="K159" s="254">
        <f>ROUND(E159*J159,2)</f>
        <v>0</v>
      </c>
      <c r="L159" s="254">
        <v>21</v>
      </c>
      <c r="M159" s="254">
        <f>G159*(1+L159/100)</f>
        <v>0</v>
      </c>
      <c r="N159" s="252">
        <v>0</v>
      </c>
      <c r="O159" s="252">
        <f>ROUND(E159*N159,2)</f>
        <v>0</v>
      </c>
      <c r="P159" s="252">
        <v>0</v>
      </c>
      <c r="Q159" s="252">
        <f>ROUND(E159*P159,2)</f>
        <v>0</v>
      </c>
      <c r="R159" s="254"/>
      <c r="S159" s="254" t="s">
        <v>413</v>
      </c>
      <c r="T159" s="255" t="s">
        <v>353</v>
      </c>
      <c r="U159" s="223">
        <v>0</v>
      </c>
      <c r="V159" s="223">
        <f>ROUND(E159*U159,2)</f>
        <v>0</v>
      </c>
      <c r="W159" s="223"/>
      <c r="X159" s="223" t="s">
        <v>1999</v>
      </c>
      <c r="Y159" s="223" t="s">
        <v>355</v>
      </c>
      <c r="Z159" s="212"/>
      <c r="AA159" s="212"/>
      <c r="AB159" s="212"/>
      <c r="AC159" s="212"/>
      <c r="AD159" s="212"/>
      <c r="AE159" s="212"/>
      <c r="AF159" s="212"/>
      <c r="AG159" s="212" t="s">
        <v>2005</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x14ac:dyDescent="0.2">
      <c r="A160" s="229" t="s">
        <v>347</v>
      </c>
      <c r="B160" s="230" t="s">
        <v>318</v>
      </c>
      <c r="C160" s="256" t="s">
        <v>28</v>
      </c>
      <c r="D160" s="231"/>
      <c r="E160" s="232"/>
      <c r="F160" s="233"/>
      <c r="G160" s="233">
        <f>SUMIF(AG161:AG183,"&lt;&gt;NOR",G161:G183)</f>
        <v>0</v>
      </c>
      <c r="H160" s="233"/>
      <c r="I160" s="233">
        <f>SUM(I161:I183)</f>
        <v>0</v>
      </c>
      <c r="J160" s="233"/>
      <c r="K160" s="233">
        <f>SUM(K161:K183)</f>
        <v>0</v>
      </c>
      <c r="L160" s="233"/>
      <c r="M160" s="233">
        <f>SUM(M161:M183)</f>
        <v>0</v>
      </c>
      <c r="N160" s="232"/>
      <c r="O160" s="232">
        <f>SUM(O161:O183)</f>
        <v>0</v>
      </c>
      <c r="P160" s="232"/>
      <c r="Q160" s="232">
        <f>SUM(Q161:Q183)</f>
        <v>0</v>
      </c>
      <c r="R160" s="233"/>
      <c r="S160" s="233"/>
      <c r="T160" s="234"/>
      <c r="U160" s="228"/>
      <c r="V160" s="228">
        <f>SUM(V161:V183)</f>
        <v>0</v>
      </c>
      <c r="W160" s="228"/>
      <c r="X160" s="228"/>
      <c r="Y160" s="228"/>
      <c r="AG160" t="s">
        <v>348</v>
      </c>
    </row>
    <row r="161" spans="1:60" outlineLevel="1" x14ac:dyDescent="0.2">
      <c r="A161" s="249">
        <v>147</v>
      </c>
      <c r="B161" s="250" t="s">
        <v>1997</v>
      </c>
      <c r="C161" s="260" t="s">
        <v>2145</v>
      </c>
      <c r="D161" s="251" t="s">
        <v>2109</v>
      </c>
      <c r="E161" s="252">
        <v>2</v>
      </c>
      <c r="F161" s="253"/>
      <c r="G161" s="254">
        <f>ROUND(E161*F161,2)</f>
        <v>0</v>
      </c>
      <c r="H161" s="253"/>
      <c r="I161" s="254">
        <f>ROUND(E161*H161,2)</f>
        <v>0</v>
      </c>
      <c r="J161" s="253"/>
      <c r="K161" s="254">
        <f>ROUND(E161*J161,2)</f>
        <v>0</v>
      </c>
      <c r="L161" s="254">
        <v>21</v>
      </c>
      <c r="M161" s="254">
        <f>G161*(1+L161/100)</f>
        <v>0</v>
      </c>
      <c r="N161" s="252">
        <v>0</v>
      </c>
      <c r="O161" s="252">
        <f>ROUND(E161*N161,2)</f>
        <v>0</v>
      </c>
      <c r="P161" s="252">
        <v>0</v>
      </c>
      <c r="Q161" s="252">
        <f>ROUND(E161*P161,2)</f>
        <v>0</v>
      </c>
      <c r="R161" s="254"/>
      <c r="S161" s="254" t="s">
        <v>413</v>
      </c>
      <c r="T161" s="255" t="s">
        <v>353</v>
      </c>
      <c r="U161" s="223">
        <v>0</v>
      </c>
      <c r="V161" s="223">
        <f>ROUND(E161*U161,2)</f>
        <v>0</v>
      </c>
      <c r="W161" s="223"/>
      <c r="X161" s="223" t="s">
        <v>1999</v>
      </c>
      <c r="Y161" s="223" t="s">
        <v>355</v>
      </c>
      <c r="Z161" s="212"/>
      <c r="AA161" s="212"/>
      <c r="AB161" s="212"/>
      <c r="AC161" s="212"/>
      <c r="AD161" s="212"/>
      <c r="AE161" s="212"/>
      <c r="AF161" s="212"/>
      <c r="AG161" s="212" t="s">
        <v>2000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49">
        <v>148</v>
      </c>
      <c r="B162" s="250" t="s">
        <v>1997</v>
      </c>
      <c r="C162" s="260" t="s">
        <v>2146</v>
      </c>
      <c r="D162" s="251" t="s">
        <v>1751</v>
      </c>
      <c r="E162" s="252">
        <v>1</v>
      </c>
      <c r="F162" s="253"/>
      <c r="G162" s="254">
        <f>ROUND(E162*F162,2)</f>
        <v>0</v>
      </c>
      <c r="H162" s="253"/>
      <c r="I162" s="254">
        <f>ROUND(E162*H162,2)</f>
        <v>0</v>
      </c>
      <c r="J162" s="253"/>
      <c r="K162" s="254">
        <f>ROUND(E162*J162,2)</f>
        <v>0</v>
      </c>
      <c r="L162" s="254">
        <v>21</v>
      </c>
      <c r="M162" s="254">
        <f>G162*(1+L162/100)</f>
        <v>0</v>
      </c>
      <c r="N162" s="252">
        <v>0</v>
      </c>
      <c r="O162" s="252">
        <f>ROUND(E162*N162,2)</f>
        <v>0</v>
      </c>
      <c r="P162" s="252">
        <v>0</v>
      </c>
      <c r="Q162" s="252">
        <f>ROUND(E162*P162,2)</f>
        <v>0</v>
      </c>
      <c r="R162" s="254"/>
      <c r="S162" s="254" t="s">
        <v>413</v>
      </c>
      <c r="T162" s="255" t="s">
        <v>353</v>
      </c>
      <c r="U162" s="223">
        <v>0</v>
      </c>
      <c r="V162" s="223">
        <f>ROUND(E162*U162,2)</f>
        <v>0</v>
      </c>
      <c r="W162" s="223"/>
      <c r="X162" s="223" t="s">
        <v>1999</v>
      </c>
      <c r="Y162" s="223" t="s">
        <v>355</v>
      </c>
      <c r="Z162" s="212"/>
      <c r="AA162" s="212"/>
      <c r="AB162" s="212"/>
      <c r="AC162" s="212"/>
      <c r="AD162" s="212"/>
      <c r="AE162" s="212"/>
      <c r="AF162" s="212"/>
      <c r="AG162" s="212" t="s">
        <v>2005</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49">
        <v>149</v>
      </c>
      <c r="B163" s="250" t="s">
        <v>1997</v>
      </c>
      <c r="C163" s="260" t="s">
        <v>2147</v>
      </c>
      <c r="D163" s="251" t="s">
        <v>1758</v>
      </c>
      <c r="E163" s="252">
        <v>48</v>
      </c>
      <c r="F163" s="253"/>
      <c r="G163" s="254">
        <f>ROUND(E163*F163,2)</f>
        <v>0</v>
      </c>
      <c r="H163" s="253"/>
      <c r="I163" s="254">
        <f>ROUND(E163*H163,2)</f>
        <v>0</v>
      </c>
      <c r="J163" s="253"/>
      <c r="K163" s="254">
        <f>ROUND(E163*J163,2)</f>
        <v>0</v>
      </c>
      <c r="L163" s="254">
        <v>21</v>
      </c>
      <c r="M163" s="254">
        <f>G163*(1+L163/100)</f>
        <v>0</v>
      </c>
      <c r="N163" s="252">
        <v>0</v>
      </c>
      <c r="O163" s="252">
        <f>ROUND(E163*N163,2)</f>
        <v>0</v>
      </c>
      <c r="P163" s="252">
        <v>0</v>
      </c>
      <c r="Q163" s="252">
        <f>ROUND(E163*P163,2)</f>
        <v>0</v>
      </c>
      <c r="R163" s="254"/>
      <c r="S163" s="254" t="s">
        <v>413</v>
      </c>
      <c r="T163" s="255" t="s">
        <v>353</v>
      </c>
      <c r="U163" s="223">
        <v>0</v>
      </c>
      <c r="V163" s="223">
        <f>ROUND(E163*U163,2)</f>
        <v>0</v>
      </c>
      <c r="W163" s="223"/>
      <c r="X163" s="223" t="s">
        <v>1999</v>
      </c>
      <c r="Y163" s="223" t="s">
        <v>355</v>
      </c>
      <c r="Z163" s="212"/>
      <c r="AA163" s="212"/>
      <c r="AB163" s="212"/>
      <c r="AC163" s="212"/>
      <c r="AD163" s="212"/>
      <c r="AE163" s="212"/>
      <c r="AF163" s="212"/>
      <c r="AG163" s="212" t="s">
        <v>2000</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49">
        <v>150</v>
      </c>
      <c r="B164" s="250" t="s">
        <v>1997</v>
      </c>
      <c r="C164" s="260" t="s">
        <v>2148</v>
      </c>
      <c r="D164" s="251" t="s">
        <v>1758</v>
      </c>
      <c r="E164" s="252">
        <v>3</v>
      </c>
      <c r="F164" s="253"/>
      <c r="G164" s="254">
        <f>ROUND(E164*F164,2)</f>
        <v>0</v>
      </c>
      <c r="H164" s="253"/>
      <c r="I164" s="254">
        <f>ROUND(E164*H164,2)</f>
        <v>0</v>
      </c>
      <c r="J164" s="253"/>
      <c r="K164" s="254">
        <f>ROUND(E164*J164,2)</f>
        <v>0</v>
      </c>
      <c r="L164" s="254">
        <v>21</v>
      </c>
      <c r="M164" s="254">
        <f>G164*(1+L164/100)</f>
        <v>0</v>
      </c>
      <c r="N164" s="252">
        <v>0</v>
      </c>
      <c r="O164" s="252">
        <f>ROUND(E164*N164,2)</f>
        <v>0</v>
      </c>
      <c r="P164" s="252">
        <v>0</v>
      </c>
      <c r="Q164" s="252">
        <f>ROUND(E164*P164,2)</f>
        <v>0</v>
      </c>
      <c r="R164" s="254"/>
      <c r="S164" s="254" t="s">
        <v>413</v>
      </c>
      <c r="T164" s="255" t="s">
        <v>353</v>
      </c>
      <c r="U164" s="223">
        <v>0</v>
      </c>
      <c r="V164" s="223">
        <f>ROUND(E164*U164,2)</f>
        <v>0</v>
      </c>
      <c r="W164" s="223"/>
      <c r="X164" s="223" t="s">
        <v>1999</v>
      </c>
      <c r="Y164" s="223" t="s">
        <v>355</v>
      </c>
      <c r="Z164" s="212"/>
      <c r="AA164" s="212"/>
      <c r="AB164" s="212"/>
      <c r="AC164" s="212"/>
      <c r="AD164" s="212"/>
      <c r="AE164" s="212"/>
      <c r="AF164" s="212"/>
      <c r="AG164" s="212" t="s">
        <v>2000</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49">
        <v>151</v>
      </c>
      <c r="B165" s="250" t="s">
        <v>1997</v>
      </c>
      <c r="C165" s="260" t="s">
        <v>2149</v>
      </c>
      <c r="D165" s="251" t="s">
        <v>1758</v>
      </c>
      <c r="E165" s="252">
        <v>4</v>
      </c>
      <c r="F165" s="253"/>
      <c r="G165" s="254">
        <f>ROUND(E165*F165,2)</f>
        <v>0</v>
      </c>
      <c r="H165" s="253"/>
      <c r="I165" s="254">
        <f>ROUND(E165*H165,2)</f>
        <v>0</v>
      </c>
      <c r="J165" s="253"/>
      <c r="K165" s="254">
        <f>ROUND(E165*J165,2)</f>
        <v>0</v>
      </c>
      <c r="L165" s="254">
        <v>21</v>
      </c>
      <c r="M165" s="254">
        <f>G165*(1+L165/100)</f>
        <v>0</v>
      </c>
      <c r="N165" s="252">
        <v>0</v>
      </c>
      <c r="O165" s="252">
        <f>ROUND(E165*N165,2)</f>
        <v>0</v>
      </c>
      <c r="P165" s="252">
        <v>0</v>
      </c>
      <c r="Q165" s="252">
        <f>ROUND(E165*P165,2)</f>
        <v>0</v>
      </c>
      <c r="R165" s="254"/>
      <c r="S165" s="254" t="s">
        <v>413</v>
      </c>
      <c r="T165" s="255" t="s">
        <v>353</v>
      </c>
      <c r="U165" s="223">
        <v>0</v>
      </c>
      <c r="V165" s="223">
        <f>ROUND(E165*U165,2)</f>
        <v>0</v>
      </c>
      <c r="W165" s="223"/>
      <c r="X165" s="223" t="s">
        <v>1999</v>
      </c>
      <c r="Y165" s="223" t="s">
        <v>355</v>
      </c>
      <c r="Z165" s="212"/>
      <c r="AA165" s="212"/>
      <c r="AB165" s="212"/>
      <c r="AC165" s="212"/>
      <c r="AD165" s="212"/>
      <c r="AE165" s="212"/>
      <c r="AF165" s="212"/>
      <c r="AG165" s="212" t="s">
        <v>2000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49">
        <v>152</v>
      </c>
      <c r="B166" s="250" t="s">
        <v>1997</v>
      </c>
      <c r="C166" s="260" t="s">
        <v>2150</v>
      </c>
      <c r="D166" s="251" t="s">
        <v>1758</v>
      </c>
      <c r="E166" s="252">
        <v>48</v>
      </c>
      <c r="F166" s="253"/>
      <c r="G166" s="254">
        <f>ROUND(E166*F166,2)</f>
        <v>0</v>
      </c>
      <c r="H166" s="253"/>
      <c r="I166" s="254">
        <f>ROUND(E166*H166,2)</f>
        <v>0</v>
      </c>
      <c r="J166" s="253"/>
      <c r="K166" s="254">
        <f>ROUND(E166*J166,2)</f>
        <v>0</v>
      </c>
      <c r="L166" s="254">
        <v>21</v>
      </c>
      <c r="M166" s="254">
        <f>G166*(1+L166/100)</f>
        <v>0</v>
      </c>
      <c r="N166" s="252">
        <v>0</v>
      </c>
      <c r="O166" s="252">
        <f>ROUND(E166*N166,2)</f>
        <v>0</v>
      </c>
      <c r="P166" s="252">
        <v>0</v>
      </c>
      <c r="Q166" s="252">
        <f>ROUND(E166*P166,2)</f>
        <v>0</v>
      </c>
      <c r="R166" s="254"/>
      <c r="S166" s="254" t="s">
        <v>413</v>
      </c>
      <c r="T166" s="255" t="s">
        <v>353</v>
      </c>
      <c r="U166" s="223">
        <v>0</v>
      </c>
      <c r="V166" s="223">
        <f>ROUND(E166*U166,2)</f>
        <v>0</v>
      </c>
      <c r="W166" s="223"/>
      <c r="X166" s="223" t="s">
        <v>1999</v>
      </c>
      <c r="Y166" s="223" t="s">
        <v>355</v>
      </c>
      <c r="Z166" s="212"/>
      <c r="AA166" s="212"/>
      <c r="AB166" s="212"/>
      <c r="AC166" s="212"/>
      <c r="AD166" s="212"/>
      <c r="AE166" s="212"/>
      <c r="AF166" s="212"/>
      <c r="AG166" s="212" t="s">
        <v>2000</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49">
        <v>153</v>
      </c>
      <c r="B167" s="250" t="s">
        <v>1997</v>
      </c>
      <c r="C167" s="260" t="s">
        <v>2151</v>
      </c>
      <c r="D167" s="251" t="s">
        <v>1758</v>
      </c>
      <c r="E167" s="252">
        <v>24</v>
      </c>
      <c r="F167" s="253"/>
      <c r="G167" s="254">
        <f>ROUND(E167*F167,2)</f>
        <v>0</v>
      </c>
      <c r="H167" s="253"/>
      <c r="I167" s="254">
        <f>ROUND(E167*H167,2)</f>
        <v>0</v>
      </c>
      <c r="J167" s="253"/>
      <c r="K167" s="254">
        <f>ROUND(E167*J167,2)</f>
        <v>0</v>
      </c>
      <c r="L167" s="254">
        <v>21</v>
      </c>
      <c r="M167" s="254">
        <f>G167*(1+L167/100)</f>
        <v>0</v>
      </c>
      <c r="N167" s="252">
        <v>0</v>
      </c>
      <c r="O167" s="252">
        <f>ROUND(E167*N167,2)</f>
        <v>0</v>
      </c>
      <c r="P167" s="252">
        <v>0</v>
      </c>
      <c r="Q167" s="252">
        <f>ROUND(E167*P167,2)</f>
        <v>0</v>
      </c>
      <c r="R167" s="254"/>
      <c r="S167" s="254" t="s">
        <v>413</v>
      </c>
      <c r="T167" s="255" t="s">
        <v>353</v>
      </c>
      <c r="U167" s="223">
        <v>0</v>
      </c>
      <c r="V167" s="223">
        <f>ROUND(E167*U167,2)</f>
        <v>0</v>
      </c>
      <c r="W167" s="223"/>
      <c r="X167" s="223" t="s">
        <v>1999</v>
      </c>
      <c r="Y167" s="223" t="s">
        <v>355</v>
      </c>
      <c r="Z167" s="212"/>
      <c r="AA167" s="212"/>
      <c r="AB167" s="212"/>
      <c r="AC167" s="212"/>
      <c r="AD167" s="212"/>
      <c r="AE167" s="212"/>
      <c r="AF167" s="212"/>
      <c r="AG167" s="212" t="s">
        <v>2000</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49">
        <v>154</v>
      </c>
      <c r="B168" s="250" t="s">
        <v>1997</v>
      </c>
      <c r="C168" s="260" t="s">
        <v>2152</v>
      </c>
      <c r="D168" s="251" t="s">
        <v>1758</v>
      </c>
      <c r="E168" s="252">
        <v>16</v>
      </c>
      <c r="F168" s="253"/>
      <c r="G168" s="254">
        <f>ROUND(E168*F168,2)</f>
        <v>0</v>
      </c>
      <c r="H168" s="253"/>
      <c r="I168" s="254">
        <f>ROUND(E168*H168,2)</f>
        <v>0</v>
      </c>
      <c r="J168" s="253"/>
      <c r="K168" s="254">
        <f>ROUND(E168*J168,2)</f>
        <v>0</v>
      </c>
      <c r="L168" s="254">
        <v>21</v>
      </c>
      <c r="M168" s="254">
        <f>G168*(1+L168/100)</f>
        <v>0</v>
      </c>
      <c r="N168" s="252">
        <v>0</v>
      </c>
      <c r="O168" s="252">
        <f>ROUND(E168*N168,2)</f>
        <v>0</v>
      </c>
      <c r="P168" s="252">
        <v>0</v>
      </c>
      <c r="Q168" s="252">
        <f>ROUND(E168*P168,2)</f>
        <v>0</v>
      </c>
      <c r="R168" s="254"/>
      <c r="S168" s="254" t="s">
        <v>413</v>
      </c>
      <c r="T168" s="255" t="s">
        <v>353</v>
      </c>
      <c r="U168" s="223">
        <v>0</v>
      </c>
      <c r="V168" s="223">
        <f>ROUND(E168*U168,2)</f>
        <v>0</v>
      </c>
      <c r="W168" s="223"/>
      <c r="X168" s="223" t="s">
        <v>1999</v>
      </c>
      <c r="Y168" s="223" t="s">
        <v>355</v>
      </c>
      <c r="Z168" s="212"/>
      <c r="AA168" s="212"/>
      <c r="AB168" s="212"/>
      <c r="AC168" s="212"/>
      <c r="AD168" s="212"/>
      <c r="AE168" s="212"/>
      <c r="AF168" s="212"/>
      <c r="AG168" s="212" t="s">
        <v>2000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49">
        <v>155</v>
      </c>
      <c r="B169" s="250" t="s">
        <v>1997</v>
      </c>
      <c r="C169" s="260" t="s">
        <v>2153</v>
      </c>
      <c r="D169" s="251" t="s">
        <v>1758</v>
      </c>
      <c r="E169" s="252">
        <v>6</v>
      </c>
      <c r="F169" s="253"/>
      <c r="G169" s="254">
        <f>ROUND(E169*F169,2)</f>
        <v>0</v>
      </c>
      <c r="H169" s="253"/>
      <c r="I169" s="254">
        <f>ROUND(E169*H169,2)</f>
        <v>0</v>
      </c>
      <c r="J169" s="253"/>
      <c r="K169" s="254">
        <f>ROUND(E169*J169,2)</f>
        <v>0</v>
      </c>
      <c r="L169" s="254">
        <v>21</v>
      </c>
      <c r="M169" s="254">
        <f>G169*(1+L169/100)</f>
        <v>0</v>
      </c>
      <c r="N169" s="252">
        <v>0</v>
      </c>
      <c r="O169" s="252">
        <f>ROUND(E169*N169,2)</f>
        <v>0</v>
      </c>
      <c r="P169" s="252">
        <v>0</v>
      </c>
      <c r="Q169" s="252">
        <f>ROUND(E169*P169,2)</f>
        <v>0</v>
      </c>
      <c r="R169" s="254"/>
      <c r="S169" s="254" t="s">
        <v>413</v>
      </c>
      <c r="T169" s="255" t="s">
        <v>353</v>
      </c>
      <c r="U169" s="223">
        <v>0</v>
      </c>
      <c r="V169" s="223">
        <f>ROUND(E169*U169,2)</f>
        <v>0</v>
      </c>
      <c r="W169" s="223"/>
      <c r="X169" s="223" t="s">
        <v>1999</v>
      </c>
      <c r="Y169" s="223" t="s">
        <v>355</v>
      </c>
      <c r="Z169" s="212"/>
      <c r="AA169" s="212"/>
      <c r="AB169" s="212"/>
      <c r="AC169" s="212"/>
      <c r="AD169" s="212"/>
      <c r="AE169" s="212"/>
      <c r="AF169" s="212"/>
      <c r="AG169" s="212" t="s">
        <v>2000</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49">
        <v>156</v>
      </c>
      <c r="B170" s="250" t="s">
        <v>1997</v>
      </c>
      <c r="C170" s="260" t="s">
        <v>2154</v>
      </c>
      <c r="D170" s="251" t="s">
        <v>1758</v>
      </c>
      <c r="E170" s="252">
        <v>4</v>
      </c>
      <c r="F170" s="253"/>
      <c r="G170" s="254">
        <f>ROUND(E170*F170,2)</f>
        <v>0</v>
      </c>
      <c r="H170" s="253"/>
      <c r="I170" s="254">
        <f>ROUND(E170*H170,2)</f>
        <v>0</v>
      </c>
      <c r="J170" s="253"/>
      <c r="K170" s="254">
        <f>ROUND(E170*J170,2)</f>
        <v>0</v>
      </c>
      <c r="L170" s="254">
        <v>21</v>
      </c>
      <c r="M170" s="254">
        <f>G170*(1+L170/100)</f>
        <v>0</v>
      </c>
      <c r="N170" s="252">
        <v>0</v>
      </c>
      <c r="O170" s="252">
        <f>ROUND(E170*N170,2)</f>
        <v>0</v>
      </c>
      <c r="P170" s="252">
        <v>0</v>
      </c>
      <c r="Q170" s="252">
        <f>ROUND(E170*P170,2)</f>
        <v>0</v>
      </c>
      <c r="R170" s="254"/>
      <c r="S170" s="254" t="s">
        <v>413</v>
      </c>
      <c r="T170" s="255" t="s">
        <v>353</v>
      </c>
      <c r="U170" s="223">
        <v>0</v>
      </c>
      <c r="V170" s="223">
        <f>ROUND(E170*U170,2)</f>
        <v>0</v>
      </c>
      <c r="W170" s="223"/>
      <c r="X170" s="223" t="s">
        <v>1999</v>
      </c>
      <c r="Y170" s="223" t="s">
        <v>355</v>
      </c>
      <c r="Z170" s="212"/>
      <c r="AA170" s="212"/>
      <c r="AB170" s="212"/>
      <c r="AC170" s="212"/>
      <c r="AD170" s="212"/>
      <c r="AE170" s="212"/>
      <c r="AF170" s="212"/>
      <c r="AG170" s="212" t="s">
        <v>2000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49">
        <v>157</v>
      </c>
      <c r="B171" s="250" t="s">
        <v>1997</v>
      </c>
      <c r="C171" s="260" t="s">
        <v>2155</v>
      </c>
      <c r="D171" s="251" t="s">
        <v>1758</v>
      </c>
      <c r="E171" s="252">
        <v>26</v>
      </c>
      <c r="F171" s="253"/>
      <c r="G171" s="254">
        <f>ROUND(E171*F171,2)</f>
        <v>0</v>
      </c>
      <c r="H171" s="253"/>
      <c r="I171" s="254">
        <f>ROUND(E171*H171,2)</f>
        <v>0</v>
      </c>
      <c r="J171" s="253"/>
      <c r="K171" s="254">
        <f>ROUND(E171*J171,2)</f>
        <v>0</v>
      </c>
      <c r="L171" s="254">
        <v>21</v>
      </c>
      <c r="M171" s="254">
        <f>G171*(1+L171/100)</f>
        <v>0</v>
      </c>
      <c r="N171" s="252">
        <v>0</v>
      </c>
      <c r="O171" s="252">
        <f>ROUND(E171*N171,2)</f>
        <v>0</v>
      </c>
      <c r="P171" s="252">
        <v>0</v>
      </c>
      <c r="Q171" s="252">
        <f>ROUND(E171*P171,2)</f>
        <v>0</v>
      </c>
      <c r="R171" s="254"/>
      <c r="S171" s="254" t="s">
        <v>413</v>
      </c>
      <c r="T171" s="255" t="s">
        <v>353</v>
      </c>
      <c r="U171" s="223">
        <v>0</v>
      </c>
      <c r="V171" s="223">
        <f>ROUND(E171*U171,2)</f>
        <v>0</v>
      </c>
      <c r="W171" s="223"/>
      <c r="X171" s="223" t="s">
        <v>1999</v>
      </c>
      <c r="Y171" s="223" t="s">
        <v>355</v>
      </c>
      <c r="Z171" s="212"/>
      <c r="AA171" s="212"/>
      <c r="AB171" s="212"/>
      <c r="AC171" s="212"/>
      <c r="AD171" s="212"/>
      <c r="AE171" s="212"/>
      <c r="AF171" s="212"/>
      <c r="AG171" s="212" t="s">
        <v>2000</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49">
        <v>158</v>
      </c>
      <c r="B172" s="250" t="s">
        <v>1997</v>
      </c>
      <c r="C172" s="260" t="s">
        <v>2156</v>
      </c>
      <c r="D172" s="251" t="s">
        <v>1758</v>
      </c>
      <c r="E172" s="252">
        <v>6</v>
      </c>
      <c r="F172" s="253"/>
      <c r="G172" s="254">
        <f>ROUND(E172*F172,2)</f>
        <v>0</v>
      </c>
      <c r="H172" s="253"/>
      <c r="I172" s="254">
        <f>ROUND(E172*H172,2)</f>
        <v>0</v>
      </c>
      <c r="J172" s="253"/>
      <c r="K172" s="254">
        <f>ROUND(E172*J172,2)</f>
        <v>0</v>
      </c>
      <c r="L172" s="254">
        <v>21</v>
      </c>
      <c r="M172" s="254">
        <f>G172*(1+L172/100)</f>
        <v>0</v>
      </c>
      <c r="N172" s="252">
        <v>0</v>
      </c>
      <c r="O172" s="252">
        <f>ROUND(E172*N172,2)</f>
        <v>0</v>
      </c>
      <c r="P172" s="252">
        <v>0</v>
      </c>
      <c r="Q172" s="252">
        <f>ROUND(E172*P172,2)</f>
        <v>0</v>
      </c>
      <c r="R172" s="254"/>
      <c r="S172" s="254" t="s">
        <v>413</v>
      </c>
      <c r="T172" s="255" t="s">
        <v>353</v>
      </c>
      <c r="U172" s="223">
        <v>0</v>
      </c>
      <c r="V172" s="223">
        <f>ROUND(E172*U172,2)</f>
        <v>0</v>
      </c>
      <c r="W172" s="223"/>
      <c r="X172" s="223" t="s">
        <v>1999</v>
      </c>
      <c r="Y172" s="223" t="s">
        <v>355</v>
      </c>
      <c r="Z172" s="212"/>
      <c r="AA172" s="212"/>
      <c r="AB172" s="212"/>
      <c r="AC172" s="212"/>
      <c r="AD172" s="212"/>
      <c r="AE172" s="212"/>
      <c r="AF172" s="212"/>
      <c r="AG172" s="212" t="s">
        <v>2000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49">
        <v>159</v>
      </c>
      <c r="B173" s="250" t="s">
        <v>1997</v>
      </c>
      <c r="C173" s="260" t="s">
        <v>2157</v>
      </c>
      <c r="D173" s="251" t="s">
        <v>2105</v>
      </c>
      <c r="E173" s="252">
        <v>80</v>
      </c>
      <c r="F173" s="253"/>
      <c r="G173" s="254">
        <f>ROUND(E173*F173,2)</f>
        <v>0</v>
      </c>
      <c r="H173" s="253"/>
      <c r="I173" s="254">
        <f>ROUND(E173*H173,2)</f>
        <v>0</v>
      </c>
      <c r="J173" s="253"/>
      <c r="K173" s="254">
        <f>ROUND(E173*J173,2)</f>
        <v>0</v>
      </c>
      <c r="L173" s="254">
        <v>21</v>
      </c>
      <c r="M173" s="254">
        <f>G173*(1+L173/100)</f>
        <v>0</v>
      </c>
      <c r="N173" s="252">
        <v>0</v>
      </c>
      <c r="O173" s="252">
        <f>ROUND(E173*N173,2)</f>
        <v>0</v>
      </c>
      <c r="P173" s="252">
        <v>0</v>
      </c>
      <c r="Q173" s="252">
        <f>ROUND(E173*P173,2)</f>
        <v>0</v>
      </c>
      <c r="R173" s="254"/>
      <c r="S173" s="254" t="s">
        <v>413</v>
      </c>
      <c r="T173" s="255" t="s">
        <v>353</v>
      </c>
      <c r="U173" s="223">
        <v>0</v>
      </c>
      <c r="V173" s="223">
        <f>ROUND(E173*U173,2)</f>
        <v>0</v>
      </c>
      <c r="W173" s="223"/>
      <c r="X173" s="223" t="s">
        <v>1999</v>
      </c>
      <c r="Y173" s="223" t="s">
        <v>355</v>
      </c>
      <c r="Z173" s="212"/>
      <c r="AA173" s="212"/>
      <c r="AB173" s="212"/>
      <c r="AC173" s="212"/>
      <c r="AD173" s="212"/>
      <c r="AE173" s="212"/>
      <c r="AF173" s="212"/>
      <c r="AG173" s="212" t="s">
        <v>2000</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49">
        <v>160</v>
      </c>
      <c r="B174" s="250" t="s">
        <v>1997</v>
      </c>
      <c r="C174" s="260" t="s">
        <v>2158</v>
      </c>
      <c r="D174" s="251" t="s">
        <v>1751</v>
      </c>
      <c r="E174" s="252">
        <v>1</v>
      </c>
      <c r="F174" s="253"/>
      <c r="G174" s="254">
        <f>ROUND(E174*F174,2)</f>
        <v>0</v>
      </c>
      <c r="H174" s="253"/>
      <c r="I174" s="254">
        <f>ROUND(E174*H174,2)</f>
        <v>0</v>
      </c>
      <c r="J174" s="253"/>
      <c r="K174" s="254">
        <f>ROUND(E174*J174,2)</f>
        <v>0</v>
      </c>
      <c r="L174" s="254">
        <v>21</v>
      </c>
      <c r="M174" s="254">
        <f>G174*(1+L174/100)</f>
        <v>0</v>
      </c>
      <c r="N174" s="252">
        <v>0</v>
      </c>
      <c r="O174" s="252">
        <f>ROUND(E174*N174,2)</f>
        <v>0</v>
      </c>
      <c r="P174" s="252">
        <v>0</v>
      </c>
      <c r="Q174" s="252">
        <f>ROUND(E174*P174,2)</f>
        <v>0</v>
      </c>
      <c r="R174" s="254"/>
      <c r="S174" s="254" t="s">
        <v>413</v>
      </c>
      <c r="T174" s="255" t="s">
        <v>353</v>
      </c>
      <c r="U174" s="223">
        <v>0</v>
      </c>
      <c r="V174" s="223">
        <f>ROUND(E174*U174,2)</f>
        <v>0</v>
      </c>
      <c r="W174" s="223"/>
      <c r="X174" s="223" t="s">
        <v>2159</v>
      </c>
      <c r="Y174" s="223" t="s">
        <v>355</v>
      </c>
      <c r="Z174" s="212"/>
      <c r="AA174" s="212"/>
      <c r="AB174" s="212"/>
      <c r="AC174" s="212"/>
      <c r="AD174" s="212"/>
      <c r="AE174" s="212"/>
      <c r="AF174" s="212"/>
      <c r="AG174" s="212" t="s">
        <v>2160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49">
        <v>161</v>
      </c>
      <c r="B175" s="250" t="s">
        <v>1997</v>
      </c>
      <c r="C175" s="260" t="s">
        <v>2161</v>
      </c>
      <c r="D175" s="251" t="s">
        <v>1751</v>
      </c>
      <c r="E175" s="252">
        <v>1</v>
      </c>
      <c r="F175" s="253"/>
      <c r="G175" s="254">
        <f>ROUND(E175*F175,2)</f>
        <v>0</v>
      </c>
      <c r="H175" s="253"/>
      <c r="I175" s="254">
        <f>ROUND(E175*H175,2)</f>
        <v>0</v>
      </c>
      <c r="J175" s="253"/>
      <c r="K175" s="254">
        <f>ROUND(E175*J175,2)</f>
        <v>0</v>
      </c>
      <c r="L175" s="254">
        <v>21</v>
      </c>
      <c r="M175" s="254">
        <f>G175*(1+L175/100)</f>
        <v>0</v>
      </c>
      <c r="N175" s="252">
        <v>0</v>
      </c>
      <c r="O175" s="252">
        <f>ROUND(E175*N175,2)</f>
        <v>0</v>
      </c>
      <c r="P175" s="252">
        <v>0</v>
      </c>
      <c r="Q175" s="252">
        <f>ROUND(E175*P175,2)</f>
        <v>0</v>
      </c>
      <c r="R175" s="254"/>
      <c r="S175" s="254" t="s">
        <v>413</v>
      </c>
      <c r="T175" s="255" t="s">
        <v>353</v>
      </c>
      <c r="U175" s="223">
        <v>0</v>
      </c>
      <c r="V175" s="223">
        <f>ROUND(E175*U175,2)</f>
        <v>0</v>
      </c>
      <c r="W175" s="223"/>
      <c r="X175" s="223" t="s">
        <v>1999</v>
      </c>
      <c r="Y175" s="223" t="s">
        <v>355</v>
      </c>
      <c r="Z175" s="212"/>
      <c r="AA175" s="212"/>
      <c r="AB175" s="212"/>
      <c r="AC175" s="212"/>
      <c r="AD175" s="212"/>
      <c r="AE175" s="212"/>
      <c r="AF175" s="212"/>
      <c r="AG175" s="212" t="s">
        <v>2000</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49">
        <v>162</v>
      </c>
      <c r="B176" s="250" t="s">
        <v>1997</v>
      </c>
      <c r="C176" s="260" t="s">
        <v>2162</v>
      </c>
      <c r="D176" s="251" t="s">
        <v>576</v>
      </c>
      <c r="E176" s="252">
        <v>1</v>
      </c>
      <c r="F176" s="253"/>
      <c r="G176" s="254">
        <f>ROUND(E176*F176,2)</f>
        <v>0</v>
      </c>
      <c r="H176" s="253"/>
      <c r="I176" s="254">
        <f>ROUND(E176*H176,2)</f>
        <v>0</v>
      </c>
      <c r="J176" s="253"/>
      <c r="K176" s="254">
        <f>ROUND(E176*J176,2)</f>
        <v>0</v>
      </c>
      <c r="L176" s="254">
        <v>21</v>
      </c>
      <c r="M176" s="254">
        <f>G176*(1+L176/100)</f>
        <v>0</v>
      </c>
      <c r="N176" s="252">
        <v>0</v>
      </c>
      <c r="O176" s="252">
        <f>ROUND(E176*N176,2)</f>
        <v>0</v>
      </c>
      <c r="P176" s="252">
        <v>0</v>
      </c>
      <c r="Q176" s="252">
        <f>ROUND(E176*P176,2)</f>
        <v>0</v>
      </c>
      <c r="R176" s="254"/>
      <c r="S176" s="254" t="s">
        <v>413</v>
      </c>
      <c r="T176" s="255" t="s">
        <v>353</v>
      </c>
      <c r="U176" s="223">
        <v>0</v>
      </c>
      <c r="V176" s="223">
        <f>ROUND(E176*U176,2)</f>
        <v>0</v>
      </c>
      <c r="W176" s="223"/>
      <c r="X176" s="223" t="s">
        <v>1999</v>
      </c>
      <c r="Y176" s="223" t="s">
        <v>355</v>
      </c>
      <c r="Z176" s="212"/>
      <c r="AA176" s="212"/>
      <c r="AB176" s="212"/>
      <c r="AC176" s="212"/>
      <c r="AD176" s="212"/>
      <c r="AE176" s="212"/>
      <c r="AF176" s="212"/>
      <c r="AG176" s="212" t="s">
        <v>2005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49">
        <v>163</v>
      </c>
      <c r="B177" s="250" t="s">
        <v>1997</v>
      </c>
      <c r="C177" s="260" t="s">
        <v>2163</v>
      </c>
      <c r="D177" s="251" t="s">
        <v>576</v>
      </c>
      <c r="E177" s="252">
        <v>1</v>
      </c>
      <c r="F177" s="253"/>
      <c r="G177" s="254">
        <f>ROUND(E177*F177,2)</f>
        <v>0</v>
      </c>
      <c r="H177" s="253"/>
      <c r="I177" s="254">
        <f>ROUND(E177*H177,2)</f>
        <v>0</v>
      </c>
      <c r="J177" s="253"/>
      <c r="K177" s="254">
        <f>ROUND(E177*J177,2)</f>
        <v>0</v>
      </c>
      <c r="L177" s="254">
        <v>21</v>
      </c>
      <c r="M177" s="254">
        <f>G177*(1+L177/100)</f>
        <v>0</v>
      </c>
      <c r="N177" s="252">
        <v>0</v>
      </c>
      <c r="O177" s="252">
        <f>ROUND(E177*N177,2)</f>
        <v>0</v>
      </c>
      <c r="P177" s="252">
        <v>0</v>
      </c>
      <c r="Q177" s="252">
        <f>ROUND(E177*P177,2)</f>
        <v>0</v>
      </c>
      <c r="R177" s="254"/>
      <c r="S177" s="254" t="s">
        <v>413</v>
      </c>
      <c r="T177" s="255" t="s">
        <v>353</v>
      </c>
      <c r="U177" s="223">
        <v>0</v>
      </c>
      <c r="V177" s="223">
        <f>ROUND(E177*U177,2)</f>
        <v>0</v>
      </c>
      <c r="W177" s="223"/>
      <c r="X177" s="223" t="s">
        <v>1999</v>
      </c>
      <c r="Y177" s="223" t="s">
        <v>355</v>
      </c>
      <c r="Z177" s="212"/>
      <c r="AA177" s="212"/>
      <c r="AB177" s="212"/>
      <c r="AC177" s="212"/>
      <c r="AD177" s="212"/>
      <c r="AE177" s="212"/>
      <c r="AF177" s="212"/>
      <c r="AG177" s="212" t="s">
        <v>2005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49">
        <v>164</v>
      </c>
      <c r="B178" s="250" t="s">
        <v>1997</v>
      </c>
      <c r="C178" s="260" t="s">
        <v>2164</v>
      </c>
      <c r="D178" s="251" t="s">
        <v>445</v>
      </c>
      <c r="E178" s="252">
        <v>14</v>
      </c>
      <c r="F178" s="253"/>
      <c r="G178" s="254">
        <f>ROUND(E178*F178,2)</f>
        <v>0</v>
      </c>
      <c r="H178" s="253"/>
      <c r="I178" s="254">
        <f>ROUND(E178*H178,2)</f>
        <v>0</v>
      </c>
      <c r="J178" s="253"/>
      <c r="K178" s="254">
        <f>ROUND(E178*J178,2)</f>
        <v>0</v>
      </c>
      <c r="L178" s="254">
        <v>21</v>
      </c>
      <c r="M178" s="254">
        <f>G178*(1+L178/100)</f>
        <v>0</v>
      </c>
      <c r="N178" s="252">
        <v>0</v>
      </c>
      <c r="O178" s="252">
        <f>ROUND(E178*N178,2)</f>
        <v>0</v>
      </c>
      <c r="P178" s="252">
        <v>0</v>
      </c>
      <c r="Q178" s="252">
        <f>ROUND(E178*P178,2)</f>
        <v>0</v>
      </c>
      <c r="R178" s="254"/>
      <c r="S178" s="254" t="s">
        <v>413</v>
      </c>
      <c r="T178" s="255" t="s">
        <v>353</v>
      </c>
      <c r="U178" s="223">
        <v>0</v>
      </c>
      <c r="V178" s="223">
        <f>ROUND(E178*U178,2)</f>
        <v>0</v>
      </c>
      <c r="W178" s="223"/>
      <c r="X178" s="223" t="s">
        <v>1999</v>
      </c>
      <c r="Y178" s="223" t="s">
        <v>355</v>
      </c>
      <c r="Z178" s="212"/>
      <c r="AA178" s="212"/>
      <c r="AB178" s="212"/>
      <c r="AC178" s="212"/>
      <c r="AD178" s="212"/>
      <c r="AE178" s="212"/>
      <c r="AF178" s="212"/>
      <c r="AG178" s="212" t="s">
        <v>2000</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49">
        <v>165</v>
      </c>
      <c r="B179" s="250" t="s">
        <v>1997</v>
      </c>
      <c r="C179" s="260" t="s">
        <v>2165</v>
      </c>
      <c r="D179" s="251" t="s">
        <v>576</v>
      </c>
      <c r="E179" s="252">
        <v>1</v>
      </c>
      <c r="F179" s="253"/>
      <c r="G179" s="254">
        <f>ROUND(E179*F179,2)</f>
        <v>0</v>
      </c>
      <c r="H179" s="253"/>
      <c r="I179" s="254">
        <f>ROUND(E179*H179,2)</f>
        <v>0</v>
      </c>
      <c r="J179" s="253"/>
      <c r="K179" s="254">
        <f>ROUND(E179*J179,2)</f>
        <v>0</v>
      </c>
      <c r="L179" s="254">
        <v>21</v>
      </c>
      <c r="M179" s="254">
        <f>G179*(1+L179/100)</f>
        <v>0</v>
      </c>
      <c r="N179" s="252">
        <v>0</v>
      </c>
      <c r="O179" s="252">
        <f>ROUND(E179*N179,2)</f>
        <v>0</v>
      </c>
      <c r="P179" s="252">
        <v>0</v>
      </c>
      <c r="Q179" s="252">
        <f>ROUND(E179*P179,2)</f>
        <v>0</v>
      </c>
      <c r="R179" s="254"/>
      <c r="S179" s="254" t="s">
        <v>413</v>
      </c>
      <c r="T179" s="255" t="s">
        <v>353</v>
      </c>
      <c r="U179" s="223">
        <v>0</v>
      </c>
      <c r="V179" s="223">
        <f>ROUND(E179*U179,2)</f>
        <v>0</v>
      </c>
      <c r="W179" s="223"/>
      <c r="X179" s="223" t="s">
        <v>1999</v>
      </c>
      <c r="Y179" s="223" t="s">
        <v>355</v>
      </c>
      <c r="Z179" s="212"/>
      <c r="AA179" s="212"/>
      <c r="AB179" s="212"/>
      <c r="AC179" s="212"/>
      <c r="AD179" s="212"/>
      <c r="AE179" s="212"/>
      <c r="AF179" s="212"/>
      <c r="AG179" s="212" t="s">
        <v>2005</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49">
        <v>166</v>
      </c>
      <c r="B180" s="250" t="s">
        <v>1997</v>
      </c>
      <c r="C180" s="260" t="s">
        <v>2166</v>
      </c>
      <c r="D180" s="251" t="s">
        <v>576</v>
      </c>
      <c r="E180" s="252">
        <v>1</v>
      </c>
      <c r="F180" s="253"/>
      <c r="G180" s="254">
        <f>ROUND(E180*F180,2)</f>
        <v>0</v>
      </c>
      <c r="H180" s="253"/>
      <c r="I180" s="254">
        <f>ROUND(E180*H180,2)</f>
        <v>0</v>
      </c>
      <c r="J180" s="253"/>
      <c r="K180" s="254">
        <f>ROUND(E180*J180,2)</f>
        <v>0</v>
      </c>
      <c r="L180" s="254">
        <v>21</v>
      </c>
      <c r="M180" s="254">
        <f>G180*(1+L180/100)</f>
        <v>0</v>
      </c>
      <c r="N180" s="252">
        <v>0</v>
      </c>
      <c r="O180" s="252">
        <f>ROUND(E180*N180,2)</f>
        <v>0</v>
      </c>
      <c r="P180" s="252">
        <v>0</v>
      </c>
      <c r="Q180" s="252">
        <f>ROUND(E180*P180,2)</f>
        <v>0</v>
      </c>
      <c r="R180" s="254"/>
      <c r="S180" s="254" t="s">
        <v>413</v>
      </c>
      <c r="T180" s="255" t="s">
        <v>353</v>
      </c>
      <c r="U180" s="223">
        <v>0</v>
      </c>
      <c r="V180" s="223">
        <f>ROUND(E180*U180,2)</f>
        <v>0</v>
      </c>
      <c r="W180" s="223"/>
      <c r="X180" s="223" t="s">
        <v>1999</v>
      </c>
      <c r="Y180" s="223" t="s">
        <v>355</v>
      </c>
      <c r="Z180" s="212"/>
      <c r="AA180" s="212"/>
      <c r="AB180" s="212"/>
      <c r="AC180" s="212"/>
      <c r="AD180" s="212"/>
      <c r="AE180" s="212"/>
      <c r="AF180" s="212"/>
      <c r="AG180" s="212" t="s">
        <v>2005</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49">
        <v>167</v>
      </c>
      <c r="B181" s="250" t="s">
        <v>1997</v>
      </c>
      <c r="C181" s="260" t="s">
        <v>2167</v>
      </c>
      <c r="D181" s="251" t="s">
        <v>576</v>
      </c>
      <c r="E181" s="252">
        <v>3</v>
      </c>
      <c r="F181" s="253"/>
      <c r="G181" s="254">
        <f>ROUND(E181*F181,2)</f>
        <v>0</v>
      </c>
      <c r="H181" s="253"/>
      <c r="I181" s="254">
        <f>ROUND(E181*H181,2)</f>
        <v>0</v>
      </c>
      <c r="J181" s="253"/>
      <c r="K181" s="254">
        <f>ROUND(E181*J181,2)</f>
        <v>0</v>
      </c>
      <c r="L181" s="254">
        <v>21</v>
      </c>
      <c r="M181" s="254">
        <f>G181*(1+L181/100)</f>
        <v>0</v>
      </c>
      <c r="N181" s="252">
        <v>0</v>
      </c>
      <c r="O181" s="252">
        <f>ROUND(E181*N181,2)</f>
        <v>0</v>
      </c>
      <c r="P181" s="252">
        <v>0</v>
      </c>
      <c r="Q181" s="252">
        <f>ROUND(E181*P181,2)</f>
        <v>0</v>
      </c>
      <c r="R181" s="254"/>
      <c r="S181" s="254" t="s">
        <v>413</v>
      </c>
      <c r="T181" s="255" t="s">
        <v>353</v>
      </c>
      <c r="U181" s="223">
        <v>0</v>
      </c>
      <c r="V181" s="223">
        <f>ROUND(E181*U181,2)</f>
        <v>0</v>
      </c>
      <c r="W181" s="223"/>
      <c r="X181" s="223" t="s">
        <v>1999</v>
      </c>
      <c r="Y181" s="223" t="s">
        <v>355</v>
      </c>
      <c r="Z181" s="212"/>
      <c r="AA181" s="212"/>
      <c r="AB181" s="212"/>
      <c r="AC181" s="212"/>
      <c r="AD181" s="212"/>
      <c r="AE181" s="212"/>
      <c r="AF181" s="212"/>
      <c r="AG181" s="212" t="s">
        <v>2000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49">
        <v>168</v>
      </c>
      <c r="B182" s="250" t="s">
        <v>1997</v>
      </c>
      <c r="C182" s="260" t="s">
        <v>2168</v>
      </c>
      <c r="D182" s="251" t="s">
        <v>576</v>
      </c>
      <c r="E182" s="252">
        <v>3</v>
      </c>
      <c r="F182" s="253"/>
      <c r="G182" s="254">
        <f>ROUND(E182*F182,2)</f>
        <v>0</v>
      </c>
      <c r="H182" s="253"/>
      <c r="I182" s="254">
        <f>ROUND(E182*H182,2)</f>
        <v>0</v>
      </c>
      <c r="J182" s="253"/>
      <c r="K182" s="254">
        <f>ROUND(E182*J182,2)</f>
        <v>0</v>
      </c>
      <c r="L182" s="254">
        <v>21</v>
      </c>
      <c r="M182" s="254">
        <f>G182*(1+L182/100)</f>
        <v>0</v>
      </c>
      <c r="N182" s="252">
        <v>0</v>
      </c>
      <c r="O182" s="252">
        <f>ROUND(E182*N182,2)</f>
        <v>0</v>
      </c>
      <c r="P182" s="252">
        <v>0</v>
      </c>
      <c r="Q182" s="252">
        <f>ROUND(E182*P182,2)</f>
        <v>0</v>
      </c>
      <c r="R182" s="254"/>
      <c r="S182" s="254" t="s">
        <v>413</v>
      </c>
      <c r="T182" s="255" t="s">
        <v>353</v>
      </c>
      <c r="U182" s="223">
        <v>0</v>
      </c>
      <c r="V182" s="223">
        <f>ROUND(E182*U182,2)</f>
        <v>0</v>
      </c>
      <c r="W182" s="223"/>
      <c r="X182" s="223" t="s">
        <v>1999</v>
      </c>
      <c r="Y182" s="223" t="s">
        <v>355</v>
      </c>
      <c r="Z182" s="212"/>
      <c r="AA182" s="212"/>
      <c r="AB182" s="212"/>
      <c r="AC182" s="212"/>
      <c r="AD182" s="212"/>
      <c r="AE182" s="212"/>
      <c r="AF182" s="212"/>
      <c r="AG182" s="212" t="s">
        <v>2000</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9">
        <v>169</v>
      </c>
      <c r="B183" s="240" t="s">
        <v>1997</v>
      </c>
      <c r="C183" s="257" t="s">
        <v>2169</v>
      </c>
      <c r="D183" s="241" t="s">
        <v>576</v>
      </c>
      <c r="E183" s="242">
        <v>1</v>
      </c>
      <c r="F183" s="243"/>
      <c r="G183" s="244">
        <f>ROUND(E183*F183,2)</f>
        <v>0</v>
      </c>
      <c r="H183" s="243"/>
      <c r="I183" s="244">
        <f>ROUND(E183*H183,2)</f>
        <v>0</v>
      </c>
      <c r="J183" s="243"/>
      <c r="K183" s="244">
        <f>ROUND(E183*J183,2)</f>
        <v>0</v>
      </c>
      <c r="L183" s="244">
        <v>21</v>
      </c>
      <c r="M183" s="244">
        <f>G183*(1+L183/100)</f>
        <v>0</v>
      </c>
      <c r="N183" s="242">
        <v>0</v>
      </c>
      <c r="O183" s="242">
        <f>ROUND(E183*N183,2)</f>
        <v>0</v>
      </c>
      <c r="P183" s="242">
        <v>0</v>
      </c>
      <c r="Q183" s="242">
        <f>ROUND(E183*P183,2)</f>
        <v>0</v>
      </c>
      <c r="R183" s="244"/>
      <c r="S183" s="244" t="s">
        <v>413</v>
      </c>
      <c r="T183" s="245" t="s">
        <v>353</v>
      </c>
      <c r="U183" s="223">
        <v>0</v>
      </c>
      <c r="V183" s="223">
        <f>ROUND(E183*U183,2)</f>
        <v>0</v>
      </c>
      <c r="W183" s="223"/>
      <c r="X183" s="223" t="s">
        <v>1999</v>
      </c>
      <c r="Y183" s="223" t="s">
        <v>355</v>
      </c>
      <c r="Z183" s="212"/>
      <c r="AA183" s="212"/>
      <c r="AB183" s="212"/>
      <c r="AC183" s="212"/>
      <c r="AD183" s="212"/>
      <c r="AE183" s="212"/>
      <c r="AF183" s="212"/>
      <c r="AG183" s="212" t="s">
        <v>2000</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3"/>
      <c r="B184" s="4"/>
      <c r="C184" s="261"/>
      <c r="D184" s="6"/>
      <c r="E184" s="3"/>
      <c r="F184" s="3"/>
      <c r="G184" s="3"/>
      <c r="H184" s="3"/>
      <c r="I184" s="3"/>
      <c r="J184" s="3"/>
      <c r="K184" s="3"/>
      <c r="L184" s="3"/>
      <c r="M184" s="3"/>
      <c r="N184" s="3"/>
      <c r="O184" s="3"/>
      <c r="P184" s="3"/>
      <c r="Q184" s="3"/>
      <c r="R184" s="3"/>
      <c r="S184" s="3"/>
      <c r="T184" s="3"/>
      <c r="U184" s="3"/>
      <c r="V184" s="3"/>
      <c r="W184" s="3"/>
      <c r="X184" s="3"/>
      <c r="Y184" s="3"/>
      <c r="AE184">
        <v>12</v>
      </c>
      <c r="AF184">
        <v>21</v>
      </c>
      <c r="AG184" t="s">
        <v>333</v>
      </c>
    </row>
    <row r="185" spans="1:60" x14ac:dyDescent="0.2">
      <c r="A185" s="215"/>
      <c r="B185" s="216" t="s">
        <v>29</v>
      </c>
      <c r="C185" s="262"/>
      <c r="D185" s="217"/>
      <c r="E185" s="218"/>
      <c r="F185" s="218"/>
      <c r="G185" s="238">
        <f>G8+G85+G106+G118+G123+G155+G160</f>
        <v>0</v>
      </c>
      <c r="H185" s="3"/>
      <c r="I185" s="3"/>
      <c r="J185" s="3"/>
      <c r="K185" s="3"/>
      <c r="L185" s="3"/>
      <c r="M185" s="3"/>
      <c r="N185" s="3"/>
      <c r="O185" s="3"/>
      <c r="P185" s="3"/>
      <c r="Q185" s="3"/>
      <c r="R185" s="3"/>
      <c r="S185" s="3"/>
      <c r="T185" s="3"/>
      <c r="U185" s="3"/>
      <c r="V185" s="3"/>
      <c r="W185" s="3"/>
      <c r="X185" s="3"/>
      <c r="Y185" s="3"/>
      <c r="AE185">
        <f>SUMIF(L7:L183,AE184,G7:G183)</f>
        <v>0</v>
      </c>
      <c r="AF185">
        <f>SUMIF(L7:L183,AF184,G7:G183)</f>
        <v>0</v>
      </c>
      <c r="AG185" t="s">
        <v>429</v>
      </c>
    </row>
    <row r="186" spans="1:60" x14ac:dyDescent="0.2">
      <c r="C186" s="263"/>
      <c r="D186" s="10"/>
      <c r="AG186" t="s">
        <v>431</v>
      </c>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xeVPsTK7QN8HiVIuGJddYEsbqb0e2U7XXn4rXWEmYtWuEQ11npfDNS/1v9SCCWcV8AiRC8HF/SyoFdjymIsPA==" saltValue="NbdF7/snwQdNAM4dM/8zH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68E0-19C9-4F28-B36F-73C134626AC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61</v>
      </c>
      <c r="C3" s="201" t="s">
        <v>62</v>
      </c>
      <c r="D3" s="199"/>
      <c r="E3" s="199"/>
      <c r="F3" s="199"/>
      <c r="G3" s="200"/>
      <c r="AC3" s="176" t="s">
        <v>321</v>
      </c>
      <c r="AG3" t="s">
        <v>323</v>
      </c>
    </row>
    <row r="4" spans="1:60" ht="24.95" customHeight="1" x14ac:dyDescent="0.2">
      <c r="A4" s="202" t="s">
        <v>9</v>
      </c>
      <c r="B4" s="203" t="s">
        <v>75</v>
      </c>
      <c r="C4" s="204" t="s">
        <v>76</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282</v>
      </c>
      <c r="C8" s="256" t="s">
        <v>284</v>
      </c>
      <c r="D8" s="231"/>
      <c r="E8" s="232"/>
      <c r="F8" s="233"/>
      <c r="G8" s="233">
        <f>SUMIF(AG9:AG43,"&lt;&gt;NOR",G9:G43)</f>
        <v>0</v>
      </c>
      <c r="H8" s="233"/>
      <c r="I8" s="233">
        <f>SUM(I9:I43)</f>
        <v>0</v>
      </c>
      <c r="J8" s="233"/>
      <c r="K8" s="233">
        <f>SUM(K9:K43)</f>
        <v>0</v>
      </c>
      <c r="L8" s="233"/>
      <c r="M8" s="233">
        <f>SUM(M9:M43)</f>
        <v>0</v>
      </c>
      <c r="N8" s="232"/>
      <c r="O8" s="232">
        <f>SUM(O9:O43)</f>
        <v>0.04</v>
      </c>
      <c r="P8" s="232"/>
      <c r="Q8" s="232">
        <f>SUM(Q9:Q43)</f>
        <v>0</v>
      </c>
      <c r="R8" s="233"/>
      <c r="S8" s="233"/>
      <c r="T8" s="234"/>
      <c r="U8" s="228"/>
      <c r="V8" s="228">
        <f>SUM(V9:V43)</f>
        <v>0</v>
      </c>
      <c r="W8" s="228"/>
      <c r="X8" s="228"/>
      <c r="Y8" s="228"/>
      <c r="AG8" t="s">
        <v>348</v>
      </c>
    </row>
    <row r="9" spans="1:60" outlineLevel="1" x14ac:dyDescent="0.2">
      <c r="A9" s="249">
        <v>1</v>
      </c>
      <c r="B9" s="250" t="s">
        <v>2170</v>
      </c>
      <c r="C9" s="260" t="s">
        <v>2171</v>
      </c>
      <c r="D9" s="251" t="s">
        <v>576</v>
      </c>
      <c r="E9" s="252">
        <v>1</v>
      </c>
      <c r="F9" s="253"/>
      <c r="G9" s="254">
        <f>ROUND(E9*F9,2)</f>
        <v>0</v>
      </c>
      <c r="H9" s="253"/>
      <c r="I9" s="254">
        <f>ROUND(E9*H9,2)</f>
        <v>0</v>
      </c>
      <c r="J9" s="253"/>
      <c r="K9" s="254">
        <f>ROUND(E9*J9,2)</f>
        <v>0</v>
      </c>
      <c r="L9" s="254">
        <v>21</v>
      </c>
      <c r="M9" s="254">
        <f>G9*(1+L9/100)</f>
        <v>0</v>
      </c>
      <c r="N9" s="252">
        <v>1.84E-2</v>
      </c>
      <c r="O9" s="252">
        <f>ROUND(E9*N9,2)</f>
        <v>0.02</v>
      </c>
      <c r="P9" s="252">
        <v>0</v>
      </c>
      <c r="Q9" s="252">
        <f>ROUND(E9*P9,2)</f>
        <v>0</v>
      </c>
      <c r="R9" s="254"/>
      <c r="S9" s="254" t="s">
        <v>2172</v>
      </c>
      <c r="T9" s="255" t="s">
        <v>2173</v>
      </c>
      <c r="U9" s="223">
        <v>0</v>
      </c>
      <c r="V9" s="223">
        <f>ROUND(E9*U9,2)</f>
        <v>0</v>
      </c>
      <c r="W9" s="223"/>
      <c r="X9" s="223" t="s">
        <v>526</v>
      </c>
      <c r="Y9" s="223" t="s">
        <v>355</v>
      </c>
      <c r="Z9" s="212"/>
      <c r="AA9" s="212"/>
      <c r="AB9" s="212"/>
      <c r="AC9" s="212"/>
      <c r="AD9" s="212"/>
      <c r="AE9" s="212"/>
      <c r="AF9" s="212"/>
      <c r="AG9" s="212" t="s">
        <v>2002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2174</v>
      </c>
      <c r="C10" s="260" t="s">
        <v>2175</v>
      </c>
      <c r="D10" s="251" t="s">
        <v>576</v>
      </c>
      <c r="E10" s="252">
        <v>1</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2172</v>
      </c>
      <c r="T10" s="255" t="s">
        <v>2173</v>
      </c>
      <c r="U10" s="223">
        <v>0</v>
      </c>
      <c r="V10" s="223">
        <f>ROUND(E10*U10,2)</f>
        <v>0</v>
      </c>
      <c r="W10" s="223"/>
      <c r="X10" s="223" t="s">
        <v>437</v>
      </c>
      <c r="Y10" s="223" t="s">
        <v>355</v>
      </c>
      <c r="Z10" s="212"/>
      <c r="AA10" s="212"/>
      <c r="AB10" s="212"/>
      <c r="AC10" s="212"/>
      <c r="AD10" s="212"/>
      <c r="AE10" s="212"/>
      <c r="AF10" s="212"/>
      <c r="AG10" s="212" t="s">
        <v>1695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2176</v>
      </c>
      <c r="C11" s="260" t="s">
        <v>2177</v>
      </c>
      <c r="D11" s="251" t="s">
        <v>576</v>
      </c>
      <c r="E11" s="252">
        <v>1</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526</v>
      </c>
      <c r="Y11" s="223" t="s">
        <v>355</v>
      </c>
      <c r="Z11" s="212"/>
      <c r="AA11" s="212"/>
      <c r="AB11" s="212"/>
      <c r="AC11" s="212"/>
      <c r="AD11" s="212"/>
      <c r="AE11" s="212"/>
      <c r="AF11" s="212"/>
      <c r="AG11" s="212" t="s">
        <v>2002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4</v>
      </c>
      <c r="B12" s="250" t="s">
        <v>2178</v>
      </c>
      <c r="C12" s="260" t="s">
        <v>2179</v>
      </c>
      <c r="D12" s="251" t="s">
        <v>576</v>
      </c>
      <c r="E12" s="252">
        <v>1</v>
      </c>
      <c r="F12" s="253"/>
      <c r="G12" s="254">
        <f>ROUND(E12*F12,2)</f>
        <v>0</v>
      </c>
      <c r="H12" s="253"/>
      <c r="I12" s="254">
        <f>ROUND(E12*H12,2)</f>
        <v>0</v>
      </c>
      <c r="J12" s="253"/>
      <c r="K12" s="254">
        <f>ROUND(E12*J12,2)</f>
        <v>0</v>
      </c>
      <c r="L12" s="254">
        <v>21</v>
      </c>
      <c r="M12" s="254">
        <f>G12*(1+L12/100)</f>
        <v>0</v>
      </c>
      <c r="N12" s="252">
        <v>2E-3</v>
      </c>
      <c r="O12" s="252">
        <f>ROUND(E12*N12,2)</f>
        <v>0</v>
      </c>
      <c r="P12" s="252">
        <v>0</v>
      </c>
      <c r="Q12" s="252">
        <f>ROUND(E12*P12,2)</f>
        <v>0</v>
      </c>
      <c r="R12" s="254"/>
      <c r="S12" s="254" t="s">
        <v>2172</v>
      </c>
      <c r="T12" s="255" t="s">
        <v>2173</v>
      </c>
      <c r="U12" s="223">
        <v>0</v>
      </c>
      <c r="V12" s="223">
        <f>ROUND(E12*U12,2)</f>
        <v>0</v>
      </c>
      <c r="W12" s="223"/>
      <c r="X12" s="223" t="s">
        <v>526</v>
      </c>
      <c r="Y12" s="223" t="s">
        <v>355</v>
      </c>
      <c r="Z12" s="212"/>
      <c r="AA12" s="212"/>
      <c r="AB12" s="212"/>
      <c r="AC12" s="212"/>
      <c r="AD12" s="212"/>
      <c r="AE12" s="212"/>
      <c r="AF12" s="212"/>
      <c r="AG12" s="212" t="s">
        <v>2002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2180</v>
      </c>
      <c r="C13" s="260" t="s">
        <v>2181</v>
      </c>
      <c r="D13" s="251" t="s">
        <v>576</v>
      </c>
      <c r="E13" s="252">
        <v>1</v>
      </c>
      <c r="F13" s="253"/>
      <c r="G13" s="254">
        <f>ROUND(E13*F13,2)</f>
        <v>0</v>
      </c>
      <c r="H13" s="253"/>
      <c r="I13" s="254">
        <f>ROUND(E13*H13,2)</f>
        <v>0</v>
      </c>
      <c r="J13" s="253"/>
      <c r="K13" s="254">
        <f>ROUND(E13*J13,2)</f>
        <v>0</v>
      </c>
      <c r="L13" s="254">
        <v>21</v>
      </c>
      <c r="M13" s="254">
        <f>G13*(1+L13/100)</f>
        <v>0</v>
      </c>
      <c r="N13" s="252">
        <v>0</v>
      </c>
      <c r="O13" s="252">
        <f>ROUND(E13*N13,2)</f>
        <v>0</v>
      </c>
      <c r="P13" s="252">
        <v>0</v>
      </c>
      <c r="Q13" s="252">
        <f>ROUND(E13*P13,2)</f>
        <v>0</v>
      </c>
      <c r="R13" s="254"/>
      <c r="S13" s="254" t="s">
        <v>2172</v>
      </c>
      <c r="T13" s="255" t="s">
        <v>2173</v>
      </c>
      <c r="U13" s="223">
        <v>0</v>
      </c>
      <c r="V13" s="223">
        <f>ROUND(E13*U13,2)</f>
        <v>0</v>
      </c>
      <c r="W13" s="223"/>
      <c r="X13" s="223" t="s">
        <v>437</v>
      </c>
      <c r="Y13" s="223" t="s">
        <v>355</v>
      </c>
      <c r="Z13" s="212"/>
      <c r="AA13" s="212"/>
      <c r="AB13" s="212"/>
      <c r="AC13" s="212"/>
      <c r="AD13" s="212"/>
      <c r="AE13" s="212"/>
      <c r="AF13" s="212"/>
      <c r="AG13" s="212" t="s">
        <v>1695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2182</v>
      </c>
      <c r="C14" s="260" t="s">
        <v>2183</v>
      </c>
      <c r="D14" s="251" t="s">
        <v>576</v>
      </c>
      <c r="E14" s="252">
        <v>5</v>
      </c>
      <c r="F14" s="253"/>
      <c r="G14" s="254">
        <f>ROUND(E14*F14,2)</f>
        <v>0</v>
      </c>
      <c r="H14" s="253"/>
      <c r="I14" s="254">
        <f>ROUND(E14*H14,2)</f>
        <v>0</v>
      </c>
      <c r="J14" s="253"/>
      <c r="K14" s="254">
        <f>ROUND(E14*J14,2)</f>
        <v>0</v>
      </c>
      <c r="L14" s="254">
        <v>21</v>
      </c>
      <c r="M14" s="254">
        <f>G14*(1+L14/100)</f>
        <v>0</v>
      </c>
      <c r="N14" s="252">
        <v>1E-4</v>
      </c>
      <c r="O14" s="252">
        <f>ROUND(E14*N14,2)</f>
        <v>0</v>
      </c>
      <c r="P14" s="252">
        <v>0</v>
      </c>
      <c r="Q14" s="252">
        <f>ROUND(E14*P14,2)</f>
        <v>0</v>
      </c>
      <c r="R14" s="254"/>
      <c r="S14" s="254" t="s">
        <v>2172</v>
      </c>
      <c r="T14" s="255" t="s">
        <v>2173</v>
      </c>
      <c r="U14" s="223">
        <v>0</v>
      </c>
      <c r="V14" s="223">
        <f>ROUND(E14*U14,2)</f>
        <v>0</v>
      </c>
      <c r="W14" s="223"/>
      <c r="X14" s="223" t="s">
        <v>526</v>
      </c>
      <c r="Y14" s="223" t="s">
        <v>355</v>
      </c>
      <c r="Z14" s="212"/>
      <c r="AA14" s="212"/>
      <c r="AB14" s="212"/>
      <c r="AC14" s="212"/>
      <c r="AD14" s="212"/>
      <c r="AE14" s="212"/>
      <c r="AF14" s="212"/>
      <c r="AG14" s="212" t="s">
        <v>2002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2184</v>
      </c>
      <c r="C15" s="260" t="s">
        <v>2185</v>
      </c>
      <c r="D15" s="251" t="s">
        <v>576</v>
      </c>
      <c r="E15" s="252">
        <v>5</v>
      </c>
      <c r="F15" s="253"/>
      <c r="G15" s="254">
        <f>ROUND(E15*F15,2)</f>
        <v>0</v>
      </c>
      <c r="H15" s="253"/>
      <c r="I15" s="254">
        <f>ROUND(E15*H15,2)</f>
        <v>0</v>
      </c>
      <c r="J15" s="253"/>
      <c r="K15" s="254">
        <f>ROUND(E15*J15,2)</f>
        <v>0</v>
      </c>
      <c r="L15" s="254">
        <v>21</v>
      </c>
      <c r="M15" s="254">
        <f>G15*(1+L15/100)</f>
        <v>0</v>
      </c>
      <c r="N15" s="252">
        <v>1E-4</v>
      </c>
      <c r="O15" s="252">
        <f>ROUND(E15*N15,2)</f>
        <v>0</v>
      </c>
      <c r="P15" s="252">
        <v>0</v>
      </c>
      <c r="Q15" s="252">
        <f>ROUND(E15*P15,2)</f>
        <v>0</v>
      </c>
      <c r="R15" s="254"/>
      <c r="S15" s="254" t="s">
        <v>2172</v>
      </c>
      <c r="T15" s="255" t="s">
        <v>2173</v>
      </c>
      <c r="U15" s="223">
        <v>0</v>
      </c>
      <c r="V15" s="223">
        <f>ROUND(E15*U15,2)</f>
        <v>0</v>
      </c>
      <c r="W15" s="223"/>
      <c r="X15" s="223" t="s">
        <v>526</v>
      </c>
      <c r="Y15" s="223" t="s">
        <v>355</v>
      </c>
      <c r="Z15" s="212"/>
      <c r="AA15" s="212"/>
      <c r="AB15" s="212"/>
      <c r="AC15" s="212"/>
      <c r="AD15" s="212"/>
      <c r="AE15" s="212"/>
      <c r="AF15" s="212"/>
      <c r="AG15" s="212" t="s">
        <v>2002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2186</v>
      </c>
      <c r="C16" s="260" t="s">
        <v>2187</v>
      </c>
      <c r="D16" s="251" t="s">
        <v>576</v>
      </c>
      <c r="E16" s="252">
        <v>10</v>
      </c>
      <c r="F16" s="253"/>
      <c r="G16" s="254">
        <f>ROUND(E16*F16,2)</f>
        <v>0</v>
      </c>
      <c r="H16" s="253"/>
      <c r="I16" s="254">
        <f>ROUND(E16*H16,2)</f>
        <v>0</v>
      </c>
      <c r="J16" s="253"/>
      <c r="K16" s="254">
        <f>ROUND(E16*J16,2)</f>
        <v>0</v>
      </c>
      <c r="L16" s="254">
        <v>21</v>
      </c>
      <c r="M16" s="254">
        <f>G16*(1+L16/100)</f>
        <v>0</v>
      </c>
      <c r="N16" s="252">
        <v>2.0000000000000002E-5</v>
      </c>
      <c r="O16" s="252">
        <f>ROUND(E16*N16,2)</f>
        <v>0</v>
      </c>
      <c r="P16" s="252">
        <v>0</v>
      </c>
      <c r="Q16" s="252">
        <f>ROUND(E16*P16,2)</f>
        <v>0</v>
      </c>
      <c r="R16" s="254"/>
      <c r="S16" s="254" t="s">
        <v>2172</v>
      </c>
      <c r="T16" s="255" t="s">
        <v>2173</v>
      </c>
      <c r="U16" s="223">
        <v>0</v>
      </c>
      <c r="V16" s="223">
        <f>ROUND(E16*U16,2)</f>
        <v>0</v>
      </c>
      <c r="W16" s="223"/>
      <c r="X16" s="223" t="s">
        <v>526</v>
      </c>
      <c r="Y16" s="223" t="s">
        <v>355</v>
      </c>
      <c r="Z16" s="212"/>
      <c r="AA16" s="212"/>
      <c r="AB16" s="212"/>
      <c r="AC16" s="212"/>
      <c r="AD16" s="212"/>
      <c r="AE16" s="212"/>
      <c r="AF16" s="212"/>
      <c r="AG16" s="212" t="s">
        <v>2002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2188</v>
      </c>
      <c r="C17" s="260" t="s">
        <v>2189</v>
      </c>
      <c r="D17" s="251" t="s">
        <v>576</v>
      </c>
      <c r="E17" s="252">
        <v>10</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2172</v>
      </c>
      <c r="T17" s="255" t="s">
        <v>2173</v>
      </c>
      <c r="U17" s="223">
        <v>0</v>
      </c>
      <c r="V17" s="223">
        <f>ROUND(E17*U17,2)</f>
        <v>0</v>
      </c>
      <c r="W17" s="223"/>
      <c r="X17" s="223" t="s">
        <v>437</v>
      </c>
      <c r="Y17" s="223" t="s">
        <v>355</v>
      </c>
      <c r="Z17" s="212"/>
      <c r="AA17" s="212"/>
      <c r="AB17" s="212"/>
      <c r="AC17" s="212"/>
      <c r="AD17" s="212"/>
      <c r="AE17" s="212"/>
      <c r="AF17" s="212"/>
      <c r="AG17" s="212" t="s">
        <v>1695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2190</v>
      </c>
      <c r="C18" s="260" t="s">
        <v>2191</v>
      </c>
      <c r="D18" s="251" t="s">
        <v>576</v>
      </c>
      <c r="E18" s="252">
        <v>10</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2172</v>
      </c>
      <c r="T18" s="255" t="s">
        <v>2173</v>
      </c>
      <c r="U18" s="223">
        <v>0</v>
      </c>
      <c r="V18" s="223">
        <f>ROUND(E18*U18,2)</f>
        <v>0</v>
      </c>
      <c r="W18" s="223"/>
      <c r="X18" s="223" t="s">
        <v>437</v>
      </c>
      <c r="Y18" s="223" t="s">
        <v>355</v>
      </c>
      <c r="Z18" s="212"/>
      <c r="AA18" s="212"/>
      <c r="AB18" s="212"/>
      <c r="AC18" s="212"/>
      <c r="AD18" s="212"/>
      <c r="AE18" s="212"/>
      <c r="AF18" s="212"/>
      <c r="AG18" s="212" t="s">
        <v>1695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2192</v>
      </c>
      <c r="C19" s="260" t="s">
        <v>2193</v>
      </c>
      <c r="D19" s="251" t="s">
        <v>576</v>
      </c>
      <c r="E19" s="252">
        <v>10</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413</v>
      </c>
      <c r="T19" s="255" t="s">
        <v>353</v>
      </c>
      <c r="U19" s="223">
        <v>0</v>
      </c>
      <c r="V19" s="223">
        <f>ROUND(E19*U19,2)</f>
        <v>0</v>
      </c>
      <c r="W19" s="223"/>
      <c r="X19" s="223" t="s">
        <v>526</v>
      </c>
      <c r="Y19" s="223" t="s">
        <v>355</v>
      </c>
      <c r="Z19" s="212"/>
      <c r="AA19" s="212"/>
      <c r="AB19" s="212"/>
      <c r="AC19" s="212"/>
      <c r="AD19" s="212"/>
      <c r="AE19" s="212"/>
      <c r="AF19" s="212"/>
      <c r="AG19" s="212" t="s">
        <v>2002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2194</v>
      </c>
      <c r="C20" s="260" t="s">
        <v>2195</v>
      </c>
      <c r="D20" s="251" t="s">
        <v>576</v>
      </c>
      <c r="E20" s="252">
        <v>20</v>
      </c>
      <c r="F20" s="253"/>
      <c r="G20" s="254">
        <f>ROUND(E20*F20,2)</f>
        <v>0</v>
      </c>
      <c r="H20" s="253"/>
      <c r="I20" s="254">
        <f>ROUND(E20*H20,2)</f>
        <v>0</v>
      </c>
      <c r="J20" s="253"/>
      <c r="K20" s="254">
        <f>ROUND(E20*J20,2)</f>
        <v>0</v>
      </c>
      <c r="L20" s="254">
        <v>21</v>
      </c>
      <c r="M20" s="254">
        <f>G20*(1+L20/100)</f>
        <v>0</v>
      </c>
      <c r="N20" s="252">
        <v>0</v>
      </c>
      <c r="O20" s="252">
        <f>ROUND(E20*N20,2)</f>
        <v>0</v>
      </c>
      <c r="P20" s="252">
        <v>0</v>
      </c>
      <c r="Q20" s="252">
        <f>ROUND(E20*P20,2)</f>
        <v>0</v>
      </c>
      <c r="R20" s="254"/>
      <c r="S20" s="254" t="s">
        <v>413</v>
      </c>
      <c r="T20" s="255" t="s">
        <v>353</v>
      </c>
      <c r="U20" s="223">
        <v>0</v>
      </c>
      <c r="V20" s="223">
        <f>ROUND(E20*U20,2)</f>
        <v>0</v>
      </c>
      <c r="W20" s="223"/>
      <c r="X20" s="223" t="s">
        <v>526</v>
      </c>
      <c r="Y20" s="223" t="s">
        <v>355</v>
      </c>
      <c r="Z20" s="212"/>
      <c r="AA20" s="212"/>
      <c r="AB20" s="212"/>
      <c r="AC20" s="212"/>
      <c r="AD20" s="212"/>
      <c r="AE20" s="212"/>
      <c r="AF20" s="212"/>
      <c r="AG20" s="212" t="s">
        <v>2002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13</v>
      </c>
      <c r="B21" s="250" t="s">
        <v>2196</v>
      </c>
      <c r="C21" s="260" t="s">
        <v>2197</v>
      </c>
      <c r="D21" s="251" t="s">
        <v>576</v>
      </c>
      <c r="E21" s="252">
        <v>1</v>
      </c>
      <c r="F21" s="253"/>
      <c r="G21" s="254">
        <f>ROUND(E21*F21,2)</f>
        <v>0</v>
      </c>
      <c r="H21" s="253"/>
      <c r="I21" s="254">
        <f>ROUND(E21*H21,2)</f>
        <v>0</v>
      </c>
      <c r="J21" s="253"/>
      <c r="K21" s="254">
        <f>ROUND(E21*J21,2)</f>
        <v>0</v>
      </c>
      <c r="L21" s="254">
        <v>21</v>
      </c>
      <c r="M21" s="254">
        <f>G21*(1+L21/100)</f>
        <v>0</v>
      </c>
      <c r="N21" s="252">
        <v>1E-4</v>
      </c>
      <c r="O21" s="252">
        <f>ROUND(E21*N21,2)</f>
        <v>0</v>
      </c>
      <c r="P21" s="252">
        <v>0</v>
      </c>
      <c r="Q21" s="252">
        <f>ROUND(E21*P21,2)</f>
        <v>0</v>
      </c>
      <c r="R21" s="254"/>
      <c r="S21" s="254" t="s">
        <v>2172</v>
      </c>
      <c r="T21" s="255" t="s">
        <v>2173</v>
      </c>
      <c r="U21" s="223">
        <v>0</v>
      </c>
      <c r="V21" s="223">
        <f>ROUND(E21*U21,2)</f>
        <v>0</v>
      </c>
      <c r="W21" s="223"/>
      <c r="X21" s="223" t="s">
        <v>526</v>
      </c>
      <c r="Y21" s="223" t="s">
        <v>355</v>
      </c>
      <c r="Z21" s="212"/>
      <c r="AA21" s="212"/>
      <c r="AB21" s="212"/>
      <c r="AC21" s="212"/>
      <c r="AD21" s="212"/>
      <c r="AE21" s="212"/>
      <c r="AF21" s="212"/>
      <c r="AG21" s="212" t="s">
        <v>2002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49">
        <v>14</v>
      </c>
      <c r="B22" s="250" t="s">
        <v>2198</v>
      </c>
      <c r="C22" s="260" t="s">
        <v>2199</v>
      </c>
      <c r="D22" s="251" t="s">
        <v>576</v>
      </c>
      <c r="E22" s="252">
        <v>24</v>
      </c>
      <c r="F22" s="253"/>
      <c r="G22" s="254">
        <f>ROUND(E22*F22,2)</f>
        <v>0</v>
      </c>
      <c r="H22" s="253"/>
      <c r="I22" s="254">
        <f>ROUND(E22*H22,2)</f>
        <v>0</v>
      </c>
      <c r="J22" s="253"/>
      <c r="K22" s="254">
        <f>ROUND(E22*J22,2)</f>
        <v>0</v>
      </c>
      <c r="L22" s="254">
        <v>21</v>
      </c>
      <c r="M22" s="254">
        <f>G22*(1+L22/100)</f>
        <v>0</v>
      </c>
      <c r="N22" s="252">
        <v>2.0000000000000002E-5</v>
      </c>
      <c r="O22" s="252">
        <f>ROUND(E22*N22,2)</f>
        <v>0</v>
      </c>
      <c r="P22" s="252">
        <v>0</v>
      </c>
      <c r="Q22" s="252">
        <f>ROUND(E22*P22,2)</f>
        <v>0</v>
      </c>
      <c r="R22" s="254"/>
      <c r="S22" s="254" t="s">
        <v>2172</v>
      </c>
      <c r="T22" s="255" t="s">
        <v>2173</v>
      </c>
      <c r="U22" s="223">
        <v>0</v>
      </c>
      <c r="V22" s="223">
        <f>ROUND(E22*U22,2)</f>
        <v>0</v>
      </c>
      <c r="W22" s="223"/>
      <c r="X22" s="223" t="s">
        <v>526</v>
      </c>
      <c r="Y22" s="223" t="s">
        <v>355</v>
      </c>
      <c r="Z22" s="212"/>
      <c r="AA22" s="212"/>
      <c r="AB22" s="212"/>
      <c r="AC22" s="212"/>
      <c r="AD22" s="212"/>
      <c r="AE22" s="212"/>
      <c r="AF22" s="212"/>
      <c r="AG22" s="212" t="s">
        <v>2002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15</v>
      </c>
      <c r="B23" s="250" t="s">
        <v>2200</v>
      </c>
      <c r="C23" s="260" t="s">
        <v>2201</v>
      </c>
      <c r="D23" s="251" t="s">
        <v>576</v>
      </c>
      <c r="E23" s="252">
        <v>1</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2172</v>
      </c>
      <c r="T23" s="255" t="s">
        <v>2173</v>
      </c>
      <c r="U23" s="223">
        <v>0</v>
      </c>
      <c r="V23" s="223">
        <f>ROUND(E23*U23,2)</f>
        <v>0</v>
      </c>
      <c r="W23" s="223"/>
      <c r="X23" s="223" t="s">
        <v>437</v>
      </c>
      <c r="Y23" s="223" t="s">
        <v>355</v>
      </c>
      <c r="Z23" s="212"/>
      <c r="AA23" s="212"/>
      <c r="AB23" s="212"/>
      <c r="AC23" s="212"/>
      <c r="AD23" s="212"/>
      <c r="AE23" s="212"/>
      <c r="AF23" s="212"/>
      <c r="AG23" s="212" t="s">
        <v>1695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16</v>
      </c>
      <c r="B24" s="250" t="s">
        <v>2202</v>
      </c>
      <c r="C24" s="260" t="s">
        <v>2203</v>
      </c>
      <c r="D24" s="251" t="s">
        <v>576</v>
      </c>
      <c r="E24" s="252">
        <v>2</v>
      </c>
      <c r="F24" s="253"/>
      <c r="G24" s="254">
        <f>ROUND(E24*F24,2)</f>
        <v>0</v>
      </c>
      <c r="H24" s="253"/>
      <c r="I24" s="254">
        <f>ROUND(E24*H24,2)</f>
        <v>0</v>
      </c>
      <c r="J24" s="253"/>
      <c r="K24" s="254">
        <f>ROUND(E24*J24,2)</f>
        <v>0</v>
      </c>
      <c r="L24" s="254">
        <v>21</v>
      </c>
      <c r="M24" s="254">
        <f>G24*(1+L24/100)</f>
        <v>0</v>
      </c>
      <c r="N24" s="252">
        <v>1E-4</v>
      </c>
      <c r="O24" s="252">
        <f>ROUND(E24*N24,2)</f>
        <v>0</v>
      </c>
      <c r="P24" s="252">
        <v>0</v>
      </c>
      <c r="Q24" s="252">
        <f>ROUND(E24*P24,2)</f>
        <v>0</v>
      </c>
      <c r="R24" s="254"/>
      <c r="S24" s="254" t="s">
        <v>2172</v>
      </c>
      <c r="T24" s="255" t="s">
        <v>2173</v>
      </c>
      <c r="U24" s="223">
        <v>0</v>
      </c>
      <c r="V24" s="223">
        <f>ROUND(E24*U24,2)</f>
        <v>0</v>
      </c>
      <c r="W24" s="223"/>
      <c r="X24" s="223" t="s">
        <v>526</v>
      </c>
      <c r="Y24" s="223" t="s">
        <v>355</v>
      </c>
      <c r="Z24" s="212"/>
      <c r="AA24" s="212"/>
      <c r="AB24" s="212"/>
      <c r="AC24" s="212"/>
      <c r="AD24" s="212"/>
      <c r="AE24" s="212"/>
      <c r="AF24" s="212"/>
      <c r="AG24" s="212" t="s">
        <v>2002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17</v>
      </c>
      <c r="B25" s="250" t="s">
        <v>2204</v>
      </c>
      <c r="C25" s="260" t="s">
        <v>2205</v>
      </c>
      <c r="D25" s="251" t="s">
        <v>576</v>
      </c>
      <c r="E25" s="252">
        <v>2</v>
      </c>
      <c r="F25" s="253"/>
      <c r="G25" s="254">
        <f>ROUND(E25*F25,2)</f>
        <v>0</v>
      </c>
      <c r="H25" s="253"/>
      <c r="I25" s="254">
        <f>ROUND(E25*H25,2)</f>
        <v>0</v>
      </c>
      <c r="J25" s="253"/>
      <c r="K25" s="254">
        <f>ROUND(E25*J25,2)</f>
        <v>0</v>
      </c>
      <c r="L25" s="254">
        <v>21</v>
      </c>
      <c r="M25" s="254">
        <f>G25*(1+L25/100)</f>
        <v>0</v>
      </c>
      <c r="N25" s="252">
        <v>0</v>
      </c>
      <c r="O25" s="252">
        <f>ROUND(E25*N25,2)</f>
        <v>0</v>
      </c>
      <c r="P25" s="252">
        <v>0</v>
      </c>
      <c r="Q25" s="252">
        <f>ROUND(E25*P25,2)</f>
        <v>0</v>
      </c>
      <c r="R25" s="254"/>
      <c r="S25" s="254" t="s">
        <v>2172</v>
      </c>
      <c r="T25" s="255" t="s">
        <v>2173</v>
      </c>
      <c r="U25" s="223">
        <v>0</v>
      </c>
      <c r="V25" s="223">
        <f>ROUND(E25*U25,2)</f>
        <v>0</v>
      </c>
      <c r="W25" s="223"/>
      <c r="X25" s="223" t="s">
        <v>437</v>
      </c>
      <c r="Y25" s="223" t="s">
        <v>355</v>
      </c>
      <c r="Z25" s="212"/>
      <c r="AA25" s="212"/>
      <c r="AB25" s="212"/>
      <c r="AC25" s="212"/>
      <c r="AD25" s="212"/>
      <c r="AE25" s="212"/>
      <c r="AF25" s="212"/>
      <c r="AG25" s="212" t="s">
        <v>1695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18</v>
      </c>
      <c r="B26" s="250" t="s">
        <v>2206</v>
      </c>
      <c r="C26" s="260" t="s">
        <v>2207</v>
      </c>
      <c r="D26" s="251" t="s">
        <v>576</v>
      </c>
      <c r="E26" s="252">
        <v>2</v>
      </c>
      <c r="F26" s="253"/>
      <c r="G26" s="254">
        <f>ROUND(E26*F26,2)</f>
        <v>0</v>
      </c>
      <c r="H26" s="253"/>
      <c r="I26" s="254">
        <f>ROUND(E26*H26,2)</f>
        <v>0</v>
      </c>
      <c r="J26" s="253"/>
      <c r="K26" s="254">
        <f>ROUND(E26*J26,2)</f>
        <v>0</v>
      </c>
      <c r="L26" s="254">
        <v>21</v>
      </c>
      <c r="M26" s="254">
        <f>G26*(1+L26/100)</f>
        <v>0</v>
      </c>
      <c r="N26" s="252">
        <v>0</v>
      </c>
      <c r="O26" s="252">
        <f>ROUND(E26*N26,2)</f>
        <v>0</v>
      </c>
      <c r="P26" s="252">
        <v>0</v>
      </c>
      <c r="Q26" s="252">
        <f>ROUND(E26*P26,2)</f>
        <v>0</v>
      </c>
      <c r="R26" s="254"/>
      <c r="S26" s="254" t="s">
        <v>2172</v>
      </c>
      <c r="T26" s="255" t="s">
        <v>2173</v>
      </c>
      <c r="U26" s="223">
        <v>0</v>
      </c>
      <c r="V26" s="223">
        <f>ROUND(E26*U26,2)</f>
        <v>0</v>
      </c>
      <c r="W26" s="223"/>
      <c r="X26" s="223" t="s">
        <v>437</v>
      </c>
      <c r="Y26" s="223" t="s">
        <v>355</v>
      </c>
      <c r="Z26" s="212"/>
      <c r="AA26" s="212"/>
      <c r="AB26" s="212"/>
      <c r="AC26" s="212"/>
      <c r="AD26" s="212"/>
      <c r="AE26" s="212"/>
      <c r="AF26" s="212"/>
      <c r="AG26" s="212" t="s">
        <v>1695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19</v>
      </c>
      <c r="B27" s="250" t="s">
        <v>2208</v>
      </c>
      <c r="C27" s="260" t="s">
        <v>2209</v>
      </c>
      <c r="D27" s="251" t="s">
        <v>576</v>
      </c>
      <c r="E27" s="252">
        <v>24</v>
      </c>
      <c r="F27" s="253"/>
      <c r="G27" s="254">
        <f>ROUND(E27*F27,2)</f>
        <v>0</v>
      </c>
      <c r="H27" s="253"/>
      <c r="I27" s="254">
        <f>ROUND(E27*H27,2)</f>
        <v>0</v>
      </c>
      <c r="J27" s="253"/>
      <c r="K27" s="254">
        <f>ROUND(E27*J27,2)</f>
        <v>0</v>
      </c>
      <c r="L27" s="254">
        <v>21</v>
      </c>
      <c r="M27" s="254">
        <f>G27*(1+L27/100)</f>
        <v>0</v>
      </c>
      <c r="N27" s="252">
        <v>0</v>
      </c>
      <c r="O27" s="252">
        <f>ROUND(E27*N27,2)</f>
        <v>0</v>
      </c>
      <c r="P27" s="252">
        <v>0</v>
      </c>
      <c r="Q27" s="252">
        <f>ROUND(E27*P27,2)</f>
        <v>0</v>
      </c>
      <c r="R27" s="254"/>
      <c r="S27" s="254" t="s">
        <v>2172</v>
      </c>
      <c r="T27" s="255" t="s">
        <v>2173</v>
      </c>
      <c r="U27" s="223">
        <v>0</v>
      </c>
      <c r="V27" s="223">
        <f>ROUND(E27*U27,2)</f>
        <v>0</v>
      </c>
      <c r="W27" s="223"/>
      <c r="X27" s="223" t="s">
        <v>437</v>
      </c>
      <c r="Y27" s="223" t="s">
        <v>355</v>
      </c>
      <c r="Z27" s="212"/>
      <c r="AA27" s="212"/>
      <c r="AB27" s="212"/>
      <c r="AC27" s="212"/>
      <c r="AD27" s="212"/>
      <c r="AE27" s="212"/>
      <c r="AF27" s="212"/>
      <c r="AG27" s="212" t="s">
        <v>1695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20</v>
      </c>
      <c r="B28" s="250" t="s">
        <v>2210</v>
      </c>
      <c r="C28" s="260" t="s">
        <v>2211</v>
      </c>
      <c r="D28" s="251" t="s">
        <v>576</v>
      </c>
      <c r="E28" s="252">
        <v>1</v>
      </c>
      <c r="F28" s="253"/>
      <c r="G28" s="254">
        <f>ROUND(E28*F28,2)</f>
        <v>0</v>
      </c>
      <c r="H28" s="253"/>
      <c r="I28" s="254">
        <f>ROUND(E28*H28,2)</f>
        <v>0</v>
      </c>
      <c r="J28" s="253"/>
      <c r="K28" s="254">
        <f>ROUND(E28*J28,2)</f>
        <v>0</v>
      </c>
      <c r="L28" s="254">
        <v>21</v>
      </c>
      <c r="M28" s="254">
        <f>G28*(1+L28/100)</f>
        <v>0</v>
      </c>
      <c r="N28" s="252">
        <v>0</v>
      </c>
      <c r="O28" s="252">
        <f>ROUND(E28*N28,2)</f>
        <v>0</v>
      </c>
      <c r="P28" s="252">
        <v>0</v>
      </c>
      <c r="Q28" s="252">
        <f>ROUND(E28*P28,2)</f>
        <v>0</v>
      </c>
      <c r="R28" s="254"/>
      <c r="S28" s="254" t="s">
        <v>413</v>
      </c>
      <c r="T28" s="255" t="s">
        <v>353</v>
      </c>
      <c r="U28" s="223">
        <v>0</v>
      </c>
      <c r="V28" s="223">
        <f>ROUND(E28*U28,2)</f>
        <v>0</v>
      </c>
      <c r="W28" s="223"/>
      <c r="X28" s="223" t="s">
        <v>526</v>
      </c>
      <c r="Y28" s="223" t="s">
        <v>355</v>
      </c>
      <c r="Z28" s="212"/>
      <c r="AA28" s="212"/>
      <c r="AB28" s="212"/>
      <c r="AC28" s="212"/>
      <c r="AD28" s="212"/>
      <c r="AE28" s="212"/>
      <c r="AF28" s="212"/>
      <c r="AG28" s="212" t="s">
        <v>2002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21</v>
      </c>
      <c r="B29" s="250" t="s">
        <v>2212</v>
      </c>
      <c r="C29" s="260" t="s">
        <v>2213</v>
      </c>
      <c r="D29" s="251" t="s">
        <v>576</v>
      </c>
      <c r="E29" s="252">
        <v>1</v>
      </c>
      <c r="F29" s="253"/>
      <c r="G29" s="254">
        <f>ROUND(E29*F29,2)</f>
        <v>0</v>
      </c>
      <c r="H29" s="253"/>
      <c r="I29" s="254">
        <f>ROUND(E29*H29,2)</f>
        <v>0</v>
      </c>
      <c r="J29" s="253"/>
      <c r="K29" s="254">
        <f>ROUND(E29*J29,2)</f>
        <v>0</v>
      </c>
      <c r="L29" s="254">
        <v>21</v>
      </c>
      <c r="M29" s="254">
        <f>G29*(1+L29/100)</f>
        <v>0</v>
      </c>
      <c r="N29" s="252">
        <v>0</v>
      </c>
      <c r="O29" s="252">
        <f>ROUND(E29*N29,2)</f>
        <v>0</v>
      </c>
      <c r="P29" s="252">
        <v>0</v>
      </c>
      <c r="Q29" s="252">
        <f>ROUND(E29*P29,2)</f>
        <v>0</v>
      </c>
      <c r="R29" s="254"/>
      <c r="S29" s="254" t="s">
        <v>2172</v>
      </c>
      <c r="T29" s="255" t="s">
        <v>2173</v>
      </c>
      <c r="U29" s="223">
        <v>0</v>
      </c>
      <c r="V29" s="223">
        <f>ROUND(E29*U29,2)</f>
        <v>0</v>
      </c>
      <c r="W29" s="223"/>
      <c r="X29" s="223" t="s">
        <v>437</v>
      </c>
      <c r="Y29" s="223" t="s">
        <v>355</v>
      </c>
      <c r="Z29" s="212"/>
      <c r="AA29" s="212"/>
      <c r="AB29" s="212"/>
      <c r="AC29" s="212"/>
      <c r="AD29" s="212"/>
      <c r="AE29" s="212"/>
      <c r="AF29" s="212"/>
      <c r="AG29" s="212" t="s">
        <v>1695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49">
        <v>22</v>
      </c>
      <c r="B30" s="250" t="s">
        <v>2214</v>
      </c>
      <c r="C30" s="260" t="s">
        <v>2215</v>
      </c>
      <c r="D30" s="251" t="s">
        <v>576</v>
      </c>
      <c r="E30" s="252">
        <v>1</v>
      </c>
      <c r="F30" s="253"/>
      <c r="G30" s="254">
        <f>ROUND(E30*F30,2)</f>
        <v>0</v>
      </c>
      <c r="H30" s="253"/>
      <c r="I30" s="254">
        <f>ROUND(E30*H30,2)</f>
        <v>0</v>
      </c>
      <c r="J30" s="253"/>
      <c r="K30" s="254">
        <f>ROUND(E30*J30,2)</f>
        <v>0</v>
      </c>
      <c r="L30" s="254">
        <v>21</v>
      </c>
      <c r="M30" s="254">
        <f>G30*(1+L30/100)</f>
        <v>0</v>
      </c>
      <c r="N30" s="252">
        <v>0</v>
      </c>
      <c r="O30" s="252">
        <f>ROUND(E30*N30,2)</f>
        <v>0</v>
      </c>
      <c r="P30" s="252">
        <v>0</v>
      </c>
      <c r="Q30" s="252">
        <f>ROUND(E30*P30,2)</f>
        <v>0</v>
      </c>
      <c r="R30" s="254"/>
      <c r="S30" s="254" t="s">
        <v>413</v>
      </c>
      <c r="T30" s="255" t="s">
        <v>353</v>
      </c>
      <c r="U30" s="223">
        <v>0</v>
      </c>
      <c r="V30" s="223">
        <f>ROUND(E30*U30,2)</f>
        <v>0</v>
      </c>
      <c r="W30" s="223"/>
      <c r="X30" s="223" t="s">
        <v>437</v>
      </c>
      <c r="Y30" s="223" t="s">
        <v>355</v>
      </c>
      <c r="Z30" s="212"/>
      <c r="AA30" s="212"/>
      <c r="AB30" s="212"/>
      <c r="AC30" s="212"/>
      <c r="AD30" s="212"/>
      <c r="AE30" s="212"/>
      <c r="AF30" s="212"/>
      <c r="AG30" s="212" t="s">
        <v>1695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23</v>
      </c>
      <c r="B31" s="250" t="s">
        <v>2216</v>
      </c>
      <c r="C31" s="260" t="s">
        <v>2217</v>
      </c>
      <c r="D31" s="251" t="s">
        <v>576</v>
      </c>
      <c r="E31" s="252">
        <v>1</v>
      </c>
      <c r="F31" s="253"/>
      <c r="G31" s="254">
        <f>ROUND(E31*F31,2)</f>
        <v>0</v>
      </c>
      <c r="H31" s="253"/>
      <c r="I31" s="254">
        <f>ROUND(E31*H31,2)</f>
        <v>0</v>
      </c>
      <c r="J31" s="253"/>
      <c r="K31" s="254">
        <f>ROUND(E31*J31,2)</f>
        <v>0</v>
      </c>
      <c r="L31" s="254">
        <v>21</v>
      </c>
      <c r="M31" s="254">
        <f>G31*(1+L31/100)</f>
        <v>0</v>
      </c>
      <c r="N31" s="252">
        <v>0</v>
      </c>
      <c r="O31" s="252">
        <f>ROUND(E31*N31,2)</f>
        <v>0</v>
      </c>
      <c r="P31" s="252">
        <v>0</v>
      </c>
      <c r="Q31" s="252">
        <f>ROUND(E31*P31,2)</f>
        <v>0</v>
      </c>
      <c r="R31" s="254"/>
      <c r="S31" s="254" t="s">
        <v>413</v>
      </c>
      <c r="T31" s="255" t="s">
        <v>353</v>
      </c>
      <c r="U31" s="223">
        <v>0</v>
      </c>
      <c r="V31" s="223">
        <f>ROUND(E31*U31,2)</f>
        <v>0</v>
      </c>
      <c r="W31" s="223"/>
      <c r="X31" s="223" t="s">
        <v>437</v>
      </c>
      <c r="Y31" s="223" t="s">
        <v>355</v>
      </c>
      <c r="Z31" s="212"/>
      <c r="AA31" s="212"/>
      <c r="AB31" s="212"/>
      <c r="AC31" s="212"/>
      <c r="AD31" s="212"/>
      <c r="AE31" s="212"/>
      <c r="AF31" s="212"/>
      <c r="AG31" s="212" t="s">
        <v>1695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24</v>
      </c>
      <c r="B32" s="250" t="s">
        <v>2218</v>
      </c>
      <c r="C32" s="260" t="s">
        <v>2219</v>
      </c>
      <c r="D32" s="251" t="s">
        <v>576</v>
      </c>
      <c r="E32" s="252">
        <v>2</v>
      </c>
      <c r="F32" s="253"/>
      <c r="G32" s="254">
        <f>ROUND(E32*F32,2)</f>
        <v>0</v>
      </c>
      <c r="H32" s="253"/>
      <c r="I32" s="254">
        <f>ROUND(E32*H32,2)</f>
        <v>0</v>
      </c>
      <c r="J32" s="253"/>
      <c r="K32" s="254">
        <f>ROUND(E32*J32,2)</f>
        <v>0</v>
      </c>
      <c r="L32" s="254">
        <v>21</v>
      </c>
      <c r="M32" s="254">
        <f>G32*(1+L32/100)</f>
        <v>0</v>
      </c>
      <c r="N32" s="252">
        <v>0</v>
      </c>
      <c r="O32" s="252">
        <f>ROUND(E32*N32,2)</f>
        <v>0</v>
      </c>
      <c r="P32" s="252">
        <v>0</v>
      </c>
      <c r="Q32" s="252">
        <f>ROUND(E32*P32,2)</f>
        <v>0</v>
      </c>
      <c r="R32" s="254"/>
      <c r="S32" s="254" t="s">
        <v>413</v>
      </c>
      <c r="T32" s="255" t="s">
        <v>353</v>
      </c>
      <c r="U32" s="223">
        <v>0</v>
      </c>
      <c r="V32" s="223">
        <f>ROUND(E32*U32,2)</f>
        <v>0</v>
      </c>
      <c r="W32" s="223"/>
      <c r="X32" s="223" t="s">
        <v>526</v>
      </c>
      <c r="Y32" s="223" t="s">
        <v>355</v>
      </c>
      <c r="Z32" s="212"/>
      <c r="AA32" s="212"/>
      <c r="AB32" s="212"/>
      <c r="AC32" s="212"/>
      <c r="AD32" s="212"/>
      <c r="AE32" s="212"/>
      <c r="AF32" s="212"/>
      <c r="AG32" s="212" t="s">
        <v>2002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25</v>
      </c>
      <c r="B33" s="250" t="s">
        <v>2220</v>
      </c>
      <c r="C33" s="260" t="s">
        <v>2221</v>
      </c>
      <c r="D33" s="251" t="s">
        <v>576</v>
      </c>
      <c r="E33" s="252">
        <v>2</v>
      </c>
      <c r="F33" s="253"/>
      <c r="G33" s="254">
        <f>ROUND(E33*F33,2)</f>
        <v>0</v>
      </c>
      <c r="H33" s="253"/>
      <c r="I33" s="254">
        <f>ROUND(E33*H33,2)</f>
        <v>0</v>
      </c>
      <c r="J33" s="253"/>
      <c r="K33" s="254">
        <f>ROUND(E33*J33,2)</f>
        <v>0</v>
      </c>
      <c r="L33" s="254">
        <v>21</v>
      </c>
      <c r="M33" s="254">
        <f>G33*(1+L33/100)</f>
        <v>0</v>
      </c>
      <c r="N33" s="252">
        <v>0</v>
      </c>
      <c r="O33" s="252">
        <f>ROUND(E33*N33,2)</f>
        <v>0</v>
      </c>
      <c r="P33" s="252">
        <v>0</v>
      </c>
      <c r="Q33" s="252">
        <f>ROUND(E33*P33,2)</f>
        <v>0</v>
      </c>
      <c r="R33" s="254"/>
      <c r="S33" s="254" t="s">
        <v>413</v>
      </c>
      <c r="T33" s="255" t="s">
        <v>353</v>
      </c>
      <c r="U33" s="223">
        <v>0</v>
      </c>
      <c r="V33" s="223">
        <f>ROUND(E33*U33,2)</f>
        <v>0</v>
      </c>
      <c r="W33" s="223"/>
      <c r="X33" s="223" t="s">
        <v>437</v>
      </c>
      <c r="Y33" s="223" t="s">
        <v>355</v>
      </c>
      <c r="Z33" s="212"/>
      <c r="AA33" s="212"/>
      <c r="AB33" s="212"/>
      <c r="AC33" s="212"/>
      <c r="AD33" s="212"/>
      <c r="AE33" s="212"/>
      <c r="AF33" s="212"/>
      <c r="AG33" s="212" t="s">
        <v>1695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9">
        <v>26</v>
      </c>
      <c r="B34" s="250" t="s">
        <v>2222</v>
      </c>
      <c r="C34" s="260" t="s">
        <v>2223</v>
      </c>
      <c r="D34" s="251" t="s">
        <v>537</v>
      </c>
      <c r="E34" s="252">
        <v>280</v>
      </c>
      <c r="F34" s="253"/>
      <c r="G34" s="254">
        <f>ROUND(E34*F34,2)</f>
        <v>0</v>
      </c>
      <c r="H34" s="253"/>
      <c r="I34" s="254">
        <f>ROUND(E34*H34,2)</f>
        <v>0</v>
      </c>
      <c r="J34" s="253"/>
      <c r="K34" s="254">
        <f>ROUND(E34*J34,2)</f>
        <v>0</v>
      </c>
      <c r="L34" s="254">
        <v>21</v>
      </c>
      <c r="M34" s="254">
        <f>G34*(1+L34/100)</f>
        <v>0</v>
      </c>
      <c r="N34" s="252">
        <v>6.0000000000000002E-5</v>
      </c>
      <c r="O34" s="252">
        <f>ROUND(E34*N34,2)</f>
        <v>0.02</v>
      </c>
      <c r="P34" s="252">
        <v>0</v>
      </c>
      <c r="Q34" s="252">
        <f>ROUND(E34*P34,2)</f>
        <v>0</v>
      </c>
      <c r="R34" s="254"/>
      <c r="S34" s="254" t="s">
        <v>2172</v>
      </c>
      <c r="T34" s="255" t="s">
        <v>2173</v>
      </c>
      <c r="U34" s="223">
        <v>0</v>
      </c>
      <c r="V34" s="223">
        <f>ROUND(E34*U34,2)</f>
        <v>0</v>
      </c>
      <c r="W34" s="223"/>
      <c r="X34" s="223" t="s">
        <v>526</v>
      </c>
      <c r="Y34" s="223" t="s">
        <v>355</v>
      </c>
      <c r="Z34" s="212"/>
      <c r="AA34" s="212"/>
      <c r="AB34" s="212"/>
      <c r="AC34" s="212"/>
      <c r="AD34" s="212"/>
      <c r="AE34" s="212"/>
      <c r="AF34" s="212"/>
      <c r="AG34" s="212" t="s">
        <v>2002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9">
        <v>27</v>
      </c>
      <c r="B35" s="250" t="s">
        <v>2224</v>
      </c>
      <c r="C35" s="260" t="s">
        <v>2225</v>
      </c>
      <c r="D35" s="251" t="s">
        <v>537</v>
      </c>
      <c r="E35" s="252">
        <v>280</v>
      </c>
      <c r="F35" s="253"/>
      <c r="G35" s="254">
        <f>ROUND(E35*F35,2)</f>
        <v>0</v>
      </c>
      <c r="H35" s="253"/>
      <c r="I35" s="254">
        <f>ROUND(E35*H35,2)</f>
        <v>0</v>
      </c>
      <c r="J35" s="253"/>
      <c r="K35" s="254">
        <f>ROUND(E35*J35,2)</f>
        <v>0</v>
      </c>
      <c r="L35" s="254">
        <v>21</v>
      </c>
      <c r="M35" s="254">
        <f>G35*(1+L35/100)</f>
        <v>0</v>
      </c>
      <c r="N35" s="252">
        <v>0</v>
      </c>
      <c r="O35" s="252">
        <f>ROUND(E35*N35,2)</f>
        <v>0</v>
      </c>
      <c r="P35" s="252">
        <v>0</v>
      </c>
      <c r="Q35" s="252">
        <f>ROUND(E35*P35,2)</f>
        <v>0</v>
      </c>
      <c r="R35" s="254"/>
      <c r="S35" s="254" t="s">
        <v>2172</v>
      </c>
      <c r="T35" s="255" t="s">
        <v>2173</v>
      </c>
      <c r="U35" s="223">
        <v>0</v>
      </c>
      <c r="V35" s="223">
        <f>ROUND(E35*U35,2)</f>
        <v>0</v>
      </c>
      <c r="W35" s="223"/>
      <c r="X35" s="223" t="s">
        <v>437</v>
      </c>
      <c r="Y35" s="223" t="s">
        <v>355</v>
      </c>
      <c r="Z35" s="212"/>
      <c r="AA35" s="212"/>
      <c r="AB35" s="212"/>
      <c r="AC35" s="212"/>
      <c r="AD35" s="212"/>
      <c r="AE35" s="212"/>
      <c r="AF35" s="212"/>
      <c r="AG35" s="212" t="s">
        <v>1695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28</v>
      </c>
      <c r="B36" s="250" t="s">
        <v>2226</v>
      </c>
      <c r="C36" s="260" t="s">
        <v>2227</v>
      </c>
      <c r="D36" s="251" t="s">
        <v>576</v>
      </c>
      <c r="E36" s="252">
        <v>10</v>
      </c>
      <c r="F36" s="253"/>
      <c r="G36" s="254">
        <f>ROUND(E36*F36,2)</f>
        <v>0</v>
      </c>
      <c r="H36" s="253"/>
      <c r="I36" s="254">
        <f>ROUND(E36*H36,2)</f>
        <v>0</v>
      </c>
      <c r="J36" s="253"/>
      <c r="K36" s="254">
        <f>ROUND(E36*J36,2)</f>
        <v>0</v>
      </c>
      <c r="L36" s="254">
        <v>21</v>
      </c>
      <c r="M36" s="254">
        <f>G36*(1+L36/100)</f>
        <v>0</v>
      </c>
      <c r="N36" s="252">
        <v>5.0000000000000002E-5</v>
      </c>
      <c r="O36" s="252">
        <f>ROUND(E36*N36,2)</f>
        <v>0</v>
      </c>
      <c r="P36" s="252">
        <v>0</v>
      </c>
      <c r="Q36" s="252">
        <f>ROUND(E36*P36,2)</f>
        <v>0</v>
      </c>
      <c r="R36" s="254"/>
      <c r="S36" s="254" t="s">
        <v>2172</v>
      </c>
      <c r="T36" s="255" t="s">
        <v>2173</v>
      </c>
      <c r="U36" s="223">
        <v>0</v>
      </c>
      <c r="V36" s="223">
        <f>ROUND(E36*U36,2)</f>
        <v>0</v>
      </c>
      <c r="W36" s="223"/>
      <c r="X36" s="223" t="s">
        <v>526</v>
      </c>
      <c r="Y36" s="223" t="s">
        <v>355</v>
      </c>
      <c r="Z36" s="212"/>
      <c r="AA36" s="212"/>
      <c r="AB36" s="212"/>
      <c r="AC36" s="212"/>
      <c r="AD36" s="212"/>
      <c r="AE36" s="212"/>
      <c r="AF36" s="212"/>
      <c r="AG36" s="212" t="s">
        <v>2002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9">
        <v>29</v>
      </c>
      <c r="B37" s="250" t="s">
        <v>2228</v>
      </c>
      <c r="C37" s="260" t="s">
        <v>2229</v>
      </c>
      <c r="D37" s="251" t="s">
        <v>576</v>
      </c>
      <c r="E37" s="252">
        <v>10</v>
      </c>
      <c r="F37" s="253"/>
      <c r="G37" s="254">
        <f>ROUND(E37*F37,2)</f>
        <v>0</v>
      </c>
      <c r="H37" s="253"/>
      <c r="I37" s="254">
        <f>ROUND(E37*H37,2)</f>
        <v>0</v>
      </c>
      <c r="J37" s="253"/>
      <c r="K37" s="254">
        <f>ROUND(E37*J37,2)</f>
        <v>0</v>
      </c>
      <c r="L37" s="254">
        <v>21</v>
      </c>
      <c r="M37" s="254">
        <f>G37*(1+L37/100)</f>
        <v>0</v>
      </c>
      <c r="N37" s="252">
        <v>1.0000000000000001E-5</v>
      </c>
      <c r="O37" s="252">
        <f>ROUND(E37*N37,2)</f>
        <v>0</v>
      </c>
      <c r="P37" s="252">
        <v>0</v>
      </c>
      <c r="Q37" s="252">
        <f>ROUND(E37*P37,2)</f>
        <v>0</v>
      </c>
      <c r="R37" s="254"/>
      <c r="S37" s="254" t="s">
        <v>2172</v>
      </c>
      <c r="T37" s="255" t="s">
        <v>2173</v>
      </c>
      <c r="U37" s="223">
        <v>0</v>
      </c>
      <c r="V37" s="223">
        <f>ROUND(E37*U37,2)</f>
        <v>0</v>
      </c>
      <c r="W37" s="223"/>
      <c r="X37" s="223" t="s">
        <v>526</v>
      </c>
      <c r="Y37" s="223" t="s">
        <v>355</v>
      </c>
      <c r="Z37" s="212"/>
      <c r="AA37" s="212"/>
      <c r="AB37" s="212"/>
      <c r="AC37" s="212"/>
      <c r="AD37" s="212"/>
      <c r="AE37" s="212"/>
      <c r="AF37" s="212"/>
      <c r="AG37" s="212" t="s">
        <v>2002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9">
        <v>30</v>
      </c>
      <c r="B38" s="250" t="s">
        <v>2230</v>
      </c>
      <c r="C38" s="260" t="s">
        <v>2231</v>
      </c>
      <c r="D38" s="251" t="s">
        <v>576</v>
      </c>
      <c r="E38" s="252">
        <v>10</v>
      </c>
      <c r="F38" s="253"/>
      <c r="G38" s="254">
        <f>ROUND(E38*F38,2)</f>
        <v>0</v>
      </c>
      <c r="H38" s="253"/>
      <c r="I38" s="254">
        <f>ROUND(E38*H38,2)</f>
        <v>0</v>
      </c>
      <c r="J38" s="253"/>
      <c r="K38" s="254">
        <f>ROUND(E38*J38,2)</f>
        <v>0</v>
      </c>
      <c r="L38" s="254">
        <v>21</v>
      </c>
      <c r="M38" s="254">
        <f>G38*(1+L38/100)</f>
        <v>0</v>
      </c>
      <c r="N38" s="252">
        <v>0</v>
      </c>
      <c r="O38" s="252">
        <f>ROUND(E38*N38,2)</f>
        <v>0</v>
      </c>
      <c r="P38" s="252">
        <v>0</v>
      </c>
      <c r="Q38" s="252">
        <f>ROUND(E38*P38,2)</f>
        <v>0</v>
      </c>
      <c r="R38" s="254"/>
      <c r="S38" s="254" t="s">
        <v>2172</v>
      </c>
      <c r="T38" s="255" t="s">
        <v>2173</v>
      </c>
      <c r="U38" s="223">
        <v>0</v>
      </c>
      <c r="V38" s="223">
        <f>ROUND(E38*U38,2)</f>
        <v>0</v>
      </c>
      <c r="W38" s="223"/>
      <c r="X38" s="223" t="s">
        <v>437</v>
      </c>
      <c r="Y38" s="223" t="s">
        <v>355</v>
      </c>
      <c r="Z38" s="212"/>
      <c r="AA38" s="212"/>
      <c r="AB38" s="212"/>
      <c r="AC38" s="212"/>
      <c r="AD38" s="212"/>
      <c r="AE38" s="212"/>
      <c r="AF38" s="212"/>
      <c r="AG38" s="212" t="s">
        <v>1695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31</v>
      </c>
      <c r="B39" s="250" t="s">
        <v>2232</v>
      </c>
      <c r="C39" s="260" t="s">
        <v>2233</v>
      </c>
      <c r="D39" s="251" t="s">
        <v>576</v>
      </c>
      <c r="E39" s="252">
        <v>1</v>
      </c>
      <c r="F39" s="253"/>
      <c r="G39" s="254">
        <f>ROUND(E39*F39,2)</f>
        <v>0</v>
      </c>
      <c r="H39" s="253"/>
      <c r="I39" s="254">
        <f>ROUND(E39*H39,2)</f>
        <v>0</v>
      </c>
      <c r="J39" s="253"/>
      <c r="K39" s="254">
        <f>ROUND(E39*J39,2)</f>
        <v>0</v>
      </c>
      <c r="L39" s="254">
        <v>21</v>
      </c>
      <c r="M39" s="254">
        <f>G39*(1+L39/100)</f>
        <v>0</v>
      </c>
      <c r="N39" s="252">
        <v>2.9999999999999997E-4</v>
      </c>
      <c r="O39" s="252">
        <f>ROUND(E39*N39,2)</f>
        <v>0</v>
      </c>
      <c r="P39" s="252">
        <v>0</v>
      </c>
      <c r="Q39" s="252">
        <f>ROUND(E39*P39,2)</f>
        <v>0</v>
      </c>
      <c r="R39" s="254"/>
      <c r="S39" s="254" t="s">
        <v>413</v>
      </c>
      <c r="T39" s="255" t="s">
        <v>353</v>
      </c>
      <c r="U39" s="223">
        <v>0</v>
      </c>
      <c r="V39" s="223">
        <f>ROUND(E39*U39,2)</f>
        <v>0</v>
      </c>
      <c r="W39" s="223"/>
      <c r="X39" s="223" t="s">
        <v>526</v>
      </c>
      <c r="Y39" s="223" t="s">
        <v>355</v>
      </c>
      <c r="Z39" s="212"/>
      <c r="AA39" s="212"/>
      <c r="AB39" s="212"/>
      <c r="AC39" s="212"/>
      <c r="AD39" s="212"/>
      <c r="AE39" s="212"/>
      <c r="AF39" s="212"/>
      <c r="AG39" s="212" t="s">
        <v>2002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32</v>
      </c>
      <c r="B40" s="250" t="s">
        <v>2234</v>
      </c>
      <c r="C40" s="260" t="s">
        <v>2235</v>
      </c>
      <c r="D40" s="251" t="s">
        <v>576</v>
      </c>
      <c r="E40" s="252">
        <v>3</v>
      </c>
      <c r="F40" s="253"/>
      <c r="G40" s="254">
        <f>ROUND(E40*F40,2)</f>
        <v>0</v>
      </c>
      <c r="H40" s="253"/>
      <c r="I40" s="254">
        <f>ROUND(E40*H40,2)</f>
        <v>0</v>
      </c>
      <c r="J40" s="253"/>
      <c r="K40" s="254">
        <f>ROUND(E40*J40,2)</f>
        <v>0</v>
      </c>
      <c r="L40" s="254">
        <v>21</v>
      </c>
      <c r="M40" s="254">
        <f>G40*(1+L40/100)</f>
        <v>0</v>
      </c>
      <c r="N40" s="252">
        <v>0</v>
      </c>
      <c r="O40" s="252">
        <f>ROUND(E40*N40,2)</f>
        <v>0</v>
      </c>
      <c r="P40" s="252">
        <v>0</v>
      </c>
      <c r="Q40" s="252">
        <f>ROUND(E40*P40,2)</f>
        <v>0</v>
      </c>
      <c r="R40" s="254"/>
      <c r="S40" s="254" t="s">
        <v>413</v>
      </c>
      <c r="T40" s="255" t="s">
        <v>353</v>
      </c>
      <c r="U40" s="223">
        <v>0</v>
      </c>
      <c r="V40" s="223">
        <f>ROUND(E40*U40,2)</f>
        <v>0</v>
      </c>
      <c r="W40" s="223"/>
      <c r="X40" s="223" t="s">
        <v>526</v>
      </c>
      <c r="Y40" s="223" t="s">
        <v>355</v>
      </c>
      <c r="Z40" s="212"/>
      <c r="AA40" s="212"/>
      <c r="AB40" s="212"/>
      <c r="AC40" s="212"/>
      <c r="AD40" s="212"/>
      <c r="AE40" s="212"/>
      <c r="AF40" s="212"/>
      <c r="AG40" s="212" t="s">
        <v>2002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33</v>
      </c>
      <c r="B41" s="250" t="s">
        <v>2236</v>
      </c>
      <c r="C41" s="260" t="s">
        <v>2237</v>
      </c>
      <c r="D41" s="251" t="s">
        <v>576</v>
      </c>
      <c r="E41" s="252">
        <v>3</v>
      </c>
      <c r="F41" s="253"/>
      <c r="G41" s="254">
        <f>ROUND(E41*F41,2)</f>
        <v>0</v>
      </c>
      <c r="H41" s="253"/>
      <c r="I41" s="254">
        <f>ROUND(E41*H41,2)</f>
        <v>0</v>
      </c>
      <c r="J41" s="253"/>
      <c r="K41" s="254">
        <f>ROUND(E41*J41,2)</f>
        <v>0</v>
      </c>
      <c r="L41" s="254">
        <v>21</v>
      </c>
      <c r="M41" s="254">
        <f>G41*(1+L41/100)</f>
        <v>0</v>
      </c>
      <c r="N41" s="252">
        <v>0</v>
      </c>
      <c r="O41" s="252">
        <f>ROUND(E41*N41,2)</f>
        <v>0</v>
      </c>
      <c r="P41" s="252">
        <v>0</v>
      </c>
      <c r="Q41" s="252">
        <f>ROUND(E41*P41,2)</f>
        <v>0</v>
      </c>
      <c r="R41" s="254"/>
      <c r="S41" s="254" t="s">
        <v>2172</v>
      </c>
      <c r="T41" s="255" t="s">
        <v>2173</v>
      </c>
      <c r="U41" s="223">
        <v>0</v>
      </c>
      <c r="V41" s="223">
        <f>ROUND(E41*U41,2)</f>
        <v>0</v>
      </c>
      <c r="W41" s="223"/>
      <c r="X41" s="223" t="s">
        <v>437</v>
      </c>
      <c r="Y41" s="223" t="s">
        <v>355</v>
      </c>
      <c r="Z41" s="212"/>
      <c r="AA41" s="212"/>
      <c r="AB41" s="212"/>
      <c r="AC41" s="212"/>
      <c r="AD41" s="212"/>
      <c r="AE41" s="212"/>
      <c r="AF41" s="212"/>
      <c r="AG41" s="212" t="s">
        <v>1695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34</v>
      </c>
      <c r="B42" s="250" t="s">
        <v>2238</v>
      </c>
      <c r="C42" s="260" t="s">
        <v>2239</v>
      </c>
      <c r="D42" s="251" t="s">
        <v>576</v>
      </c>
      <c r="E42" s="252">
        <v>1</v>
      </c>
      <c r="F42" s="253"/>
      <c r="G42" s="254">
        <f>ROUND(E42*F42,2)</f>
        <v>0</v>
      </c>
      <c r="H42" s="253"/>
      <c r="I42" s="254">
        <f>ROUND(E42*H42,2)</f>
        <v>0</v>
      </c>
      <c r="J42" s="253"/>
      <c r="K42" s="254">
        <f>ROUND(E42*J42,2)</f>
        <v>0</v>
      </c>
      <c r="L42" s="254">
        <v>21</v>
      </c>
      <c r="M42" s="254">
        <f>G42*(1+L42/100)</f>
        <v>0</v>
      </c>
      <c r="N42" s="252">
        <v>5.4000000000000001E-4</v>
      </c>
      <c r="O42" s="252">
        <f>ROUND(E42*N42,2)</f>
        <v>0</v>
      </c>
      <c r="P42" s="252">
        <v>0</v>
      </c>
      <c r="Q42" s="252">
        <f>ROUND(E42*P42,2)</f>
        <v>0</v>
      </c>
      <c r="R42" s="254"/>
      <c r="S42" s="254" t="s">
        <v>2172</v>
      </c>
      <c r="T42" s="255" t="s">
        <v>2173</v>
      </c>
      <c r="U42" s="223">
        <v>0</v>
      </c>
      <c r="V42" s="223">
        <f>ROUND(E42*U42,2)</f>
        <v>0</v>
      </c>
      <c r="W42" s="223"/>
      <c r="X42" s="223" t="s">
        <v>526</v>
      </c>
      <c r="Y42" s="223" t="s">
        <v>355</v>
      </c>
      <c r="Z42" s="212"/>
      <c r="AA42" s="212"/>
      <c r="AB42" s="212"/>
      <c r="AC42" s="212"/>
      <c r="AD42" s="212"/>
      <c r="AE42" s="212"/>
      <c r="AF42" s="212"/>
      <c r="AG42" s="212" t="s">
        <v>2002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35</v>
      </c>
      <c r="B43" s="250" t="s">
        <v>2240</v>
      </c>
      <c r="C43" s="260" t="s">
        <v>2241</v>
      </c>
      <c r="D43" s="251" t="s">
        <v>576</v>
      </c>
      <c r="E43" s="252">
        <v>1</v>
      </c>
      <c r="F43" s="253"/>
      <c r="G43" s="254">
        <f>ROUND(E43*F43,2)</f>
        <v>0</v>
      </c>
      <c r="H43" s="253"/>
      <c r="I43" s="254">
        <f>ROUND(E43*H43,2)</f>
        <v>0</v>
      </c>
      <c r="J43" s="253"/>
      <c r="K43" s="254">
        <f>ROUND(E43*J43,2)</f>
        <v>0</v>
      </c>
      <c r="L43" s="254">
        <v>21</v>
      </c>
      <c r="M43" s="254">
        <f>G43*(1+L43/100)</f>
        <v>0</v>
      </c>
      <c r="N43" s="252">
        <v>0</v>
      </c>
      <c r="O43" s="252">
        <f>ROUND(E43*N43,2)</f>
        <v>0</v>
      </c>
      <c r="P43" s="252">
        <v>0</v>
      </c>
      <c r="Q43" s="252">
        <f>ROUND(E43*P43,2)</f>
        <v>0</v>
      </c>
      <c r="R43" s="254"/>
      <c r="S43" s="254" t="s">
        <v>2172</v>
      </c>
      <c r="T43" s="255" t="s">
        <v>2173</v>
      </c>
      <c r="U43" s="223">
        <v>0</v>
      </c>
      <c r="V43" s="223">
        <f>ROUND(E43*U43,2)</f>
        <v>0</v>
      </c>
      <c r="W43" s="223"/>
      <c r="X43" s="223" t="s">
        <v>437</v>
      </c>
      <c r="Y43" s="223" t="s">
        <v>355</v>
      </c>
      <c r="Z43" s="212"/>
      <c r="AA43" s="212"/>
      <c r="AB43" s="212"/>
      <c r="AC43" s="212"/>
      <c r="AD43" s="212"/>
      <c r="AE43" s="212"/>
      <c r="AF43" s="212"/>
      <c r="AG43" s="212" t="s">
        <v>1695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229" t="s">
        <v>347</v>
      </c>
      <c r="B44" s="230" t="s">
        <v>285</v>
      </c>
      <c r="C44" s="256" t="s">
        <v>286</v>
      </c>
      <c r="D44" s="231"/>
      <c r="E44" s="232"/>
      <c r="F44" s="233"/>
      <c r="G44" s="233">
        <f>SUMIF(AG45:AG85,"&lt;&gt;NOR",G45:G85)</f>
        <v>0</v>
      </c>
      <c r="H44" s="233"/>
      <c r="I44" s="233">
        <f>SUM(I45:I85)</f>
        <v>0</v>
      </c>
      <c r="J44" s="233"/>
      <c r="K44" s="233">
        <f>SUM(K45:K85)</f>
        <v>0</v>
      </c>
      <c r="L44" s="233"/>
      <c r="M44" s="233">
        <f>SUM(M45:M85)</f>
        <v>0</v>
      </c>
      <c r="N44" s="232"/>
      <c r="O44" s="232">
        <f>SUM(O45:O85)</f>
        <v>0.08</v>
      </c>
      <c r="P44" s="232"/>
      <c r="Q44" s="232">
        <f>SUM(Q45:Q85)</f>
        <v>0.08</v>
      </c>
      <c r="R44" s="233"/>
      <c r="S44" s="233"/>
      <c r="T44" s="234"/>
      <c r="U44" s="228"/>
      <c r="V44" s="228">
        <f>SUM(V45:V85)</f>
        <v>0</v>
      </c>
      <c r="W44" s="228"/>
      <c r="X44" s="228"/>
      <c r="Y44" s="228"/>
      <c r="AG44" t="s">
        <v>348</v>
      </c>
    </row>
    <row r="45" spans="1:60" outlineLevel="1" x14ac:dyDescent="0.2">
      <c r="A45" s="249">
        <v>36</v>
      </c>
      <c r="B45" s="250" t="s">
        <v>2242</v>
      </c>
      <c r="C45" s="260" t="s">
        <v>2243</v>
      </c>
      <c r="D45" s="251" t="s">
        <v>576</v>
      </c>
      <c r="E45" s="252">
        <v>3</v>
      </c>
      <c r="F45" s="253"/>
      <c r="G45" s="254">
        <f>ROUND(E45*F45,2)</f>
        <v>0</v>
      </c>
      <c r="H45" s="253"/>
      <c r="I45" s="254">
        <f>ROUND(E45*H45,2)</f>
        <v>0</v>
      </c>
      <c r="J45" s="253"/>
      <c r="K45" s="254">
        <f>ROUND(E45*J45,2)</f>
        <v>0</v>
      </c>
      <c r="L45" s="254">
        <v>21</v>
      </c>
      <c r="M45" s="254">
        <f>G45*(1+L45/100)</f>
        <v>0</v>
      </c>
      <c r="N45" s="252">
        <v>2.0000000000000001E-4</v>
      </c>
      <c r="O45" s="252">
        <f>ROUND(E45*N45,2)</f>
        <v>0</v>
      </c>
      <c r="P45" s="252">
        <v>0</v>
      </c>
      <c r="Q45" s="252">
        <f>ROUND(E45*P45,2)</f>
        <v>0</v>
      </c>
      <c r="R45" s="254"/>
      <c r="S45" s="254" t="s">
        <v>2172</v>
      </c>
      <c r="T45" s="255" t="s">
        <v>2173</v>
      </c>
      <c r="U45" s="223">
        <v>0</v>
      </c>
      <c r="V45" s="223">
        <f>ROUND(E45*U45,2)</f>
        <v>0</v>
      </c>
      <c r="W45" s="223"/>
      <c r="X45" s="223" t="s">
        <v>526</v>
      </c>
      <c r="Y45" s="223" t="s">
        <v>355</v>
      </c>
      <c r="Z45" s="212"/>
      <c r="AA45" s="212"/>
      <c r="AB45" s="212"/>
      <c r="AC45" s="212"/>
      <c r="AD45" s="212"/>
      <c r="AE45" s="212"/>
      <c r="AF45" s="212"/>
      <c r="AG45" s="212" t="s">
        <v>2002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37</v>
      </c>
      <c r="B46" s="250" t="s">
        <v>2244</v>
      </c>
      <c r="C46" s="260" t="s">
        <v>2245</v>
      </c>
      <c r="D46" s="251" t="s">
        <v>576</v>
      </c>
      <c r="E46" s="252">
        <v>3</v>
      </c>
      <c r="F46" s="253"/>
      <c r="G46" s="254">
        <f>ROUND(E46*F46,2)</f>
        <v>0</v>
      </c>
      <c r="H46" s="253"/>
      <c r="I46" s="254">
        <f>ROUND(E46*H46,2)</f>
        <v>0</v>
      </c>
      <c r="J46" s="253"/>
      <c r="K46" s="254">
        <f>ROUND(E46*J46,2)</f>
        <v>0</v>
      </c>
      <c r="L46" s="254">
        <v>21</v>
      </c>
      <c r="M46" s="254">
        <f>G46*(1+L46/100)</f>
        <v>0</v>
      </c>
      <c r="N46" s="252">
        <v>2.0000000000000001E-4</v>
      </c>
      <c r="O46" s="252">
        <f>ROUND(E46*N46,2)</f>
        <v>0</v>
      </c>
      <c r="P46" s="252">
        <v>0</v>
      </c>
      <c r="Q46" s="252">
        <f>ROUND(E46*P46,2)</f>
        <v>0</v>
      </c>
      <c r="R46" s="254"/>
      <c r="S46" s="254" t="s">
        <v>2172</v>
      </c>
      <c r="T46" s="255" t="s">
        <v>2173</v>
      </c>
      <c r="U46" s="223">
        <v>0</v>
      </c>
      <c r="V46" s="223">
        <f>ROUND(E46*U46,2)</f>
        <v>0</v>
      </c>
      <c r="W46" s="223"/>
      <c r="X46" s="223" t="s">
        <v>526</v>
      </c>
      <c r="Y46" s="223" t="s">
        <v>355</v>
      </c>
      <c r="Z46" s="212"/>
      <c r="AA46" s="212"/>
      <c r="AB46" s="212"/>
      <c r="AC46" s="212"/>
      <c r="AD46" s="212"/>
      <c r="AE46" s="212"/>
      <c r="AF46" s="212"/>
      <c r="AG46" s="212" t="s">
        <v>2002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38</v>
      </c>
      <c r="B47" s="250" t="s">
        <v>2246</v>
      </c>
      <c r="C47" s="260" t="s">
        <v>2247</v>
      </c>
      <c r="D47" s="251" t="s">
        <v>576</v>
      </c>
      <c r="E47" s="252">
        <v>3</v>
      </c>
      <c r="F47" s="253"/>
      <c r="G47" s="254">
        <f>ROUND(E47*F47,2)</f>
        <v>0</v>
      </c>
      <c r="H47" s="253"/>
      <c r="I47" s="254">
        <f>ROUND(E47*H47,2)</f>
        <v>0</v>
      </c>
      <c r="J47" s="253"/>
      <c r="K47" s="254">
        <f>ROUND(E47*J47,2)</f>
        <v>0</v>
      </c>
      <c r="L47" s="254">
        <v>21</v>
      </c>
      <c r="M47" s="254">
        <f>G47*(1+L47/100)</f>
        <v>0</v>
      </c>
      <c r="N47" s="252">
        <v>0</v>
      </c>
      <c r="O47" s="252">
        <f>ROUND(E47*N47,2)</f>
        <v>0</v>
      </c>
      <c r="P47" s="252">
        <v>0</v>
      </c>
      <c r="Q47" s="252">
        <f>ROUND(E47*P47,2)</f>
        <v>0</v>
      </c>
      <c r="R47" s="254"/>
      <c r="S47" s="254" t="s">
        <v>2172</v>
      </c>
      <c r="T47" s="255" t="s">
        <v>2173</v>
      </c>
      <c r="U47" s="223">
        <v>0</v>
      </c>
      <c r="V47" s="223">
        <f>ROUND(E47*U47,2)</f>
        <v>0</v>
      </c>
      <c r="W47" s="223"/>
      <c r="X47" s="223" t="s">
        <v>437</v>
      </c>
      <c r="Y47" s="223" t="s">
        <v>355</v>
      </c>
      <c r="Z47" s="212"/>
      <c r="AA47" s="212"/>
      <c r="AB47" s="212"/>
      <c r="AC47" s="212"/>
      <c r="AD47" s="212"/>
      <c r="AE47" s="212"/>
      <c r="AF47" s="212"/>
      <c r="AG47" s="212" t="s">
        <v>1695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39</v>
      </c>
      <c r="B48" s="250" t="s">
        <v>2248</v>
      </c>
      <c r="C48" s="260" t="s">
        <v>2249</v>
      </c>
      <c r="D48" s="251" t="s">
        <v>576</v>
      </c>
      <c r="E48" s="252">
        <v>3</v>
      </c>
      <c r="F48" s="253"/>
      <c r="G48" s="254">
        <f>ROUND(E48*F48,2)</f>
        <v>0</v>
      </c>
      <c r="H48" s="253"/>
      <c r="I48" s="254">
        <f>ROUND(E48*H48,2)</f>
        <v>0</v>
      </c>
      <c r="J48" s="253"/>
      <c r="K48" s="254">
        <f>ROUND(E48*J48,2)</f>
        <v>0</v>
      </c>
      <c r="L48" s="254">
        <v>21</v>
      </c>
      <c r="M48" s="254">
        <f>G48*(1+L48/100)</f>
        <v>0</v>
      </c>
      <c r="N48" s="252">
        <v>0</v>
      </c>
      <c r="O48" s="252">
        <f>ROUND(E48*N48,2)</f>
        <v>0</v>
      </c>
      <c r="P48" s="252">
        <v>0</v>
      </c>
      <c r="Q48" s="252">
        <f>ROUND(E48*P48,2)</f>
        <v>0</v>
      </c>
      <c r="R48" s="254"/>
      <c r="S48" s="254" t="s">
        <v>2172</v>
      </c>
      <c r="T48" s="255" t="s">
        <v>2173</v>
      </c>
      <c r="U48" s="223">
        <v>0</v>
      </c>
      <c r="V48" s="223">
        <f>ROUND(E48*U48,2)</f>
        <v>0</v>
      </c>
      <c r="W48" s="223"/>
      <c r="X48" s="223" t="s">
        <v>437</v>
      </c>
      <c r="Y48" s="223" t="s">
        <v>355</v>
      </c>
      <c r="Z48" s="212"/>
      <c r="AA48" s="212"/>
      <c r="AB48" s="212"/>
      <c r="AC48" s="212"/>
      <c r="AD48" s="212"/>
      <c r="AE48" s="212"/>
      <c r="AF48" s="212"/>
      <c r="AG48" s="212" t="s">
        <v>1695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40</v>
      </c>
      <c r="B49" s="250" t="s">
        <v>2250</v>
      </c>
      <c r="C49" s="260" t="s">
        <v>2251</v>
      </c>
      <c r="D49" s="251" t="s">
        <v>576</v>
      </c>
      <c r="E49" s="252">
        <v>1</v>
      </c>
      <c r="F49" s="253"/>
      <c r="G49" s="254">
        <f>ROUND(E49*F49,2)</f>
        <v>0</v>
      </c>
      <c r="H49" s="253"/>
      <c r="I49" s="254">
        <f>ROUND(E49*H49,2)</f>
        <v>0</v>
      </c>
      <c r="J49" s="253"/>
      <c r="K49" s="254">
        <f>ROUND(E49*J49,2)</f>
        <v>0</v>
      </c>
      <c r="L49" s="254">
        <v>21</v>
      </c>
      <c r="M49" s="254">
        <f>G49*(1+L49/100)</f>
        <v>0</v>
      </c>
      <c r="N49" s="252">
        <v>2.5000000000000001E-4</v>
      </c>
      <c r="O49" s="252">
        <f>ROUND(E49*N49,2)</f>
        <v>0</v>
      </c>
      <c r="P49" s="252">
        <v>0</v>
      </c>
      <c r="Q49" s="252">
        <f>ROUND(E49*P49,2)</f>
        <v>0</v>
      </c>
      <c r="R49" s="254"/>
      <c r="S49" s="254" t="s">
        <v>2172</v>
      </c>
      <c r="T49" s="255" t="s">
        <v>2173</v>
      </c>
      <c r="U49" s="223">
        <v>0</v>
      </c>
      <c r="V49" s="223">
        <f>ROUND(E49*U49,2)</f>
        <v>0</v>
      </c>
      <c r="W49" s="223"/>
      <c r="X49" s="223" t="s">
        <v>526</v>
      </c>
      <c r="Y49" s="223" t="s">
        <v>355</v>
      </c>
      <c r="Z49" s="212"/>
      <c r="AA49" s="212"/>
      <c r="AB49" s="212"/>
      <c r="AC49" s="212"/>
      <c r="AD49" s="212"/>
      <c r="AE49" s="212"/>
      <c r="AF49" s="212"/>
      <c r="AG49" s="212" t="s">
        <v>2002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9">
        <v>41</v>
      </c>
      <c r="B50" s="250" t="s">
        <v>2252</v>
      </c>
      <c r="C50" s="260" t="s">
        <v>2253</v>
      </c>
      <c r="D50" s="251" t="s">
        <v>576</v>
      </c>
      <c r="E50" s="252">
        <v>1</v>
      </c>
      <c r="F50" s="253"/>
      <c r="G50" s="254">
        <f>ROUND(E50*F50,2)</f>
        <v>0</v>
      </c>
      <c r="H50" s="253"/>
      <c r="I50" s="254">
        <f>ROUND(E50*H50,2)</f>
        <v>0</v>
      </c>
      <c r="J50" s="253"/>
      <c r="K50" s="254">
        <f>ROUND(E50*J50,2)</f>
        <v>0</v>
      </c>
      <c r="L50" s="254">
        <v>21</v>
      </c>
      <c r="M50" s="254">
        <f>G50*(1+L50/100)</f>
        <v>0</v>
      </c>
      <c r="N50" s="252">
        <v>0</v>
      </c>
      <c r="O50" s="252">
        <f>ROUND(E50*N50,2)</f>
        <v>0</v>
      </c>
      <c r="P50" s="252">
        <v>0</v>
      </c>
      <c r="Q50" s="252">
        <f>ROUND(E50*P50,2)</f>
        <v>0</v>
      </c>
      <c r="R50" s="254"/>
      <c r="S50" s="254" t="s">
        <v>2172</v>
      </c>
      <c r="T50" s="255" t="s">
        <v>2173</v>
      </c>
      <c r="U50" s="223">
        <v>0</v>
      </c>
      <c r="V50" s="223">
        <f>ROUND(E50*U50,2)</f>
        <v>0</v>
      </c>
      <c r="W50" s="223"/>
      <c r="X50" s="223" t="s">
        <v>437</v>
      </c>
      <c r="Y50" s="223" t="s">
        <v>355</v>
      </c>
      <c r="Z50" s="212"/>
      <c r="AA50" s="212"/>
      <c r="AB50" s="212"/>
      <c r="AC50" s="212"/>
      <c r="AD50" s="212"/>
      <c r="AE50" s="212"/>
      <c r="AF50" s="212"/>
      <c r="AG50" s="212" t="s">
        <v>1695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42</v>
      </c>
      <c r="B51" s="250" t="s">
        <v>2254</v>
      </c>
      <c r="C51" s="260" t="s">
        <v>2255</v>
      </c>
      <c r="D51" s="251" t="s">
        <v>576</v>
      </c>
      <c r="E51" s="252">
        <v>1</v>
      </c>
      <c r="F51" s="253"/>
      <c r="G51" s="254">
        <f>ROUND(E51*F51,2)</f>
        <v>0</v>
      </c>
      <c r="H51" s="253"/>
      <c r="I51" s="254">
        <f>ROUND(E51*H51,2)</f>
        <v>0</v>
      </c>
      <c r="J51" s="253"/>
      <c r="K51" s="254">
        <f>ROUND(E51*J51,2)</f>
        <v>0</v>
      </c>
      <c r="L51" s="254">
        <v>21</v>
      </c>
      <c r="M51" s="254">
        <f>G51*(1+L51/100)</f>
        <v>0</v>
      </c>
      <c r="N51" s="252">
        <v>0</v>
      </c>
      <c r="O51" s="252">
        <f>ROUND(E51*N51,2)</f>
        <v>0</v>
      </c>
      <c r="P51" s="252">
        <v>0</v>
      </c>
      <c r="Q51" s="252">
        <f>ROUND(E51*P51,2)</f>
        <v>0</v>
      </c>
      <c r="R51" s="254"/>
      <c r="S51" s="254" t="s">
        <v>2172</v>
      </c>
      <c r="T51" s="255" t="s">
        <v>2173</v>
      </c>
      <c r="U51" s="223">
        <v>0</v>
      </c>
      <c r="V51" s="223">
        <f>ROUND(E51*U51,2)</f>
        <v>0</v>
      </c>
      <c r="W51" s="223"/>
      <c r="X51" s="223" t="s">
        <v>437</v>
      </c>
      <c r="Y51" s="223" t="s">
        <v>355</v>
      </c>
      <c r="Z51" s="212"/>
      <c r="AA51" s="212"/>
      <c r="AB51" s="212"/>
      <c r="AC51" s="212"/>
      <c r="AD51" s="212"/>
      <c r="AE51" s="212"/>
      <c r="AF51" s="212"/>
      <c r="AG51" s="212" t="s">
        <v>1695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43</v>
      </c>
      <c r="B52" s="250" t="s">
        <v>2256</v>
      </c>
      <c r="C52" s="260" t="s">
        <v>2257</v>
      </c>
      <c r="D52" s="251" t="s">
        <v>576</v>
      </c>
      <c r="E52" s="252">
        <v>1</v>
      </c>
      <c r="F52" s="253"/>
      <c r="G52" s="254">
        <f>ROUND(E52*F52,2)</f>
        <v>0</v>
      </c>
      <c r="H52" s="253"/>
      <c r="I52" s="254">
        <f>ROUND(E52*H52,2)</f>
        <v>0</v>
      </c>
      <c r="J52" s="253"/>
      <c r="K52" s="254">
        <f>ROUND(E52*J52,2)</f>
        <v>0</v>
      </c>
      <c r="L52" s="254">
        <v>21</v>
      </c>
      <c r="M52" s="254">
        <f>G52*(1+L52/100)</f>
        <v>0</v>
      </c>
      <c r="N52" s="252">
        <v>0</v>
      </c>
      <c r="O52" s="252">
        <f>ROUND(E52*N52,2)</f>
        <v>0</v>
      </c>
      <c r="P52" s="252">
        <v>0</v>
      </c>
      <c r="Q52" s="252">
        <f>ROUND(E52*P52,2)</f>
        <v>0</v>
      </c>
      <c r="R52" s="254"/>
      <c r="S52" s="254" t="s">
        <v>2172</v>
      </c>
      <c r="T52" s="255" t="s">
        <v>2173</v>
      </c>
      <c r="U52" s="223">
        <v>0</v>
      </c>
      <c r="V52" s="223">
        <f>ROUND(E52*U52,2)</f>
        <v>0</v>
      </c>
      <c r="W52" s="223"/>
      <c r="X52" s="223" t="s">
        <v>437</v>
      </c>
      <c r="Y52" s="223" t="s">
        <v>355</v>
      </c>
      <c r="Z52" s="212"/>
      <c r="AA52" s="212"/>
      <c r="AB52" s="212"/>
      <c r="AC52" s="212"/>
      <c r="AD52" s="212"/>
      <c r="AE52" s="212"/>
      <c r="AF52" s="212"/>
      <c r="AG52" s="212" t="s">
        <v>1695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44</v>
      </c>
      <c r="B53" s="250" t="s">
        <v>2258</v>
      </c>
      <c r="C53" s="260" t="s">
        <v>2259</v>
      </c>
      <c r="D53" s="251" t="s">
        <v>576</v>
      </c>
      <c r="E53" s="252">
        <v>1</v>
      </c>
      <c r="F53" s="253"/>
      <c r="G53" s="254">
        <f>ROUND(E53*F53,2)</f>
        <v>0</v>
      </c>
      <c r="H53" s="253"/>
      <c r="I53" s="254">
        <f>ROUND(E53*H53,2)</f>
        <v>0</v>
      </c>
      <c r="J53" s="253"/>
      <c r="K53" s="254">
        <f>ROUND(E53*J53,2)</f>
        <v>0</v>
      </c>
      <c r="L53" s="254">
        <v>21</v>
      </c>
      <c r="M53" s="254">
        <f>G53*(1+L53/100)</f>
        <v>0</v>
      </c>
      <c r="N53" s="252">
        <v>0</v>
      </c>
      <c r="O53" s="252">
        <f>ROUND(E53*N53,2)</f>
        <v>0</v>
      </c>
      <c r="P53" s="252">
        <v>0</v>
      </c>
      <c r="Q53" s="252">
        <f>ROUND(E53*P53,2)</f>
        <v>0</v>
      </c>
      <c r="R53" s="254"/>
      <c r="S53" s="254" t="s">
        <v>2172</v>
      </c>
      <c r="T53" s="255" t="s">
        <v>2173</v>
      </c>
      <c r="U53" s="223">
        <v>0</v>
      </c>
      <c r="V53" s="223">
        <f>ROUND(E53*U53,2)</f>
        <v>0</v>
      </c>
      <c r="W53" s="223"/>
      <c r="X53" s="223" t="s">
        <v>437</v>
      </c>
      <c r="Y53" s="223" t="s">
        <v>355</v>
      </c>
      <c r="Z53" s="212"/>
      <c r="AA53" s="212"/>
      <c r="AB53" s="212"/>
      <c r="AC53" s="212"/>
      <c r="AD53" s="212"/>
      <c r="AE53" s="212"/>
      <c r="AF53" s="212"/>
      <c r="AG53" s="212" t="s">
        <v>1695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9">
        <v>45</v>
      </c>
      <c r="B54" s="250" t="s">
        <v>2260</v>
      </c>
      <c r="C54" s="260" t="s">
        <v>2261</v>
      </c>
      <c r="D54" s="251" t="s">
        <v>576</v>
      </c>
      <c r="E54" s="252">
        <v>1</v>
      </c>
      <c r="F54" s="253"/>
      <c r="G54" s="254">
        <f>ROUND(E54*F54,2)</f>
        <v>0</v>
      </c>
      <c r="H54" s="253"/>
      <c r="I54" s="254">
        <f>ROUND(E54*H54,2)</f>
        <v>0</v>
      </c>
      <c r="J54" s="253"/>
      <c r="K54" s="254">
        <f>ROUND(E54*J54,2)</f>
        <v>0</v>
      </c>
      <c r="L54" s="254">
        <v>21</v>
      </c>
      <c r="M54" s="254">
        <f>G54*(1+L54/100)</f>
        <v>0</v>
      </c>
      <c r="N54" s="252">
        <v>3.0000000000000001E-3</v>
      </c>
      <c r="O54" s="252">
        <f>ROUND(E54*N54,2)</f>
        <v>0</v>
      </c>
      <c r="P54" s="252">
        <v>0</v>
      </c>
      <c r="Q54" s="252">
        <f>ROUND(E54*P54,2)</f>
        <v>0</v>
      </c>
      <c r="R54" s="254"/>
      <c r="S54" s="254" t="s">
        <v>2172</v>
      </c>
      <c r="T54" s="255" t="s">
        <v>2173</v>
      </c>
      <c r="U54" s="223">
        <v>0</v>
      </c>
      <c r="V54" s="223">
        <f>ROUND(E54*U54,2)</f>
        <v>0</v>
      </c>
      <c r="W54" s="223"/>
      <c r="X54" s="223" t="s">
        <v>526</v>
      </c>
      <c r="Y54" s="223" t="s">
        <v>355</v>
      </c>
      <c r="Z54" s="212"/>
      <c r="AA54" s="212"/>
      <c r="AB54" s="212"/>
      <c r="AC54" s="212"/>
      <c r="AD54" s="212"/>
      <c r="AE54" s="212"/>
      <c r="AF54" s="212"/>
      <c r="AG54" s="212" t="s">
        <v>2002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46</v>
      </c>
      <c r="B55" s="250" t="s">
        <v>2262</v>
      </c>
      <c r="C55" s="260" t="s">
        <v>2263</v>
      </c>
      <c r="D55" s="251" t="s">
        <v>576</v>
      </c>
      <c r="E55" s="252">
        <v>1</v>
      </c>
      <c r="F55" s="253"/>
      <c r="G55" s="254">
        <f>ROUND(E55*F55,2)</f>
        <v>0</v>
      </c>
      <c r="H55" s="253"/>
      <c r="I55" s="254">
        <f>ROUND(E55*H55,2)</f>
        <v>0</v>
      </c>
      <c r="J55" s="253"/>
      <c r="K55" s="254">
        <f>ROUND(E55*J55,2)</f>
        <v>0</v>
      </c>
      <c r="L55" s="254">
        <v>21</v>
      </c>
      <c r="M55" s="254">
        <f>G55*(1+L55/100)</f>
        <v>0</v>
      </c>
      <c r="N55" s="252">
        <v>0</v>
      </c>
      <c r="O55" s="252">
        <f>ROUND(E55*N55,2)</f>
        <v>0</v>
      </c>
      <c r="P55" s="252">
        <v>0</v>
      </c>
      <c r="Q55" s="252">
        <f>ROUND(E55*P55,2)</f>
        <v>0</v>
      </c>
      <c r="R55" s="254"/>
      <c r="S55" s="254" t="s">
        <v>2172</v>
      </c>
      <c r="T55" s="255" t="s">
        <v>2173</v>
      </c>
      <c r="U55" s="223">
        <v>0</v>
      </c>
      <c r="V55" s="223">
        <f>ROUND(E55*U55,2)</f>
        <v>0</v>
      </c>
      <c r="W55" s="223"/>
      <c r="X55" s="223" t="s">
        <v>437</v>
      </c>
      <c r="Y55" s="223" t="s">
        <v>355</v>
      </c>
      <c r="Z55" s="212"/>
      <c r="AA55" s="212"/>
      <c r="AB55" s="212"/>
      <c r="AC55" s="212"/>
      <c r="AD55" s="212"/>
      <c r="AE55" s="212"/>
      <c r="AF55" s="212"/>
      <c r="AG55" s="212" t="s">
        <v>1695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47</v>
      </c>
      <c r="B56" s="250" t="s">
        <v>2264</v>
      </c>
      <c r="C56" s="260" t="s">
        <v>2265</v>
      </c>
      <c r="D56" s="251" t="s">
        <v>576</v>
      </c>
      <c r="E56" s="252">
        <v>1</v>
      </c>
      <c r="F56" s="253"/>
      <c r="G56" s="254">
        <f>ROUND(E56*F56,2)</f>
        <v>0</v>
      </c>
      <c r="H56" s="253"/>
      <c r="I56" s="254">
        <f>ROUND(E56*H56,2)</f>
        <v>0</v>
      </c>
      <c r="J56" s="253"/>
      <c r="K56" s="254">
        <f>ROUND(E56*J56,2)</f>
        <v>0</v>
      </c>
      <c r="L56" s="254">
        <v>21</v>
      </c>
      <c r="M56" s="254">
        <f>G56*(1+L56/100)</f>
        <v>0</v>
      </c>
      <c r="N56" s="252">
        <v>3.0000000000000001E-3</v>
      </c>
      <c r="O56" s="252">
        <f>ROUND(E56*N56,2)</f>
        <v>0</v>
      </c>
      <c r="P56" s="252">
        <v>0</v>
      </c>
      <c r="Q56" s="252">
        <f>ROUND(E56*P56,2)</f>
        <v>0</v>
      </c>
      <c r="R56" s="254"/>
      <c r="S56" s="254" t="s">
        <v>2172</v>
      </c>
      <c r="T56" s="255" t="s">
        <v>2173</v>
      </c>
      <c r="U56" s="223">
        <v>0</v>
      </c>
      <c r="V56" s="223">
        <f>ROUND(E56*U56,2)</f>
        <v>0</v>
      </c>
      <c r="W56" s="223"/>
      <c r="X56" s="223" t="s">
        <v>526</v>
      </c>
      <c r="Y56" s="223" t="s">
        <v>355</v>
      </c>
      <c r="Z56" s="212"/>
      <c r="AA56" s="212"/>
      <c r="AB56" s="212"/>
      <c r="AC56" s="212"/>
      <c r="AD56" s="212"/>
      <c r="AE56" s="212"/>
      <c r="AF56" s="212"/>
      <c r="AG56" s="212" t="s">
        <v>2002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9">
        <v>48</v>
      </c>
      <c r="B57" s="250" t="s">
        <v>2262</v>
      </c>
      <c r="C57" s="260" t="s">
        <v>2263</v>
      </c>
      <c r="D57" s="251" t="s">
        <v>576</v>
      </c>
      <c r="E57" s="252">
        <v>1</v>
      </c>
      <c r="F57" s="253"/>
      <c r="G57" s="254">
        <f>ROUND(E57*F57,2)</f>
        <v>0</v>
      </c>
      <c r="H57" s="253"/>
      <c r="I57" s="254">
        <f>ROUND(E57*H57,2)</f>
        <v>0</v>
      </c>
      <c r="J57" s="253"/>
      <c r="K57" s="254">
        <f>ROUND(E57*J57,2)</f>
        <v>0</v>
      </c>
      <c r="L57" s="254">
        <v>21</v>
      </c>
      <c r="M57" s="254">
        <f>G57*(1+L57/100)</f>
        <v>0</v>
      </c>
      <c r="N57" s="252">
        <v>0</v>
      </c>
      <c r="O57" s="252">
        <f>ROUND(E57*N57,2)</f>
        <v>0</v>
      </c>
      <c r="P57" s="252">
        <v>0</v>
      </c>
      <c r="Q57" s="252">
        <f>ROUND(E57*P57,2)</f>
        <v>0</v>
      </c>
      <c r="R57" s="254"/>
      <c r="S57" s="254" t="s">
        <v>2172</v>
      </c>
      <c r="T57" s="255" t="s">
        <v>2173</v>
      </c>
      <c r="U57" s="223">
        <v>0</v>
      </c>
      <c r="V57" s="223">
        <f>ROUND(E57*U57,2)</f>
        <v>0</v>
      </c>
      <c r="W57" s="223"/>
      <c r="X57" s="223" t="s">
        <v>437</v>
      </c>
      <c r="Y57" s="223" t="s">
        <v>355</v>
      </c>
      <c r="Z57" s="212"/>
      <c r="AA57" s="212"/>
      <c r="AB57" s="212"/>
      <c r="AC57" s="212"/>
      <c r="AD57" s="212"/>
      <c r="AE57" s="212"/>
      <c r="AF57" s="212"/>
      <c r="AG57" s="212" t="s">
        <v>1695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49</v>
      </c>
      <c r="B58" s="250" t="s">
        <v>2266</v>
      </c>
      <c r="C58" s="260" t="s">
        <v>2267</v>
      </c>
      <c r="D58" s="251" t="s">
        <v>576</v>
      </c>
      <c r="E58" s="252">
        <v>3</v>
      </c>
      <c r="F58" s="253"/>
      <c r="G58" s="254">
        <f>ROUND(E58*F58,2)</f>
        <v>0</v>
      </c>
      <c r="H58" s="253"/>
      <c r="I58" s="254">
        <f>ROUND(E58*H58,2)</f>
        <v>0</v>
      </c>
      <c r="J58" s="253"/>
      <c r="K58" s="254">
        <f>ROUND(E58*J58,2)</f>
        <v>0</v>
      </c>
      <c r="L58" s="254">
        <v>21</v>
      </c>
      <c r="M58" s="254">
        <f>G58*(1+L58/100)</f>
        <v>0</v>
      </c>
      <c r="N58" s="252">
        <v>5.0000000000000001E-3</v>
      </c>
      <c r="O58" s="252">
        <f>ROUND(E58*N58,2)</f>
        <v>0.02</v>
      </c>
      <c r="P58" s="252">
        <v>0</v>
      </c>
      <c r="Q58" s="252">
        <f>ROUND(E58*P58,2)</f>
        <v>0</v>
      </c>
      <c r="R58" s="254"/>
      <c r="S58" s="254" t="s">
        <v>2172</v>
      </c>
      <c r="T58" s="255" t="s">
        <v>2173</v>
      </c>
      <c r="U58" s="223">
        <v>0</v>
      </c>
      <c r="V58" s="223">
        <f>ROUND(E58*U58,2)</f>
        <v>0</v>
      </c>
      <c r="W58" s="223"/>
      <c r="X58" s="223" t="s">
        <v>526</v>
      </c>
      <c r="Y58" s="223" t="s">
        <v>355</v>
      </c>
      <c r="Z58" s="212"/>
      <c r="AA58" s="212"/>
      <c r="AB58" s="212"/>
      <c r="AC58" s="212"/>
      <c r="AD58" s="212"/>
      <c r="AE58" s="212"/>
      <c r="AF58" s="212"/>
      <c r="AG58" s="212" t="s">
        <v>2002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9">
        <v>50</v>
      </c>
      <c r="B59" s="250" t="s">
        <v>2268</v>
      </c>
      <c r="C59" s="260" t="s">
        <v>2269</v>
      </c>
      <c r="D59" s="251" t="s">
        <v>576</v>
      </c>
      <c r="E59" s="252">
        <v>3</v>
      </c>
      <c r="F59" s="253"/>
      <c r="G59" s="254">
        <f>ROUND(E59*F59,2)</f>
        <v>0</v>
      </c>
      <c r="H59" s="253"/>
      <c r="I59" s="254">
        <f>ROUND(E59*H59,2)</f>
        <v>0</v>
      </c>
      <c r="J59" s="253"/>
      <c r="K59" s="254">
        <f>ROUND(E59*J59,2)</f>
        <v>0</v>
      </c>
      <c r="L59" s="254">
        <v>21</v>
      </c>
      <c r="M59" s="254">
        <f>G59*(1+L59/100)</f>
        <v>0</v>
      </c>
      <c r="N59" s="252">
        <v>0</v>
      </c>
      <c r="O59" s="252">
        <f>ROUND(E59*N59,2)</f>
        <v>0</v>
      </c>
      <c r="P59" s="252">
        <v>0</v>
      </c>
      <c r="Q59" s="252">
        <f>ROUND(E59*P59,2)</f>
        <v>0</v>
      </c>
      <c r="R59" s="254"/>
      <c r="S59" s="254" t="s">
        <v>2172</v>
      </c>
      <c r="T59" s="255" t="s">
        <v>2173</v>
      </c>
      <c r="U59" s="223">
        <v>0</v>
      </c>
      <c r="V59" s="223">
        <f>ROUND(E59*U59,2)</f>
        <v>0</v>
      </c>
      <c r="W59" s="223"/>
      <c r="X59" s="223" t="s">
        <v>437</v>
      </c>
      <c r="Y59" s="223" t="s">
        <v>355</v>
      </c>
      <c r="Z59" s="212"/>
      <c r="AA59" s="212"/>
      <c r="AB59" s="212"/>
      <c r="AC59" s="212"/>
      <c r="AD59" s="212"/>
      <c r="AE59" s="212"/>
      <c r="AF59" s="212"/>
      <c r="AG59" s="212" t="s">
        <v>1695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9">
        <v>51</v>
      </c>
      <c r="B60" s="250" t="s">
        <v>2270</v>
      </c>
      <c r="C60" s="260" t="s">
        <v>2271</v>
      </c>
      <c r="D60" s="251" t="s">
        <v>576</v>
      </c>
      <c r="E60" s="252">
        <v>3</v>
      </c>
      <c r="F60" s="253"/>
      <c r="G60" s="254">
        <f>ROUND(E60*F60,2)</f>
        <v>0</v>
      </c>
      <c r="H60" s="253"/>
      <c r="I60" s="254">
        <f>ROUND(E60*H60,2)</f>
        <v>0</v>
      </c>
      <c r="J60" s="253"/>
      <c r="K60" s="254">
        <f>ROUND(E60*J60,2)</f>
        <v>0</v>
      </c>
      <c r="L60" s="254">
        <v>21</v>
      </c>
      <c r="M60" s="254">
        <f>G60*(1+L60/100)</f>
        <v>0</v>
      </c>
      <c r="N60" s="252">
        <v>8.0000000000000004E-4</v>
      </c>
      <c r="O60" s="252">
        <f>ROUND(E60*N60,2)</f>
        <v>0</v>
      </c>
      <c r="P60" s="252">
        <v>0</v>
      </c>
      <c r="Q60" s="252">
        <f>ROUND(E60*P60,2)</f>
        <v>0</v>
      </c>
      <c r="R60" s="254"/>
      <c r="S60" s="254" t="s">
        <v>2172</v>
      </c>
      <c r="T60" s="255" t="s">
        <v>2173</v>
      </c>
      <c r="U60" s="223">
        <v>0</v>
      </c>
      <c r="V60" s="223">
        <f>ROUND(E60*U60,2)</f>
        <v>0</v>
      </c>
      <c r="W60" s="223"/>
      <c r="X60" s="223" t="s">
        <v>526</v>
      </c>
      <c r="Y60" s="223" t="s">
        <v>355</v>
      </c>
      <c r="Z60" s="212"/>
      <c r="AA60" s="212"/>
      <c r="AB60" s="212"/>
      <c r="AC60" s="212"/>
      <c r="AD60" s="212"/>
      <c r="AE60" s="212"/>
      <c r="AF60" s="212"/>
      <c r="AG60" s="212" t="s">
        <v>2002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9">
        <v>52</v>
      </c>
      <c r="B61" s="250" t="s">
        <v>2272</v>
      </c>
      <c r="C61" s="260" t="s">
        <v>2273</v>
      </c>
      <c r="D61" s="251" t="s">
        <v>576</v>
      </c>
      <c r="E61" s="252">
        <v>3</v>
      </c>
      <c r="F61" s="253"/>
      <c r="G61" s="254">
        <f>ROUND(E61*F61,2)</f>
        <v>0</v>
      </c>
      <c r="H61" s="253"/>
      <c r="I61" s="254">
        <f>ROUND(E61*H61,2)</f>
        <v>0</v>
      </c>
      <c r="J61" s="253"/>
      <c r="K61" s="254">
        <f>ROUND(E61*J61,2)</f>
        <v>0</v>
      </c>
      <c r="L61" s="254">
        <v>21</v>
      </c>
      <c r="M61" s="254">
        <f>G61*(1+L61/100)</f>
        <v>0</v>
      </c>
      <c r="N61" s="252">
        <v>3.0000000000000001E-5</v>
      </c>
      <c r="O61" s="252">
        <f>ROUND(E61*N61,2)</f>
        <v>0</v>
      </c>
      <c r="P61" s="252">
        <v>0</v>
      </c>
      <c r="Q61" s="252">
        <f>ROUND(E61*P61,2)</f>
        <v>0</v>
      </c>
      <c r="R61" s="254"/>
      <c r="S61" s="254" t="s">
        <v>413</v>
      </c>
      <c r="T61" s="255" t="s">
        <v>353</v>
      </c>
      <c r="U61" s="223">
        <v>0</v>
      </c>
      <c r="V61" s="223">
        <f>ROUND(E61*U61,2)</f>
        <v>0</v>
      </c>
      <c r="W61" s="223"/>
      <c r="X61" s="223" t="s">
        <v>526</v>
      </c>
      <c r="Y61" s="223" t="s">
        <v>355</v>
      </c>
      <c r="Z61" s="212"/>
      <c r="AA61" s="212"/>
      <c r="AB61" s="212"/>
      <c r="AC61" s="212"/>
      <c r="AD61" s="212"/>
      <c r="AE61" s="212"/>
      <c r="AF61" s="212"/>
      <c r="AG61" s="212" t="s">
        <v>2002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9">
        <v>53</v>
      </c>
      <c r="B62" s="250" t="s">
        <v>2274</v>
      </c>
      <c r="C62" s="260" t="s">
        <v>2275</v>
      </c>
      <c r="D62" s="251" t="s">
        <v>576</v>
      </c>
      <c r="E62" s="252">
        <v>3</v>
      </c>
      <c r="F62" s="253"/>
      <c r="G62" s="254">
        <f>ROUND(E62*F62,2)</f>
        <v>0</v>
      </c>
      <c r="H62" s="253"/>
      <c r="I62" s="254">
        <f>ROUND(E62*H62,2)</f>
        <v>0</v>
      </c>
      <c r="J62" s="253"/>
      <c r="K62" s="254">
        <f>ROUND(E62*J62,2)</f>
        <v>0</v>
      </c>
      <c r="L62" s="254">
        <v>21</v>
      </c>
      <c r="M62" s="254">
        <f>G62*(1+L62/100)</f>
        <v>0</v>
      </c>
      <c r="N62" s="252">
        <v>1E-4</v>
      </c>
      <c r="O62" s="252">
        <f>ROUND(E62*N62,2)</f>
        <v>0</v>
      </c>
      <c r="P62" s="252">
        <v>0</v>
      </c>
      <c r="Q62" s="252">
        <f>ROUND(E62*P62,2)</f>
        <v>0</v>
      </c>
      <c r="R62" s="254"/>
      <c r="S62" s="254" t="s">
        <v>413</v>
      </c>
      <c r="T62" s="255" t="s">
        <v>353</v>
      </c>
      <c r="U62" s="223">
        <v>0</v>
      </c>
      <c r="V62" s="223">
        <f>ROUND(E62*U62,2)</f>
        <v>0</v>
      </c>
      <c r="W62" s="223"/>
      <c r="X62" s="223" t="s">
        <v>526</v>
      </c>
      <c r="Y62" s="223" t="s">
        <v>355</v>
      </c>
      <c r="Z62" s="212"/>
      <c r="AA62" s="212"/>
      <c r="AB62" s="212"/>
      <c r="AC62" s="212"/>
      <c r="AD62" s="212"/>
      <c r="AE62" s="212"/>
      <c r="AF62" s="212"/>
      <c r="AG62" s="212" t="s">
        <v>2002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9">
        <v>54</v>
      </c>
      <c r="B63" s="250" t="s">
        <v>2276</v>
      </c>
      <c r="C63" s="260" t="s">
        <v>2277</v>
      </c>
      <c r="D63" s="251" t="s">
        <v>576</v>
      </c>
      <c r="E63" s="252">
        <v>3</v>
      </c>
      <c r="F63" s="253"/>
      <c r="G63" s="254">
        <f>ROUND(E63*F63,2)</f>
        <v>0</v>
      </c>
      <c r="H63" s="253"/>
      <c r="I63" s="254">
        <f>ROUND(E63*H63,2)</f>
        <v>0</v>
      </c>
      <c r="J63" s="253"/>
      <c r="K63" s="254">
        <f>ROUND(E63*J63,2)</f>
        <v>0</v>
      </c>
      <c r="L63" s="254">
        <v>21</v>
      </c>
      <c r="M63" s="254">
        <f>G63*(1+L63/100)</f>
        <v>0</v>
      </c>
      <c r="N63" s="252">
        <v>0</v>
      </c>
      <c r="O63" s="252">
        <f>ROUND(E63*N63,2)</f>
        <v>0</v>
      </c>
      <c r="P63" s="252">
        <v>0</v>
      </c>
      <c r="Q63" s="252">
        <f>ROUND(E63*P63,2)</f>
        <v>0</v>
      </c>
      <c r="R63" s="254"/>
      <c r="S63" s="254" t="s">
        <v>2172</v>
      </c>
      <c r="T63" s="255" t="s">
        <v>2173</v>
      </c>
      <c r="U63" s="223">
        <v>0</v>
      </c>
      <c r="V63" s="223">
        <f>ROUND(E63*U63,2)</f>
        <v>0</v>
      </c>
      <c r="W63" s="223"/>
      <c r="X63" s="223" t="s">
        <v>437</v>
      </c>
      <c r="Y63" s="223" t="s">
        <v>355</v>
      </c>
      <c r="Z63" s="212"/>
      <c r="AA63" s="212"/>
      <c r="AB63" s="212"/>
      <c r="AC63" s="212"/>
      <c r="AD63" s="212"/>
      <c r="AE63" s="212"/>
      <c r="AF63" s="212"/>
      <c r="AG63" s="212" t="s">
        <v>1695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9">
        <v>55</v>
      </c>
      <c r="B64" s="250" t="s">
        <v>2278</v>
      </c>
      <c r="C64" s="260" t="s">
        <v>2279</v>
      </c>
      <c r="D64" s="251" t="s">
        <v>576</v>
      </c>
      <c r="E64" s="252">
        <v>1</v>
      </c>
      <c r="F64" s="253"/>
      <c r="G64" s="254">
        <f>ROUND(E64*F64,2)</f>
        <v>0</v>
      </c>
      <c r="H64" s="253"/>
      <c r="I64" s="254">
        <f>ROUND(E64*H64,2)</f>
        <v>0</v>
      </c>
      <c r="J64" s="253"/>
      <c r="K64" s="254">
        <f>ROUND(E64*J64,2)</f>
        <v>0</v>
      </c>
      <c r="L64" s="254">
        <v>21</v>
      </c>
      <c r="M64" s="254">
        <f>G64*(1+L64/100)</f>
        <v>0</v>
      </c>
      <c r="N64" s="252">
        <v>0</v>
      </c>
      <c r="O64" s="252">
        <f>ROUND(E64*N64,2)</f>
        <v>0</v>
      </c>
      <c r="P64" s="252">
        <v>0</v>
      </c>
      <c r="Q64" s="252">
        <f>ROUND(E64*P64,2)</f>
        <v>0</v>
      </c>
      <c r="R64" s="254"/>
      <c r="S64" s="254" t="s">
        <v>413</v>
      </c>
      <c r="T64" s="255" t="s">
        <v>353</v>
      </c>
      <c r="U64" s="223">
        <v>0</v>
      </c>
      <c r="V64" s="223">
        <f>ROUND(E64*U64,2)</f>
        <v>0</v>
      </c>
      <c r="W64" s="223"/>
      <c r="X64" s="223" t="s">
        <v>437</v>
      </c>
      <c r="Y64" s="223" t="s">
        <v>355</v>
      </c>
      <c r="Z64" s="212"/>
      <c r="AA64" s="212"/>
      <c r="AB64" s="212"/>
      <c r="AC64" s="212"/>
      <c r="AD64" s="212"/>
      <c r="AE64" s="212"/>
      <c r="AF64" s="212"/>
      <c r="AG64" s="212" t="s">
        <v>1695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9">
        <v>56</v>
      </c>
      <c r="B65" s="250" t="s">
        <v>2280</v>
      </c>
      <c r="C65" s="260" t="s">
        <v>2281</v>
      </c>
      <c r="D65" s="251" t="s">
        <v>537</v>
      </c>
      <c r="E65" s="252">
        <v>160</v>
      </c>
      <c r="F65" s="253"/>
      <c r="G65" s="254">
        <f>ROUND(E65*F65,2)</f>
        <v>0</v>
      </c>
      <c r="H65" s="253"/>
      <c r="I65" s="254">
        <f>ROUND(E65*H65,2)</f>
        <v>0</v>
      </c>
      <c r="J65" s="253"/>
      <c r="K65" s="254">
        <f>ROUND(E65*J65,2)</f>
        <v>0</v>
      </c>
      <c r="L65" s="254">
        <v>21</v>
      </c>
      <c r="M65" s="254">
        <f>G65*(1+L65/100)</f>
        <v>0</v>
      </c>
      <c r="N65" s="252">
        <v>4.0000000000000003E-5</v>
      </c>
      <c r="O65" s="252">
        <f>ROUND(E65*N65,2)</f>
        <v>0.01</v>
      </c>
      <c r="P65" s="252">
        <v>0</v>
      </c>
      <c r="Q65" s="252">
        <f>ROUND(E65*P65,2)</f>
        <v>0</v>
      </c>
      <c r="R65" s="254"/>
      <c r="S65" s="254" t="s">
        <v>413</v>
      </c>
      <c r="T65" s="255" t="s">
        <v>353</v>
      </c>
      <c r="U65" s="223">
        <v>0</v>
      </c>
      <c r="V65" s="223">
        <f>ROUND(E65*U65,2)</f>
        <v>0</v>
      </c>
      <c r="W65" s="223"/>
      <c r="X65" s="223" t="s">
        <v>526</v>
      </c>
      <c r="Y65" s="223" t="s">
        <v>355</v>
      </c>
      <c r="Z65" s="212"/>
      <c r="AA65" s="212"/>
      <c r="AB65" s="212"/>
      <c r="AC65" s="212"/>
      <c r="AD65" s="212"/>
      <c r="AE65" s="212"/>
      <c r="AF65" s="212"/>
      <c r="AG65" s="212" t="s">
        <v>2002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9">
        <v>57</v>
      </c>
      <c r="B66" s="250" t="s">
        <v>2224</v>
      </c>
      <c r="C66" s="260" t="s">
        <v>2225</v>
      </c>
      <c r="D66" s="251" t="s">
        <v>537</v>
      </c>
      <c r="E66" s="252">
        <v>160</v>
      </c>
      <c r="F66" s="253"/>
      <c r="G66" s="254">
        <f>ROUND(E66*F66,2)</f>
        <v>0</v>
      </c>
      <c r="H66" s="253"/>
      <c r="I66" s="254">
        <f>ROUND(E66*H66,2)</f>
        <v>0</v>
      </c>
      <c r="J66" s="253"/>
      <c r="K66" s="254">
        <f>ROUND(E66*J66,2)</f>
        <v>0</v>
      </c>
      <c r="L66" s="254">
        <v>21</v>
      </c>
      <c r="M66" s="254">
        <f>G66*(1+L66/100)</f>
        <v>0</v>
      </c>
      <c r="N66" s="252">
        <v>0</v>
      </c>
      <c r="O66" s="252">
        <f>ROUND(E66*N66,2)</f>
        <v>0</v>
      </c>
      <c r="P66" s="252">
        <v>0</v>
      </c>
      <c r="Q66" s="252">
        <f>ROUND(E66*P66,2)</f>
        <v>0</v>
      </c>
      <c r="R66" s="254"/>
      <c r="S66" s="254" t="s">
        <v>2172</v>
      </c>
      <c r="T66" s="255" t="s">
        <v>2173</v>
      </c>
      <c r="U66" s="223">
        <v>0</v>
      </c>
      <c r="V66" s="223">
        <f>ROUND(E66*U66,2)</f>
        <v>0</v>
      </c>
      <c r="W66" s="223"/>
      <c r="X66" s="223" t="s">
        <v>437</v>
      </c>
      <c r="Y66" s="223" t="s">
        <v>355</v>
      </c>
      <c r="Z66" s="212"/>
      <c r="AA66" s="212"/>
      <c r="AB66" s="212"/>
      <c r="AC66" s="212"/>
      <c r="AD66" s="212"/>
      <c r="AE66" s="212"/>
      <c r="AF66" s="212"/>
      <c r="AG66" s="212" t="s">
        <v>1695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9">
        <v>58</v>
      </c>
      <c r="B67" s="250" t="s">
        <v>2282</v>
      </c>
      <c r="C67" s="260" t="s">
        <v>2283</v>
      </c>
      <c r="D67" s="251" t="s">
        <v>537</v>
      </c>
      <c r="E67" s="252">
        <v>160</v>
      </c>
      <c r="F67" s="253"/>
      <c r="G67" s="254">
        <f>ROUND(E67*F67,2)</f>
        <v>0</v>
      </c>
      <c r="H67" s="253"/>
      <c r="I67" s="254">
        <f>ROUND(E67*H67,2)</f>
        <v>0</v>
      </c>
      <c r="J67" s="253"/>
      <c r="K67" s="254">
        <f>ROUND(E67*J67,2)</f>
        <v>0</v>
      </c>
      <c r="L67" s="254">
        <v>21</v>
      </c>
      <c r="M67" s="254">
        <f>G67*(1+L67/100)</f>
        <v>0</v>
      </c>
      <c r="N67" s="252">
        <v>1.2E-4</v>
      </c>
      <c r="O67" s="252">
        <f>ROUND(E67*N67,2)</f>
        <v>0.02</v>
      </c>
      <c r="P67" s="252">
        <v>0</v>
      </c>
      <c r="Q67" s="252">
        <f>ROUND(E67*P67,2)</f>
        <v>0</v>
      </c>
      <c r="R67" s="254"/>
      <c r="S67" s="254" t="s">
        <v>2172</v>
      </c>
      <c r="T67" s="255" t="s">
        <v>2173</v>
      </c>
      <c r="U67" s="223">
        <v>0</v>
      </c>
      <c r="V67" s="223">
        <f>ROUND(E67*U67,2)</f>
        <v>0</v>
      </c>
      <c r="W67" s="223"/>
      <c r="X67" s="223" t="s">
        <v>526</v>
      </c>
      <c r="Y67" s="223" t="s">
        <v>355</v>
      </c>
      <c r="Z67" s="212"/>
      <c r="AA67" s="212"/>
      <c r="AB67" s="212"/>
      <c r="AC67" s="212"/>
      <c r="AD67" s="212"/>
      <c r="AE67" s="212"/>
      <c r="AF67" s="212"/>
      <c r="AG67" s="212" t="s">
        <v>2002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49">
        <v>59</v>
      </c>
      <c r="B68" s="250" t="s">
        <v>2284</v>
      </c>
      <c r="C68" s="260" t="s">
        <v>2285</v>
      </c>
      <c r="D68" s="251" t="s">
        <v>537</v>
      </c>
      <c r="E68" s="252">
        <v>160</v>
      </c>
      <c r="F68" s="253"/>
      <c r="G68" s="254">
        <f>ROUND(E68*F68,2)</f>
        <v>0</v>
      </c>
      <c r="H68" s="253"/>
      <c r="I68" s="254">
        <f>ROUND(E68*H68,2)</f>
        <v>0</v>
      </c>
      <c r="J68" s="253"/>
      <c r="K68" s="254">
        <f>ROUND(E68*J68,2)</f>
        <v>0</v>
      </c>
      <c r="L68" s="254">
        <v>21</v>
      </c>
      <c r="M68" s="254">
        <f>G68*(1+L68/100)</f>
        <v>0</v>
      </c>
      <c r="N68" s="252">
        <v>0</v>
      </c>
      <c r="O68" s="252">
        <f>ROUND(E68*N68,2)</f>
        <v>0</v>
      </c>
      <c r="P68" s="252">
        <v>0</v>
      </c>
      <c r="Q68" s="252">
        <f>ROUND(E68*P68,2)</f>
        <v>0</v>
      </c>
      <c r="R68" s="254"/>
      <c r="S68" s="254" t="s">
        <v>2172</v>
      </c>
      <c r="T68" s="255" t="s">
        <v>2173</v>
      </c>
      <c r="U68" s="223">
        <v>0</v>
      </c>
      <c r="V68" s="223">
        <f>ROUND(E68*U68,2)</f>
        <v>0</v>
      </c>
      <c r="W68" s="223"/>
      <c r="X68" s="223" t="s">
        <v>437</v>
      </c>
      <c r="Y68" s="223" t="s">
        <v>355</v>
      </c>
      <c r="Z68" s="212"/>
      <c r="AA68" s="212"/>
      <c r="AB68" s="212"/>
      <c r="AC68" s="212"/>
      <c r="AD68" s="212"/>
      <c r="AE68" s="212"/>
      <c r="AF68" s="212"/>
      <c r="AG68" s="212" t="s">
        <v>1695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1" x14ac:dyDescent="0.2">
      <c r="A69" s="249">
        <v>60</v>
      </c>
      <c r="B69" s="250" t="s">
        <v>2286</v>
      </c>
      <c r="C69" s="260" t="s">
        <v>2287</v>
      </c>
      <c r="D69" s="251" t="s">
        <v>537</v>
      </c>
      <c r="E69" s="252">
        <v>160</v>
      </c>
      <c r="F69" s="253"/>
      <c r="G69" s="254">
        <f>ROUND(E69*F69,2)</f>
        <v>0</v>
      </c>
      <c r="H69" s="253"/>
      <c r="I69" s="254">
        <f>ROUND(E69*H69,2)</f>
        <v>0</v>
      </c>
      <c r="J69" s="253"/>
      <c r="K69" s="254">
        <f>ROUND(E69*J69,2)</f>
        <v>0</v>
      </c>
      <c r="L69" s="254">
        <v>21</v>
      </c>
      <c r="M69" s="254">
        <f>G69*(1+L69/100)</f>
        <v>0</v>
      </c>
      <c r="N69" s="252">
        <v>1.1E-4</v>
      </c>
      <c r="O69" s="252">
        <f>ROUND(E69*N69,2)</f>
        <v>0.02</v>
      </c>
      <c r="P69" s="252">
        <v>0</v>
      </c>
      <c r="Q69" s="252">
        <f>ROUND(E69*P69,2)</f>
        <v>0</v>
      </c>
      <c r="R69" s="254"/>
      <c r="S69" s="254" t="s">
        <v>2172</v>
      </c>
      <c r="T69" s="255" t="s">
        <v>2173</v>
      </c>
      <c r="U69" s="223">
        <v>0</v>
      </c>
      <c r="V69" s="223">
        <f>ROUND(E69*U69,2)</f>
        <v>0</v>
      </c>
      <c r="W69" s="223"/>
      <c r="X69" s="223" t="s">
        <v>526</v>
      </c>
      <c r="Y69" s="223" t="s">
        <v>355</v>
      </c>
      <c r="Z69" s="212"/>
      <c r="AA69" s="212"/>
      <c r="AB69" s="212"/>
      <c r="AC69" s="212"/>
      <c r="AD69" s="212"/>
      <c r="AE69" s="212"/>
      <c r="AF69" s="212"/>
      <c r="AG69" s="212" t="s">
        <v>2002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9">
        <v>61</v>
      </c>
      <c r="B70" s="250" t="s">
        <v>2224</v>
      </c>
      <c r="C70" s="260" t="s">
        <v>2225</v>
      </c>
      <c r="D70" s="251" t="s">
        <v>537</v>
      </c>
      <c r="E70" s="252">
        <v>160</v>
      </c>
      <c r="F70" s="253"/>
      <c r="G70" s="254">
        <f>ROUND(E70*F70,2)</f>
        <v>0</v>
      </c>
      <c r="H70" s="253"/>
      <c r="I70" s="254">
        <f>ROUND(E70*H70,2)</f>
        <v>0</v>
      </c>
      <c r="J70" s="253"/>
      <c r="K70" s="254">
        <f>ROUND(E70*J70,2)</f>
        <v>0</v>
      </c>
      <c r="L70" s="254">
        <v>21</v>
      </c>
      <c r="M70" s="254">
        <f>G70*(1+L70/100)</f>
        <v>0</v>
      </c>
      <c r="N70" s="252">
        <v>0</v>
      </c>
      <c r="O70" s="252">
        <f>ROUND(E70*N70,2)</f>
        <v>0</v>
      </c>
      <c r="P70" s="252">
        <v>0</v>
      </c>
      <c r="Q70" s="252">
        <f>ROUND(E70*P70,2)</f>
        <v>0</v>
      </c>
      <c r="R70" s="254"/>
      <c r="S70" s="254" t="s">
        <v>2172</v>
      </c>
      <c r="T70" s="255" t="s">
        <v>2173</v>
      </c>
      <c r="U70" s="223">
        <v>0</v>
      </c>
      <c r="V70" s="223">
        <f>ROUND(E70*U70,2)</f>
        <v>0</v>
      </c>
      <c r="W70" s="223"/>
      <c r="X70" s="223" t="s">
        <v>437</v>
      </c>
      <c r="Y70" s="223" t="s">
        <v>355</v>
      </c>
      <c r="Z70" s="212"/>
      <c r="AA70" s="212"/>
      <c r="AB70" s="212"/>
      <c r="AC70" s="212"/>
      <c r="AD70" s="212"/>
      <c r="AE70" s="212"/>
      <c r="AF70" s="212"/>
      <c r="AG70" s="212" t="s">
        <v>1695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9">
        <v>62</v>
      </c>
      <c r="B71" s="250" t="s">
        <v>2288</v>
      </c>
      <c r="C71" s="260" t="s">
        <v>2289</v>
      </c>
      <c r="D71" s="251" t="s">
        <v>537</v>
      </c>
      <c r="E71" s="252">
        <v>50</v>
      </c>
      <c r="F71" s="253"/>
      <c r="G71" s="254">
        <f>ROUND(E71*F71,2)</f>
        <v>0</v>
      </c>
      <c r="H71" s="253"/>
      <c r="I71" s="254">
        <f>ROUND(E71*H71,2)</f>
        <v>0</v>
      </c>
      <c r="J71" s="253"/>
      <c r="K71" s="254">
        <f>ROUND(E71*J71,2)</f>
        <v>0</v>
      </c>
      <c r="L71" s="254">
        <v>21</v>
      </c>
      <c r="M71" s="254">
        <f>G71*(1+L71/100)</f>
        <v>0</v>
      </c>
      <c r="N71" s="252">
        <v>4.0000000000000003E-5</v>
      </c>
      <c r="O71" s="252">
        <f>ROUND(E71*N71,2)</f>
        <v>0</v>
      </c>
      <c r="P71" s="252">
        <v>0</v>
      </c>
      <c r="Q71" s="252">
        <f>ROUND(E71*P71,2)</f>
        <v>0</v>
      </c>
      <c r="R71" s="254"/>
      <c r="S71" s="254" t="s">
        <v>2172</v>
      </c>
      <c r="T71" s="255" t="s">
        <v>2173</v>
      </c>
      <c r="U71" s="223">
        <v>0</v>
      </c>
      <c r="V71" s="223">
        <f>ROUND(E71*U71,2)</f>
        <v>0</v>
      </c>
      <c r="W71" s="223"/>
      <c r="X71" s="223" t="s">
        <v>526</v>
      </c>
      <c r="Y71" s="223" t="s">
        <v>355</v>
      </c>
      <c r="Z71" s="212"/>
      <c r="AA71" s="212"/>
      <c r="AB71" s="212"/>
      <c r="AC71" s="212"/>
      <c r="AD71" s="212"/>
      <c r="AE71" s="212"/>
      <c r="AF71" s="212"/>
      <c r="AG71" s="212" t="s">
        <v>2002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9">
        <v>63</v>
      </c>
      <c r="B72" s="250" t="s">
        <v>2290</v>
      </c>
      <c r="C72" s="260" t="s">
        <v>2291</v>
      </c>
      <c r="D72" s="251" t="s">
        <v>537</v>
      </c>
      <c r="E72" s="252">
        <v>50</v>
      </c>
      <c r="F72" s="253"/>
      <c r="G72" s="254">
        <f>ROUND(E72*F72,2)</f>
        <v>0</v>
      </c>
      <c r="H72" s="253"/>
      <c r="I72" s="254">
        <f>ROUND(E72*H72,2)</f>
        <v>0</v>
      </c>
      <c r="J72" s="253"/>
      <c r="K72" s="254">
        <f>ROUND(E72*J72,2)</f>
        <v>0</v>
      </c>
      <c r="L72" s="254">
        <v>21</v>
      </c>
      <c r="M72" s="254">
        <f>G72*(1+L72/100)</f>
        <v>0</v>
      </c>
      <c r="N72" s="252">
        <v>0</v>
      </c>
      <c r="O72" s="252">
        <f>ROUND(E72*N72,2)</f>
        <v>0</v>
      </c>
      <c r="P72" s="252">
        <v>0</v>
      </c>
      <c r="Q72" s="252">
        <f>ROUND(E72*P72,2)</f>
        <v>0</v>
      </c>
      <c r="R72" s="254"/>
      <c r="S72" s="254" t="s">
        <v>2172</v>
      </c>
      <c r="T72" s="255" t="s">
        <v>2173</v>
      </c>
      <c r="U72" s="223">
        <v>0</v>
      </c>
      <c r="V72" s="223">
        <f>ROUND(E72*U72,2)</f>
        <v>0</v>
      </c>
      <c r="W72" s="223"/>
      <c r="X72" s="223" t="s">
        <v>437</v>
      </c>
      <c r="Y72" s="223" t="s">
        <v>355</v>
      </c>
      <c r="Z72" s="212"/>
      <c r="AA72" s="212"/>
      <c r="AB72" s="212"/>
      <c r="AC72" s="212"/>
      <c r="AD72" s="212"/>
      <c r="AE72" s="212"/>
      <c r="AF72" s="212"/>
      <c r="AG72" s="212" t="s">
        <v>1695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9">
        <v>64</v>
      </c>
      <c r="B73" s="250" t="s">
        <v>2292</v>
      </c>
      <c r="C73" s="260" t="s">
        <v>2293</v>
      </c>
      <c r="D73" s="251" t="s">
        <v>537</v>
      </c>
      <c r="E73" s="252">
        <v>50</v>
      </c>
      <c r="F73" s="253"/>
      <c r="G73" s="254">
        <f>ROUND(E73*F73,2)</f>
        <v>0</v>
      </c>
      <c r="H73" s="253"/>
      <c r="I73" s="254">
        <f>ROUND(E73*H73,2)</f>
        <v>0</v>
      </c>
      <c r="J73" s="253"/>
      <c r="K73" s="254">
        <f>ROUND(E73*J73,2)</f>
        <v>0</v>
      </c>
      <c r="L73" s="254">
        <v>21</v>
      </c>
      <c r="M73" s="254">
        <f>G73*(1+L73/100)</f>
        <v>0</v>
      </c>
      <c r="N73" s="252">
        <v>1E-4</v>
      </c>
      <c r="O73" s="252">
        <f>ROUND(E73*N73,2)</f>
        <v>0.01</v>
      </c>
      <c r="P73" s="252">
        <v>0</v>
      </c>
      <c r="Q73" s="252">
        <f>ROUND(E73*P73,2)</f>
        <v>0</v>
      </c>
      <c r="R73" s="254"/>
      <c r="S73" s="254" t="s">
        <v>2172</v>
      </c>
      <c r="T73" s="255" t="s">
        <v>2173</v>
      </c>
      <c r="U73" s="223">
        <v>0</v>
      </c>
      <c r="V73" s="223">
        <f>ROUND(E73*U73,2)</f>
        <v>0</v>
      </c>
      <c r="W73" s="223"/>
      <c r="X73" s="223" t="s">
        <v>526</v>
      </c>
      <c r="Y73" s="223" t="s">
        <v>355</v>
      </c>
      <c r="Z73" s="212"/>
      <c r="AA73" s="212"/>
      <c r="AB73" s="212"/>
      <c r="AC73" s="212"/>
      <c r="AD73" s="212"/>
      <c r="AE73" s="212"/>
      <c r="AF73" s="212"/>
      <c r="AG73" s="212" t="s">
        <v>2002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9">
        <v>65</v>
      </c>
      <c r="B74" s="250" t="s">
        <v>2290</v>
      </c>
      <c r="C74" s="260" t="s">
        <v>2291</v>
      </c>
      <c r="D74" s="251" t="s">
        <v>537</v>
      </c>
      <c r="E74" s="252">
        <v>50</v>
      </c>
      <c r="F74" s="253"/>
      <c r="G74" s="254">
        <f>ROUND(E74*F74,2)</f>
        <v>0</v>
      </c>
      <c r="H74" s="253"/>
      <c r="I74" s="254">
        <f>ROUND(E74*H74,2)</f>
        <v>0</v>
      </c>
      <c r="J74" s="253"/>
      <c r="K74" s="254">
        <f>ROUND(E74*J74,2)</f>
        <v>0</v>
      </c>
      <c r="L74" s="254">
        <v>21</v>
      </c>
      <c r="M74" s="254">
        <f>G74*(1+L74/100)</f>
        <v>0</v>
      </c>
      <c r="N74" s="252">
        <v>0</v>
      </c>
      <c r="O74" s="252">
        <f>ROUND(E74*N74,2)</f>
        <v>0</v>
      </c>
      <c r="P74" s="252">
        <v>0</v>
      </c>
      <c r="Q74" s="252">
        <f>ROUND(E74*P74,2)</f>
        <v>0</v>
      </c>
      <c r="R74" s="254"/>
      <c r="S74" s="254" t="s">
        <v>2172</v>
      </c>
      <c r="T74" s="255" t="s">
        <v>2173</v>
      </c>
      <c r="U74" s="223">
        <v>0</v>
      </c>
      <c r="V74" s="223">
        <f>ROUND(E74*U74,2)</f>
        <v>0</v>
      </c>
      <c r="W74" s="223"/>
      <c r="X74" s="223" t="s">
        <v>437</v>
      </c>
      <c r="Y74" s="223" t="s">
        <v>355</v>
      </c>
      <c r="Z74" s="212"/>
      <c r="AA74" s="212"/>
      <c r="AB74" s="212"/>
      <c r="AC74" s="212"/>
      <c r="AD74" s="212"/>
      <c r="AE74" s="212"/>
      <c r="AF74" s="212"/>
      <c r="AG74" s="212" t="s">
        <v>1695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9">
        <v>66</v>
      </c>
      <c r="B75" s="250" t="s">
        <v>2294</v>
      </c>
      <c r="C75" s="260" t="s">
        <v>2295</v>
      </c>
      <c r="D75" s="251" t="s">
        <v>537</v>
      </c>
      <c r="E75" s="252">
        <v>25</v>
      </c>
      <c r="F75" s="253"/>
      <c r="G75" s="254">
        <f>ROUND(E75*F75,2)</f>
        <v>0</v>
      </c>
      <c r="H75" s="253"/>
      <c r="I75" s="254">
        <f>ROUND(E75*H75,2)</f>
        <v>0</v>
      </c>
      <c r="J75" s="253"/>
      <c r="K75" s="254">
        <f>ROUND(E75*J75,2)</f>
        <v>0</v>
      </c>
      <c r="L75" s="254">
        <v>21</v>
      </c>
      <c r="M75" s="254">
        <f>G75*(1+L75/100)</f>
        <v>0</v>
      </c>
      <c r="N75" s="252">
        <v>1.2E-4</v>
      </c>
      <c r="O75" s="252">
        <f>ROUND(E75*N75,2)</f>
        <v>0</v>
      </c>
      <c r="P75" s="252">
        <v>0</v>
      </c>
      <c r="Q75" s="252">
        <f>ROUND(E75*P75,2)</f>
        <v>0</v>
      </c>
      <c r="R75" s="254"/>
      <c r="S75" s="254" t="s">
        <v>2172</v>
      </c>
      <c r="T75" s="255" t="s">
        <v>2173</v>
      </c>
      <c r="U75" s="223">
        <v>0</v>
      </c>
      <c r="V75" s="223">
        <f>ROUND(E75*U75,2)</f>
        <v>0</v>
      </c>
      <c r="W75" s="223"/>
      <c r="X75" s="223" t="s">
        <v>526</v>
      </c>
      <c r="Y75" s="223" t="s">
        <v>355</v>
      </c>
      <c r="Z75" s="212"/>
      <c r="AA75" s="212"/>
      <c r="AB75" s="212"/>
      <c r="AC75" s="212"/>
      <c r="AD75" s="212"/>
      <c r="AE75" s="212"/>
      <c r="AF75" s="212"/>
      <c r="AG75" s="212" t="s">
        <v>2002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9">
        <v>67</v>
      </c>
      <c r="B76" s="250" t="s">
        <v>2290</v>
      </c>
      <c r="C76" s="260" t="s">
        <v>2291</v>
      </c>
      <c r="D76" s="251" t="s">
        <v>537</v>
      </c>
      <c r="E76" s="252">
        <v>25</v>
      </c>
      <c r="F76" s="253"/>
      <c r="G76" s="254">
        <f>ROUND(E76*F76,2)</f>
        <v>0</v>
      </c>
      <c r="H76" s="253"/>
      <c r="I76" s="254">
        <f>ROUND(E76*H76,2)</f>
        <v>0</v>
      </c>
      <c r="J76" s="253"/>
      <c r="K76" s="254">
        <f>ROUND(E76*J76,2)</f>
        <v>0</v>
      </c>
      <c r="L76" s="254">
        <v>21</v>
      </c>
      <c r="M76" s="254">
        <f>G76*(1+L76/100)</f>
        <v>0</v>
      </c>
      <c r="N76" s="252">
        <v>0</v>
      </c>
      <c r="O76" s="252">
        <f>ROUND(E76*N76,2)</f>
        <v>0</v>
      </c>
      <c r="P76" s="252">
        <v>0</v>
      </c>
      <c r="Q76" s="252">
        <f>ROUND(E76*P76,2)</f>
        <v>0</v>
      </c>
      <c r="R76" s="254"/>
      <c r="S76" s="254" t="s">
        <v>2172</v>
      </c>
      <c r="T76" s="255" t="s">
        <v>2173</v>
      </c>
      <c r="U76" s="223">
        <v>0</v>
      </c>
      <c r="V76" s="223">
        <f>ROUND(E76*U76,2)</f>
        <v>0</v>
      </c>
      <c r="W76" s="223"/>
      <c r="X76" s="223" t="s">
        <v>437</v>
      </c>
      <c r="Y76" s="223" t="s">
        <v>355</v>
      </c>
      <c r="Z76" s="212"/>
      <c r="AA76" s="212"/>
      <c r="AB76" s="212"/>
      <c r="AC76" s="212"/>
      <c r="AD76" s="212"/>
      <c r="AE76" s="212"/>
      <c r="AF76" s="212"/>
      <c r="AG76" s="212" t="s">
        <v>1695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9">
        <v>68</v>
      </c>
      <c r="B77" s="250" t="s">
        <v>2296</v>
      </c>
      <c r="C77" s="260" t="s">
        <v>2297</v>
      </c>
      <c r="D77" s="251" t="s">
        <v>537</v>
      </c>
      <c r="E77" s="252">
        <v>10</v>
      </c>
      <c r="F77" s="253"/>
      <c r="G77" s="254">
        <f>ROUND(E77*F77,2)</f>
        <v>0</v>
      </c>
      <c r="H77" s="253"/>
      <c r="I77" s="254">
        <f>ROUND(E77*H77,2)</f>
        <v>0</v>
      </c>
      <c r="J77" s="253"/>
      <c r="K77" s="254">
        <f>ROUND(E77*J77,2)</f>
        <v>0</v>
      </c>
      <c r="L77" s="254">
        <v>21</v>
      </c>
      <c r="M77" s="254">
        <f>G77*(1+L77/100)</f>
        <v>0</v>
      </c>
      <c r="N77" s="252">
        <v>1.2999999999999999E-4</v>
      </c>
      <c r="O77" s="252">
        <f>ROUND(E77*N77,2)</f>
        <v>0</v>
      </c>
      <c r="P77" s="252">
        <v>0</v>
      </c>
      <c r="Q77" s="252">
        <f>ROUND(E77*P77,2)</f>
        <v>0</v>
      </c>
      <c r="R77" s="254"/>
      <c r="S77" s="254" t="s">
        <v>2172</v>
      </c>
      <c r="T77" s="255" t="s">
        <v>2173</v>
      </c>
      <c r="U77" s="223">
        <v>0</v>
      </c>
      <c r="V77" s="223">
        <f>ROUND(E77*U77,2)</f>
        <v>0</v>
      </c>
      <c r="W77" s="223"/>
      <c r="X77" s="223" t="s">
        <v>526</v>
      </c>
      <c r="Y77" s="223" t="s">
        <v>355</v>
      </c>
      <c r="Z77" s="212"/>
      <c r="AA77" s="212"/>
      <c r="AB77" s="212"/>
      <c r="AC77" s="212"/>
      <c r="AD77" s="212"/>
      <c r="AE77" s="212"/>
      <c r="AF77" s="212"/>
      <c r="AG77" s="212" t="s">
        <v>2002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9">
        <v>69</v>
      </c>
      <c r="B78" s="250" t="s">
        <v>2298</v>
      </c>
      <c r="C78" s="260" t="s">
        <v>2299</v>
      </c>
      <c r="D78" s="251" t="s">
        <v>537</v>
      </c>
      <c r="E78" s="252">
        <v>10</v>
      </c>
      <c r="F78" s="253"/>
      <c r="G78" s="254">
        <f>ROUND(E78*F78,2)</f>
        <v>0</v>
      </c>
      <c r="H78" s="253"/>
      <c r="I78" s="254">
        <f>ROUND(E78*H78,2)</f>
        <v>0</v>
      </c>
      <c r="J78" s="253"/>
      <c r="K78" s="254">
        <f>ROUND(E78*J78,2)</f>
        <v>0</v>
      </c>
      <c r="L78" s="254">
        <v>21</v>
      </c>
      <c r="M78" s="254">
        <f>G78*(1+L78/100)</f>
        <v>0</v>
      </c>
      <c r="N78" s="252">
        <v>0</v>
      </c>
      <c r="O78" s="252">
        <f>ROUND(E78*N78,2)</f>
        <v>0</v>
      </c>
      <c r="P78" s="252">
        <v>0</v>
      </c>
      <c r="Q78" s="252">
        <f>ROUND(E78*P78,2)</f>
        <v>0</v>
      </c>
      <c r="R78" s="254"/>
      <c r="S78" s="254" t="s">
        <v>2172</v>
      </c>
      <c r="T78" s="255" t="s">
        <v>2173</v>
      </c>
      <c r="U78" s="223">
        <v>0</v>
      </c>
      <c r="V78" s="223">
        <f>ROUND(E78*U78,2)</f>
        <v>0</v>
      </c>
      <c r="W78" s="223"/>
      <c r="X78" s="223" t="s">
        <v>437</v>
      </c>
      <c r="Y78" s="223" t="s">
        <v>355</v>
      </c>
      <c r="Z78" s="212"/>
      <c r="AA78" s="212"/>
      <c r="AB78" s="212"/>
      <c r="AC78" s="212"/>
      <c r="AD78" s="212"/>
      <c r="AE78" s="212"/>
      <c r="AF78" s="212"/>
      <c r="AG78" s="212" t="s">
        <v>1695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9">
        <v>70</v>
      </c>
      <c r="B79" s="250" t="s">
        <v>2300</v>
      </c>
      <c r="C79" s="260" t="s">
        <v>2301</v>
      </c>
      <c r="D79" s="251" t="s">
        <v>576</v>
      </c>
      <c r="E79" s="252">
        <v>5</v>
      </c>
      <c r="F79" s="253"/>
      <c r="G79" s="254">
        <f>ROUND(E79*F79,2)</f>
        <v>0</v>
      </c>
      <c r="H79" s="253"/>
      <c r="I79" s="254">
        <f>ROUND(E79*H79,2)</f>
        <v>0</v>
      </c>
      <c r="J79" s="253"/>
      <c r="K79" s="254">
        <f>ROUND(E79*J79,2)</f>
        <v>0</v>
      </c>
      <c r="L79" s="254">
        <v>21</v>
      </c>
      <c r="M79" s="254">
        <f>G79*(1+L79/100)</f>
        <v>0</v>
      </c>
      <c r="N79" s="252">
        <v>5.0000000000000002E-5</v>
      </c>
      <c r="O79" s="252">
        <f>ROUND(E79*N79,2)</f>
        <v>0</v>
      </c>
      <c r="P79" s="252">
        <v>0</v>
      </c>
      <c r="Q79" s="252">
        <f>ROUND(E79*P79,2)</f>
        <v>0</v>
      </c>
      <c r="R79" s="254"/>
      <c r="S79" s="254" t="s">
        <v>2172</v>
      </c>
      <c r="T79" s="255" t="s">
        <v>2173</v>
      </c>
      <c r="U79" s="223">
        <v>0</v>
      </c>
      <c r="V79" s="223">
        <f>ROUND(E79*U79,2)</f>
        <v>0</v>
      </c>
      <c r="W79" s="223"/>
      <c r="X79" s="223" t="s">
        <v>526</v>
      </c>
      <c r="Y79" s="223" t="s">
        <v>355</v>
      </c>
      <c r="Z79" s="212"/>
      <c r="AA79" s="212"/>
      <c r="AB79" s="212"/>
      <c r="AC79" s="212"/>
      <c r="AD79" s="212"/>
      <c r="AE79" s="212"/>
      <c r="AF79" s="212"/>
      <c r="AG79" s="212" t="s">
        <v>2002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9">
        <v>71</v>
      </c>
      <c r="B80" s="250" t="s">
        <v>2302</v>
      </c>
      <c r="C80" s="260" t="s">
        <v>2303</v>
      </c>
      <c r="D80" s="251" t="s">
        <v>576</v>
      </c>
      <c r="E80" s="252">
        <v>5</v>
      </c>
      <c r="F80" s="253"/>
      <c r="G80" s="254">
        <f>ROUND(E80*F80,2)</f>
        <v>0</v>
      </c>
      <c r="H80" s="253"/>
      <c r="I80" s="254">
        <f>ROUND(E80*H80,2)</f>
        <v>0</v>
      </c>
      <c r="J80" s="253"/>
      <c r="K80" s="254">
        <f>ROUND(E80*J80,2)</f>
        <v>0</v>
      </c>
      <c r="L80" s="254">
        <v>21</v>
      </c>
      <c r="M80" s="254">
        <f>G80*(1+L80/100)</f>
        <v>0</v>
      </c>
      <c r="N80" s="252">
        <v>0</v>
      </c>
      <c r="O80" s="252">
        <f>ROUND(E80*N80,2)</f>
        <v>0</v>
      </c>
      <c r="P80" s="252">
        <v>0</v>
      </c>
      <c r="Q80" s="252">
        <f>ROUND(E80*P80,2)</f>
        <v>0</v>
      </c>
      <c r="R80" s="254"/>
      <c r="S80" s="254" t="s">
        <v>2172</v>
      </c>
      <c r="T80" s="255" t="s">
        <v>2173</v>
      </c>
      <c r="U80" s="223">
        <v>0</v>
      </c>
      <c r="V80" s="223">
        <f>ROUND(E80*U80,2)</f>
        <v>0</v>
      </c>
      <c r="W80" s="223"/>
      <c r="X80" s="223" t="s">
        <v>437</v>
      </c>
      <c r="Y80" s="223" t="s">
        <v>355</v>
      </c>
      <c r="Z80" s="212"/>
      <c r="AA80" s="212"/>
      <c r="AB80" s="212"/>
      <c r="AC80" s="212"/>
      <c r="AD80" s="212"/>
      <c r="AE80" s="212"/>
      <c r="AF80" s="212"/>
      <c r="AG80" s="212" t="s">
        <v>1695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9">
        <v>72</v>
      </c>
      <c r="B81" s="250" t="s">
        <v>2304</v>
      </c>
      <c r="C81" s="260" t="s">
        <v>2305</v>
      </c>
      <c r="D81" s="251" t="s">
        <v>576</v>
      </c>
      <c r="E81" s="252">
        <v>1</v>
      </c>
      <c r="F81" s="253"/>
      <c r="G81" s="254">
        <f>ROUND(E81*F81,2)</f>
        <v>0</v>
      </c>
      <c r="H81" s="253"/>
      <c r="I81" s="254">
        <f>ROUND(E81*H81,2)</f>
        <v>0</v>
      </c>
      <c r="J81" s="253"/>
      <c r="K81" s="254">
        <f>ROUND(E81*J81,2)</f>
        <v>0</v>
      </c>
      <c r="L81" s="254">
        <v>21</v>
      </c>
      <c r="M81" s="254">
        <f>G81*(1+L81/100)</f>
        <v>0</v>
      </c>
      <c r="N81" s="252">
        <v>2.3000000000000001E-4</v>
      </c>
      <c r="O81" s="252">
        <f>ROUND(E81*N81,2)</f>
        <v>0</v>
      </c>
      <c r="P81" s="252">
        <v>0</v>
      </c>
      <c r="Q81" s="252">
        <f>ROUND(E81*P81,2)</f>
        <v>0</v>
      </c>
      <c r="R81" s="254"/>
      <c r="S81" s="254" t="s">
        <v>2172</v>
      </c>
      <c r="T81" s="255" t="s">
        <v>2173</v>
      </c>
      <c r="U81" s="223">
        <v>0</v>
      </c>
      <c r="V81" s="223">
        <f>ROUND(E81*U81,2)</f>
        <v>0</v>
      </c>
      <c r="W81" s="223"/>
      <c r="X81" s="223" t="s">
        <v>526</v>
      </c>
      <c r="Y81" s="223" t="s">
        <v>355</v>
      </c>
      <c r="Z81" s="212"/>
      <c r="AA81" s="212"/>
      <c r="AB81" s="212"/>
      <c r="AC81" s="212"/>
      <c r="AD81" s="212"/>
      <c r="AE81" s="212"/>
      <c r="AF81" s="212"/>
      <c r="AG81" s="212" t="s">
        <v>2002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9">
        <v>73</v>
      </c>
      <c r="B82" s="250" t="s">
        <v>2240</v>
      </c>
      <c r="C82" s="260" t="s">
        <v>2241</v>
      </c>
      <c r="D82" s="251" t="s">
        <v>576</v>
      </c>
      <c r="E82" s="252">
        <v>1</v>
      </c>
      <c r="F82" s="253"/>
      <c r="G82" s="254">
        <f>ROUND(E82*F82,2)</f>
        <v>0</v>
      </c>
      <c r="H82" s="253"/>
      <c r="I82" s="254">
        <f>ROUND(E82*H82,2)</f>
        <v>0</v>
      </c>
      <c r="J82" s="253"/>
      <c r="K82" s="254">
        <f>ROUND(E82*J82,2)</f>
        <v>0</v>
      </c>
      <c r="L82" s="254">
        <v>21</v>
      </c>
      <c r="M82" s="254">
        <f>G82*(1+L82/100)</f>
        <v>0</v>
      </c>
      <c r="N82" s="252">
        <v>0</v>
      </c>
      <c r="O82" s="252">
        <f>ROUND(E82*N82,2)</f>
        <v>0</v>
      </c>
      <c r="P82" s="252">
        <v>0</v>
      </c>
      <c r="Q82" s="252">
        <f>ROUND(E82*P82,2)</f>
        <v>0</v>
      </c>
      <c r="R82" s="254"/>
      <c r="S82" s="254" t="s">
        <v>2172</v>
      </c>
      <c r="T82" s="255" t="s">
        <v>2173</v>
      </c>
      <c r="U82" s="223">
        <v>0</v>
      </c>
      <c r="V82" s="223">
        <f>ROUND(E82*U82,2)</f>
        <v>0</v>
      </c>
      <c r="W82" s="223"/>
      <c r="X82" s="223" t="s">
        <v>437</v>
      </c>
      <c r="Y82" s="223" t="s">
        <v>355</v>
      </c>
      <c r="Z82" s="212"/>
      <c r="AA82" s="212"/>
      <c r="AB82" s="212"/>
      <c r="AC82" s="212"/>
      <c r="AD82" s="212"/>
      <c r="AE82" s="212"/>
      <c r="AF82" s="212"/>
      <c r="AG82" s="212" t="s">
        <v>1695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9">
        <v>74</v>
      </c>
      <c r="B83" s="250" t="s">
        <v>2306</v>
      </c>
      <c r="C83" s="260" t="s">
        <v>2307</v>
      </c>
      <c r="D83" s="251" t="s">
        <v>576</v>
      </c>
      <c r="E83" s="252">
        <v>3</v>
      </c>
      <c r="F83" s="253"/>
      <c r="G83" s="254">
        <f>ROUND(E83*F83,2)</f>
        <v>0</v>
      </c>
      <c r="H83" s="253"/>
      <c r="I83" s="254">
        <f>ROUND(E83*H83,2)</f>
        <v>0</v>
      </c>
      <c r="J83" s="253"/>
      <c r="K83" s="254">
        <f>ROUND(E83*J83,2)</f>
        <v>0</v>
      </c>
      <c r="L83" s="254">
        <v>21</v>
      </c>
      <c r="M83" s="254">
        <f>G83*(1+L83/100)</f>
        <v>0</v>
      </c>
      <c r="N83" s="252">
        <v>0</v>
      </c>
      <c r="O83" s="252">
        <f>ROUND(E83*N83,2)</f>
        <v>0</v>
      </c>
      <c r="P83" s="252">
        <v>8.0000000000000002E-3</v>
      </c>
      <c r="Q83" s="252">
        <f>ROUND(E83*P83,2)</f>
        <v>0.02</v>
      </c>
      <c r="R83" s="254"/>
      <c r="S83" s="254" t="s">
        <v>2172</v>
      </c>
      <c r="T83" s="255" t="s">
        <v>2173</v>
      </c>
      <c r="U83" s="223">
        <v>0</v>
      </c>
      <c r="V83" s="223">
        <f>ROUND(E83*U83,2)</f>
        <v>0</v>
      </c>
      <c r="W83" s="223"/>
      <c r="X83" s="223" t="s">
        <v>437</v>
      </c>
      <c r="Y83" s="223" t="s">
        <v>355</v>
      </c>
      <c r="Z83" s="212"/>
      <c r="AA83" s="212"/>
      <c r="AB83" s="212"/>
      <c r="AC83" s="212"/>
      <c r="AD83" s="212"/>
      <c r="AE83" s="212"/>
      <c r="AF83" s="212"/>
      <c r="AG83" s="212" t="s">
        <v>1695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49">
        <v>75</v>
      </c>
      <c r="B84" s="250" t="s">
        <v>2308</v>
      </c>
      <c r="C84" s="260" t="s">
        <v>2309</v>
      </c>
      <c r="D84" s="251" t="s">
        <v>576</v>
      </c>
      <c r="E84" s="252">
        <v>3</v>
      </c>
      <c r="F84" s="253"/>
      <c r="G84" s="254">
        <f>ROUND(E84*F84,2)</f>
        <v>0</v>
      </c>
      <c r="H84" s="253"/>
      <c r="I84" s="254">
        <f>ROUND(E84*H84,2)</f>
        <v>0</v>
      </c>
      <c r="J84" s="253"/>
      <c r="K84" s="254">
        <f>ROUND(E84*J84,2)</f>
        <v>0</v>
      </c>
      <c r="L84" s="254">
        <v>21</v>
      </c>
      <c r="M84" s="254">
        <f>G84*(1+L84/100)</f>
        <v>0</v>
      </c>
      <c r="N84" s="252">
        <v>0</v>
      </c>
      <c r="O84" s="252">
        <f>ROUND(E84*N84,2)</f>
        <v>0</v>
      </c>
      <c r="P84" s="252">
        <v>2.1000000000000001E-2</v>
      </c>
      <c r="Q84" s="252">
        <f>ROUND(E84*P84,2)</f>
        <v>0.06</v>
      </c>
      <c r="R84" s="254"/>
      <c r="S84" s="254" t="s">
        <v>2172</v>
      </c>
      <c r="T84" s="255" t="s">
        <v>2173</v>
      </c>
      <c r="U84" s="223">
        <v>0</v>
      </c>
      <c r="V84" s="223">
        <f>ROUND(E84*U84,2)</f>
        <v>0</v>
      </c>
      <c r="W84" s="223"/>
      <c r="X84" s="223" t="s">
        <v>437</v>
      </c>
      <c r="Y84" s="223" t="s">
        <v>355</v>
      </c>
      <c r="Z84" s="212"/>
      <c r="AA84" s="212"/>
      <c r="AB84" s="212"/>
      <c r="AC84" s="212"/>
      <c r="AD84" s="212"/>
      <c r="AE84" s="212"/>
      <c r="AF84" s="212"/>
      <c r="AG84" s="212" t="s">
        <v>1695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9">
        <v>76</v>
      </c>
      <c r="B85" s="250" t="s">
        <v>2310</v>
      </c>
      <c r="C85" s="260" t="s">
        <v>2311</v>
      </c>
      <c r="D85" s="251" t="s">
        <v>576</v>
      </c>
      <c r="E85" s="252">
        <v>15</v>
      </c>
      <c r="F85" s="253"/>
      <c r="G85" s="254">
        <f>ROUND(E85*F85,2)</f>
        <v>0</v>
      </c>
      <c r="H85" s="253"/>
      <c r="I85" s="254">
        <f>ROUND(E85*H85,2)</f>
        <v>0</v>
      </c>
      <c r="J85" s="253"/>
      <c r="K85" s="254">
        <f>ROUND(E85*J85,2)</f>
        <v>0</v>
      </c>
      <c r="L85" s="254">
        <v>21</v>
      </c>
      <c r="M85" s="254">
        <f>G85*(1+L85/100)</f>
        <v>0</v>
      </c>
      <c r="N85" s="252">
        <v>0</v>
      </c>
      <c r="O85" s="252">
        <f>ROUND(E85*N85,2)</f>
        <v>0</v>
      </c>
      <c r="P85" s="252">
        <v>0</v>
      </c>
      <c r="Q85" s="252">
        <f>ROUND(E85*P85,2)</f>
        <v>0</v>
      </c>
      <c r="R85" s="254"/>
      <c r="S85" s="254" t="s">
        <v>2172</v>
      </c>
      <c r="T85" s="255" t="s">
        <v>2173</v>
      </c>
      <c r="U85" s="223">
        <v>0</v>
      </c>
      <c r="V85" s="223">
        <f>ROUND(E85*U85,2)</f>
        <v>0</v>
      </c>
      <c r="W85" s="223"/>
      <c r="X85" s="223" t="s">
        <v>437</v>
      </c>
      <c r="Y85" s="223" t="s">
        <v>355</v>
      </c>
      <c r="Z85" s="212"/>
      <c r="AA85" s="212"/>
      <c r="AB85" s="212"/>
      <c r="AC85" s="212"/>
      <c r="AD85" s="212"/>
      <c r="AE85" s="212"/>
      <c r="AF85" s="212"/>
      <c r="AG85" s="212" t="s">
        <v>1695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
      <c r="A86" s="229" t="s">
        <v>347</v>
      </c>
      <c r="B86" s="230" t="s">
        <v>289</v>
      </c>
      <c r="C86" s="256" t="s">
        <v>290</v>
      </c>
      <c r="D86" s="231"/>
      <c r="E86" s="232"/>
      <c r="F86" s="233"/>
      <c r="G86" s="233">
        <f>SUMIF(AG87:AG96,"&lt;&gt;NOR",G87:G96)</f>
        <v>0</v>
      </c>
      <c r="H86" s="233"/>
      <c r="I86" s="233">
        <f>SUM(I87:I96)</f>
        <v>0</v>
      </c>
      <c r="J86" s="233"/>
      <c r="K86" s="233">
        <f>SUM(K87:K96)</f>
        <v>0</v>
      </c>
      <c r="L86" s="233"/>
      <c r="M86" s="233">
        <f>SUM(M87:M96)</f>
        <v>0</v>
      </c>
      <c r="N86" s="232"/>
      <c r="O86" s="232">
        <f>SUM(O87:O96)</f>
        <v>0</v>
      </c>
      <c r="P86" s="232"/>
      <c r="Q86" s="232">
        <f>SUM(Q87:Q96)</f>
        <v>0</v>
      </c>
      <c r="R86" s="233"/>
      <c r="S86" s="233"/>
      <c r="T86" s="234"/>
      <c r="U86" s="228"/>
      <c r="V86" s="228">
        <f>SUM(V87:V96)</f>
        <v>0</v>
      </c>
      <c r="W86" s="228"/>
      <c r="X86" s="228"/>
      <c r="Y86" s="228"/>
      <c r="AG86" t="s">
        <v>348</v>
      </c>
    </row>
    <row r="87" spans="1:60" ht="33.75" outlineLevel="1" x14ac:dyDescent="0.2">
      <c r="A87" s="239">
        <v>77</v>
      </c>
      <c r="B87" s="240" t="s">
        <v>2312</v>
      </c>
      <c r="C87" s="257" t="s">
        <v>2313</v>
      </c>
      <c r="D87" s="241" t="s">
        <v>576</v>
      </c>
      <c r="E87" s="242">
        <v>1</v>
      </c>
      <c r="F87" s="243"/>
      <c r="G87" s="244">
        <f>ROUND(E87*F87,2)</f>
        <v>0</v>
      </c>
      <c r="H87" s="243"/>
      <c r="I87" s="244">
        <f>ROUND(E87*H87,2)</f>
        <v>0</v>
      </c>
      <c r="J87" s="243"/>
      <c r="K87" s="244">
        <f>ROUND(E87*J87,2)</f>
        <v>0</v>
      </c>
      <c r="L87" s="244">
        <v>21</v>
      </c>
      <c r="M87" s="244">
        <f>G87*(1+L87/100)</f>
        <v>0</v>
      </c>
      <c r="N87" s="242">
        <v>0</v>
      </c>
      <c r="O87" s="242">
        <f>ROUND(E87*N87,2)</f>
        <v>0</v>
      </c>
      <c r="P87" s="242">
        <v>0</v>
      </c>
      <c r="Q87" s="242">
        <f>ROUND(E87*P87,2)</f>
        <v>0</v>
      </c>
      <c r="R87" s="244"/>
      <c r="S87" s="244" t="s">
        <v>413</v>
      </c>
      <c r="T87" s="245" t="s">
        <v>353</v>
      </c>
      <c r="U87" s="223">
        <v>0</v>
      </c>
      <c r="V87" s="223">
        <f>ROUND(E87*U87,2)</f>
        <v>0</v>
      </c>
      <c r="W87" s="223"/>
      <c r="X87" s="223" t="s">
        <v>526</v>
      </c>
      <c r="Y87" s="223" t="s">
        <v>355</v>
      </c>
      <c r="Z87" s="212"/>
      <c r="AA87" s="212"/>
      <c r="AB87" s="212"/>
      <c r="AC87" s="212"/>
      <c r="AD87" s="212"/>
      <c r="AE87" s="212"/>
      <c r="AF87" s="212"/>
      <c r="AG87" s="212" t="s">
        <v>2002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8" t="s">
        <v>2314</v>
      </c>
      <c r="D88" s="246"/>
      <c r="E88" s="246"/>
      <c r="F88" s="246"/>
      <c r="G88" s="246"/>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357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9">
        <v>78</v>
      </c>
      <c r="B89" s="250" t="s">
        <v>2315</v>
      </c>
      <c r="C89" s="260" t="s">
        <v>2316</v>
      </c>
      <c r="D89" s="251" t="s">
        <v>576</v>
      </c>
      <c r="E89" s="252">
        <v>1</v>
      </c>
      <c r="F89" s="253"/>
      <c r="G89" s="254">
        <f>ROUND(E89*F89,2)</f>
        <v>0</v>
      </c>
      <c r="H89" s="253"/>
      <c r="I89" s="254">
        <f>ROUND(E89*H89,2)</f>
        <v>0</v>
      </c>
      <c r="J89" s="253"/>
      <c r="K89" s="254">
        <f>ROUND(E89*J89,2)</f>
        <v>0</v>
      </c>
      <c r="L89" s="254">
        <v>21</v>
      </c>
      <c r="M89" s="254">
        <f>G89*(1+L89/100)</f>
        <v>0</v>
      </c>
      <c r="N89" s="252">
        <v>0</v>
      </c>
      <c r="O89" s="252">
        <f>ROUND(E89*N89,2)</f>
        <v>0</v>
      </c>
      <c r="P89" s="252">
        <v>0</v>
      </c>
      <c r="Q89" s="252">
        <f>ROUND(E89*P89,2)</f>
        <v>0</v>
      </c>
      <c r="R89" s="254"/>
      <c r="S89" s="254" t="s">
        <v>413</v>
      </c>
      <c r="T89" s="255" t="s">
        <v>353</v>
      </c>
      <c r="U89" s="223">
        <v>0</v>
      </c>
      <c r="V89" s="223">
        <f>ROUND(E89*U89,2)</f>
        <v>0</v>
      </c>
      <c r="W89" s="223"/>
      <c r="X89" s="223" t="s">
        <v>526</v>
      </c>
      <c r="Y89" s="223" t="s">
        <v>355</v>
      </c>
      <c r="Z89" s="212"/>
      <c r="AA89" s="212"/>
      <c r="AB89" s="212"/>
      <c r="AC89" s="212"/>
      <c r="AD89" s="212"/>
      <c r="AE89" s="212"/>
      <c r="AF89" s="212"/>
      <c r="AG89" s="212" t="s">
        <v>2002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9">
        <v>79</v>
      </c>
      <c r="B90" s="250" t="s">
        <v>2317</v>
      </c>
      <c r="C90" s="260" t="s">
        <v>2318</v>
      </c>
      <c r="D90" s="251" t="s">
        <v>576</v>
      </c>
      <c r="E90" s="252">
        <v>1</v>
      </c>
      <c r="F90" s="253"/>
      <c r="G90" s="254">
        <f>ROUND(E90*F90,2)</f>
        <v>0</v>
      </c>
      <c r="H90" s="253"/>
      <c r="I90" s="254">
        <f>ROUND(E90*H90,2)</f>
        <v>0</v>
      </c>
      <c r="J90" s="253"/>
      <c r="K90" s="254">
        <f>ROUND(E90*J90,2)</f>
        <v>0</v>
      </c>
      <c r="L90" s="254">
        <v>21</v>
      </c>
      <c r="M90" s="254">
        <f>G90*(1+L90/100)</f>
        <v>0</v>
      </c>
      <c r="N90" s="252">
        <v>0</v>
      </c>
      <c r="O90" s="252">
        <f>ROUND(E90*N90,2)</f>
        <v>0</v>
      </c>
      <c r="P90" s="252">
        <v>0</v>
      </c>
      <c r="Q90" s="252">
        <f>ROUND(E90*P90,2)</f>
        <v>0</v>
      </c>
      <c r="R90" s="254"/>
      <c r="S90" s="254" t="s">
        <v>413</v>
      </c>
      <c r="T90" s="255" t="s">
        <v>353</v>
      </c>
      <c r="U90" s="223">
        <v>0</v>
      </c>
      <c r="V90" s="223">
        <f>ROUND(E90*U90,2)</f>
        <v>0</v>
      </c>
      <c r="W90" s="223"/>
      <c r="X90" s="223" t="s">
        <v>526</v>
      </c>
      <c r="Y90" s="223" t="s">
        <v>355</v>
      </c>
      <c r="Z90" s="212"/>
      <c r="AA90" s="212"/>
      <c r="AB90" s="212"/>
      <c r="AC90" s="212"/>
      <c r="AD90" s="212"/>
      <c r="AE90" s="212"/>
      <c r="AF90" s="212"/>
      <c r="AG90" s="212" t="s">
        <v>2002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9">
        <v>80</v>
      </c>
      <c r="B91" s="250" t="s">
        <v>2319</v>
      </c>
      <c r="C91" s="260" t="s">
        <v>2320</v>
      </c>
      <c r="D91" s="251" t="s">
        <v>576</v>
      </c>
      <c r="E91" s="252">
        <v>1</v>
      </c>
      <c r="F91" s="253"/>
      <c r="G91" s="254">
        <f>ROUND(E91*F91,2)</f>
        <v>0</v>
      </c>
      <c r="H91" s="253"/>
      <c r="I91" s="254">
        <f>ROUND(E91*H91,2)</f>
        <v>0</v>
      </c>
      <c r="J91" s="253"/>
      <c r="K91" s="254">
        <f>ROUND(E91*J91,2)</f>
        <v>0</v>
      </c>
      <c r="L91" s="254">
        <v>21</v>
      </c>
      <c r="M91" s="254">
        <f>G91*(1+L91/100)</f>
        <v>0</v>
      </c>
      <c r="N91" s="252">
        <v>0</v>
      </c>
      <c r="O91" s="252">
        <f>ROUND(E91*N91,2)</f>
        <v>0</v>
      </c>
      <c r="P91" s="252">
        <v>0</v>
      </c>
      <c r="Q91" s="252">
        <f>ROUND(E91*P91,2)</f>
        <v>0</v>
      </c>
      <c r="R91" s="254"/>
      <c r="S91" s="254" t="s">
        <v>413</v>
      </c>
      <c r="T91" s="255" t="s">
        <v>353</v>
      </c>
      <c r="U91" s="223">
        <v>0</v>
      </c>
      <c r="V91" s="223">
        <f>ROUND(E91*U91,2)</f>
        <v>0</v>
      </c>
      <c r="W91" s="223"/>
      <c r="X91" s="223" t="s">
        <v>526</v>
      </c>
      <c r="Y91" s="223" t="s">
        <v>355</v>
      </c>
      <c r="Z91" s="212"/>
      <c r="AA91" s="212"/>
      <c r="AB91" s="212"/>
      <c r="AC91" s="212"/>
      <c r="AD91" s="212"/>
      <c r="AE91" s="212"/>
      <c r="AF91" s="212"/>
      <c r="AG91" s="212" t="s">
        <v>2002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9">
        <v>81</v>
      </c>
      <c r="B92" s="250" t="s">
        <v>2321</v>
      </c>
      <c r="C92" s="260" t="s">
        <v>2322</v>
      </c>
      <c r="D92" s="251" t="s">
        <v>576</v>
      </c>
      <c r="E92" s="252">
        <v>1</v>
      </c>
      <c r="F92" s="253"/>
      <c r="G92" s="254">
        <f>ROUND(E92*F92,2)</f>
        <v>0</v>
      </c>
      <c r="H92" s="253"/>
      <c r="I92" s="254">
        <f>ROUND(E92*H92,2)</f>
        <v>0</v>
      </c>
      <c r="J92" s="253"/>
      <c r="K92" s="254">
        <f>ROUND(E92*J92,2)</f>
        <v>0</v>
      </c>
      <c r="L92" s="254">
        <v>21</v>
      </c>
      <c r="M92" s="254">
        <f>G92*(1+L92/100)</f>
        <v>0</v>
      </c>
      <c r="N92" s="252">
        <v>0</v>
      </c>
      <c r="O92" s="252">
        <f>ROUND(E92*N92,2)</f>
        <v>0</v>
      </c>
      <c r="P92" s="252">
        <v>0</v>
      </c>
      <c r="Q92" s="252">
        <f>ROUND(E92*P92,2)</f>
        <v>0</v>
      </c>
      <c r="R92" s="254"/>
      <c r="S92" s="254" t="s">
        <v>2172</v>
      </c>
      <c r="T92" s="255" t="s">
        <v>2173</v>
      </c>
      <c r="U92" s="223">
        <v>0</v>
      </c>
      <c r="V92" s="223">
        <f>ROUND(E92*U92,2)</f>
        <v>0</v>
      </c>
      <c r="W92" s="223"/>
      <c r="X92" s="223" t="s">
        <v>437</v>
      </c>
      <c r="Y92" s="223" t="s">
        <v>355</v>
      </c>
      <c r="Z92" s="212"/>
      <c r="AA92" s="212"/>
      <c r="AB92" s="212"/>
      <c r="AC92" s="212"/>
      <c r="AD92" s="212"/>
      <c r="AE92" s="212"/>
      <c r="AF92" s="212"/>
      <c r="AG92" s="212" t="s">
        <v>1695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9">
        <v>82</v>
      </c>
      <c r="B93" s="250" t="s">
        <v>2323</v>
      </c>
      <c r="C93" s="260" t="s">
        <v>2324</v>
      </c>
      <c r="D93" s="251" t="s">
        <v>576</v>
      </c>
      <c r="E93" s="252">
        <v>1</v>
      </c>
      <c r="F93" s="253"/>
      <c r="G93" s="254">
        <f>ROUND(E93*F93,2)</f>
        <v>0</v>
      </c>
      <c r="H93" s="253"/>
      <c r="I93" s="254">
        <f>ROUND(E93*H93,2)</f>
        <v>0</v>
      </c>
      <c r="J93" s="253"/>
      <c r="K93" s="254">
        <f>ROUND(E93*J93,2)</f>
        <v>0</v>
      </c>
      <c r="L93" s="254">
        <v>21</v>
      </c>
      <c r="M93" s="254">
        <f>G93*(1+L93/100)</f>
        <v>0</v>
      </c>
      <c r="N93" s="252">
        <v>0</v>
      </c>
      <c r="O93" s="252">
        <f>ROUND(E93*N93,2)</f>
        <v>0</v>
      </c>
      <c r="P93" s="252">
        <v>0</v>
      </c>
      <c r="Q93" s="252">
        <f>ROUND(E93*P93,2)</f>
        <v>0</v>
      </c>
      <c r="R93" s="254"/>
      <c r="S93" s="254" t="s">
        <v>2172</v>
      </c>
      <c r="T93" s="255" t="s">
        <v>2173</v>
      </c>
      <c r="U93" s="223">
        <v>0</v>
      </c>
      <c r="V93" s="223">
        <f>ROUND(E93*U93,2)</f>
        <v>0</v>
      </c>
      <c r="W93" s="223"/>
      <c r="X93" s="223" t="s">
        <v>437</v>
      </c>
      <c r="Y93" s="223" t="s">
        <v>355</v>
      </c>
      <c r="Z93" s="212"/>
      <c r="AA93" s="212"/>
      <c r="AB93" s="212"/>
      <c r="AC93" s="212"/>
      <c r="AD93" s="212"/>
      <c r="AE93" s="212"/>
      <c r="AF93" s="212"/>
      <c r="AG93" s="212" t="s">
        <v>1695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9">
        <v>83</v>
      </c>
      <c r="B94" s="250" t="s">
        <v>2325</v>
      </c>
      <c r="C94" s="260" t="s">
        <v>2326</v>
      </c>
      <c r="D94" s="251" t="s">
        <v>576</v>
      </c>
      <c r="E94" s="252">
        <v>1</v>
      </c>
      <c r="F94" s="253"/>
      <c r="G94" s="254">
        <f>ROUND(E94*F94,2)</f>
        <v>0</v>
      </c>
      <c r="H94" s="253"/>
      <c r="I94" s="254">
        <f>ROUND(E94*H94,2)</f>
        <v>0</v>
      </c>
      <c r="J94" s="253"/>
      <c r="K94" s="254">
        <f>ROUND(E94*J94,2)</f>
        <v>0</v>
      </c>
      <c r="L94" s="254">
        <v>21</v>
      </c>
      <c r="M94" s="254">
        <f>G94*(1+L94/100)</f>
        <v>0</v>
      </c>
      <c r="N94" s="252">
        <v>0</v>
      </c>
      <c r="O94" s="252">
        <f>ROUND(E94*N94,2)</f>
        <v>0</v>
      </c>
      <c r="P94" s="252">
        <v>0</v>
      </c>
      <c r="Q94" s="252">
        <f>ROUND(E94*P94,2)</f>
        <v>0</v>
      </c>
      <c r="R94" s="254"/>
      <c r="S94" s="254" t="s">
        <v>413</v>
      </c>
      <c r="T94" s="255" t="s">
        <v>353</v>
      </c>
      <c r="U94" s="223">
        <v>0</v>
      </c>
      <c r="V94" s="223">
        <f>ROUND(E94*U94,2)</f>
        <v>0</v>
      </c>
      <c r="W94" s="223"/>
      <c r="X94" s="223" t="s">
        <v>526</v>
      </c>
      <c r="Y94" s="223" t="s">
        <v>355</v>
      </c>
      <c r="Z94" s="212"/>
      <c r="AA94" s="212"/>
      <c r="AB94" s="212"/>
      <c r="AC94" s="212"/>
      <c r="AD94" s="212"/>
      <c r="AE94" s="212"/>
      <c r="AF94" s="212"/>
      <c r="AG94" s="212" t="s">
        <v>2002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49">
        <v>84</v>
      </c>
      <c r="B95" s="250" t="s">
        <v>2327</v>
      </c>
      <c r="C95" s="260" t="s">
        <v>2328</v>
      </c>
      <c r="D95" s="251" t="s">
        <v>576</v>
      </c>
      <c r="E95" s="252">
        <v>1</v>
      </c>
      <c r="F95" s="253"/>
      <c r="G95" s="254">
        <f>ROUND(E95*F95,2)</f>
        <v>0</v>
      </c>
      <c r="H95" s="253"/>
      <c r="I95" s="254">
        <f>ROUND(E95*H95,2)</f>
        <v>0</v>
      </c>
      <c r="J95" s="253"/>
      <c r="K95" s="254">
        <f>ROUND(E95*J95,2)</f>
        <v>0</v>
      </c>
      <c r="L95" s="254">
        <v>21</v>
      </c>
      <c r="M95" s="254">
        <f>G95*(1+L95/100)</f>
        <v>0</v>
      </c>
      <c r="N95" s="252">
        <v>0</v>
      </c>
      <c r="O95" s="252">
        <f>ROUND(E95*N95,2)</f>
        <v>0</v>
      </c>
      <c r="P95" s="252">
        <v>0</v>
      </c>
      <c r="Q95" s="252">
        <f>ROUND(E95*P95,2)</f>
        <v>0</v>
      </c>
      <c r="R95" s="254"/>
      <c r="S95" s="254" t="s">
        <v>413</v>
      </c>
      <c r="T95" s="255" t="s">
        <v>353</v>
      </c>
      <c r="U95" s="223">
        <v>0</v>
      </c>
      <c r="V95" s="223">
        <f>ROUND(E95*U95,2)</f>
        <v>0</v>
      </c>
      <c r="W95" s="223"/>
      <c r="X95" s="223" t="s">
        <v>526</v>
      </c>
      <c r="Y95" s="223" t="s">
        <v>355</v>
      </c>
      <c r="Z95" s="212"/>
      <c r="AA95" s="212"/>
      <c r="AB95" s="212"/>
      <c r="AC95" s="212"/>
      <c r="AD95" s="212"/>
      <c r="AE95" s="212"/>
      <c r="AF95" s="212"/>
      <c r="AG95" s="212" t="s">
        <v>2002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9">
        <v>85</v>
      </c>
      <c r="B96" s="250" t="s">
        <v>2329</v>
      </c>
      <c r="C96" s="260" t="s">
        <v>2330</v>
      </c>
      <c r="D96" s="251" t="s">
        <v>576</v>
      </c>
      <c r="E96" s="252">
        <v>1</v>
      </c>
      <c r="F96" s="253"/>
      <c r="G96" s="254">
        <f>ROUND(E96*F96,2)</f>
        <v>0</v>
      </c>
      <c r="H96" s="253"/>
      <c r="I96" s="254">
        <f>ROUND(E96*H96,2)</f>
        <v>0</v>
      </c>
      <c r="J96" s="253"/>
      <c r="K96" s="254">
        <f>ROUND(E96*J96,2)</f>
        <v>0</v>
      </c>
      <c r="L96" s="254">
        <v>21</v>
      </c>
      <c r="M96" s="254">
        <f>G96*(1+L96/100)</f>
        <v>0</v>
      </c>
      <c r="N96" s="252">
        <v>0</v>
      </c>
      <c r="O96" s="252">
        <f>ROUND(E96*N96,2)</f>
        <v>0</v>
      </c>
      <c r="P96" s="252">
        <v>0</v>
      </c>
      <c r="Q96" s="252">
        <f>ROUND(E96*P96,2)</f>
        <v>0</v>
      </c>
      <c r="R96" s="254"/>
      <c r="S96" s="254" t="s">
        <v>2172</v>
      </c>
      <c r="T96" s="255" t="s">
        <v>2173</v>
      </c>
      <c r="U96" s="223">
        <v>0</v>
      </c>
      <c r="V96" s="223">
        <f>ROUND(E96*U96,2)</f>
        <v>0</v>
      </c>
      <c r="W96" s="223"/>
      <c r="X96" s="223" t="s">
        <v>437</v>
      </c>
      <c r="Y96" s="223" t="s">
        <v>355</v>
      </c>
      <c r="Z96" s="212"/>
      <c r="AA96" s="212"/>
      <c r="AB96" s="212"/>
      <c r="AC96" s="212"/>
      <c r="AD96" s="212"/>
      <c r="AE96" s="212"/>
      <c r="AF96" s="212"/>
      <c r="AG96" s="212" t="s">
        <v>1695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29" t="s">
        <v>347</v>
      </c>
      <c r="B97" s="230" t="s">
        <v>292</v>
      </c>
      <c r="C97" s="256" t="s">
        <v>287</v>
      </c>
      <c r="D97" s="231"/>
      <c r="E97" s="232"/>
      <c r="F97" s="233"/>
      <c r="G97" s="233">
        <f>SUMIF(AG98:AG109,"&lt;&gt;NOR",G98:G109)</f>
        <v>0</v>
      </c>
      <c r="H97" s="233"/>
      <c r="I97" s="233">
        <f>SUM(I98:I109)</f>
        <v>0</v>
      </c>
      <c r="J97" s="233"/>
      <c r="K97" s="233">
        <f>SUM(K98:K109)</f>
        <v>0</v>
      </c>
      <c r="L97" s="233"/>
      <c r="M97" s="233">
        <f>SUM(M98:M109)</f>
        <v>0</v>
      </c>
      <c r="N97" s="232"/>
      <c r="O97" s="232">
        <f>SUM(O98:O109)</f>
        <v>0</v>
      </c>
      <c r="P97" s="232"/>
      <c r="Q97" s="232">
        <f>SUM(Q98:Q109)</f>
        <v>0</v>
      </c>
      <c r="R97" s="233"/>
      <c r="S97" s="233"/>
      <c r="T97" s="234"/>
      <c r="U97" s="228"/>
      <c r="V97" s="228">
        <f>SUM(V98:V109)</f>
        <v>0</v>
      </c>
      <c r="W97" s="228"/>
      <c r="X97" s="228"/>
      <c r="Y97" s="228"/>
      <c r="AG97" t="s">
        <v>348</v>
      </c>
    </row>
    <row r="98" spans="1:60" ht="22.5" outlineLevel="1" x14ac:dyDescent="0.2">
      <c r="A98" s="249">
        <v>86</v>
      </c>
      <c r="B98" s="250" t="s">
        <v>2331</v>
      </c>
      <c r="C98" s="260" t="s">
        <v>2332</v>
      </c>
      <c r="D98" s="251" t="s">
        <v>576</v>
      </c>
      <c r="E98" s="252">
        <v>2</v>
      </c>
      <c r="F98" s="253"/>
      <c r="G98" s="254">
        <f>ROUND(E98*F98,2)</f>
        <v>0</v>
      </c>
      <c r="H98" s="253"/>
      <c r="I98" s="254">
        <f>ROUND(E98*H98,2)</f>
        <v>0</v>
      </c>
      <c r="J98" s="253"/>
      <c r="K98" s="254">
        <f>ROUND(E98*J98,2)</f>
        <v>0</v>
      </c>
      <c r="L98" s="254">
        <v>21</v>
      </c>
      <c r="M98" s="254">
        <f>G98*(1+L98/100)</f>
        <v>0</v>
      </c>
      <c r="N98" s="252">
        <v>8.3000000000000001E-4</v>
      </c>
      <c r="O98" s="252">
        <f>ROUND(E98*N98,2)</f>
        <v>0</v>
      </c>
      <c r="P98" s="252">
        <v>0</v>
      </c>
      <c r="Q98" s="252">
        <f>ROUND(E98*P98,2)</f>
        <v>0</v>
      </c>
      <c r="R98" s="254"/>
      <c r="S98" s="254" t="s">
        <v>413</v>
      </c>
      <c r="T98" s="255" t="s">
        <v>353</v>
      </c>
      <c r="U98" s="223">
        <v>0</v>
      </c>
      <c r="V98" s="223">
        <f>ROUND(E98*U98,2)</f>
        <v>0</v>
      </c>
      <c r="W98" s="223"/>
      <c r="X98" s="223" t="s">
        <v>526</v>
      </c>
      <c r="Y98" s="223" t="s">
        <v>355</v>
      </c>
      <c r="Z98" s="212"/>
      <c r="AA98" s="212"/>
      <c r="AB98" s="212"/>
      <c r="AC98" s="212"/>
      <c r="AD98" s="212"/>
      <c r="AE98" s="212"/>
      <c r="AF98" s="212"/>
      <c r="AG98" s="212" t="s">
        <v>2002</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49">
        <v>87</v>
      </c>
      <c r="B99" s="250" t="s">
        <v>2333</v>
      </c>
      <c r="C99" s="260" t="s">
        <v>2334</v>
      </c>
      <c r="D99" s="251" t="s">
        <v>576</v>
      </c>
      <c r="E99" s="252">
        <v>2</v>
      </c>
      <c r="F99" s="253"/>
      <c r="G99" s="254">
        <f>ROUND(E99*F99,2)</f>
        <v>0</v>
      </c>
      <c r="H99" s="253"/>
      <c r="I99" s="254">
        <f>ROUND(E99*H99,2)</f>
        <v>0</v>
      </c>
      <c r="J99" s="253"/>
      <c r="K99" s="254">
        <f>ROUND(E99*J99,2)</f>
        <v>0</v>
      </c>
      <c r="L99" s="254">
        <v>21</v>
      </c>
      <c r="M99" s="254">
        <f>G99*(1+L99/100)</f>
        <v>0</v>
      </c>
      <c r="N99" s="252">
        <v>0</v>
      </c>
      <c r="O99" s="252">
        <f>ROUND(E99*N99,2)</f>
        <v>0</v>
      </c>
      <c r="P99" s="252">
        <v>0</v>
      </c>
      <c r="Q99" s="252">
        <f>ROUND(E99*P99,2)</f>
        <v>0</v>
      </c>
      <c r="R99" s="254"/>
      <c r="S99" s="254" t="s">
        <v>2172</v>
      </c>
      <c r="T99" s="255" t="s">
        <v>2173</v>
      </c>
      <c r="U99" s="223">
        <v>0</v>
      </c>
      <c r="V99" s="223">
        <f>ROUND(E99*U99,2)</f>
        <v>0</v>
      </c>
      <c r="W99" s="223"/>
      <c r="X99" s="223" t="s">
        <v>437</v>
      </c>
      <c r="Y99" s="223" t="s">
        <v>355</v>
      </c>
      <c r="Z99" s="212"/>
      <c r="AA99" s="212"/>
      <c r="AB99" s="212"/>
      <c r="AC99" s="212"/>
      <c r="AD99" s="212"/>
      <c r="AE99" s="212"/>
      <c r="AF99" s="212"/>
      <c r="AG99" s="212" t="s">
        <v>1695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9">
        <v>88</v>
      </c>
      <c r="B100" s="250" t="s">
        <v>2335</v>
      </c>
      <c r="C100" s="260" t="s">
        <v>2336</v>
      </c>
      <c r="D100" s="251" t="s">
        <v>576</v>
      </c>
      <c r="E100" s="252">
        <v>2</v>
      </c>
      <c r="F100" s="253"/>
      <c r="G100" s="254">
        <f>ROUND(E100*F100,2)</f>
        <v>0</v>
      </c>
      <c r="H100" s="253"/>
      <c r="I100" s="254">
        <f>ROUND(E100*H100,2)</f>
        <v>0</v>
      </c>
      <c r="J100" s="253"/>
      <c r="K100" s="254">
        <f>ROUND(E100*J100,2)</f>
        <v>0</v>
      </c>
      <c r="L100" s="254">
        <v>21</v>
      </c>
      <c r="M100" s="254">
        <f>G100*(1+L100/100)</f>
        <v>0</v>
      </c>
      <c r="N100" s="252">
        <v>0</v>
      </c>
      <c r="O100" s="252">
        <f>ROUND(E100*N100,2)</f>
        <v>0</v>
      </c>
      <c r="P100" s="252">
        <v>0</v>
      </c>
      <c r="Q100" s="252">
        <f>ROUND(E100*P100,2)</f>
        <v>0</v>
      </c>
      <c r="R100" s="254"/>
      <c r="S100" s="254" t="s">
        <v>2172</v>
      </c>
      <c r="T100" s="255" t="s">
        <v>2173</v>
      </c>
      <c r="U100" s="223">
        <v>0</v>
      </c>
      <c r="V100" s="223">
        <f>ROUND(E100*U100,2)</f>
        <v>0</v>
      </c>
      <c r="W100" s="223"/>
      <c r="X100" s="223" t="s">
        <v>437</v>
      </c>
      <c r="Y100" s="223" t="s">
        <v>355</v>
      </c>
      <c r="Z100" s="212"/>
      <c r="AA100" s="212"/>
      <c r="AB100" s="212"/>
      <c r="AC100" s="212"/>
      <c r="AD100" s="212"/>
      <c r="AE100" s="212"/>
      <c r="AF100" s="212"/>
      <c r="AG100" s="212" t="s">
        <v>1695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49">
        <v>89</v>
      </c>
      <c r="B101" s="250" t="s">
        <v>2337</v>
      </c>
      <c r="C101" s="260" t="s">
        <v>2338</v>
      </c>
      <c r="D101" s="251" t="s">
        <v>576</v>
      </c>
      <c r="E101" s="252">
        <v>2</v>
      </c>
      <c r="F101" s="253"/>
      <c r="G101" s="254">
        <f>ROUND(E101*F101,2)</f>
        <v>0</v>
      </c>
      <c r="H101" s="253"/>
      <c r="I101" s="254">
        <f>ROUND(E101*H101,2)</f>
        <v>0</v>
      </c>
      <c r="J101" s="253"/>
      <c r="K101" s="254">
        <f>ROUND(E101*J101,2)</f>
        <v>0</v>
      </c>
      <c r="L101" s="254">
        <v>21</v>
      </c>
      <c r="M101" s="254">
        <f>G101*(1+L101/100)</f>
        <v>0</v>
      </c>
      <c r="N101" s="252">
        <v>0</v>
      </c>
      <c r="O101" s="252">
        <f>ROUND(E101*N101,2)</f>
        <v>0</v>
      </c>
      <c r="P101" s="252">
        <v>0</v>
      </c>
      <c r="Q101" s="252">
        <f>ROUND(E101*P101,2)</f>
        <v>0</v>
      </c>
      <c r="R101" s="254"/>
      <c r="S101" s="254" t="s">
        <v>2172</v>
      </c>
      <c r="T101" s="255" t="s">
        <v>2173</v>
      </c>
      <c r="U101" s="223">
        <v>0</v>
      </c>
      <c r="V101" s="223">
        <f>ROUND(E101*U101,2)</f>
        <v>0</v>
      </c>
      <c r="W101" s="223"/>
      <c r="X101" s="223" t="s">
        <v>437</v>
      </c>
      <c r="Y101" s="223" t="s">
        <v>355</v>
      </c>
      <c r="Z101" s="212"/>
      <c r="AA101" s="212"/>
      <c r="AB101" s="212"/>
      <c r="AC101" s="212"/>
      <c r="AD101" s="212"/>
      <c r="AE101" s="212"/>
      <c r="AF101" s="212"/>
      <c r="AG101" s="212" t="s">
        <v>1695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9">
        <v>90</v>
      </c>
      <c r="B102" s="250" t="s">
        <v>2339</v>
      </c>
      <c r="C102" s="260" t="s">
        <v>2340</v>
      </c>
      <c r="D102" s="251" t="s">
        <v>576</v>
      </c>
      <c r="E102" s="252">
        <v>1</v>
      </c>
      <c r="F102" s="253"/>
      <c r="G102" s="254">
        <f>ROUND(E102*F102,2)</f>
        <v>0</v>
      </c>
      <c r="H102" s="253"/>
      <c r="I102" s="254">
        <f>ROUND(E102*H102,2)</f>
        <v>0</v>
      </c>
      <c r="J102" s="253"/>
      <c r="K102" s="254">
        <f>ROUND(E102*J102,2)</f>
        <v>0</v>
      </c>
      <c r="L102" s="254">
        <v>21</v>
      </c>
      <c r="M102" s="254">
        <f>G102*(1+L102/100)</f>
        <v>0</v>
      </c>
      <c r="N102" s="252">
        <v>3.0000000000000001E-3</v>
      </c>
      <c r="O102" s="252">
        <f>ROUND(E102*N102,2)</f>
        <v>0</v>
      </c>
      <c r="P102" s="252">
        <v>0</v>
      </c>
      <c r="Q102" s="252">
        <f>ROUND(E102*P102,2)</f>
        <v>0</v>
      </c>
      <c r="R102" s="254"/>
      <c r="S102" s="254" t="s">
        <v>2172</v>
      </c>
      <c r="T102" s="255" t="s">
        <v>2173</v>
      </c>
      <c r="U102" s="223">
        <v>0</v>
      </c>
      <c r="V102" s="223">
        <f>ROUND(E102*U102,2)</f>
        <v>0</v>
      </c>
      <c r="W102" s="223"/>
      <c r="X102" s="223" t="s">
        <v>526</v>
      </c>
      <c r="Y102" s="223" t="s">
        <v>355</v>
      </c>
      <c r="Z102" s="212"/>
      <c r="AA102" s="212"/>
      <c r="AB102" s="212"/>
      <c r="AC102" s="212"/>
      <c r="AD102" s="212"/>
      <c r="AE102" s="212"/>
      <c r="AF102" s="212"/>
      <c r="AG102" s="212" t="s">
        <v>2002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49">
        <v>91</v>
      </c>
      <c r="B103" s="250" t="s">
        <v>2341</v>
      </c>
      <c r="C103" s="260" t="s">
        <v>2342</v>
      </c>
      <c r="D103" s="251" t="s">
        <v>576</v>
      </c>
      <c r="E103" s="252">
        <v>1</v>
      </c>
      <c r="F103" s="253"/>
      <c r="G103" s="254">
        <f>ROUND(E103*F103,2)</f>
        <v>0</v>
      </c>
      <c r="H103" s="253"/>
      <c r="I103" s="254">
        <f>ROUND(E103*H103,2)</f>
        <v>0</v>
      </c>
      <c r="J103" s="253"/>
      <c r="K103" s="254">
        <f>ROUND(E103*J103,2)</f>
        <v>0</v>
      </c>
      <c r="L103" s="254">
        <v>21</v>
      </c>
      <c r="M103" s="254">
        <f>G103*(1+L103/100)</f>
        <v>0</v>
      </c>
      <c r="N103" s="252">
        <v>7.5000000000000002E-4</v>
      </c>
      <c r="O103" s="252">
        <f>ROUND(E103*N103,2)</f>
        <v>0</v>
      </c>
      <c r="P103" s="252">
        <v>0</v>
      </c>
      <c r="Q103" s="252">
        <f>ROUND(E103*P103,2)</f>
        <v>0</v>
      </c>
      <c r="R103" s="254"/>
      <c r="S103" s="254" t="s">
        <v>2172</v>
      </c>
      <c r="T103" s="255" t="s">
        <v>2173</v>
      </c>
      <c r="U103" s="223">
        <v>0</v>
      </c>
      <c r="V103" s="223">
        <f>ROUND(E103*U103,2)</f>
        <v>0</v>
      </c>
      <c r="W103" s="223"/>
      <c r="X103" s="223" t="s">
        <v>526</v>
      </c>
      <c r="Y103" s="223" t="s">
        <v>355</v>
      </c>
      <c r="Z103" s="212"/>
      <c r="AA103" s="212"/>
      <c r="AB103" s="212"/>
      <c r="AC103" s="212"/>
      <c r="AD103" s="212"/>
      <c r="AE103" s="212"/>
      <c r="AF103" s="212"/>
      <c r="AG103" s="212" t="s">
        <v>2002</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49">
        <v>92</v>
      </c>
      <c r="B104" s="250" t="s">
        <v>2343</v>
      </c>
      <c r="C104" s="260" t="s">
        <v>2344</v>
      </c>
      <c r="D104" s="251" t="s">
        <v>576</v>
      </c>
      <c r="E104" s="252">
        <v>1</v>
      </c>
      <c r="F104" s="253"/>
      <c r="G104" s="254">
        <f>ROUND(E104*F104,2)</f>
        <v>0</v>
      </c>
      <c r="H104" s="253"/>
      <c r="I104" s="254">
        <f>ROUND(E104*H104,2)</f>
        <v>0</v>
      </c>
      <c r="J104" s="253"/>
      <c r="K104" s="254">
        <f>ROUND(E104*J104,2)</f>
        <v>0</v>
      </c>
      <c r="L104" s="254">
        <v>21</v>
      </c>
      <c r="M104" s="254">
        <f>G104*(1+L104/100)</f>
        <v>0</v>
      </c>
      <c r="N104" s="252">
        <v>0</v>
      </c>
      <c r="O104" s="252">
        <f>ROUND(E104*N104,2)</f>
        <v>0</v>
      </c>
      <c r="P104" s="252">
        <v>0</v>
      </c>
      <c r="Q104" s="252">
        <f>ROUND(E104*P104,2)</f>
        <v>0</v>
      </c>
      <c r="R104" s="254"/>
      <c r="S104" s="254" t="s">
        <v>2172</v>
      </c>
      <c r="T104" s="255" t="s">
        <v>2173</v>
      </c>
      <c r="U104" s="223">
        <v>0</v>
      </c>
      <c r="V104" s="223">
        <f>ROUND(E104*U104,2)</f>
        <v>0</v>
      </c>
      <c r="W104" s="223"/>
      <c r="X104" s="223" t="s">
        <v>437</v>
      </c>
      <c r="Y104" s="223" t="s">
        <v>355</v>
      </c>
      <c r="Z104" s="212"/>
      <c r="AA104" s="212"/>
      <c r="AB104" s="212"/>
      <c r="AC104" s="212"/>
      <c r="AD104" s="212"/>
      <c r="AE104" s="212"/>
      <c r="AF104" s="212"/>
      <c r="AG104" s="212" t="s">
        <v>1695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49">
        <v>93</v>
      </c>
      <c r="B105" s="250" t="s">
        <v>2345</v>
      </c>
      <c r="C105" s="260" t="s">
        <v>2346</v>
      </c>
      <c r="D105" s="251" t="s">
        <v>576</v>
      </c>
      <c r="E105" s="252">
        <v>1</v>
      </c>
      <c r="F105" s="253"/>
      <c r="G105" s="254">
        <f>ROUND(E105*F105,2)</f>
        <v>0</v>
      </c>
      <c r="H105" s="253"/>
      <c r="I105" s="254">
        <f>ROUND(E105*H105,2)</f>
        <v>0</v>
      </c>
      <c r="J105" s="253"/>
      <c r="K105" s="254">
        <f>ROUND(E105*J105,2)</f>
        <v>0</v>
      </c>
      <c r="L105" s="254">
        <v>21</v>
      </c>
      <c r="M105" s="254">
        <f>G105*(1+L105/100)</f>
        <v>0</v>
      </c>
      <c r="N105" s="252">
        <v>0</v>
      </c>
      <c r="O105" s="252">
        <f>ROUND(E105*N105,2)</f>
        <v>0</v>
      </c>
      <c r="P105" s="252">
        <v>0</v>
      </c>
      <c r="Q105" s="252">
        <f>ROUND(E105*P105,2)</f>
        <v>0</v>
      </c>
      <c r="R105" s="254"/>
      <c r="S105" s="254" t="s">
        <v>2172</v>
      </c>
      <c r="T105" s="255" t="s">
        <v>2173</v>
      </c>
      <c r="U105" s="223">
        <v>0</v>
      </c>
      <c r="V105" s="223">
        <f>ROUND(E105*U105,2)</f>
        <v>0</v>
      </c>
      <c r="W105" s="223"/>
      <c r="X105" s="223" t="s">
        <v>526</v>
      </c>
      <c r="Y105" s="223" t="s">
        <v>355</v>
      </c>
      <c r="Z105" s="212"/>
      <c r="AA105" s="212"/>
      <c r="AB105" s="212"/>
      <c r="AC105" s="212"/>
      <c r="AD105" s="212"/>
      <c r="AE105" s="212"/>
      <c r="AF105" s="212"/>
      <c r="AG105" s="212" t="s">
        <v>2002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9">
        <v>94</v>
      </c>
      <c r="B106" s="250" t="s">
        <v>2212</v>
      </c>
      <c r="C106" s="260" t="s">
        <v>2213</v>
      </c>
      <c r="D106" s="251" t="s">
        <v>576</v>
      </c>
      <c r="E106" s="252">
        <v>1</v>
      </c>
      <c r="F106" s="253"/>
      <c r="G106" s="254">
        <f>ROUND(E106*F106,2)</f>
        <v>0</v>
      </c>
      <c r="H106" s="253"/>
      <c r="I106" s="254">
        <f>ROUND(E106*H106,2)</f>
        <v>0</v>
      </c>
      <c r="J106" s="253"/>
      <c r="K106" s="254">
        <f>ROUND(E106*J106,2)</f>
        <v>0</v>
      </c>
      <c r="L106" s="254">
        <v>21</v>
      </c>
      <c r="M106" s="254">
        <f>G106*(1+L106/100)</f>
        <v>0</v>
      </c>
      <c r="N106" s="252">
        <v>0</v>
      </c>
      <c r="O106" s="252">
        <f>ROUND(E106*N106,2)</f>
        <v>0</v>
      </c>
      <c r="P106" s="252">
        <v>0</v>
      </c>
      <c r="Q106" s="252">
        <f>ROUND(E106*P106,2)</f>
        <v>0</v>
      </c>
      <c r="R106" s="254"/>
      <c r="S106" s="254" t="s">
        <v>2172</v>
      </c>
      <c r="T106" s="255" t="s">
        <v>2173</v>
      </c>
      <c r="U106" s="223">
        <v>0</v>
      </c>
      <c r="V106" s="223">
        <f>ROUND(E106*U106,2)</f>
        <v>0</v>
      </c>
      <c r="W106" s="223"/>
      <c r="X106" s="223" t="s">
        <v>437</v>
      </c>
      <c r="Y106" s="223" t="s">
        <v>355</v>
      </c>
      <c r="Z106" s="212"/>
      <c r="AA106" s="212"/>
      <c r="AB106" s="212"/>
      <c r="AC106" s="212"/>
      <c r="AD106" s="212"/>
      <c r="AE106" s="212"/>
      <c r="AF106" s="212"/>
      <c r="AG106" s="212" t="s">
        <v>1695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9">
        <v>95</v>
      </c>
      <c r="B107" s="250" t="s">
        <v>2347</v>
      </c>
      <c r="C107" s="260" t="s">
        <v>2348</v>
      </c>
      <c r="D107" s="251" t="s">
        <v>576</v>
      </c>
      <c r="E107" s="252">
        <v>1</v>
      </c>
      <c r="F107" s="253"/>
      <c r="G107" s="254">
        <f>ROUND(E107*F107,2)</f>
        <v>0</v>
      </c>
      <c r="H107" s="253"/>
      <c r="I107" s="254">
        <f>ROUND(E107*H107,2)</f>
        <v>0</v>
      </c>
      <c r="J107" s="253"/>
      <c r="K107" s="254">
        <f>ROUND(E107*J107,2)</f>
        <v>0</v>
      </c>
      <c r="L107" s="254">
        <v>21</v>
      </c>
      <c r="M107" s="254">
        <f>G107*(1+L107/100)</f>
        <v>0</v>
      </c>
      <c r="N107" s="252">
        <v>0</v>
      </c>
      <c r="O107" s="252">
        <f>ROUND(E107*N107,2)</f>
        <v>0</v>
      </c>
      <c r="P107" s="252">
        <v>0</v>
      </c>
      <c r="Q107" s="252">
        <f>ROUND(E107*P107,2)</f>
        <v>0</v>
      </c>
      <c r="R107" s="254"/>
      <c r="S107" s="254" t="s">
        <v>2172</v>
      </c>
      <c r="T107" s="255" t="s">
        <v>2173</v>
      </c>
      <c r="U107" s="223">
        <v>0</v>
      </c>
      <c r="V107" s="223">
        <f>ROUND(E107*U107,2)</f>
        <v>0</v>
      </c>
      <c r="W107" s="223"/>
      <c r="X107" s="223" t="s">
        <v>437</v>
      </c>
      <c r="Y107" s="223" t="s">
        <v>355</v>
      </c>
      <c r="Z107" s="212"/>
      <c r="AA107" s="212"/>
      <c r="AB107" s="212"/>
      <c r="AC107" s="212"/>
      <c r="AD107" s="212"/>
      <c r="AE107" s="212"/>
      <c r="AF107" s="212"/>
      <c r="AG107" s="212" t="s">
        <v>1695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1" x14ac:dyDescent="0.2">
      <c r="A108" s="249">
        <v>96</v>
      </c>
      <c r="B108" s="250" t="s">
        <v>2349</v>
      </c>
      <c r="C108" s="260" t="s">
        <v>2350</v>
      </c>
      <c r="D108" s="251" t="s">
        <v>576</v>
      </c>
      <c r="E108" s="252">
        <v>10</v>
      </c>
      <c r="F108" s="253"/>
      <c r="G108" s="254">
        <f>ROUND(E108*F108,2)</f>
        <v>0</v>
      </c>
      <c r="H108" s="253"/>
      <c r="I108" s="254">
        <f>ROUND(E108*H108,2)</f>
        <v>0</v>
      </c>
      <c r="J108" s="253"/>
      <c r="K108" s="254">
        <f>ROUND(E108*J108,2)</f>
        <v>0</v>
      </c>
      <c r="L108" s="254">
        <v>21</v>
      </c>
      <c r="M108" s="254">
        <f>G108*(1+L108/100)</f>
        <v>0</v>
      </c>
      <c r="N108" s="252">
        <v>0</v>
      </c>
      <c r="O108" s="252">
        <f>ROUND(E108*N108,2)</f>
        <v>0</v>
      </c>
      <c r="P108" s="252">
        <v>0</v>
      </c>
      <c r="Q108" s="252">
        <f>ROUND(E108*P108,2)</f>
        <v>0</v>
      </c>
      <c r="R108" s="254"/>
      <c r="S108" s="254" t="s">
        <v>2172</v>
      </c>
      <c r="T108" s="255" t="s">
        <v>2173</v>
      </c>
      <c r="U108" s="223">
        <v>0</v>
      </c>
      <c r="V108" s="223">
        <f>ROUND(E108*U108,2)</f>
        <v>0</v>
      </c>
      <c r="W108" s="223"/>
      <c r="X108" s="223" t="s">
        <v>526</v>
      </c>
      <c r="Y108" s="223" t="s">
        <v>355</v>
      </c>
      <c r="Z108" s="212"/>
      <c r="AA108" s="212"/>
      <c r="AB108" s="212"/>
      <c r="AC108" s="212"/>
      <c r="AD108" s="212"/>
      <c r="AE108" s="212"/>
      <c r="AF108" s="212"/>
      <c r="AG108" s="212" t="s">
        <v>2002</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9">
        <v>97</v>
      </c>
      <c r="B109" s="250" t="s">
        <v>2351</v>
      </c>
      <c r="C109" s="260" t="s">
        <v>2352</v>
      </c>
      <c r="D109" s="251" t="s">
        <v>576</v>
      </c>
      <c r="E109" s="252">
        <v>10</v>
      </c>
      <c r="F109" s="253"/>
      <c r="G109" s="254">
        <f>ROUND(E109*F109,2)</f>
        <v>0</v>
      </c>
      <c r="H109" s="253"/>
      <c r="I109" s="254">
        <f>ROUND(E109*H109,2)</f>
        <v>0</v>
      </c>
      <c r="J109" s="253"/>
      <c r="K109" s="254">
        <f>ROUND(E109*J109,2)</f>
        <v>0</v>
      </c>
      <c r="L109" s="254">
        <v>21</v>
      </c>
      <c r="M109" s="254">
        <f>G109*(1+L109/100)</f>
        <v>0</v>
      </c>
      <c r="N109" s="252">
        <v>0</v>
      </c>
      <c r="O109" s="252">
        <f>ROUND(E109*N109,2)</f>
        <v>0</v>
      </c>
      <c r="P109" s="252">
        <v>0</v>
      </c>
      <c r="Q109" s="252">
        <f>ROUND(E109*P109,2)</f>
        <v>0</v>
      </c>
      <c r="R109" s="254"/>
      <c r="S109" s="254" t="s">
        <v>2172</v>
      </c>
      <c r="T109" s="255" t="s">
        <v>2173</v>
      </c>
      <c r="U109" s="223">
        <v>0</v>
      </c>
      <c r="V109" s="223">
        <f>ROUND(E109*U109,2)</f>
        <v>0</v>
      </c>
      <c r="W109" s="223"/>
      <c r="X109" s="223" t="s">
        <v>437</v>
      </c>
      <c r="Y109" s="223" t="s">
        <v>355</v>
      </c>
      <c r="Z109" s="212"/>
      <c r="AA109" s="212"/>
      <c r="AB109" s="212"/>
      <c r="AC109" s="212"/>
      <c r="AD109" s="212"/>
      <c r="AE109" s="212"/>
      <c r="AF109" s="212"/>
      <c r="AG109" s="212" t="s">
        <v>1695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
      <c r="A110" s="229" t="s">
        <v>347</v>
      </c>
      <c r="B110" s="230" t="s">
        <v>295</v>
      </c>
      <c r="C110" s="256" t="s">
        <v>296</v>
      </c>
      <c r="D110" s="231"/>
      <c r="E110" s="232"/>
      <c r="F110" s="233"/>
      <c r="G110" s="233">
        <f>SUMIF(AG111:AG130,"&lt;&gt;NOR",G111:G130)</f>
        <v>0</v>
      </c>
      <c r="H110" s="233"/>
      <c r="I110" s="233">
        <f>SUM(I111:I130)</f>
        <v>0</v>
      </c>
      <c r="J110" s="233"/>
      <c r="K110" s="233">
        <f>SUM(K111:K130)</f>
        <v>0</v>
      </c>
      <c r="L110" s="233"/>
      <c r="M110" s="233">
        <f>SUM(M111:M130)</f>
        <v>0</v>
      </c>
      <c r="N110" s="232"/>
      <c r="O110" s="232">
        <f>SUM(O111:O130)</f>
        <v>0.15000000000000002</v>
      </c>
      <c r="P110" s="232"/>
      <c r="Q110" s="232">
        <f>SUM(Q111:Q130)</f>
        <v>0.28000000000000003</v>
      </c>
      <c r="R110" s="233"/>
      <c r="S110" s="233"/>
      <c r="T110" s="234"/>
      <c r="U110" s="228"/>
      <c r="V110" s="228">
        <f>SUM(V111:V130)</f>
        <v>0</v>
      </c>
      <c r="W110" s="228"/>
      <c r="X110" s="228"/>
      <c r="Y110" s="228"/>
      <c r="AG110" t="s">
        <v>348</v>
      </c>
    </row>
    <row r="111" spans="1:60" ht="33.75" outlineLevel="1" x14ac:dyDescent="0.2">
      <c r="A111" s="249">
        <v>98</v>
      </c>
      <c r="B111" s="250" t="s">
        <v>2353</v>
      </c>
      <c r="C111" s="260" t="s">
        <v>2354</v>
      </c>
      <c r="D111" s="251" t="s">
        <v>537</v>
      </c>
      <c r="E111" s="252">
        <v>50</v>
      </c>
      <c r="F111" s="253"/>
      <c r="G111" s="254">
        <f>ROUND(E111*F111,2)</f>
        <v>0</v>
      </c>
      <c r="H111" s="253"/>
      <c r="I111" s="254">
        <f>ROUND(E111*H111,2)</f>
        <v>0</v>
      </c>
      <c r="J111" s="253"/>
      <c r="K111" s="254">
        <f>ROUND(E111*J111,2)</f>
        <v>0</v>
      </c>
      <c r="L111" s="254">
        <v>21</v>
      </c>
      <c r="M111" s="254">
        <f>G111*(1+L111/100)</f>
        <v>0</v>
      </c>
      <c r="N111" s="252">
        <v>1.2999999999999999E-4</v>
      </c>
      <c r="O111" s="252">
        <f>ROUND(E111*N111,2)</f>
        <v>0.01</v>
      </c>
      <c r="P111" s="252">
        <v>0</v>
      </c>
      <c r="Q111" s="252">
        <f>ROUND(E111*P111,2)</f>
        <v>0</v>
      </c>
      <c r="R111" s="254"/>
      <c r="S111" s="254" t="s">
        <v>2172</v>
      </c>
      <c r="T111" s="255" t="s">
        <v>2173</v>
      </c>
      <c r="U111" s="223">
        <v>0</v>
      </c>
      <c r="V111" s="223">
        <f>ROUND(E111*U111,2)</f>
        <v>0</v>
      </c>
      <c r="W111" s="223"/>
      <c r="X111" s="223" t="s">
        <v>526</v>
      </c>
      <c r="Y111" s="223" t="s">
        <v>355</v>
      </c>
      <c r="Z111" s="212"/>
      <c r="AA111" s="212"/>
      <c r="AB111" s="212"/>
      <c r="AC111" s="212"/>
      <c r="AD111" s="212"/>
      <c r="AE111" s="212"/>
      <c r="AF111" s="212"/>
      <c r="AG111" s="212" t="s">
        <v>2002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49">
        <v>99</v>
      </c>
      <c r="B112" s="250" t="s">
        <v>2224</v>
      </c>
      <c r="C112" s="260" t="s">
        <v>2225</v>
      </c>
      <c r="D112" s="251" t="s">
        <v>537</v>
      </c>
      <c r="E112" s="252">
        <v>50</v>
      </c>
      <c r="F112" s="253"/>
      <c r="G112" s="254">
        <f>ROUND(E112*F112,2)</f>
        <v>0</v>
      </c>
      <c r="H112" s="253"/>
      <c r="I112" s="254">
        <f>ROUND(E112*H112,2)</f>
        <v>0</v>
      </c>
      <c r="J112" s="253"/>
      <c r="K112" s="254">
        <f>ROUND(E112*J112,2)</f>
        <v>0</v>
      </c>
      <c r="L112" s="254">
        <v>21</v>
      </c>
      <c r="M112" s="254">
        <f>G112*(1+L112/100)</f>
        <v>0</v>
      </c>
      <c r="N112" s="252">
        <v>0</v>
      </c>
      <c r="O112" s="252">
        <f>ROUND(E112*N112,2)</f>
        <v>0</v>
      </c>
      <c r="P112" s="252">
        <v>0</v>
      </c>
      <c r="Q112" s="252">
        <f>ROUND(E112*P112,2)</f>
        <v>0</v>
      </c>
      <c r="R112" s="254"/>
      <c r="S112" s="254" t="s">
        <v>2172</v>
      </c>
      <c r="T112" s="255" t="s">
        <v>2173</v>
      </c>
      <c r="U112" s="223">
        <v>0</v>
      </c>
      <c r="V112" s="223">
        <f>ROUND(E112*U112,2)</f>
        <v>0</v>
      </c>
      <c r="W112" s="223"/>
      <c r="X112" s="223" t="s">
        <v>437</v>
      </c>
      <c r="Y112" s="223" t="s">
        <v>355</v>
      </c>
      <c r="Z112" s="212"/>
      <c r="AA112" s="212"/>
      <c r="AB112" s="212"/>
      <c r="AC112" s="212"/>
      <c r="AD112" s="212"/>
      <c r="AE112" s="212"/>
      <c r="AF112" s="212"/>
      <c r="AG112" s="212" t="s">
        <v>1695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49">
        <v>100</v>
      </c>
      <c r="B113" s="250" t="s">
        <v>2355</v>
      </c>
      <c r="C113" s="260" t="s">
        <v>2356</v>
      </c>
      <c r="D113" s="251" t="s">
        <v>537</v>
      </c>
      <c r="E113" s="252">
        <v>80</v>
      </c>
      <c r="F113" s="253"/>
      <c r="G113" s="254">
        <f>ROUND(E113*F113,2)</f>
        <v>0</v>
      </c>
      <c r="H113" s="253"/>
      <c r="I113" s="254">
        <f>ROUND(E113*H113,2)</f>
        <v>0</v>
      </c>
      <c r="J113" s="253"/>
      <c r="K113" s="254">
        <f>ROUND(E113*J113,2)</f>
        <v>0</v>
      </c>
      <c r="L113" s="254">
        <v>21</v>
      </c>
      <c r="M113" s="254">
        <f>G113*(1+L113/100)</f>
        <v>0</v>
      </c>
      <c r="N113" s="252">
        <v>1.6999999999999999E-3</v>
      </c>
      <c r="O113" s="252">
        <f>ROUND(E113*N113,2)</f>
        <v>0.14000000000000001</v>
      </c>
      <c r="P113" s="252">
        <v>0</v>
      </c>
      <c r="Q113" s="252">
        <f>ROUND(E113*P113,2)</f>
        <v>0</v>
      </c>
      <c r="R113" s="254"/>
      <c r="S113" s="254" t="s">
        <v>413</v>
      </c>
      <c r="T113" s="255" t="s">
        <v>353</v>
      </c>
      <c r="U113" s="223">
        <v>0</v>
      </c>
      <c r="V113" s="223">
        <f>ROUND(E113*U113,2)</f>
        <v>0</v>
      </c>
      <c r="W113" s="223"/>
      <c r="X113" s="223" t="s">
        <v>526</v>
      </c>
      <c r="Y113" s="223" t="s">
        <v>355</v>
      </c>
      <c r="Z113" s="212"/>
      <c r="AA113" s="212"/>
      <c r="AB113" s="212"/>
      <c r="AC113" s="212"/>
      <c r="AD113" s="212"/>
      <c r="AE113" s="212"/>
      <c r="AF113" s="212"/>
      <c r="AG113" s="212" t="s">
        <v>2002</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49">
        <v>101</v>
      </c>
      <c r="B114" s="250" t="s">
        <v>2357</v>
      </c>
      <c r="C114" s="260" t="s">
        <v>2358</v>
      </c>
      <c r="D114" s="251" t="s">
        <v>537</v>
      </c>
      <c r="E114" s="252">
        <v>80</v>
      </c>
      <c r="F114" s="253"/>
      <c r="G114" s="254">
        <f>ROUND(E114*F114,2)</f>
        <v>0</v>
      </c>
      <c r="H114" s="253"/>
      <c r="I114" s="254">
        <f>ROUND(E114*H114,2)</f>
        <v>0</v>
      </c>
      <c r="J114" s="253"/>
      <c r="K114" s="254">
        <f>ROUND(E114*J114,2)</f>
        <v>0</v>
      </c>
      <c r="L114" s="254">
        <v>21</v>
      </c>
      <c r="M114" s="254">
        <f>G114*(1+L114/100)</f>
        <v>0</v>
      </c>
      <c r="N114" s="252">
        <v>0</v>
      </c>
      <c r="O114" s="252">
        <f>ROUND(E114*N114,2)</f>
        <v>0</v>
      </c>
      <c r="P114" s="252">
        <v>0</v>
      </c>
      <c r="Q114" s="252">
        <f>ROUND(E114*P114,2)</f>
        <v>0</v>
      </c>
      <c r="R114" s="254"/>
      <c r="S114" s="254" t="s">
        <v>2172</v>
      </c>
      <c r="T114" s="255" t="s">
        <v>2173</v>
      </c>
      <c r="U114" s="223">
        <v>0</v>
      </c>
      <c r="V114" s="223">
        <f>ROUND(E114*U114,2)</f>
        <v>0</v>
      </c>
      <c r="W114" s="223"/>
      <c r="X114" s="223" t="s">
        <v>437</v>
      </c>
      <c r="Y114" s="223" t="s">
        <v>355</v>
      </c>
      <c r="Z114" s="212"/>
      <c r="AA114" s="212"/>
      <c r="AB114" s="212"/>
      <c r="AC114" s="212"/>
      <c r="AD114" s="212"/>
      <c r="AE114" s="212"/>
      <c r="AF114" s="212"/>
      <c r="AG114" s="212" t="s">
        <v>1695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49">
        <v>102</v>
      </c>
      <c r="B115" s="250" t="s">
        <v>2359</v>
      </c>
      <c r="C115" s="260" t="s">
        <v>2360</v>
      </c>
      <c r="D115" s="251" t="s">
        <v>537</v>
      </c>
      <c r="E115" s="252">
        <v>100</v>
      </c>
      <c r="F115" s="253"/>
      <c r="G115" s="254">
        <f>ROUND(E115*F115,2)</f>
        <v>0</v>
      </c>
      <c r="H115" s="253"/>
      <c r="I115" s="254">
        <f>ROUND(E115*H115,2)</f>
        <v>0</v>
      </c>
      <c r="J115" s="253"/>
      <c r="K115" s="254">
        <f>ROUND(E115*J115,2)</f>
        <v>0</v>
      </c>
      <c r="L115" s="254">
        <v>21</v>
      </c>
      <c r="M115" s="254">
        <f>G115*(1+L115/100)</f>
        <v>0</v>
      </c>
      <c r="N115" s="252">
        <v>0</v>
      </c>
      <c r="O115" s="252">
        <f>ROUND(E115*N115,2)</f>
        <v>0</v>
      </c>
      <c r="P115" s="252">
        <v>0</v>
      </c>
      <c r="Q115" s="252">
        <f>ROUND(E115*P115,2)</f>
        <v>0</v>
      </c>
      <c r="R115" s="254"/>
      <c r="S115" s="254" t="s">
        <v>2172</v>
      </c>
      <c r="T115" s="255" t="s">
        <v>2173</v>
      </c>
      <c r="U115" s="223">
        <v>0</v>
      </c>
      <c r="V115" s="223">
        <f>ROUND(E115*U115,2)</f>
        <v>0</v>
      </c>
      <c r="W115" s="223"/>
      <c r="X115" s="223" t="s">
        <v>437</v>
      </c>
      <c r="Y115" s="223" t="s">
        <v>355</v>
      </c>
      <c r="Z115" s="212"/>
      <c r="AA115" s="212"/>
      <c r="AB115" s="212"/>
      <c r="AC115" s="212"/>
      <c r="AD115" s="212"/>
      <c r="AE115" s="212"/>
      <c r="AF115" s="212"/>
      <c r="AG115" s="212" t="s">
        <v>1695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49">
        <v>103</v>
      </c>
      <c r="B116" s="250" t="s">
        <v>2361</v>
      </c>
      <c r="C116" s="260" t="s">
        <v>2362</v>
      </c>
      <c r="D116" s="251" t="s">
        <v>1266</v>
      </c>
      <c r="E116" s="252">
        <v>10</v>
      </c>
      <c r="F116" s="253"/>
      <c r="G116" s="254">
        <f>ROUND(E116*F116,2)</f>
        <v>0</v>
      </c>
      <c r="H116" s="253"/>
      <c r="I116" s="254">
        <f>ROUND(E116*H116,2)</f>
        <v>0</v>
      </c>
      <c r="J116" s="253"/>
      <c r="K116" s="254">
        <f>ROUND(E116*J116,2)</f>
        <v>0</v>
      </c>
      <c r="L116" s="254">
        <v>21</v>
      </c>
      <c r="M116" s="254">
        <f>G116*(1+L116/100)</f>
        <v>0</v>
      </c>
      <c r="N116" s="252">
        <v>0</v>
      </c>
      <c r="O116" s="252">
        <f>ROUND(E116*N116,2)</f>
        <v>0</v>
      </c>
      <c r="P116" s="252">
        <v>0</v>
      </c>
      <c r="Q116" s="252">
        <f>ROUND(E116*P116,2)</f>
        <v>0</v>
      </c>
      <c r="R116" s="254"/>
      <c r="S116" s="254" t="s">
        <v>2172</v>
      </c>
      <c r="T116" s="255" t="s">
        <v>2173</v>
      </c>
      <c r="U116" s="223">
        <v>0</v>
      </c>
      <c r="V116" s="223">
        <f>ROUND(E116*U116,2)</f>
        <v>0</v>
      </c>
      <c r="W116" s="223"/>
      <c r="X116" s="223" t="s">
        <v>437</v>
      </c>
      <c r="Y116" s="223" t="s">
        <v>355</v>
      </c>
      <c r="Z116" s="212"/>
      <c r="AA116" s="212"/>
      <c r="AB116" s="212"/>
      <c r="AC116" s="212"/>
      <c r="AD116" s="212"/>
      <c r="AE116" s="212"/>
      <c r="AF116" s="212"/>
      <c r="AG116" s="212" t="s">
        <v>1695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49">
        <v>104</v>
      </c>
      <c r="B117" s="250" t="s">
        <v>2363</v>
      </c>
      <c r="C117" s="260" t="s">
        <v>2364</v>
      </c>
      <c r="D117" s="251" t="s">
        <v>537</v>
      </c>
      <c r="E117" s="252">
        <v>4</v>
      </c>
      <c r="F117" s="253"/>
      <c r="G117" s="254">
        <f>ROUND(E117*F117,2)</f>
        <v>0</v>
      </c>
      <c r="H117" s="253"/>
      <c r="I117" s="254">
        <f>ROUND(E117*H117,2)</f>
        <v>0</v>
      </c>
      <c r="J117" s="253"/>
      <c r="K117" s="254">
        <f>ROUND(E117*J117,2)</f>
        <v>0</v>
      </c>
      <c r="L117" s="254">
        <v>21</v>
      </c>
      <c r="M117" s="254">
        <f>G117*(1+L117/100)</f>
        <v>0</v>
      </c>
      <c r="N117" s="252">
        <v>2.1000000000000001E-4</v>
      </c>
      <c r="O117" s="252">
        <f>ROUND(E117*N117,2)</f>
        <v>0</v>
      </c>
      <c r="P117" s="252">
        <v>0</v>
      </c>
      <c r="Q117" s="252">
        <f>ROUND(E117*P117,2)</f>
        <v>0</v>
      </c>
      <c r="R117" s="254"/>
      <c r="S117" s="254" t="s">
        <v>413</v>
      </c>
      <c r="T117" s="255" t="s">
        <v>353</v>
      </c>
      <c r="U117" s="223">
        <v>0</v>
      </c>
      <c r="V117" s="223">
        <f>ROUND(E117*U117,2)</f>
        <v>0</v>
      </c>
      <c r="W117" s="223"/>
      <c r="X117" s="223" t="s">
        <v>526</v>
      </c>
      <c r="Y117" s="223" t="s">
        <v>355</v>
      </c>
      <c r="Z117" s="212"/>
      <c r="AA117" s="212"/>
      <c r="AB117" s="212"/>
      <c r="AC117" s="212"/>
      <c r="AD117" s="212"/>
      <c r="AE117" s="212"/>
      <c r="AF117" s="212"/>
      <c r="AG117" s="212" t="s">
        <v>2002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49">
        <v>105</v>
      </c>
      <c r="B118" s="250" t="s">
        <v>2365</v>
      </c>
      <c r="C118" s="260" t="s">
        <v>2366</v>
      </c>
      <c r="D118" s="251" t="s">
        <v>537</v>
      </c>
      <c r="E118" s="252">
        <v>4</v>
      </c>
      <c r="F118" s="253"/>
      <c r="G118" s="254">
        <f>ROUND(E118*F118,2)</f>
        <v>0</v>
      </c>
      <c r="H118" s="253"/>
      <c r="I118" s="254">
        <f>ROUND(E118*H118,2)</f>
        <v>0</v>
      </c>
      <c r="J118" s="253"/>
      <c r="K118" s="254">
        <f>ROUND(E118*J118,2)</f>
        <v>0</v>
      </c>
      <c r="L118" s="254">
        <v>21</v>
      </c>
      <c r="M118" s="254">
        <f>G118*(1+L118/100)</f>
        <v>0</v>
      </c>
      <c r="N118" s="252">
        <v>2.0000000000000002E-5</v>
      </c>
      <c r="O118" s="252">
        <f>ROUND(E118*N118,2)</f>
        <v>0</v>
      </c>
      <c r="P118" s="252">
        <v>0</v>
      </c>
      <c r="Q118" s="252">
        <f>ROUND(E118*P118,2)</f>
        <v>0</v>
      </c>
      <c r="R118" s="254"/>
      <c r="S118" s="254" t="s">
        <v>2172</v>
      </c>
      <c r="T118" s="255" t="s">
        <v>2173</v>
      </c>
      <c r="U118" s="223">
        <v>0</v>
      </c>
      <c r="V118" s="223">
        <f>ROUND(E118*U118,2)</f>
        <v>0</v>
      </c>
      <c r="W118" s="223"/>
      <c r="X118" s="223" t="s">
        <v>437</v>
      </c>
      <c r="Y118" s="223" t="s">
        <v>355</v>
      </c>
      <c r="Z118" s="212"/>
      <c r="AA118" s="212"/>
      <c r="AB118" s="212"/>
      <c r="AC118" s="212"/>
      <c r="AD118" s="212"/>
      <c r="AE118" s="212"/>
      <c r="AF118" s="212"/>
      <c r="AG118" s="212" t="s">
        <v>1695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49">
        <v>106</v>
      </c>
      <c r="B119" s="250" t="s">
        <v>2367</v>
      </c>
      <c r="C119" s="260" t="s">
        <v>2368</v>
      </c>
      <c r="D119" s="251" t="s">
        <v>576</v>
      </c>
      <c r="E119" s="252">
        <v>20</v>
      </c>
      <c r="F119" s="253"/>
      <c r="G119" s="254">
        <f>ROUND(E119*F119,2)</f>
        <v>0</v>
      </c>
      <c r="H119" s="253"/>
      <c r="I119" s="254">
        <f>ROUND(E119*H119,2)</f>
        <v>0</v>
      </c>
      <c r="J119" s="253"/>
      <c r="K119" s="254">
        <f>ROUND(E119*J119,2)</f>
        <v>0</v>
      </c>
      <c r="L119" s="254">
        <v>21</v>
      </c>
      <c r="M119" s="254">
        <f>G119*(1+L119/100)</f>
        <v>0</v>
      </c>
      <c r="N119" s="252">
        <v>4.0000000000000003E-5</v>
      </c>
      <c r="O119" s="252">
        <f>ROUND(E119*N119,2)</f>
        <v>0</v>
      </c>
      <c r="P119" s="252">
        <v>0</v>
      </c>
      <c r="Q119" s="252">
        <f>ROUND(E119*P119,2)</f>
        <v>0</v>
      </c>
      <c r="R119" s="254"/>
      <c r="S119" s="254" t="s">
        <v>2172</v>
      </c>
      <c r="T119" s="255" t="s">
        <v>2173</v>
      </c>
      <c r="U119" s="223">
        <v>0</v>
      </c>
      <c r="V119" s="223">
        <f>ROUND(E119*U119,2)</f>
        <v>0</v>
      </c>
      <c r="W119" s="223"/>
      <c r="X119" s="223" t="s">
        <v>437</v>
      </c>
      <c r="Y119" s="223" t="s">
        <v>355</v>
      </c>
      <c r="Z119" s="212"/>
      <c r="AA119" s="212"/>
      <c r="AB119" s="212"/>
      <c r="AC119" s="212"/>
      <c r="AD119" s="212"/>
      <c r="AE119" s="212"/>
      <c r="AF119" s="212"/>
      <c r="AG119" s="212" t="s">
        <v>1695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49">
        <v>107</v>
      </c>
      <c r="B120" s="250" t="s">
        <v>2306</v>
      </c>
      <c r="C120" s="260" t="s">
        <v>2307</v>
      </c>
      <c r="D120" s="251" t="s">
        <v>576</v>
      </c>
      <c r="E120" s="252">
        <v>10</v>
      </c>
      <c r="F120" s="253"/>
      <c r="G120" s="254">
        <f>ROUND(E120*F120,2)</f>
        <v>0</v>
      </c>
      <c r="H120" s="253"/>
      <c r="I120" s="254">
        <f>ROUND(E120*H120,2)</f>
        <v>0</v>
      </c>
      <c r="J120" s="253"/>
      <c r="K120" s="254">
        <f>ROUND(E120*J120,2)</f>
        <v>0</v>
      </c>
      <c r="L120" s="254">
        <v>21</v>
      </c>
      <c r="M120" s="254">
        <f>G120*(1+L120/100)</f>
        <v>0</v>
      </c>
      <c r="N120" s="252">
        <v>0</v>
      </c>
      <c r="O120" s="252">
        <f>ROUND(E120*N120,2)</f>
        <v>0</v>
      </c>
      <c r="P120" s="252">
        <v>8.0000000000000002E-3</v>
      </c>
      <c r="Q120" s="252">
        <f>ROUND(E120*P120,2)</f>
        <v>0.08</v>
      </c>
      <c r="R120" s="254"/>
      <c r="S120" s="254" t="s">
        <v>2172</v>
      </c>
      <c r="T120" s="255" t="s">
        <v>2173</v>
      </c>
      <c r="U120" s="223">
        <v>0</v>
      </c>
      <c r="V120" s="223">
        <f>ROUND(E120*U120,2)</f>
        <v>0</v>
      </c>
      <c r="W120" s="223"/>
      <c r="X120" s="223" t="s">
        <v>437</v>
      </c>
      <c r="Y120" s="223" t="s">
        <v>355</v>
      </c>
      <c r="Z120" s="212"/>
      <c r="AA120" s="212"/>
      <c r="AB120" s="212"/>
      <c r="AC120" s="212"/>
      <c r="AD120" s="212"/>
      <c r="AE120" s="212"/>
      <c r="AF120" s="212"/>
      <c r="AG120" s="212" t="s">
        <v>1695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49">
        <v>108</v>
      </c>
      <c r="B121" s="250" t="s">
        <v>2369</v>
      </c>
      <c r="C121" s="260" t="s">
        <v>2370</v>
      </c>
      <c r="D121" s="251" t="s">
        <v>537</v>
      </c>
      <c r="E121" s="252">
        <v>20</v>
      </c>
      <c r="F121" s="253"/>
      <c r="G121" s="254">
        <f>ROUND(E121*F121,2)</f>
        <v>0</v>
      </c>
      <c r="H121" s="253"/>
      <c r="I121" s="254">
        <f>ROUND(E121*H121,2)</f>
        <v>0</v>
      </c>
      <c r="J121" s="253"/>
      <c r="K121" s="254">
        <f>ROUND(E121*J121,2)</f>
        <v>0</v>
      </c>
      <c r="L121" s="254">
        <v>21</v>
      </c>
      <c r="M121" s="254">
        <f>G121*(1+L121/100)</f>
        <v>0</v>
      </c>
      <c r="N121" s="252">
        <v>2.0000000000000002E-5</v>
      </c>
      <c r="O121" s="252">
        <f>ROUND(E121*N121,2)</f>
        <v>0</v>
      </c>
      <c r="P121" s="252">
        <v>3.0000000000000001E-3</v>
      </c>
      <c r="Q121" s="252">
        <f>ROUND(E121*P121,2)</f>
        <v>0.06</v>
      </c>
      <c r="R121" s="254"/>
      <c r="S121" s="254" t="s">
        <v>2172</v>
      </c>
      <c r="T121" s="255" t="s">
        <v>2173</v>
      </c>
      <c r="U121" s="223">
        <v>0</v>
      </c>
      <c r="V121" s="223">
        <f>ROUND(E121*U121,2)</f>
        <v>0</v>
      </c>
      <c r="W121" s="223"/>
      <c r="X121" s="223" t="s">
        <v>437</v>
      </c>
      <c r="Y121" s="223" t="s">
        <v>355</v>
      </c>
      <c r="Z121" s="212"/>
      <c r="AA121" s="212"/>
      <c r="AB121" s="212"/>
      <c r="AC121" s="212"/>
      <c r="AD121" s="212"/>
      <c r="AE121" s="212"/>
      <c r="AF121" s="212"/>
      <c r="AG121" s="212" t="s">
        <v>1695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49">
        <v>109</v>
      </c>
      <c r="B122" s="250" t="s">
        <v>2371</v>
      </c>
      <c r="C122" s="260" t="s">
        <v>2372</v>
      </c>
      <c r="D122" s="251" t="s">
        <v>537</v>
      </c>
      <c r="E122" s="252">
        <v>20</v>
      </c>
      <c r="F122" s="253"/>
      <c r="G122" s="254">
        <f>ROUND(E122*F122,2)</f>
        <v>0</v>
      </c>
      <c r="H122" s="253"/>
      <c r="I122" s="254">
        <f>ROUND(E122*H122,2)</f>
        <v>0</v>
      </c>
      <c r="J122" s="253"/>
      <c r="K122" s="254">
        <f>ROUND(E122*J122,2)</f>
        <v>0</v>
      </c>
      <c r="L122" s="254">
        <v>21</v>
      </c>
      <c r="M122" s="254">
        <f>G122*(1+L122/100)</f>
        <v>0</v>
      </c>
      <c r="N122" s="252">
        <v>1.0000000000000001E-5</v>
      </c>
      <c r="O122" s="252">
        <f>ROUND(E122*N122,2)</f>
        <v>0</v>
      </c>
      <c r="P122" s="252">
        <v>2E-3</v>
      </c>
      <c r="Q122" s="252">
        <f>ROUND(E122*P122,2)</f>
        <v>0.04</v>
      </c>
      <c r="R122" s="254"/>
      <c r="S122" s="254" t="s">
        <v>2172</v>
      </c>
      <c r="T122" s="255" t="s">
        <v>2173</v>
      </c>
      <c r="U122" s="223">
        <v>0</v>
      </c>
      <c r="V122" s="223">
        <f>ROUND(E122*U122,2)</f>
        <v>0</v>
      </c>
      <c r="W122" s="223"/>
      <c r="X122" s="223" t="s">
        <v>437</v>
      </c>
      <c r="Y122" s="223" t="s">
        <v>355</v>
      </c>
      <c r="Z122" s="212"/>
      <c r="AA122" s="212"/>
      <c r="AB122" s="212"/>
      <c r="AC122" s="212"/>
      <c r="AD122" s="212"/>
      <c r="AE122" s="212"/>
      <c r="AF122" s="212"/>
      <c r="AG122" s="212" t="s">
        <v>1695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49">
        <v>110</v>
      </c>
      <c r="B123" s="250" t="s">
        <v>2373</v>
      </c>
      <c r="C123" s="260" t="s">
        <v>2374</v>
      </c>
      <c r="D123" s="251" t="s">
        <v>537</v>
      </c>
      <c r="E123" s="252">
        <v>20</v>
      </c>
      <c r="F123" s="253"/>
      <c r="G123" s="254">
        <f>ROUND(E123*F123,2)</f>
        <v>0</v>
      </c>
      <c r="H123" s="253"/>
      <c r="I123" s="254">
        <f>ROUND(E123*H123,2)</f>
        <v>0</v>
      </c>
      <c r="J123" s="253"/>
      <c r="K123" s="254">
        <f>ROUND(E123*J123,2)</f>
        <v>0</v>
      </c>
      <c r="L123" s="254">
        <v>21</v>
      </c>
      <c r="M123" s="254">
        <f>G123*(1+L123/100)</f>
        <v>0</v>
      </c>
      <c r="N123" s="252">
        <v>5.0000000000000002E-5</v>
      </c>
      <c r="O123" s="252">
        <f>ROUND(E123*N123,2)</f>
        <v>0</v>
      </c>
      <c r="P123" s="252">
        <v>5.0000000000000001E-3</v>
      </c>
      <c r="Q123" s="252">
        <f>ROUND(E123*P123,2)</f>
        <v>0.1</v>
      </c>
      <c r="R123" s="254"/>
      <c r="S123" s="254" t="s">
        <v>2172</v>
      </c>
      <c r="T123" s="255" t="s">
        <v>2173</v>
      </c>
      <c r="U123" s="223">
        <v>0</v>
      </c>
      <c r="V123" s="223">
        <f>ROUND(E123*U123,2)</f>
        <v>0</v>
      </c>
      <c r="W123" s="223"/>
      <c r="X123" s="223" t="s">
        <v>437</v>
      </c>
      <c r="Y123" s="223" t="s">
        <v>355</v>
      </c>
      <c r="Z123" s="212"/>
      <c r="AA123" s="212"/>
      <c r="AB123" s="212"/>
      <c r="AC123" s="212"/>
      <c r="AD123" s="212"/>
      <c r="AE123" s="212"/>
      <c r="AF123" s="212"/>
      <c r="AG123" s="212" t="s">
        <v>1695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49">
        <v>111</v>
      </c>
      <c r="B124" s="250" t="s">
        <v>2310</v>
      </c>
      <c r="C124" s="260" t="s">
        <v>2311</v>
      </c>
      <c r="D124" s="251" t="s">
        <v>576</v>
      </c>
      <c r="E124" s="252">
        <v>30</v>
      </c>
      <c r="F124" s="253"/>
      <c r="G124" s="254">
        <f>ROUND(E124*F124,2)</f>
        <v>0</v>
      </c>
      <c r="H124" s="253"/>
      <c r="I124" s="254">
        <f>ROUND(E124*H124,2)</f>
        <v>0</v>
      </c>
      <c r="J124" s="253"/>
      <c r="K124" s="254">
        <f>ROUND(E124*J124,2)</f>
        <v>0</v>
      </c>
      <c r="L124" s="254">
        <v>21</v>
      </c>
      <c r="M124" s="254">
        <f>G124*(1+L124/100)</f>
        <v>0</v>
      </c>
      <c r="N124" s="252">
        <v>0</v>
      </c>
      <c r="O124" s="252">
        <f>ROUND(E124*N124,2)</f>
        <v>0</v>
      </c>
      <c r="P124" s="252">
        <v>0</v>
      </c>
      <c r="Q124" s="252">
        <f>ROUND(E124*P124,2)</f>
        <v>0</v>
      </c>
      <c r="R124" s="254"/>
      <c r="S124" s="254" t="s">
        <v>2172</v>
      </c>
      <c r="T124" s="255" t="s">
        <v>2173</v>
      </c>
      <c r="U124" s="223">
        <v>0</v>
      </c>
      <c r="V124" s="223">
        <f>ROUND(E124*U124,2)</f>
        <v>0</v>
      </c>
      <c r="W124" s="223"/>
      <c r="X124" s="223" t="s">
        <v>437</v>
      </c>
      <c r="Y124" s="223" t="s">
        <v>355</v>
      </c>
      <c r="Z124" s="212"/>
      <c r="AA124" s="212"/>
      <c r="AB124" s="212"/>
      <c r="AC124" s="212"/>
      <c r="AD124" s="212"/>
      <c r="AE124" s="212"/>
      <c r="AF124" s="212"/>
      <c r="AG124" s="212" t="s">
        <v>1695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49">
        <v>112</v>
      </c>
      <c r="B125" s="250" t="s">
        <v>2375</v>
      </c>
      <c r="C125" s="260" t="s">
        <v>2376</v>
      </c>
      <c r="D125" s="251" t="s">
        <v>582</v>
      </c>
      <c r="E125" s="252">
        <v>0.25</v>
      </c>
      <c r="F125" s="253"/>
      <c r="G125" s="254">
        <f>ROUND(E125*F125,2)</f>
        <v>0</v>
      </c>
      <c r="H125" s="253"/>
      <c r="I125" s="254">
        <f>ROUND(E125*H125,2)</f>
        <v>0</v>
      </c>
      <c r="J125" s="253"/>
      <c r="K125" s="254">
        <f>ROUND(E125*J125,2)</f>
        <v>0</v>
      </c>
      <c r="L125" s="254">
        <v>21</v>
      </c>
      <c r="M125" s="254">
        <f>G125*(1+L125/100)</f>
        <v>0</v>
      </c>
      <c r="N125" s="252">
        <v>0</v>
      </c>
      <c r="O125" s="252">
        <f>ROUND(E125*N125,2)</f>
        <v>0</v>
      </c>
      <c r="P125" s="252">
        <v>0</v>
      </c>
      <c r="Q125" s="252">
        <f>ROUND(E125*P125,2)</f>
        <v>0</v>
      </c>
      <c r="R125" s="254"/>
      <c r="S125" s="254" t="s">
        <v>2172</v>
      </c>
      <c r="T125" s="255" t="s">
        <v>2173</v>
      </c>
      <c r="U125" s="223">
        <v>0</v>
      </c>
      <c r="V125" s="223">
        <f>ROUND(E125*U125,2)</f>
        <v>0</v>
      </c>
      <c r="W125" s="223"/>
      <c r="X125" s="223" t="s">
        <v>437</v>
      </c>
      <c r="Y125" s="223" t="s">
        <v>355</v>
      </c>
      <c r="Z125" s="212"/>
      <c r="AA125" s="212"/>
      <c r="AB125" s="212"/>
      <c r="AC125" s="212"/>
      <c r="AD125" s="212"/>
      <c r="AE125" s="212"/>
      <c r="AF125" s="212"/>
      <c r="AG125" s="212" t="s">
        <v>1695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49">
        <v>113</v>
      </c>
      <c r="B126" s="250" t="s">
        <v>2377</v>
      </c>
      <c r="C126" s="260" t="s">
        <v>2378</v>
      </c>
      <c r="D126" s="251" t="s">
        <v>1758</v>
      </c>
      <c r="E126" s="252">
        <v>40</v>
      </c>
      <c r="F126" s="253"/>
      <c r="G126" s="254">
        <f>ROUND(E126*F126,2)</f>
        <v>0</v>
      </c>
      <c r="H126" s="253"/>
      <c r="I126" s="254">
        <f>ROUND(E126*H126,2)</f>
        <v>0</v>
      </c>
      <c r="J126" s="253"/>
      <c r="K126" s="254">
        <f>ROUND(E126*J126,2)</f>
        <v>0</v>
      </c>
      <c r="L126" s="254">
        <v>21</v>
      </c>
      <c r="M126" s="254">
        <f>G126*(1+L126/100)</f>
        <v>0</v>
      </c>
      <c r="N126" s="252">
        <v>0</v>
      </c>
      <c r="O126" s="252">
        <f>ROUND(E126*N126,2)</f>
        <v>0</v>
      </c>
      <c r="P126" s="252">
        <v>0</v>
      </c>
      <c r="Q126" s="252">
        <f>ROUND(E126*P126,2)</f>
        <v>0</v>
      </c>
      <c r="R126" s="254"/>
      <c r="S126" s="254" t="s">
        <v>2172</v>
      </c>
      <c r="T126" s="255" t="s">
        <v>2173</v>
      </c>
      <c r="U126" s="223">
        <v>0</v>
      </c>
      <c r="V126" s="223">
        <f>ROUND(E126*U126,2)</f>
        <v>0</v>
      </c>
      <c r="W126" s="223"/>
      <c r="X126" s="223" t="s">
        <v>437</v>
      </c>
      <c r="Y126" s="223" t="s">
        <v>355</v>
      </c>
      <c r="Z126" s="212"/>
      <c r="AA126" s="212"/>
      <c r="AB126" s="212"/>
      <c r="AC126" s="212"/>
      <c r="AD126" s="212"/>
      <c r="AE126" s="212"/>
      <c r="AF126" s="212"/>
      <c r="AG126" s="212" t="s">
        <v>1695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49">
        <v>114</v>
      </c>
      <c r="B127" s="250" t="s">
        <v>2379</v>
      </c>
      <c r="C127" s="260" t="s">
        <v>2380</v>
      </c>
      <c r="D127" s="251" t="s">
        <v>1758</v>
      </c>
      <c r="E127" s="252">
        <v>40</v>
      </c>
      <c r="F127" s="253"/>
      <c r="G127" s="254">
        <f>ROUND(E127*F127,2)</f>
        <v>0</v>
      </c>
      <c r="H127" s="253"/>
      <c r="I127" s="254">
        <f>ROUND(E127*H127,2)</f>
        <v>0</v>
      </c>
      <c r="J127" s="253"/>
      <c r="K127" s="254">
        <f>ROUND(E127*J127,2)</f>
        <v>0</v>
      </c>
      <c r="L127" s="254">
        <v>21</v>
      </c>
      <c r="M127" s="254">
        <f>G127*(1+L127/100)</f>
        <v>0</v>
      </c>
      <c r="N127" s="252">
        <v>0</v>
      </c>
      <c r="O127" s="252">
        <f>ROUND(E127*N127,2)</f>
        <v>0</v>
      </c>
      <c r="P127" s="252">
        <v>0</v>
      </c>
      <c r="Q127" s="252">
        <f>ROUND(E127*P127,2)</f>
        <v>0</v>
      </c>
      <c r="R127" s="254"/>
      <c r="S127" s="254" t="s">
        <v>2172</v>
      </c>
      <c r="T127" s="255" t="s">
        <v>2173</v>
      </c>
      <c r="U127" s="223">
        <v>0</v>
      </c>
      <c r="V127" s="223">
        <f>ROUND(E127*U127,2)</f>
        <v>0</v>
      </c>
      <c r="W127" s="223"/>
      <c r="X127" s="223" t="s">
        <v>437</v>
      </c>
      <c r="Y127" s="223" t="s">
        <v>355</v>
      </c>
      <c r="Z127" s="212"/>
      <c r="AA127" s="212"/>
      <c r="AB127" s="212"/>
      <c r="AC127" s="212"/>
      <c r="AD127" s="212"/>
      <c r="AE127" s="212"/>
      <c r="AF127" s="212"/>
      <c r="AG127" s="212" t="s">
        <v>1695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49">
        <v>115</v>
      </c>
      <c r="B128" s="250" t="s">
        <v>2381</v>
      </c>
      <c r="C128" s="260" t="s">
        <v>2382</v>
      </c>
      <c r="D128" s="251" t="s">
        <v>1758</v>
      </c>
      <c r="E128" s="252">
        <v>40</v>
      </c>
      <c r="F128" s="253"/>
      <c r="G128" s="254">
        <f>ROUND(E128*F128,2)</f>
        <v>0</v>
      </c>
      <c r="H128" s="253"/>
      <c r="I128" s="254">
        <f>ROUND(E128*H128,2)</f>
        <v>0</v>
      </c>
      <c r="J128" s="253"/>
      <c r="K128" s="254">
        <f>ROUND(E128*J128,2)</f>
        <v>0</v>
      </c>
      <c r="L128" s="254">
        <v>21</v>
      </c>
      <c r="M128" s="254">
        <f>G128*(1+L128/100)</f>
        <v>0</v>
      </c>
      <c r="N128" s="252">
        <v>0</v>
      </c>
      <c r="O128" s="252">
        <f>ROUND(E128*N128,2)</f>
        <v>0</v>
      </c>
      <c r="P128" s="252">
        <v>0</v>
      </c>
      <c r="Q128" s="252">
        <f>ROUND(E128*P128,2)</f>
        <v>0</v>
      </c>
      <c r="R128" s="254"/>
      <c r="S128" s="254" t="s">
        <v>2172</v>
      </c>
      <c r="T128" s="255" t="s">
        <v>2173</v>
      </c>
      <c r="U128" s="223">
        <v>0</v>
      </c>
      <c r="V128" s="223">
        <f>ROUND(E128*U128,2)</f>
        <v>0</v>
      </c>
      <c r="W128" s="223"/>
      <c r="X128" s="223" t="s">
        <v>437</v>
      </c>
      <c r="Y128" s="223" t="s">
        <v>355</v>
      </c>
      <c r="Z128" s="212"/>
      <c r="AA128" s="212"/>
      <c r="AB128" s="212"/>
      <c r="AC128" s="212"/>
      <c r="AD128" s="212"/>
      <c r="AE128" s="212"/>
      <c r="AF128" s="212"/>
      <c r="AG128" s="212" t="s">
        <v>1695</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49">
        <v>116</v>
      </c>
      <c r="B129" s="250" t="s">
        <v>2383</v>
      </c>
      <c r="C129" s="260" t="s">
        <v>2158</v>
      </c>
      <c r="D129" s="251" t="s">
        <v>1758</v>
      </c>
      <c r="E129" s="252">
        <v>40</v>
      </c>
      <c r="F129" s="253"/>
      <c r="G129" s="254">
        <f>ROUND(E129*F129,2)</f>
        <v>0</v>
      </c>
      <c r="H129" s="253"/>
      <c r="I129" s="254">
        <f>ROUND(E129*H129,2)</f>
        <v>0</v>
      </c>
      <c r="J129" s="253"/>
      <c r="K129" s="254">
        <f>ROUND(E129*J129,2)</f>
        <v>0</v>
      </c>
      <c r="L129" s="254">
        <v>21</v>
      </c>
      <c r="M129" s="254">
        <f>G129*(1+L129/100)</f>
        <v>0</v>
      </c>
      <c r="N129" s="252">
        <v>0</v>
      </c>
      <c r="O129" s="252">
        <f>ROUND(E129*N129,2)</f>
        <v>0</v>
      </c>
      <c r="P129" s="252">
        <v>0</v>
      </c>
      <c r="Q129" s="252">
        <f>ROUND(E129*P129,2)</f>
        <v>0</v>
      </c>
      <c r="R129" s="254"/>
      <c r="S129" s="254" t="s">
        <v>2172</v>
      </c>
      <c r="T129" s="255" t="s">
        <v>2173</v>
      </c>
      <c r="U129" s="223">
        <v>0</v>
      </c>
      <c r="V129" s="223">
        <f>ROUND(E129*U129,2)</f>
        <v>0</v>
      </c>
      <c r="W129" s="223"/>
      <c r="X129" s="223" t="s">
        <v>437</v>
      </c>
      <c r="Y129" s="223" t="s">
        <v>355</v>
      </c>
      <c r="Z129" s="212"/>
      <c r="AA129" s="212"/>
      <c r="AB129" s="212"/>
      <c r="AC129" s="212"/>
      <c r="AD129" s="212"/>
      <c r="AE129" s="212"/>
      <c r="AF129" s="212"/>
      <c r="AG129" s="212" t="s">
        <v>1695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9">
        <v>117</v>
      </c>
      <c r="B130" s="240" t="s">
        <v>2384</v>
      </c>
      <c r="C130" s="257" t="s">
        <v>2385</v>
      </c>
      <c r="D130" s="241" t="s">
        <v>1758</v>
      </c>
      <c r="E130" s="242">
        <v>24</v>
      </c>
      <c r="F130" s="243"/>
      <c r="G130" s="244">
        <f>ROUND(E130*F130,2)</f>
        <v>0</v>
      </c>
      <c r="H130" s="243"/>
      <c r="I130" s="244">
        <f>ROUND(E130*H130,2)</f>
        <v>0</v>
      </c>
      <c r="J130" s="243"/>
      <c r="K130" s="244">
        <f>ROUND(E130*J130,2)</f>
        <v>0</v>
      </c>
      <c r="L130" s="244">
        <v>21</v>
      </c>
      <c r="M130" s="244">
        <f>G130*(1+L130/100)</f>
        <v>0</v>
      </c>
      <c r="N130" s="242">
        <v>0</v>
      </c>
      <c r="O130" s="242">
        <f>ROUND(E130*N130,2)</f>
        <v>0</v>
      </c>
      <c r="P130" s="242">
        <v>0</v>
      </c>
      <c r="Q130" s="242">
        <f>ROUND(E130*P130,2)</f>
        <v>0</v>
      </c>
      <c r="R130" s="244"/>
      <c r="S130" s="244" t="s">
        <v>2172</v>
      </c>
      <c r="T130" s="245" t="s">
        <v>2173</v>
      </c>
      <c r="U130" s="223">
        <v>0</v>
      </c>
      <c r="V130" s="223">
        <f>ROUND(E130*U130,2)</f>
        <v>0</v>
      </c>
      <c r="W130" s="223"/>
      <c r="X130" s="223" t="s">
        <v>437</v>
      </c>
      <c r="Y130" s="223" t="s">
        <v>355</v>
      </c>
      <c r="Z130" s="212"/>
      <c r="AA130" s="212"/>
      <c r="AB130" s="212"/>
      <c r="AC130" s="212"/>
      <c r="AD130" s="212"/>
      <c r="AE130" s="212"/>
      <c r="AF130" s="212"/>
      <c r="AG130" s="212" t="s">
        <v>1695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3"/>
      <c r="B131" s="4"/>
      <c r="C131" s="261"/>
      <c r="D131" s="6"/>
      <c r="E131" s="3"/>
      <c r="F131" s="3"/>
      <c r="G131" s="3"/>
      <c r="H131" s="3"/>
      <c r="I131" s="3"/>
      <c r="J131" s="3"/>
      <c r="K131" s="3"/>
      <c r="L131" s="3"/>
      <c r="M131" s="3"/>
      <c r="N131" s="3"/>
      <c r="O131" s="3"/>
      <c r="P131" s="3"/>
      <c r="Q131" s="3"/>
      <c r="R131" s="3"/>
      <c r="S131" s="3"/>
      <c r="T131" s="3"/>
      <c r="U131" s="3"/>
      <c r="V131" s="3"/>
      <c r="W131" s="3"/>
      <c r="X131" s="3"/>
      <c r="Y131" s="3"/>
      <c r="AE131">
        <v>12</v>
      </c>
      <c r="AF131">
        <v>21</v>
      </c>
      <c r="AG131" t="s">
        <v>333</v>
      </c>
    </row>
    <row r="132" spans="1:60" x14ac:dyDescent="0.2">
      <c r="A132" s="215"/>
      <c r="B132" s="216" t="s">
        <v>29</v>
      </c>
      <c r="C132" s="262"/>
      <c r="D132" s="217"/>
      <c r="E132" s="218"/>
      <c r="F132" s="218"/>
      <c r="G132" s="238">
        <f>G8+G44+G86+G97+G110</f>
        <v>0</v>
      </c>
      <c r="H132" s="3"/>
      <c r="I132" s="3"/>
      <c r="J132" s="3"/>
      <c r="K132" s="3"/>
      <c r="L132" s="3"/>
      <c r="M132" s="3"/>
      <c r="N132" s="3"/>
      <c r="O132" s="3"/>
      <c r="P132" s="3"/>
      <c r="Q132" s="3"/>
      <c r="R132" s="3"/>
      <c r="S132" s="3"/>
      <c r="T132" s="3"/>
      <c r="U132" s="3"/>
      <c r="V132" s="3"/>
      <c r="W132" s="3"/>
      <c r="X132" s="3"/>
      <c r="Y132" s="3"/>
      <c r="AE132">
        <f>SUMIF(L7:L130,AE131,G7:G130)</f>
        <v>0</v>
      </c>
      <c r="AF132">
        <f>SUMIF(L7:L130,AF131,G7:G130)</f>
        <v>0</v>
      </c>
      <c r="AG132" t="s">
        <v>429</v>
      </c>
    </row>
    <row r="133" spans="1:60" x14ac:dyDescent="0.2">
      <c r="C133" s="263"/>
      <c r="D133" s="10"/>
      <c r="AG133" t="s">
        <v>431</v>
      </c>
    </row>
    <row r="134" spans="1:60" x14ac:dyDescent="0.2">
      <c r="D134" s="10"/>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ka5+4KH+7X4Zrgo1V07zJpsLlBZzXBw/TgyzLUPtYf985qlA9WPhXIR25+GfzfNsrMmFArB09SjSqqUWf2HEA==" saltValue="Iu2f3MSdRMv3il38Qnl6Lg==" spinCount="100000" sheet="1" formatRows="0"/>
  <mergeCells count="5">
    <mergeCell ref="A1:G1"/>
    <mergeCell ref="C2:G2"/>
    <mergeCell ref="C3:G3"/>
    <mergeCell ref="C4:G4"/>
    <mergeCell ref="C88:G8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AB64-2FA7-42E2-9F80-19126CE91D2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77</v>
      </c>
      <c r="C3" s="201" t="s">
        <v>78</v>
      </c>
      <c r="D3" s="199"/>
      <c r="E3" s="199"/>
      <c r="F3" s="199"/>
      <c r="G3" s="200"/>
      <c r="AC3" s="176" t="s">
        <v>321</v>
      </c>
      <c r="AG3" t="s">
        <v>323</v>
      </c>
    </row>
    <row r="4" spans="1:60" ht="24.95" customHeight="1" x14ac:dyDescent="0.2">
      <c r="A4" s="202" t="s">
        <v>9</v>
      </c>
      <c r="B4" s="203" t="s">
        <v>79</v>
      </c>
      <c r="C4" s="204" t="s">
        <v>80</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202</v>
      </c>
      <c r="C8" s="256" t="s">
        <v>203</v>
      </c>
      <c r="D8" s="231"/>
      <c r="E8" s="232"/>
      <c r="F8" s="233"/>
      <c r="G8" s="233">
        <f>SUMIF(AG9:AG37,"&lt;&gt;NOR",G9:G37)</f>
        <v>0</v>
      </c>
      <c r="H8" s="233"/>
      <c r="I8" s="233">
        <f>SUM(I9:I37)</f>
        <v>0</v>
      </c>
      <c r="J8" s="233"/>
      <c r="K8" s="233">
        <f>SUM(K9:K37)</f>
        <v>0</v>
      </c>
      <c r="L8" s="233"/>
      <c r="M8" s="233">
        <f>SUM(M9:M37)</f>
        <v>0</v>
      </c>
      <c r="N8" s="232"/>
      <c r="O8" s="232">
        <f>SUM(O9:O37)</f>
        <v>76.13</v>
      </c>
      <c r="P8" s="232"/>
      <c r="Q8" s="232">
        <f>SUM(Q9:Q37)</f>
        <v>0</v>
      </c>
      <c r="R8" s="233"/>
      <c r="S8" s="233"/>
      <c r="T8" s="234"/>
      <c r="U8" s="228"/>
      <c r="V8" s="228">
        <f>SUM(V9:V37)</f>
        <v>41.82</v>
      </c>
      <c r="W8" s="228"/>
      <c r="X8" s="228"/>
      <c r="Y8" s="228"/>
      <c r="AG8" t="s">
        <v>348</v>
      </c>
    </row>
    <row r="9" spans="1:60" ht="22.5" outlineLevel="1" x14ac:dyDescent="0.2">
      <c r="A9" s="239">
        <v>1</v>
      </c>
      <c r="B9" s="240" t="s">
        <v>2386</v>
      </c>
      <c r="C9" s="257" t="s">
        <v>2387</v>
      </c>
      <c r="D9" s="241" t="s">
        <v>486</v>
      </c>
      <c r="E9" s="242">
        <v>50</v>
      </c>
      <c r="F9" s="243"/>
      <c r="G9" s="244">
        <f>ROUND(E9*F9,2)</f>
        <v>0</v>
      </c>
      <c r="H9" s="243"/>
      <c r="I9" s="244">
        <f>ROUND(E9*H9,2)</f>
        <v>0</v>
      </c>
      <c r="J9" s="243"/>
      <c r="K9" s="244">
        <f>ROUND(E9*J9,2)</f>
        <v>0</v>
      </c>
      <c r="L9" s="244">
        <v>21</v>
      </c>
      <c r="M9" s="244">
        <f>G9*(1+L9/100)</f>
        <v>0</v>
      </c>
      <c r="N9" s="242">
        <v>0</v>
      </c>
      <c r="O9" s="242">
        <f>ROUND(E9*N9,2)</f>
        <v>0</v>
      </c>
      <c r="P9" s="242">
        <v>0</v>
      </c>
      <c r="Q9" s="242">
        <f>ROUND(E9*P9,2)</f>
        <v>0</v>
      </c>
      <c r="R9" s="244" t="s">
        <v>2388</v>
      </c>
      <c r="S9" s="244" t="s">
        <v>352</v>
      </c>
      <c r="T9" s="245" t="s">
        <v>1620</v>
      </c>
      <c r="U9" s="223">
        <v>0.01</v>
      </c>
      <c r="V9" s="223">
        <f>ROUND(E9*U9,2)</f>
        <v>0.5</v>
      </c>
      <c r="W9" s="223"/>
      <c r="X9" s="223" t="s">
        <v>437</v>
      </c>
      <c r="Y9" s="223" t="s">
        <v>355</v>
      </c>
      <c r="Z9" s="212"/>
      <c r="AA9" s="212"/>
      <c r="AB9" s="212"/>
      <c r="AC9" s="212"/>
      <c r="AD9" s="212"/>
      <c r="AE9" s="212"/>
      <c r="AF9" s="212"/>
      <c r="AG9" s="212" t="s">
        <v>438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73" t="s">
        <v>2389</v>
      </c>
      <c r="D10" s="270"/>
      <c r="E10" s="270"/>
      <c r="F10" s="270"/>
      <c r="G10" s="270"/>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440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74" t="s">
        <v>2390</v>
      </c>
      <c r="D11" s="264"/>
      <c r="E11" s="265">
        <v>50</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442</v>
      </c>
      <c r="AH11" s="212">
        <v>5</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9">
        <v>2</v>
      </c>
      <c r="B12" s="240" t="s">
        <v>2391</v>
      </c>
      <c r="C12" s="257" t="s">
        <v>2392</v>
      </c>
      <c r="D12" s="241" t="s">
        <v>486</v>
      </c>
      <c r="E12" s="242">
        <v>50</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t="s">
        <v>436</v>
      </c>
      <c r="S12" s="244" t="s">
        <v>352</v>
      </c>
      <c r="T12" s="245" t="s">
        <v>1620</v>
      </c>
      <c r="U12" s="223">
        <v>0.17199999999999999</v>
      </c>
      <c r="V12" s="223">
        <f>ROUND(E12*U12,2)</f>
        <v>8.6</v>
      </c>
      <c r="W12" s="223"/>
      <c r="X12" s="223" t="s">
        <v>437</v>
      </c>
      <c r="Y12" s="223" t="s">
        <v>355</v>
      </c>
      <c r="Z12" s="212"/>
      <c r="AA12" s="212"/>
      <c r="AB12" s="212"/>
      <c r="AC12" s="212"/>
      <c r="AD12" s="212"/>
      <c r="AE12" s="212"/>
      <c r="AF12" s="212"/>
      <c r="AG12" s="212" t="s">
        <v>438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2" x14ac:dyDescent="0.2">
      <c r="A13" s="219"/>
      <c r="B13" s="220"/>
      <c r="C13" s="273" t="s">
        <v>2393</v>
      </c>
      <c r="D13" s="270"/>
      <c r="E13" s="270"/>
      <c r="F13" s="270"/>
      <c r="G13" s="270"/>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440</v>
      </c>
      <c r="AH13" s="212"/>
      <c r="AI13" s="212"/>
      <c r="AJ13" s="212"/>
      <c r="AK13" s="212"/>
      <c r="AL13" s="212"/>
      <c r="AM13" s="212"/>
      <c r="AN13" s="212"/>
      <c r="AO13" s="212"/>
      <c r="AP13" s="212"/>
      <c r="AQ13" s="212"/>
      <c r="AR13" s="212"/>
      <c r="AS13" s="212"/>
      <c r="AT13" s="212"/>
      <c r="AU13" s="212"/>
      <c r="AV13" s="212"/>
      <c r="AW13" s="212"/>
      <c r="AX13" s="212"/>
      <c r="AY13" s="212"/>
      <c r="AZ13" s="212"/>
      <c r="BA13" s="247" t="str">
        <f>C13</f>
        <v>s odstraněním kořenů a s případným nutným odklizením křovin a stromů na hromady na vzdálenost do 50 m nebo s naložením na dopravní prostředek, do sklonu terénu 1 : 5,</v>
      </c>
      <c r="BB13" s="212"/>
      <c r="BC13" s="212"/>
      <c r="BD13" s="212"/>
      <c r="BE13" s="212"/>
      <c r="BF13" s="212"/>
      <c r="BG13" s="212"/>
      <c r="BH13" s="212"/>
    </row>
    <row r="14" spans="1:60" ht="22.5" outlineLevel="2" x14ac:dyDescent="0.2">
      <c r="A14" s="219"/>
      <c r="B14" s="220"/>
      <c r="C14" s="274" t="s">
        <v>2394</v>
      </c>
      <c r="D14" s="264"/>
      <c r="E14" s="265">
        <v>50</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442</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9">
        <v>3</v>
      </c>
      <c r="B15" s="240" t="s">
        <v>2395</v>
      </c>
      <c r="C15" s="257" t="s">
        <v>2396</v>
      </c>
      <c r="D15" s="241" t="s">
        <v>450</v>
      </c>
      <c r="E15" s="242">
        <v>39.78</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t="s">
        <v>436</v>
      </c>
      <c r="S15" s="244" t="s">
        <v>352</v>
      </c>
      <c r="T15" s="245" t="s">
        <v>1620</v>
      </c>
      <c r="U15" s="223">
        <v>0.2</v>
      </c>
      <c r="V15" s="223">
        <f>ROUND(E15*U15,2)</f>
        <v>7.96</v>
      </c>
      <c r="W15" s="223"/>
      <c r="X15" s="223" t="s">
        <v>437</v>
      </c>
      <c r="Y15" s="223" t="s">
        <v>355</v>
      </c>
      <c r="Z15" s="212"/>
      <c r="AA15" s="212"/>
      <c r="AB15" s="212"/>
      <c r="AC15" s="212"/>
      <c r="AD15" s="212"/>
      <c r="AE15" s="212"/>
      <c r="AF15" s="212"/>
      <c r="AG15" s="212" t="s">
        <v>438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73" t="s">
        <v>2397</v>
      </c>
      <c r="D16" s="270"/>
      <c r="E16" s="270"/>
      <c r="F16" s="270"/>
      <c r="G16" s="270"/>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440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9" t="s">
        <v>2398</v>
      </c>
      <c r="D17" s="248"/>
      <c r="E17" s="248"/>
      <c r="F17" s="248"/>
      <c r="G17" s="248"/>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357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74" t="s">
        <v>2399</v>
      </c>
      <c r="D18" s="264"/>
      <c r="E18" s="265">
        <v>39.78</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442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9">
        <v>4</v>
      </c>
      <c r="B19" s="240" t="s">
        <v>2400</v>
      </c>
      <c r="C19" s="257" t="s">
        <v>2401</v>
      </c>
      <c r="D19" s="241" t="s">
        <v>486</v>
      </c>
      <c r="E19" s="242">
        <v>50</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t="s">
        <v>2388</v>
      </c>
      <c r="S19" s="244" t="s">
        <v>352</v>
      </c>
      <c r="T19" s="245" t="s">
        <v>1620</v>
      </c>
      <c r="U19" s="223">
        <v>0.24</v>
      </c>
      <c r="V19" s="223">
        <f>ROUND(E19*U19,2)</f>
        <v>12</v>
      </c>
      <c r="W19" s="223"/>
      <c r="X19" s="223" t="s">
        <v>437</v>
      </c>
      <c r="Y19" s="223" t="s">
        <v>355</v>
      </c>
      <c r="Z19" s="212"/>
      <c r="AA19" s="212"/>
      <c r="AB19" s="212"/>
      <c r="AC19" s="212"/>
      <c r="AD19" s="212"/>
      <c r="AE19" s="212"/>
      <c r="AF19" s="212"/>
      <c r="AG19" s="212" t="s">
        <v>438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73" t="s">
        <v>2402</v>
      </c>
      <c r="D20" s="270"/>
      <c r="E20" s="270"/>
      <c r="F20" s="270"/>
      <c r="G20" s="270"/>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440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2" x14ac:dyDescent="0.2">
      <c r="A21" s="219"/>
      <c r="B21" s="220"/>
      <c r="C21" s="274" t="s">
        <v>2394</v>
      </c>
      <c r="D21" s="264"/>
      <c r="E21" s="265">
        <v>50</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442</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9">
        <v>5</v>
      </c>
      <c r="B22" s="240" t="s">
        <v>2403</v>
      </c>
      <c r="C22" s="257" t="s">
        <v>2404</v>
      </c>
      <c r="D22" s="241" t="s">
        <v>486</v>
      </c>
      <c r="E22" s="242">
        <v>50</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t="s">
        <v>436</v>
      </c>
      <c r="S22" s="244" t="s">
        <v>352</v>
      </c>
      <c r="T22" s="245" t="s">
        <v>1620</v>
      </c>
      <c r="U22" s="223">
        <v>0.13</v>
      </c>
      <c r="V22" s="223">
        <f>ROUND(E22*U22,2)</f>
        <v>6.5</v>
      </c>
      <c r="W22" s="223"/>
      <c r="X22" s="223" t="s">
        <v>437</v>
      </c>
      <c r="Y22" s="223" t="s">
        <v>355</v>
      </c>
      <c r="Z22" s="212"/>
      <c r="AA22" s="212"/>
      <c r="AB22" s="212"/>
      <c r="AC22" s="212"/>
      <c r="AD22" s="212"/>
      <c r="AE22" s="212"/>
      <c r="AF22" s="212"/>
      <c r="AG22" s="212" t="s">
        <v>438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73" t="s">
        <v>2405</v>
      </c>
      <c r="D23" s="270"/>
      <c r="E23" s="270"/>
      <c r="F23" s="270"/>
      <c r="G23" s="270"/>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440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19"/>
      <c r="B24" s="220"/>
      <c r="C24" s="274" t="s">
        <v>2394</v>
      </c>
      <c r="D24" s="264"/>
      <c r="E24" s="265">
        <v>50</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442</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9">
        <v>6</v>
      </c>
      <c r="B25" s="240" t="s">
        <v>2406</v>
      </c>
      <c r="C25" s="257" t="s">
        <v>2407</v>
      </c>
      <c r="D25" s="241" t="s">
        <v>486</v>
      </c>
      <c r="E25" s="242">
        <v>50</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t="s">
        <v>2388</v>
      </c>
      <c r="S25" s="244" t="s">
        <v>352</v>
      </c>
      <c r="T25" s="245" t="s">
        <v>1620</v>
      </c>
      <c r="U25" s="223">
        <v>0.11</v>
      </c>
      <c r="V25" s="223">
        <f>ROUND(E25*U25,2)</f>
        <v>5.5</v>
      </c>
      <c r="W25" s="223"/>
      <c r="X25" s="223" t="s">
        <v>437</v>
      </c>
      <c r="Y25" s="223" t="s">
        <v>355</v>
      </c>
      <c r="Z25" s="212"/>
      <c r="AA25" s="212"/>
      <c r="AB25" s="212"/>
      <c r="AC25" s="212"/>
      <c r="AD25" s="212"/>
      <c r="AE25" s="212"/>
      <c r="AF25" s="212"/>
      <c r="AG25" s="212" t="s">
        <v>438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73" t="s">
        <v>2408</v>
      </c>
      <c r="D26" s="270"/>
      <c r="E26" s="270"/>
      <c r="F26" s="270"/>
      <c r="G26" s="270"/>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440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2" x14ac:dyDescent="0.2">
      <c r="A27" s="219"/>
      <c r="B27" s="220"/>
      <c r="C27" s="274" t="s">
        <v>2394</v>
      </c>
      <c r="D27" s="264"/>
      <c r="E27" s="265">
        <v>50</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442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9">
        <v>7</v>
      </c>
      <c r="B28" s="240" t="s">
        <v>2409</v>
      </c>
      <c r="C28" s="257" t="s">
        <v>2410</v>
      </c>
      <c r="D28" s="241" t="s">
        <v>486</v>
      </c>
      <c r="E28" s="242">
        <v>50</v>
      </c>
      <c r="F28" s="243"/>
      <c r="G28" s="244">
        <f>ROUND(E28*F28,2)</f>
        <v>0</v>
      </c>
      <c r="H28" s="243"/>
      <c r="I28" s="244">
        <f>ROUND(E28*H28,2)</f>
        <v>0</v>
      </c>
      <c r="J28" s="243"/>
      <c r="K28" s="244">
        <f>ROUND(E28*J28,2)</f>
        <v>0</v>
      </c>
      <c r="L28" s="244">
        <v>21</v>
      </c>
      <c r="M28" s="244">
        <f>G28*(1+L28/100)</f>
        <v>0</v>
      </c>
      <c r="N28" s="242">
        <v>5.4000000000000001E-4</v>
      </c>
      <c r="O28" s="242">
        <f>ROUND(E28*N28,2)</f>
        <v>0.03</v>
      </c>
      <c r="P28" s="242">
        <v>0</v>
      </c>
      <c r="Q28" s="242">
        <f>ROUND(E28*P28,2)</f>
        <v>0</v>
      </c>
      <c r="R28" s="244" t="s">
        <v>2388</v>
      </c>
      <c r="S28" s="244" t="s">
        <v>352</v>
      </c>
      <c r="T28" s="245" t="s">
        <v>1620</v>
      </c>
      <c r="U28" s="223">
        <v>0.01</v>
      </c>
      <c r="V28" s="223">
        <f>ROUND(E28*U28,2)</f>
        <v>0.5</v>
      </c>
      <c r="W28" s="223"/>
      <c r="X28" s="223" t="s">
        <v>437</v>
      </c>
      <c r="Y28" s="223" t="s">
        <v>355</v>
      </c>
      <c r="Z28" s="212"/>
      <c r="AA28" s="212"/>
      <c r="AB28" s="212"/>
      <c r="AC28" s="212"/>
      <c r="AD28" s="212"/>
      <c r="AE28" s="212"/>
      <c r="AF28" s="212"/>
      <c r="AG28" s="212" t="s">
        <v>438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8" t="s">
        <v>2411</v>
      </c>
      <c r="D29" s="246"/>
      <c r="E29" s="246"/>
      <c r="F29" s="246"/>
      <c r="G29" s="246"/>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357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2" x14ac:dyDescent="0.2">
      <c r="A30" s="219"/>
      <c r="B30" s="220"/>
      <c r="C30" s="274" t="s">
        <v>2394</v>
      </c>
      <c r="D30" s="264"/>
      <c r="E30" s="265">
        <v>50</v>
      </c>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442</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8</v>
      </c>
      <c r="B31" s="250" t="s">
        <v>2412</v>
      </c>
      <c r="C31" s="260" t="s">
        <v>2413</v>
      </c>
      <c r="D31" s="251" t="s">
        <v>450</v>
      </c>
      <c r="E31" s="252">
        <v>1</v>
      </c>
      <c r="F31" s="253"/>
      <c r="G31" s="254">
        <f>ROUND(E31*F31,2)</f>
        <v>0</v>
      </c>
      <c r="H31" s="253"/>
      <c r="I31" s="254">
        <f>ROUND(E31*H31,2)</f>
        <v>0</v>
      </c>
      <c r="J31" s="253"/>
      <c r="K31" s="254">
        <f>ROUND(E31*J31,2)</f>
        <v>0</v>
      </c>
      <c r="L31" s="254">
        <v>21</v>
      </c>
      <c r="M31" s="254">
        <f>G31*(1+L31/100)</f>
        <v>0</v>
      </c>
      <c r="N31" s="252">
        <v>0</v>
      </c>
      <c r="O31" s="252">
        <f>ROUND(E31*N31,2)</f>
        <v>0</v>
      </c>
      <c r="P31" s="252">
        <v>0</v>
      </c>
      <c r="Q31" s="252">
        <f>ROUND(E31*P31,2)</f>
        <v>0</v>
      </c>
      <c r="R31" s="254" t="s">
        <v>2388</v>
      </c>
      <c r="S31" s="254" t="s">
        <v>352</v>
      </c>
      <c r="T31" s="255" t="s">
        <v>1620</v>
      </c>
      <c r="U31" s="223">
        <v>0.26</v>
      </c>
      <c r="V31" s="223">
        <f>ROUND(E31*U31,2)</f>
        <v>0.26</v>
      </c>
      <c r="W31" s="223"/>
      <c r="X31" s="223" t="s">
        <v>437</v>
      </c>
      <c r="Y31" s="223" t="s">
        <v>355</v>
      </c>
      <c r="Z31" s="212"/>
      <c r="AA31" s="212"/>
      <c r="AB31" s="212"/>
      <c r="AC31" s="212"/>
      <c r="AD31" s="212"/>
      <c r="AE31" s="212"/>
      <c r="AF31" s="212"/>
      <c r="AG31" s="212" t="s">
        <v>438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9">
        <v>9</v>
      </c>
      <c r="B32" s="240" t="s">
        <v>2414</v>
      </c>
      <c r="C32" s="257" t="s">
        <v>2415</v>
      </c>
      <c r="D32" s="241" t="s">
        <v>1266</v>
      </c>
      <c r="E32" s="242">
        <v>1.5</v>
      </c>
      <c r="F32" s="243"/>
      <c r="G32" s="244">
        <f>ROUND(E32*F32,2)</f>
        <v>0</v>
      </c>
      <c r="H32" s="243"/>
      <c r="I32" s="244">
        <f>ROUND(E32*H32,2)</f>
        <v>0</v>
      </c>
      <c r="J32" s="243"/>
      <c r="K32" s="244">
        <f>ROUND(E32*J32,2)</f>
        <v>0</v>
      </c>
      <c r="L32" s="244">
        <v>21</v>
      </c>
      <c r="M32" s="244">
        <f>G32*(1+L32/100)</f>
        <v>0</v>
      </c>
      <c r="N32" s="242">
        <v>1E-3</v>
      </c>
      <c r="O32" s="242">
        <f>ROUND(E32*N32,2)</f>
        <v>0</v>
      </c>
      <c r="P32" s="242">
        <v>0</v>
      </c>
      <c r="Q32" s="242">
        <f>ROUND(E32*P32,2)</f>
        <v>0</v>
      </c>
      <c r="R32" s="244" t="s">
        <v>525</v>
      </c>
      <c r="S32" s="244" t="s">
        <v>352</v>
      </c>
      <c r="T32" s="245" t="s">
        <v>1620</v>
      </c>
      <c r="U32" s="223">
        <v>0</v>
      </c>
      <c r="V32" s="223">
        <f>ROUND(E32*U32,2)</f>
        <v>0</v>
      </c>
      <c r="W32" s="223"/>
      <c r="X32" s="223" t="s">
        <v>526</v>
      </c>
      <c r="Y32" s="223" t="s">
        <v>355</v>
      </c>
      <c r="Z32" s="212"/>
      <c r="AA32" s="212"/>
      <c r="AB32" s="212"/>
      <c r="AC32" s="212"/>
      <c r="AD32" s="212"/>
      <c r="AE32" s="212"/>
      <c r="AF32" s="212"/>
      <c r="AG32" s="212" t="s">
        <v>527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74" t="s">
        <v>2416</v>
      </c>
      <c r="D33" s="264"/>
      <c r="E33" s="265">
        <v>1.5</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442</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9">
        <v>10</v>
      </c>
      <c r="B34" s="240" t="s">
        <v>2417</v>
      </c>
      <c r="C34" s="257" t="s">
        <v>2418</v>
      </c>
      <c r="D34" s="241" t="s">
        <v>582</v>
      </c>
      <c r="E34" s="242">
        <v>4.5</v>
      </c>
      <c r="F34" s="243"/>
      <c r="G34" s="244">
        <f>ROUND(E34*F34,2)</f>
        <v>0</v>
      </c>
      <c r="H34" s="243"/>
      <c r="I34" s="244">
        <f>ROUND(E34*H34,2)</f>
        <v>0</v>
      </c>
      <c r="J34" s="243"/>
      <c r="K34" s="244">
        <f>ROUND(E34*J34,2)</f>
        <v>0</v>
      </c>
      <c r="L34" s="244">
        <v>21</v>
      </c>
      <c r="M34" s="244">
        <f>G34*(1+L34/100)</f>
        <v>0</v>
      </c>
      <c r="N34" s="242">
        <v>1</v>
      </c>
      <c r="O34" s="242">
        <f>ROUND(E34*N34,2)</f>
        <v>4.5</v>
      </c>
      <c r="P34" s="242">
        <v>0</v>
      </c>
      <c r="Q34" s="242">
        <f>ROUND(E34*P34,2)</f>
        <v>0</v>
      </c>
      <c r="R34" s="244" t="s">
        <v>525</v>
      </c>
      <c r="S34" s="244" t="s">
        <v>352</v>
      </c>
      <c r="T34" s="245" t="s">
        <v>1620</v>
      </c>
      <c r="U34" s="223">
        <v>0</v>
      </c>
      <c r="V34" s="223">
        <f>ROUND(E34*U34,2)</f>
        <v>0</v>
      </c>
      <c r="W34" s="223"/>
      <c r="X34" s="223" t="s">
        <v>526</v>
      </c>
      <c r="Y34" s="223" t="s">
        <v>355</v>
      </c>
      <c r="Z34" s="212"/>
      <c r="AA34" s="212"/>
      <c r="AB34" s="212"/>
      <c r="AC34" s="212"/>
      <c r="AD34" s="212"/>
      <c r="AE34" s="212"/>
      <c r="AF34" s="212"/>
      <c r="AG34" s="212" t="s">
        <v>527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74" t="s">
        <v>2419</v>
      </c>
      <c r="D35" s="264"/>
      <c r="E35" s="265">
        <v>4.5</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442</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9">
        <v>11</v>
      </c>
      <c r="B36" s="240" t="s">
        <v>2420</v>
      </c>
      <c r="C36" s="257" t="s">
        <v>2421</v>
      </c>
      <c r="D36" s="241" t="s">
        <v>582</v>
      </c>
      <c r="E36" s="242">
        <v>71.603999999999999</v>
      </c>
      <c r="F36" s="243"/>
      <c r="G36" s="244">
        <f>ROUND(E36*F36,2)</f>
        <v>0</v>
      </c>
      <c r="H36" s="243"/>
      <c r="I36" s="244">
        <f>ROUND(E36*H36,2)</f>
        <v>0</v>
      </c>
      <c r="J36" s="243"/>
      <c r="K36" s="244">
        <f>ROUND(E36*J36,2)</f>
        <v>0</v>
      </c>
      <c r="L36" s="244">
        <v>21</v>
      </c>
      <c r="M36" s="244">
        <f>G36*(1+L36/100)</f>
        <v>0</v>
      </c>
      <c r="N36" s="242">
        <v>1</v>
      </c>
      <c r="O36" s="242">
        <f>ROUND(E36*N36,2)</f>
        <v>71.599999999999994</v>
      </c>
      <c r="P36" s="242">
        <v>0</v>
      </c>
      <c r="Q36" s="242">
        <f>ROUND(E36*P36,2)</f>
        <v>0</v>
      </c>
      <c r="R36" s="244" t="s">
        <v>525</v>
      </c>
      <c r="S36" s="244" t="s">
        <v>1620</v>
      </c>
      <c r="T36" s="245" t="s">
        <v>1620</v>
      </c>
      <c r="U36" s="223">
        <v>0</v>
      </c>
      <c r="V36" s="223">
        <f>ROUND(E36*U36,2)</f>
        <v>0</v>
      </c>
      <c r="W36" s="223"/>
      <c r="X36" s="223" t="s">
        <v>526</v>
      </c>
      <c r="Y36" s="223" t="s">
        <v>355</v>
      </c>
      <c r="Z36" s="212"/>
      <c r="AA36" s="212"/>
      <c r="AB36" s="212"/>
      <c r="AC36" s="212"/>
      <c r="AD36" s="212"/>
      <c r="AE36" s="212"/>
      <c r="AF36" s="212"/>
      <c r="AG36" s="212" t="s">
        <v>527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74" t="s">
        <v>2422</v>
      </c>
      <c r="D37" s="264"/>
      <c r="E37" s="265">
        <v>71.603999999999999</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442</v>
      </c>
      <c r="AH37" s="212">
        <v>5</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347</v>
      </c>
      <c r="B38" s="230" t="s">
        <v>204</v>
      </c>
      <c r="C38" s="256" t="s">
        <v>205</v>
      </c>
      <c r="D38" s="231"/>
      <c r="E38" s="232"/>
      <c r="F38" s="233"/>
      <c r="G38" s="233">
        <f>SUMIF(AG39:AG79,"&lt;&gt;NOR",G39:G79)</f>
        <v>0</v>
      </c>
      <c r="H38" s="233"/>
      <c r="I38" s="233">
        <f>SUM(I39:I79)</f>
        <v>0</v>
      </c>
      <c r="J38" s="233"/>
      <c r="K38" s="233">
        <f>SUM(K39:K79)</f>
        <v>0</v>
      </c>
      <c r="L38" s="233"/>
      <c r="M38" s="233">
        <f>SUM(M39:M79)</f>
        <v>0</v>
      </c>
      <c r="N38" s="232"/>
      <c r="O38" s="232">
        <f>SUM(O39:O79)</f>
        <v>0</v>
      </c>
      <c r="P38" s="232"/>
      <c r="Q38" s="232">
        <f>SUM(Q39:Q79)</f>
        <v>0</v>
      </c>
      <c r="R38" s="233"/>
      <c r="S38" s="233"/>
      <c r="T38" s="234"/>
      <c r="U38" s="228"/>
      <c r="V38" s="228">
        <f>SUM(V39:V79)</f>
        <v>0</v>
      </c>
      <c r="W38" s="228"/>
      <c r="X38" s="228"/>
      <c r="Y38" s="228"/>
      <c r="AG38" t="s">
        <v>348</v>
      </c>
    </row>
    <row r="39" spans="1:60" outlineLevel="1" x14ac:dyDescent="0.2">
      <c r="A39" s="239">
        <v>12</v>
      </c>
      <c r="B39" s="240" t="s">
        <v>2423</v>
      </c>
      <c r="C39" s="257" t="s">
        <v>2424</v>
      </c>
      <c r="D39" s="241" t="s">
        <v>2425</v>
      </c>
      <c r="E39" s="242">
        <v>1</v>
      </c>
      <c r="F39" s="243"/>
      <c r="G39" s="244">
        <f>ROUND(E39*F39,2)</f>
        <v>0</v>
      </c>
      <c r="H39" s="243"/>
      <c r="I39" s="244">
        <f>ROUND(E39*H39,2)</f>
        <v>0</v>
      </c>
      <c r="J39" s="243"/>
      <c r="K39" s="244">
        <f>ROUND(E39*J39,2)</f>
        <v>0</v>
      </c>
      <c r="L39" s="244">
        <v>21</v>
      </c>
      <c r="M39" s="244">
        <f>G39*(1+L39/100)</f>
        <v>0</v>
      </c>
      <c r="N39" s="242">
        <v>0</v>
      </c>
      <c r="O39" s="242">
        <f>ROUND(E39*N39,2)</f>
        <v>0</v>
      </c>
      <c r="P39" s="242">
        <v>0</v>
      </c>
      <c r="Q39" s="242">
        <f>ROUND(E39*P39,2)</f>
        <v>0</v>
      </c>
      <c r="R39" s="244"/>
      <c r="S39" s="244" t="s">
        <v>413</v>
      </c>
      <c r="T39" s="245" t="s">
        <v>353</v>
      </c>
      <c r="U39" s="223">
        <v>0</v>
      </c>
      <c r="V39" s="223">
        <f>ROUND(E39*U39,2)</f>
        <v>0</v>
      </c>
      <c r="W39" s="223"/>
      <c r="X39" s="223" t="s">
        <v>437</v>
      </c>
      <c r="Y39" s="223" t="s">
        <v>355</v>
      </c>
      <c r="Z39" s="212"/>
      <c r="AA39" s="212"/>
      <c r="AB39" s="212"/>
      <c r="AC39" s="212"/>
      <c r="AD39" s="212"/>
      <c r="AE39" s="212"/>
      <c r="AF39" s="212"/>
      <c r="AG39" s="212" t="s">
        <v>438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8" t="s">
        <v>2426</v>
      </c>
      <c r="D40" s="246"/>
      <c r="E40" s="246"/>
      <c r="F40" s="246"/>
      <c r="G40" s="246"/>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357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9" t="s">
        <v>2427</v>
      </c>
      <c r="D41" s="248"/>
      <c r="E41" s="248"/>
      <c r="F41" s="248"/>
      <c r="G41" s="248"/>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357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9" t="s">
        <v>2428</v>
      </c>
      <c r="D42" s="248"/>
      <c r="E42" s="248"/>
      <c r="F42" s="248"/>
      <c r="G42" s="248"/>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357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9" t="s">
        <v>2429</v>
      </c>
      <c r="D43" s="248"/>
      <c r="E43" s="248"/>
      <c r="F43" s="248"/>
      <c r="G43" s="248"/>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357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9" t="s">
        <v>2430</v>
      </c>
      <c r="D44" s="248"/>
      <c r="E44" s="248"/>
      <c r="F44" s="248"/>
      <c r="G44" s="248"/>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357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9" t="s">
        <v>2431</v>
      </c>
      <c r="D45" s="248"/>
      <c r="E45" s="248"/>
      <c r="F45" s="248"/>
      <c r="G45" s="248"/>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357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9" t="s">
        <v>2432</v>
      </c>
      <c r="D46" s="248"/>
      <c r="E46" s="248"/>
      <c r="F46" s="248"/>
      <c r="G46" s="248"/>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357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76" t="s">
        <v>769</v>
      </c>
      <c r="D47" s="225"/>
      <c r="E47" s="226"/>
      <c r="F47" s="227"/>
      <c r="G47" s="227"/>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357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9" t="s">
        <v>2433</v>
      </c>
      <c r="D48" s="248"/>
      <c r="E48" s="248"/>
      <c r="F48" s="248"/>
      <c r="G48" s="248"/>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357</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9" t="s">
        <v>2434</v>
      </c>
      <c r="D49" s="248"/>
      <c r="E49" s="248"/>
      <c r="F49" s="248"/>
      <c r="G49" s="248"/>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357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9" t="s">
        <v>2435</v>
      </c>
      <c r="D50" s="248"/>
      <c r="E50" s="248"/>
      <c r="F50" s="248"/>
      <c r="G50" s="248"/>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357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9" t="s">
        <v>2436</v>
      </c>
      <c r="D51" s="248"/>
      <c r="E51" s="248"/>
      <c r="F51" s="248"/>
      <c r="G51" s="248"/>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357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9" t="s">
        <v>2437</v>
      </c>
      <c r="D52" s="248"/>
      <c r="E52" s="248"/>
      <c r="F52" s="248"/>
      <c r="G52" s="248"/>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357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9" t="s">
        <v>2438</v>
      </c>
      <c r="D53" s="248"/>
      <c r="E53" s="248"/>
      <c r="F53" s="248"/>
      <c r="G53" s="248"/>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357</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9" t="s">
        <v>2439</v>
      </c>
      <c r="D54" s="248"/>
      <c r="E54" s="248"/>
      <c r="F54" s="248"/>
      <c r="G54" s="248"/>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357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9" t="s">
        <v>2440</v>
      </c>
      <c r="D55" s="248"/>
      <c r="E55" s="248"/>
      <c r="F55" s="248"/>
      <c r="G55" s="248"/>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357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9" t="s">
        <v>2441</v>
      </c>
      <c r="D56" s="248"/>
      <c r="E56" s="248"/>
      <c r="F56" s="248"/>
      <c r="G56" s="248"/>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357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9" t="s">
        <v>2442</v>
      </c>
      <c r="D57" s="248"/>
      <c r="E57" s="248"/>
      <c r="F57" s="248"/>
      <c r="G57" s="248"/>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357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9">
        <v>13</v>
      </c>
      <c r="B58" s="240" t="s">
        <v>2443</v>
      </c>
      <c r="C58" s="257" t="s">
        <v>2444</v>
      </c>
      <c r="D58" s="241" t="s">
        <v>2425</v>
      </c>
      <c r="E58" s="242">
        <v>1</v>
      </c>
      <c r="F58" s="243"/>
      <c r="G58" s="244">
        <f>ROUND(E58*F58,2)</f>
        <v>0</v>
      </c>
      <c r="H58" s="243"/>
      <c r="I58" s="244">
        <f>ROUND(E58*H58,2)</f>
        <v>0</v>
      </c>
      <c r="J58" s="243"/>
      <c r="K58" s="244">
        <f>ROUND(E58*J58,2)</f>
        <v>0</v>
      </c>
      <c r="L58" s="244">
        <v>21</v>
      </c>
      <c r="M58" s="244">
        <f>G58*(1+L58/100)</f>
        <v>0</v>
      </c>
      <c r="N58" s="242">
        <v>0</v>
      </c>
      <c r="O58" s="242">
        <f>ROUND(E58*N58,2)</f>
        <v>0</v>
      </c>
      <c r="P58" s="242">
        <v>0</v>
      </c>
      <c r="Q58" s="242">
        <f>ROUND(E58*P58,2)</f>
        <v>0</v>
      </c>
      <c r="R58" s="244"/>
      <c r="S58" s="244" t="s">
        <v>413</v>
      </c>
      <c r="T58" s="245" t="s">
        <v>353</v>
      </c>
      <c r="U58" s="223">
        <v>0</v>
      </c>
      <c r="V58" s="223">
        <f>ROUND(E58*U58,2)</f>
        <v>0</v>
      </c>
      <c r="W58" s="223"/>
      <c r="X58" s="223" t="s">
        <v>437</v>
      </c>
      <c r="Y58" s="223" t="s">
        <v>355</v>
      </c>
      <c r="Z58" s="212"/>
      <c r="AA58" s="212"/>
      <c r="AB58" s="212"/>
      <c r="AC58" s="212"/>
      <c r="AD58" s="212"/>
      <c r="AE58" s="212"/>
      <c r="AF58" s="212"/>
      <c r="AG58" s="212" t="s">
        <v>438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8" t="s">
        <v>2445</v>
      </c>
      <c r="D59" s="246"/>
      <c r="E59" s="246"/>
      <c r="F59" s="246"/>
      <c r="G59" s="246"/>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357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9" t="s">
        <v>2446</v>
      </c>
      <c r="D60" s="248"/>
      <c r="E60" s="248"/>
      <c r="F60" s="248"/>
      <c r="G60" s="248"/>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357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9" t="s">
        <v>2447</v>
      </c>
      <c r="D61" s="248"/>
      <c r="E61" s="248"/>
      <c r="F61" s="248"/>
      <c r="G61" s="248"/>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357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9" t="s">
        <v>2448</v>
      </c>
      <c r="D62" s="248"/>
      <c r="E62" s="248"/>
      <c r="F62" s="248"/>
      <c r="G62" s="248"/>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357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9" t="s">
        <v>2449</v>
      </c>
      <c r="D63" s="248"/>
      <c r="E63" s="248"/>
      <c r="F63" s="248"/>
      <c r="G63" s="248"/>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357</v>
      </c>
      <c r="AH63" s="212"/>
      <c r="AI63" s="212"/>
      <c r="AJ63" s="212"/>
      <c r="AK63" s="212"/>
      <c r="AL63" s="212"/>
      <c r="AM63" s="212"/>
      <c r="AN63" s="212"/>
      <c r="AO63" s="212"/>
      <c r="AP63" s="212"/>
      <c r="AQ63" s="212"/>
      <c r="AR63" s="212"/>
      <c r="AS63" s="212"/>
      <c r="AT63" s="212"/>
      <c r="AU63" s="212"/>
      <c r="AV63" s="212"/>
      <c r="AW63" s="212"/>
      <c r="AX63" s="212"/>
      <c r="AY63" s="212"/>
      <c r="AZ63" s="212"/>
      <c r="BA63" s="247" t="str">
        <f>C63</f>
        <v>podmínek ze strany všech dotčených organizací (investora, provozovatele, zhotovitele apod.). Odpojovací</v>
      </c>
      <c r="BB63" s="212"/>
      <c r="BC63" s="212"/>
      <c r="BD63" s="212"/>
      <c r="BE63" s="212"/>
      <c r="BF63" s="212"/>
      <c r="BG63" s="212"/>
      <c r="BH63" s="212"/>
    </row>
    <row r="64" spans="1:60" outlineLevel="3" x14ac:dyDescent="0.2">
      <c r="A64" s="219"/>
      <c r="B64" s="220"/>
      <c r="C64" s="259" t="s">
        <v>2450</v>
      </c>
      <c r="D64" s="248"/>
      <c r="E64" s="248"/>
      <c r="F64" s="248"/>
      <c r="G64" s="248"/>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357</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9" t="s">
        <v>2451</v>
      </c>
      <c r="D65" s="248"/>
      <c r="E65" s="248"/>
      <c r="F65" s="248"/>
      <c r="G65" s="248"/>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357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9">
        <v>14</v>
      </c>
      <c r="B66" s="240" t="s">
        <v>2452</v>
      </c>
      <c r="C66" s="257" t="s">
        <v>2453</v>
      </c>
      <c r="D66" s="241" t="s">
        <v>2425</v>
      </c>
      <c r="E66" s="242">
        <v>1</v>
      </c>
      <c r="F66" s="243"/>
      <c r="G66" s="244">
        <f>ROUND(E66*F66,2)</f>
        <v>0</v>
      </c>
      <c r="H66" s="243"/>
      <c r="I66" s="244">
        <f>ROUND(E66*H66,2)</f>
        <v>0</v>
      </c>
      <c r="J66" s="243"/>
      <c r="K66" s="244">
        <f>ROUND(E66*J66,2)</f>
        <v>0</v>
      </c>
      <c r="L66" s="244">
        <v>21</v>
      </c>
      <c r="M66" s="244">
        <f>G66*(1+L66/100)</f>
        <v>0</v>
      </c>
      <c r="N66" s="242">
        <v>0</v>
      </c>
      <c r="O66" s="242">
        <f>ROUND(E66*N66,2)</f>
        <v>0</v>
      </c>
      <c r="P66" s="242">
        <v>0</v>
      </c>
      <c r="Q66" s="242">
        <f>ROUND(E66*P66,2)</f>
        <v>0</v>
      </c>
      <c r="R66" s="244"/>
      <c r="S66" s="244" t="s">
        <v>413</v>
      </c>
      <c r="T66" s="245" t="s">
        <v>353</v>
      </c>
      <c r="U66" s="223">
        <v>0</v>
      </c>
      <c r="V66" s="223">
        <f>ROUND(E66*U66,2)</f>
        <v>0</v>
      </c>
      <c r="W66" s="223"/>
      <c r="X66" s="223" t="s">
        <v>437</v>
      </c>
      <c r="Y66" s="223" t="s">
        <v>355</v>
      </c>
      <c r="Z66" s="212"/>
      <c r="AA66" s="212"/>
      <c r="AB66" s="212"/>
      <c r="AC66" s="212"/>
      <c r="AD66" s="212"/>
      <c r="AE66" s="212"/>
      <c r="AF66" s="212"/>
      <c r="AG66" s="212" t="s">
        <v>438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8" t="s">
        <v>2454</v>
      </c>
      <c r="D67" s="246"/>
      <c r="E67" s="246"/>
      <c r="F67" s="246"/>
      <c r="G67" s="246"/>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357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9" t="s">
        <v>2455</v>
      </c>
      <c r="D68" s="248"/>
      <c r="E68" s="248"/>
      <c r="F68" s="248"/>
      <c r="G68" s="248"/>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357</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9" t="s">
        <v>2448</v>
      </c>
      <c r="D69" s="248"/>
      <c r="E69" s="248"/>
      <c r="F69" s="248"/>
      <c r="G69" s="248"/>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357</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9" t="s">
        <v>2449</v>
      </c>
      <c r="D70" s="248"/>
      <c r="E70" s="248"/>
      <c r="F70" s="248"/>
      <c r="G70" s="248"/>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357</v>
      </c>
      <c r="AH70" s="212"/>
      <c r="AI70" s="212"/>
      <c r="AJ70" s="212"/>
      <c r="AK70" s="212"/>
      <c r="AL70" s="212"/>
      <c r="AM70" s="212"/>
      <c r="AN70" s="212"/>
      <c r="AO70" s="212"/>
      <c r="AP70" s="212"/>
      <c r="AQ70" s="212"/>
      <c r="AR70" s="212"/>
      <c r="AS70" s="212"/>
      <c r="AT70" s="212"/>
      <c r="AU70" s="212"/>
      <c r="AV70" s="212"/>
      <c r="AW70" s="212"/>
      <c r="AX70" s="212"/>
      <c r="AY70" s="212"/>
      <c r="AZ70" s="212"/>
      <c r="BA70" s="247" t="str">
        <f>C70</f>
        <v>podmínek ze strany všech dotčených organizací (investora, provozovatele, zhotovitele apod.). Odpojovací</v>
      </c>
      <c r="BB70" s="212"/>
      <c r="BC70" s="212"/>
      <c r="BD70" s="212"/>
      <c r="BE70" s="212"/>
      <c r="BF70" s="212"/>
      <c r="BG70" s="212"/>
      <c r="BH70" s="212"/>
    </row>
    <row r="71" spans="1:60" outlineLevel="3" x14ac:dyDescent="0.2">
      <c r="A71" s="219"/>
      <c r="B71" s="220"/>
      <c r="C71" s="259" t="s">
        <v>2450</v>
      </c>
      <c r="D71" s="248"/>
      <c r="E71" s="248"/>
      <c r="F71" s="248"/>
      <c r="G71" s="248"/>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357</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9" t="s">
        <v>2451</v>
      </c>
      <c r="D72" s="248"/>
      <c r="E72" s="248"/>
      <c r="F72" s="248"/>
      <c r="G72" s="248"/>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357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9">
        <v>15</v>
      </c>
      <c r="B73" s="240" t="s">
        <v>2456</v>
      </c>
      <c r="C73" s="257" t="s">
        <v>2457</v>
      </c>
      <c r="D73" s="241" t="s">
        <v>2425</v>
      </c>
      <c r="E73" s="242">
        <v>1</v>
      </c>
      <c r="F73" s="243"/>
      <c r="G73" s="244">
        <f>ROUND(E73*F73,2)</f>
        <v>0</v>
      </c>
      <c r="H73" s="243"/>
      <c r="I73" s="244">
        <f>ROUND(E73*H73,2)</f>
        <v>0</v>
      </c>
      <c r="J73" s="243"/>
      <c r="K73" s="244">
        <f>ROUND(E73*J73,2)</f>
        <v>0</v>
      </c>
      <c r="L73" s="244">
        <v>21</v>
      </c>
      <c r="M73" s="244">
        <f>G73*(1+L73/100)</f>
        <v>0</v>
      </c>
      <c r="N73" s="242">
        <v>0</v>
      </c>
      <c r="O73" s="242">
        <f>ROUND(E73*N73,2)</f>
        <v>0</v>
      </c>
      <c r="P73" s="242">
        <v>0</v>
      </c>
      <c r="Q73" s="242">
        <f>ROUND(E73*P73,2)</f>
        <v>0</v>
      </c>
      <c r="R73" s="244"/>
      <c r="S73" s="244" t="s">
        <v>413</v>
      </c>
      <c r="T73" s="245" t="s">
        <v>353</v>
      </c>
      <c r="U73" s="223">
        <v>0</v>
      </c>
      <c r="V73" s="223">
        <f>ROUND(E73*U73,2)</f>
        <v>0</v>
      </c>
      <c r="W73" s="223"/>
      <c r="X73" s="223" t="s">
        <v>437</v>
      </c>
      <c r="Y73" s="223" t="s">
        <v>355</v>
      </c>
      <c r="Z73" s="212"/>
      <c r="AA73" s="212"/>
      <c r="AB73" s="212"/>
      <c r="AC73" s="212"/>
      <c r="AD73" s="212"/>
      <c r="AE73" s="212"/>
      <c r="AF73" s="212"/>
      <c r="AG73" s="212" t="s">
        <v>438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8" t="s">
        <v>2458</v>
      </c>
      <c r="D74" s="246"/>
      <c r="E74" s="246"/>
      <c r="F74" s="246"/>
      <c r="G74" s="246"/>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357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9" t="s">
        <v>2459</v>
      </c>
      <c r="D75" s="248"/>
      <c r="E75" s="248"/>
      <c r="F75" s="248"/>
      <c r="G75" s="248"/>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357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9" t="s">
        <v>2448</v>
      </c>
      <c r="D76" s="248"/>
      <c r="E76" s="248"/>
      <c r="F76" s="248"/>
      <c r="G76" s="248"/>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357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9" t="s">
        <v>2449</v>
      </c>
      <c r="D77" s="248"/>
      <c r="E77" s="248"/>
      <c r="F77" s="248"/>
      <c r="G77" s="248"/>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357</v>
      </c>
      <c r="AH77" s="212"/>
      <c r="AI77" s="212"/>
      <c r="AJ77" s="212"/>
      <c r="AK77" s="212"/>
      <c r="AL77" s="212"/>
      <c r="AM77" s="212"/>
      <c r="AN77" s="212"/>
      <c r="AO77" s="212"/>
      <c r="AP77" s="212"/>
      <c r="AQ77" s="212"/>
      <c r="AR77" s="212"/>
      <c r="AS77" s="212"/>
      <c r="AT77" s="212"/>
      <c r="AU77" s="212"/>
      <c r="AV77" s="212"/>
      <c r="AW77" s="212"/>
      <c r="AX77" s="212"/>
      <c r="AY77" s="212"/>
      <c r="AZ77" s="212"/>
      <c r="BA77" s="247" t="str">
        <f>C77</f>
        <v>podmínek ze strany všech dotčených organizací (investora, provozovatele, zhotovitele apod.). Odpojovací</v>
      </c>
      <c r="BB77" s="212"/>
      <c r="BC77" s="212"/>
      <c r="BD77" s="212"/>
      <c r="BE77" s="212"/>
      <c r="BF77" s="212"/>
      <c r="BG77" s="212"/>
      <c r="BH77" s="212"/>
    </row>
    <row r="78" spans="1:60" outlineLevel="3" x14ac:dyDescent="0.2">
      <c r="A78" s="219"/>
      <c r="B78" s="220"/>
      <c r="C78" s="259" t="s">
        <v>2450</v>
      </c>
      <c r="D78" s="248"/>
      <c r="E78" s="248"/>
      <c r="F78" s="248"/>
      <c r="G78" s="248"/>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357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9" t="s">
        <v>2451</v>
      </c>
      <c r="D79" s="248"/>
      <c r="E79" s="248"/>
      <c r="F79" s="248"/>
      <c r="G79" s="248"/>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357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347</v>
      </c>
      <c r="B80" s="230" t="s">
        <v>214</v>
      </c>
      <c r="C80" s="256" t="s">
        <v>215</v>
      </c>
      <c r="D80" s="231"/>
      <c r="E80" s="232"/>
      <c r="F80" s="233"/>
      <c r="G80" s="233">
        <f>SUMIF(AG81:AG82,"&lt;&gt;NOR",G81:G82)</f>
        <v>0</v>
      </c>
      <c r="H80" s="233"/>
      <c r="I80" s="233">
        <f>SUM(I81:I82)</f>
        <v>0</v>
      </c>
      <c r="J80" s="233"/>
      <c r="K80" s="233">
        <f>SUM(K81:K82)</f>
        <v>0</v>
      </c>
      <c r="L80" s="233"/>
      <c r="M80" s="233">
        <f>SUM(M81:M82)</f>
        <v>0</v>
      </c>
      <c r="N80" s="232"/>
      <c r="O80" s="232">
        <f>SUM(O81:O82)</f>
        <v>42.09</v>
      </c>
      <c r="P80" s="232"/>
      <c r="Q80" s="232">
        <f>SUM(Q81:Q82)</f>
        <v>0</v>
      </c>
      <c r="R80" s="233"/>
      <c r="S80" s="233"/>
      <c r="T80" s="234"/>
      <c r="U80" s="228"/>
      <c r="V80" s="228">
        <f>SUM(V81:V82)</f>
        <v>3.66</v>
      </c>
      <c r="W80" s="228"/>
      <c r="X80" s="228"/>
      <c r="Y80" s="228"/>
      <c r="AG80" t="s">
        <v>348</v>
      </c>
    </row>
    <row r="81" spans="1:60" ht="22.5" outlineLevel="1" x14ac:dyDescent="0.2">
      <c r="A81" s="239">
        <v>16</v>
      </c>
      <c r="B81" s="240" t="s">
        <v>2460</v>
      </c>
      <c r="C81" s="257" t="s">
        <v>2461</v>
      </c>
      <c r="D81" s="241" t="s">
        <v>486</v>
      </c>
      <c r="E81" s="242">
        <v>122</v>
      </c>
      <c r="F81" s="243"/>
      <c r="G81" s="244">
        <f>ROUND(E81*F81,2)</f>
        <v>0</v>
      </c>
      <c r="H81" s="243"/>
      <c r="I81" s="244">
        <f>ROUND(E81*H81,2)</f>
        <v>0</v>
      </c>
      <c r="J81" s="243"/>
      <c r="K81" s="244">
        <f>ROUND(E81*J81,2)</f>
        <v>0</v>
      </c>
      <c r="L81" s="244">
        <v>21</v>
      </c>
      <c r="M81" s="244">
        <f>G81*(1+L81/100)</f>
        <v>0</v>
      </c>
      <c r="N81" s="242">
        <v>0.34499999999999997</v>
      </c>
      <c r="O81" s="242">
        <f>ROUND(E81*N81,2)</f>
        <v>42.09</v>
      </c>
      <c r="P81" s="242">
        <v>0</v>
      </c>
      <c r="Q81" s="242">
        <f>ROUND(E81*P81,2)</f>
        <v>0</v>
      </c>
      <c r="R81" s="244" t="s">
        <v>937</v>
      </c>
      <c r="S81" s="244" t="s">
        <v>352</v>
      </c>
      <c r="T81" s="245" t="s">
        <v>1620</v>
      </c>
      <c r="U81" s="223">
        <v>0.03</v>
      </c>
      <c r="V81" s="223">
        <f>ROUND(E81*U81,2)</f>
        <v>3.66</v>
      </c>
      <c r="W81" s="223"/>
      <c r="X81" s="223" t="s">
        <v>437</v>
      </c>
      <c r="Y81" s="223" t="s">
        <v>355</v>
      </c>
      <c r="Z81" s="212"/>
      <c r="AA81" s="212"/>
      <c r="AB81" s="212"/>
      <c r="AC81" s="212"/>
      <c r="AD81" s="212"/>
      <c r="AE81" s="212"/>
      <c r="AF81" s="212"/>
      <c r="AG81" s="212" t="s">
        <v>438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74" t="s">
        <v>2462</v>
      </c>
      <c r="D82" s="264"/>
      <c r="E82" s="265">
        <v>122</v>
      </c>
      <c r="F82" s="223"/>
      <c r="G82" s="22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442</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9" t="s">
        <v>347</v>
      </c>
      <c r="B83" s="230" t="s">
        <v>228</v>
      </c>
      <c r="C83" s="256" t="s">
        <v>229</v>
      </c>
      <c r="D83" s="231"/>
      <c r="E83" s="232"/>
      <c r="F83" s="233"/>
      <c r="G83" s="233">
        <f>SUMIF(AG84:AG89,"&lt;&gt;NOR",G84:G89)</f>
        <v>0</v>
      </c>
      <c r="H83" s="233"/>
      <c r="I83" s="233">
        <f>SUM(I84:I89)</f>
        <v>0</v>
      </c>
      <c r="J83" s="233"/>
      <c r="K83" s="233">
        <f>SUM(K84:K89)</f>
        <v>0</v>
      </c>
      <c r="L83" s="233"/>
      <c r="M83" s="233">
        <f>SUM(M84:M89)</f>
        <v>0</v>
      </c>
      <c r="N83" s="232"/>
      <c r="O83" s="232">
        <f>SUM(O84:O89)</f>
        <v>4.74</v>
      </c>
      <c r="P83" s="232"/>
      <c r="Q83" s="232">
        <f>SUM(Q84:Q89)</f>
        <v>0</v>
      </c>
      <c r="R83" s="233"/>
      <c r="S83" s="233"/>
      <c r="T83" s="234"/>
      <c r="U83" s="228"/>
      <c r="V83" s="228">
        <f>SUM(V84:V89)</f>
        <v>5.46</v>
      </c>
      <c r="W83" s="228"/>
      <c r="X83" s="228"/>
      <c r="Y83" s="228"/>
      <c r="AG83" t="s">
        <v>348</v>
      </c>
    </row>
    <row r="84" spans="1:60" ht="33.75" outlineLevel="1" x14ac:dyDescent="0.2">
      <c r="A84" s="239">
        <v>17</v>
      </c>
      <c r="B84" s="240" t="s">
        <v>2463</v>
      </c>
      <c r="C84" s="257" t="s">
        <v>2464</v>
      </c>
      <c r="D84" s="241" t="s">
        <v>537</v>
      </c>
      <c r="E84" s="242">
        <v>20</v>
      </c>
      <c r="F84" s="243"/>
      <c r="G84" s="244">
        <f>ROUND(E84*F84,2)</f>
        <v>0</v>
      </c>
      <c r="H84" s="243"/>
      <c r="I84" s="244">
        <f>ROUND(E84*H84,2)</f>
        <v>0</v>
      </c>
      <c r="J84" s="243"/>
      <c r="K84" s="244">
        <f>ROUND(E84*J84,2)</f>
        <v>0</v>
      </c>
      <c r="L84" s="244">
        <v>21</v>
      </c>
      <c r="M84" s="244">
        <f>G84*(1+L84/100)</f>
        <v>0</v>
      </c>
      <c r="N84" s="242">
        <v>0.16108</v>
      </c>
      <c r="O84" s="242">
        <f>ROUND(E84*N84,2)</f>
        <v>3.22</v>
      </c>
      <c r="P84" s="242">
        <v>0</v>
      </c>
      <c r="Q84" s="242">
        <f>ROUND(E84*P84,2)</f>
        <v>0</v>
      </c>
      <c r="R84" s="244" t="s">
        <v>937</v>
      </c>
      <c r="S84" s="244" t="s">
        <v>352</v>
      </c>
      <c r="T84" s="245" t="s">
        <v>1620</v>
      </c>
      <c r="U84" s="223">
        <v>0.23</v>
      </c>
      <c r="V84" s="223">
        <f>ROUND(E84*U84,2)</f>
        <v>4.5999999999999996</v>
      </c>
      <c r="W84" s="223"/>
      <c r="X84" s="223" t="s">
        <v>437</v>
      </c>
      <c r="Y84" s="223" t="s">
        <v>355</v>
      </c>
      <c r="Z84" s="212"/>
      <c r="AA84" s="212"/>
      <c r="AB84" s="212"/>
      <c r="AC84" s="212"/>
      <c r="AD84" s="212"/>
      <c r="AE84" s="212"/>
      <c r="AF84" s="212"/>
      <c r="AG84" s="212" t="s">
        <v>438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73" t="s">
        <v>942</v>
      </c>
      <c r="D85" s="270"/>
      <c r="E85" s="270"/>
      <c r="F85" s="270"/>
      <c r="G85" s="270"/>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440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2" x14ac:dyDescent="0.2">
      <c r="A86" s="219"/>
      <c r="B86" s="220"/>
      <c r="C86" s="274" t="s">
        <v>2465</v>
      </c>
      <c r="D86" s="264"/>
      <c r="E86" s="265">
        <v>20</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442</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9">
        <v>18</v>
      </c>
      <c r="B87" s="240" t="s">
        <v>2466</v>
      </c>
      <c r="C87" s="257" t="s">
        <v>2467</v>
      </c>
      <c r="D87" s="241" t="s">
        <v>450</v>
      </c>
      <c r="E87" s="242">
        <v>0.6</v>
      </c>
      <c r="F87" s="243"/>
      <c r="G87" s="244">
        <f>ROUND(E87*F87,2)</f>
        <v>0</v>
      </c>
      <c r="H87" s="243"/>
      <c r="I87" s="244">
        <f>ROUND(E87*H87,2)</f>
        <v>0</v>
      </c>
      <c r="J87" s="243"/>
      <c r="K87" s="244">
        <f>ROUND(E87*J87,2)</f>
        <v>0</v>
      </c>
      <c r="L87" s="244">
        <v>21</v>
      </c>
      <c r="M87" s="244">
        <f>G87*(1+L87/100)</f>
        <v>0</v>
      </c>
      <c r="N87" s="242">
        <v>2.5249999999999999</v>
      </c>
      <c r="O87" s="242">
        <f>ROUND(E87*N87,2)</f>
        <v>1.52</v>
      </c>
      <c r="P87" s="242">
        <v>0</v>
      </c>
      <c r="Q87" s="242">
        <f>ROUND(E87*P87,2)</f>
        <v>0</v>
      </c>
      <c r="R87" s="244" t="s">
        <v>937</v>
      </c>
      <c r="S87" s="244" t="s">
        <v>352</v>
      </c>
      <c r="T87" s="245" t="s">
        <v>1620</v>
      </c>
      <c r="U87" s="223">
        <v>1.44</v>
      </c>
      <c r="V87" s="223">
        <f>ROUND(E87*U87,2)</f>
        <v>0.86</v>
      </c>
      <c r="W87" s="223"/>
      <c r="X87" s="223" t="s">
        <v>437</v>
      </c>
      <c r="Y87" s="223" t="s">
        <v>355</v>
      </c>
      <c r="Z87" s="212"/>
      <c r="AA87" s="212"/>
      <c r="AB87" s="212"/>
      <c r="AC87" s="212"/>
      <c r="AD87" s="212"/>
      <c r="AE87" s="212"/>
      <c r="AF87" s="212"/>
      <c r="AG87" s="212" t="s">
        <v>438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73" t="s">
        <v>2468</v>
      </c>
      <c r="D88" s="270"/>
      <c r="E88" s="270"/>
      <c r="F88" s="270"/>
      <c r="G88" s="270"/>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440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2" x14ac:dyDescent="0.2">
      <c r="A89" s="219"/>
      <c r="B89" s="220"/>
      <c r="C89" s="274" t="s">
        <v>2469</v>
      </c>
      <c r="D89" s="264"/>
      <c r="E89" s="265">
        <v>0.6</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442</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9" t="s">
        <v>347</v>
      </c>
      <c r="B90" s="230" t="s">
        <v>236</v>
      </c>
      <c r="C90" s="256" t="s">
        <v>237</v>
      </c>
      <c r="D90" s="231"/>
      <c r="E90" s="232"/>
      <c r="F90" s="233"/>
      <c r="G90" s="233">
        <f>SUMIF(AG91:AG99,"&lt;&gt;NOR",G91:G99)</f>
        <v>0</v>
      </c>
      <c r="H90" s="233"/>
      <c r="I90" s="233">
        <f>SUM(I91:I99)</f>
        <v>0</v>
      </c>
      <c r="J90" s="233"/>
      <c r="K90" s="233">
        <f>SUM(K91:K99)</f>
        <v>0</v>
      </c>
      <c r="L90" s="233"/>
      <c r="M90" s="233">
        <f>SUM(M91:M99)</f>
        <v>0</v>
      </c>
      <c r="N90" s="232"/>
      <c r="O90" s="232">
        <f>SUM(O91:O99)</f>
        <v>0</v>
      </c>
      <c r="P90" s="232"/>
      <c r="Q90" s="232">
        <f>SUM(Q91:Q99)</f>
        <v>86.72</v>
      </c>
      <c r="R90" s="233"/>
      <c r="S90" s="233"/>
      <c r="T90" s="234"/>
      <c r="U90" s="228"/>
      <c r="V90" s="228">
        <f>SUM(V91:V99)</f>
        <v>235.54000000000002</v>
      </c>
      <c r="W90" s="228"/>
      <c r="X90" s="228"/>
      <c r="Y90" s="228"/>
      <c r="AG90" t="s">
        <v>348</v>
      </c>
    </row>
    <row r="91" spans="1:60" outlineLevel="1" x14ac:dyDescent="0.2">
      <c r="A91" s="239">
        <v>19</v>
      </c>
      <c r="B91" s="240" t="s">
        <v>2470</v>
      </c>
      <c r="C91" s="257" t="s">
        <v>2471</v>
      </c>
      <c r="D91" s="241" t="s">
        <v>450</v>
      </c>
      <c r="E91" s="242">
        <v>23.867999999999999</v>
      </c>
      <c r="F91" s="243"/>
      <c r="G91" s="244">
        <f>ROUND(E91*F91,2)</f>
        <v>0</v>
      </c>
      <c r="H91" s="243"/>
      <c r="I91" s="244">
        <f>ROUND(E91*H91,2)</f>
        <v>0</v>
      </c>
      <c r="J91" s="243"/>
      <c r="K91" s="244">
        <f>ROUND(E91*J91,2)</f>
        <v>0</v>
      </c>
      <c r="L91" s="244">
        <v>21</v>
      </c>
      <c r="M91" s="244">
        <f>G91*(1+L91/100)</f>
        <v>0</v>
      </c>
      <c r="N91" s="242">
        <v>0</v>
      </c>
      <c r="O91" s="242">
        <f>ROUND(E91*N91,2)</f>
        <v>0</v>
      </c>
      <c r="P91" s="242">
        <v>2.2000000000000002</v>
      </c>
      <c r="Q91" s="242">
        <f>ROUND(E91*P91,2)</f>
        <v>52.51</v>
      </c>
      <c r="R91" s="244" t="s">
        <v>1017</v>
      </c>
      <c r="S91" s="244" t="s">
        <v>352</v>
      </c>
      <c r="T91" s="245" t="s">
        <v>1620</v>
      </c>
      <c r="U91" s="223">
        <v>3.86</v>
      </c>
      <c r="V91" s="223">
        <f>ROUND(E91*U91,2)</f>
        <v>92.13</v>
      </c>
      <c r="W91" s="223"/>
      <c r="X91" s="223" t="s">
        <v>437</v>
      </c>
      <c r="Y91" s="223" t="s">
        <v>355</v>
      </c>
      <c r="Z91" s="212"/>
      <c r="AA91" s="212"/>
      <c r="AB91" s="212"/>
      <c r="AC91" s="212"/>
      <c r="AD91" s="212"/>
      <c r="AE91" s="212"/>
      <c r="AF91" s="212"/>
      <c r="AG91" s="212" t="s">
        <v>438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73" t="s">
        <v>2472</v>
      </c>
      <c r="D92" s="270"/>
      <c r="E92" s="270"/>
      <c r="F92" s="270"/>
      <c r="G92" s="270"/>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440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2" x14ac:dyDescent="0.2">
      <c r="A93" s="219"/>
      <c r="B93" s="220"/>
      <c r="C93" s="274" t="s">
        <v>2473</v>
      </c>
      <c r="D93" s="264"/>
      <c r="E93" s="265">
        <v>23.867999999999999</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442</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9">
        <v>20</v>
      </c>
      <c r="B94" s="240" t="s">
        <v>2474</v>
      </c>
      <c r="C94" s="257" t="s">
        <v>2475</v>
      </c>
      <c r="D94" s="241" t="s">
        <v>450</v>
      </c>
      <c r="E94" s="242">
        <v>9.9450000000000003</v>
      </c>
      <c r="F94" s="243"/>
      <c r="G94" s="244">
        <f>ROUND(E94*F94,2)</f>
        <v>0</v>
      </c>
      <c r="H94" s="243"/>
      <c r="I94" s="244">
        <f>ROUND(E94*H94,2)</f>
        <v>0</v>
      </c>
      <c r="J94" s="243"/>
      <c r="K94" s="244">
        <f>ROUND(E94*J94,2)</f>
        <v>0</v>
      </c>
      <c r="L94" s="244">
        <v>21</v>
      </c>
      <c r="M94" s="244">
        <f>G94*(1+L94/100)</f>
        <v>0</v>
      </c>
      <c r="N94" s="242">
        <v>0</v>
      </c>
      <c r="O94" s="242">
        <f>ROUND(E94*N94,2)</f>
        <v>0</v>
      </c>
      <c r="P94" s="242">
        <v>2</v>
      </c>
      <c r="Q94" s="242">
        <f>ROUND(E94*P94,2)</f>
        <v>19.89</v>
      </c>
      <c r="R94" s="244" t="s">
        <v>1017</v>
      </c>
      <c r="S94" s="244" t="s">
        <v>352</v>
      </c>
      <c r="T94" s="245" t="s">
        <v>1620</v>
      </c>
      <c r="U94" s="223">
        <v>6.44</v>
      </c>
      <c r="V94" s="223">
        <f>ROUND(E94*U94,2)</f>
        <v>64.05</v>
      </c>
      <c r="W94" s="223"/>
      <c r="X94" s="223" t="s">
        <v>437</v>
      </c>
      <c r="Y94" s="223" t="s">
        <v>355</v>
      </c>
      <c r="Z94" s="212"/>
      <c r="AA94" s="212"/>
      <c r="AB94" s="212"/>
      <c r="AC94" s="212"/>
      <c r="AD94" s="212"/>
      <c r="AE94" s="212"/>
      <c r="AF94" s="212"/>
      <c r="AG94" s="212" t="s">
        <v>438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73" t="s">
        <v>2472</v>
      </c>
      <c r="D95" s="270"/>
      <c r="E95" s="270"/>
      <c r="F95" s="270"/>
      <c r="G95" s="270"/>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440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2" x14ac:dyDescent="0.2">
      <c r="A96" s="219"/>
      <c r="B96" s="220"/>
      <c r="C96" s="274" t="s">
        <v>2476</v>
      </c>
      <c r="D96" s="264"/>
      <c r="E96" s="265">
        <v>9.9450000000000003</v>
      </c>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442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9">
        <v>21</v>
      </c>
      <c r="B97" s="240" t="s">
        <v>2477</v>
      </c>
      <c r="C97" s="257" t="s">
        <v>2478</v>
      </c>
      <c r="D97" s="241" t="s">
        <v>450</v>
      </c>
      <c r="E97" s="242">
        <v>5.9669999999999996</v>
      </c>
      <c r="F97" s="243"/>
      <c r="G97" s="244">
        <f>ROUND(E97*F97,2)</f>
        <v>0</v>
      </c>
      <c r="H97" s="243"/>
      <c r="I97" s="244">
        <f>ROUND(E97*H97,2)</f>
        <v>0</v>
      </c>
      <c r="J97" s="243"/>
      <c r="K97" s="244">
        <f>ROUND(E97*J97,2)</f>
        <v>0</v>
      </c>
      <c r="L97" s="244">
        <v>21</v>
      </c>
      <c r="M97" s="244">
        <f>G97*(1+L97/100)</f>
        <v>0</v>
      </c>
      <c r="N97" s="242">
        <v>0</v>
      </c>
      <c r="O97" s="242">
        <f>ROUND(E97*N97,2)</f>
        <v>0</v>
      </c>
      <c r="P97" s="242">
        <v>2.4</v>
      </c>
      <c r="Q97" s="242">
        <f>ROUND(E97*P97,2)</f>
        <v>14.32</v>
      </c>
      <c r="R97" s="244" t="s">
        <v>1017</v>
      </c>
      <c r="S97" s="244" t="s">
        <v>352</v>
      </c>
      <c r="T97" s="245" t="s">
        <v>1620</v>
      </c>
      <c r="U97" s="223">
        <v>13.3</v>
      </c>
      <c r="V97" s="223">
        <f>ROUND(E97*U97,2)</f>
        <v>79.36</v>
      </c>
      <c r="W97" s="223"/>
      <c r="X97" s="223" t="s">
        <v>437</v>
      </c>
      <c r="Y97" s="223" t="s">
        <v>355</v>
      </c>
      <c r="Z97" s="212"/>
      <c r="AA97" s="212"/>
      <c r="AB97" s="212"/>
      <c r="AC97" s="212"/>
      <c r="AD97" s="212"/>
      <c r="AE97" s="212"/>
      <c r="AF97" s="212"/>
      <c r="AG97" s="212" t="s">
        <v>438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73" t="s">
        <v>2479</v>
      </c>
      <c r="D98" s="270"/>
      <c r="E98" s="270"/>
      <c r="F98" s="270"/>
      <c r="G98" s="270"/>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440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2" x14ac:dyDescent="0.2">
      <c r="A99" s="219"/>
      <c r="B99" s="220"/>
      <c r="C99" s="274" t="s">
        <v>2480</v>
      </c>
      <c r="D99" s="264"/>
      <c r="E99" s="265">
        <v>5.9669999999999996</v>
      </c>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442</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29" t="s">
        <v>347</v>
      </c>
      <c r="B100" s="230" t="s">
        <v>240</v>
      </c>
      <c r="C100" s="256" t="s">
        <v>241</v>
      </c>
      <c r="D100" s="231"/>
      <c r="E100" s="232"/>
      <c r="F100" s="233"/>
      <c r="G100" s="233">
        <f>SUMIF(AG101:AG111,"&lt;&gt;NOR",G101:G111)</f>
        <v>0</v>
      </c>
      <c r="H100" s="233"/>
      <c r="I100" s="233">
        <f>SUM(I101:I111)</f>
        <v>0</v>
      </c>
      <c r="J100" s="233"/>
      <c r="K100" s="233">
        <f>SUM(K101:K111)</f>
        <v>0</v>
      </c>
      <c r="L100" s="233"/>
      <c r="M100" s="233">
        <f>SUM(M101:M111)</f>
        <v>0</v>
      </c>
      <c r="N100" s="232"/>
      <c r="O100" s="232">
        <f>SUM(O101:O111)</f>
        <v>0.05</v>
      </c>
      <c r="P100" s="232"/>
      <c r="Q100" s="232">
        <f>SUM(Q101:Q111)</f>
        <v>164.15</v>
      </c>
      <c r="R100" s="233"/>
      <c r="S100" s="233"/>
      <c r="T100" s="234"/>
      <c r="U100" s="228"/>
      <c r="V100" s="228">
        <f>SUM(V101:V111)</f>
        <v>212.27</v>
      </c>
      <c r="W100" s="228"/>
      <c r="X100" s="228"/>
      <c r="Y100" s="228"/>
      <c r="AG100" t="s">
        <v>348</v>
      </c>
    </row>
    <row r="101" spans="1:60" ht="33.75" outlineLevel="1" x14ac:dyDescent="0.2">
      <c r="A101" s="239">
        <v>22</v>
      </c>
      <c r="B101" s="240" t="s">
        <v>2481</v>
      </c>
      <c r="C101" s="257" t="s">
        <v>2482</v>
      </c>
      <c r="D101" s="241" t="s">
        <v>450</v>
      </c>
      <c r="E101" s="242">
        <v>69.75</v>
      </c>
      <c r="F101" s="243"/>
      <c r="G101" s="244">
        <f>ROUND(E101*F101,2)</f>
        <v>0</v>
      </c>
      <c r="H101" s="243"/>
      <c r="I101" s="244">
        <f>ROUND(E101*H101,2)</f>
        <v>0</v>
      </c>
      <c r="J101" s="243"/>
      <c r="K101" s="244">
        <f>ROUND(E101*J101,2)</f>
        <v>0</v>
      </c>
      <c r="L101" s="244">
        <v>21</v>
      </c>
      <c r="M101" s="244">
        <f>G101*(1+L101/100)</f>
        <v>0</v>
      </c>
      <c r="N101" s="242">
        <v>7.3999999999999999E-4</v>
      </c>
      <c r="O101" s="242">
        <f>ROUND(E101*N101,2)</f>
        <v>0.05</v>
      </c>
      <c r="P101" s="242">
        <v>0.37</v>
      </c>
      <c r="Q101" s="242">
        <f>ROUND(E101*P101,2)</f>
        <v>25.81</v>
      </c>
      <c r="R101" s="244" t="s">
        <v>2483</v>
      </c>
      <c r="S101" s="244" t="s">
        <v>352</v>
      </c>
      <c r="T101" s="245" t="s">
        <v>1620</v>
      </c>
      <c r="U101" s="223">
        <v>1.23</v>
      </c>
      <c r="V101" s="223">
        <f>ROUND(E101*U101,2)</f>
        <v>85.79</v>
      </c>
      <c r="W101" s="223"/>
      <c r="X101" s="223" t="s">
        <v>437</v>
      </c>
      <c r="Y101" s="223" t="s">
        <v>355</v>
      </c>
      <c r="Z101" s="212"/>
      <c r="AA101" s="212"/>
      <c r="AB101" s="212"/>
      <c r="AC101" s="212"/>
      <c r="AD101" s="212"/>
      <c r="AE101" s="212"/>
      <c r="AF101" s="212"/>
      <c r="AG101" s="212" t="s">
        <v>438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58" t="s">
        <v>2484</v>
      </c>
      <c r="D102" s="246"/>
      <c r="E102" s="246"/>
      <c r="F102" s="246"/>
      <c r="G102" s="246"/>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357</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9" t="s">
        <v>1628</v>
      </c>
      <c r="D103" s="248"/>
      <c r="E103" s="248"/>
      <c r="F103" s="248"/>
      <c r="G103" s="248"/>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357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9" t="s">
        <v>1629</v>
      </c>
      <c r="D104" s="248"/>
      <c r="E104" s="248"/>
      <c r="F104" s="248"/>
      <c r="G104" s="248"/>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357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2" x14ac:dyDescent="0.2">
      <c r="A105" s="219"/>
      <c r="B105" s="220"/>
      <c r="C105" s="274" t="s">
        <v>2485</v>
      </c>
      <c r="D105" s="264"/>
      <c r="E105" s="265">
        <v>69.75</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442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33.75" outlineLevel="1" x14ac:dyDescent="0.2">
      <c r="A106" s="239">
        <v>23</v>
      </c>
      <c r="B106" s="240" t="s">
        <v>2486</v>
      </c>
      <c r="C106" s="257" t="s">
        <v>2487</v>
      </c>
      <c r="D106" s="241" t="s">
        <v>450</v>
      </c>
      <c r="E106" s="242">
        <v>395.25</v>
      </c>
      <c r="F106" s="243"/>
      <c r="G106" s="244">
        <f>ROUND(E106*F106,2)</f>
        <v>0</v>
      </c>
      <c r="H106" s="243"/>
      <c r="I106" s="244">
        <f>ROUND(E106*H106,2)</f>
        <v>0</v>
      </c>
      <c r="J106" s="243"/>
      <c r="K106" s="244">
        <f>ROUND(E106*J106,2)</f>
        <v>0</v>
      </c>
      <c r="L106" s="244">
        <v>21</v>
      </c>
      <c r="M106" s="244">
        <f>G106*(1+L106/100)</f>
        <v>0</v>
      </c>
      <c r="N106" s="242">
        <v>0</v>
      </c>
      <c r="O106" s="242">
        <f>ROUND(E106*N106,2)</f>
        <v>0</v>
      </c>
      <c r="P106" s="242">
        <v>0.35</v>
      </c>
      <c r="Q106" s="242">
        <f>ROUND(E106*P106,2)</f>
        <v>138.34</v>
      </c>
      <c r="R106" s="244" t="s">
        <v>2483</v>
      </c>
      <c r="S106" s="244" t="s">
        <v>352</v>
      </c>
      <c r="T106" s="245" t="s">
        <v>1620</v>
      </c>
      <c r="U106" s="223">
        <v>0.32</v>
      </c>
      <c r="V106" s="223">
        <f>ROUND(E106*U106,2)</f>
        <v>126.48</v>
      </c>
      <c r="W106" s="223"/>
      <c r="X106" s="223" t="s">
        <v>437</v>
      </c>
      <c r="Y106" s="223" t="s">
        <v>355</v>
      </c>
      <c r="Z106" s="212"/>
      <c r="AA106" s="212"/>
      <c r="AB106" s="212"/>
      <c r="AC106" s="212"/>
      <c r="AD106" s="212"/>
      <c r="AE106" s="212"/>
      <c r="AF106" s="212"/>
      <c r="AG106" s="212" t="s">
        <v>438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73" t="s">
        <v>2488</v>
      </c>
      <c r="D107" s="270"/>
      <c r="E107" s="270"/>
      <c r="F107" s="270"/>
      <c r="G107" s="270"/>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440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9" t="s">
        <v>2484</v>
      </c>
      <c r="D108" s="248"/>
      <c r="E108" s="248"/>
      <c r="F108" s="248"/>
      <c r="G108" s="248"/>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357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9" t="s">
        <v>1628</v>
      </c>
      <c r="D109" s="248"/>
      <c r="E109" s="248"/>
      <c r="F109" s="248"/>
      <c r="G109" s="248"/>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357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9" t="s">
        <v>1629</v>
      </c>
      <c r="D110" s="248"/>
      <c r="E110" s="248"/>
      <c r="F110" s="248"/>
      <c r="G110" s="248"/>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357</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2" x14ac:dyDescent="0.2">
      <c r="A111" s="219"/>
      <c r="B111" s="220"/>
      <c r="C111" s="274" t="s">
        <v>2489</v>
      </c>
      <c r="D111" s="264"/>
      <c r="E111" s="265">
        <v>395.25</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442</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29" t="s">
        <v>347</v>
      </c>
      <c r="B112" s="230" t="s">
        <v>242</v>
      </c>
      <c r="C112" s="256" t="s">
        <v>243</v>
      </c>
      <c r="D112" s="231"/>
      <c r="E112" s="232"/>
      <c r="F112" s="233"/>
      <c r="G112" s="233">
        <f>SUMIF(AG113:AG117,"&lt;&gt;NOR",G113:G117)</f>
        <v>0</v>
      </c>
      <c r="H112" s="233"/>
      <c r="I112" s="233">
        <f>SUM(I113:I117)</f>
        <v>0</v>
      </c>
      <c r="J112" s="233"/>
      <c r="K112" s="233">
        <f>SUM(K113:K117)</f>
        <v>0</v>
      </c>
      <c r="L112" s="233"/>
      <c r="M112" s="233">
        <f>SUM(M113:M117)</f>
        <v>0</v>
      </c>
      <c r="N112" s="232"/>
      <c r="O112" s="232">
        <f>SUM(O113:O117)</f>
        <v>0</v>
      </c>
      <c r="P112" s="232"/>
      <c r="Q112" s="232">
        <f>SUM(Q113:Q117)</f>
        <v>0</v>
      </c>
      <c r="R112" s="233"/>
      <c r="S112" s="233"/>
      <c r="T112" s="234"/>
      <c r="U112" s="228"/>
      <c r="V112" s="228">
        <f>SUM(V113:V117)</f>
        <v>2.46</v>
      </c>
      <c r="W112" s="228"/>
      <c r="X112" s="228"/>
      <c r="Y112" s="228"/>
      <c r="AG112" t="s">
        <v>348</v>
      </c>
    </row>
    <row r="113" spans="1:60" outlineLevel="1" x14ac:dyDescent="0.2">
      <c r="A113" s="239">
        <v>24</v>
      </c>
      <c r="B113" s="240" t="s">
        <v>2490</v>
      </c>
      <c r="C113" s="257" t="s">
        <v>2491</v>
      </c>
      <c r="D113" s="241" t="s">
        <v>582</v>
      </c>
      <c r="E113" s="242">
        <v>123.01071</v>
      </c>
      <c r="F113" s="243"/>
      <c r="G113" s="244">
        <f>ROUND(E113*F113,2)</f>
        <v>0</v>
      </c>
      <c r="H113" s="243"/>
      <c r="I113" s="244">
        <f>ROUND(E113*H113,2)</f>
        <v>0</v>
      </c>
      <c r="J113" s="243"/>
      <c r="K113" s="244">
        <f>ROUND(E113*J113,2)</f>
        <v>0</v>
      </c>
      <c r="L113" s="244">
        <v>21</v>
      </c>
      <c r="M113" s="244">
        <f>G113*(1+L113/100)</f>
        <v>0</v>
      </c>
      <c r="N113" s="242">
        <v>0</v>
      </c>
      <c r="O113" s="242">
        <f>ROUND(E113*N113,2)</f>
        <v>0</v>
      </c>
      <c r="P113" s="242">
        <v>0</v>
      </c>
      <c r="Q113" s="242">
        <f>ROUND(E113*P113,2)</f>
        <v>0</v>
      </c>
      <c r="R113" s="244" t="s">
        <v>937</v>
      </c>
      <c r="S113" s="244" t="s">
        <v>352</v>
      </c>
      <c r="T113" s="245" t="s">
        <v>1620</v>
      </c>
      <c r="U113" s="223">
        <v>0.02</v>
      </c>
      <c r="V113" s="223">
        <f>ROUND(E113*U113,2)</f>
        <v>2.46</v>
      </c>
      <c r="W113" s="223"/>
      <c r="X113" s="223" t="s">
        <v>1026</v>
      </c>
      <c r="Y113" s="223" t="s">
        <v>355</v>
      </c>
      <c r="Z113" s="212"/>
      <c r="AA113" s="212"/>
      <c r="AB113" s="212"/>
      <c r="AC113" s="212"/>
      <c r="AD113" s="212"/>
      <c r="AE113" s="212"/>
      <c r="AF113" s="212"/>
      <c r="AG113" s="212" t="s">
        <v>1027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73" t="s">
        <v>2492</v>
      </c>
      <c r="D114" s="270"/>
      <c r="E114" s="270"/>
      <c r="F114" s="270"/>
      <c r="G114" s="270"/>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440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74" t="s">
        <v>1029</v>
      </c>
      <c r="D115" s="264"/>
      <c r="E115" s="265"/>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442</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74" t="s">
        <v>2493</v>
      </c>
      <c r="D116" s="264"/>
      <c r="E116" s="265"/>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442</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74" t="s">
        <v>2494</v>
      </c>
      <c r="D117" s="264"/>
      <c r="E117" s="265">
        <v>123.01071</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442</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9" t="s">
        <v>347</v>
      </c>
      <c r="B118" s="230" t="s">
        <v>315</v>
      </c>
      <c r="C118" s="256" t="s">
        <v>239</v>
      </c>
      <c r="D118" s="231"/>
      <c r="E118" s="232"/>
      <c r="F118" s="233"/>
      <c r="G118" s="233">
        <f>SUMIF(AG119:AG219,"&lt;&gt;NOR",G119:G219)</f>
        <v>0</v>
      </c>
      <c r="H118" s="233"/>
      <c r="I118" s="233">
        <f>SUM(I119:I219)</f>
        <v>0</v>
      </c>
      <c r="J118" s="233"/>
      <c r="K118" s="233">
        <f>SUM(K119:K219)</f>
        <v>0</v>
      </c>
      <c r="L118" s="233"/>
      <c r="M118" s="233">
        <f>SUM(M119:M219)</f>
        <v>0</v>
      </c>
      <c r="N118" s="232"/>
      <c r="O118" s="232">
        <f>SUM(O119:O219)</f>
        <v>0</v>
      </c>
      <c r="P118" s="232"/>
      <c r="Q118" s="232">
        <f>SUM(Q119:Q219)</f>
        <v>0</v>
      </c>
      <c r="R118" s="233"/>
      <c r="S118" s="233"/>
      <c r="T118" s="234"/>
      <c r="U118" s="228"/>
      <c r="V118" s="228">
        <f>SUM(V119:V219)</f>
        <v>338.67</v>
      </c>
      <c r="W118" s="228"/>
      <c r="X118" s="228"/>
      <c r="Y118" s="228"/>
      <c r="AG118" t="s">
        <v>348</v>
      </c>
    </row>
    <row r="119" spans="1:60" ht="22.5" outlineLevel="1" x14ac:dyDescent="0.2">
      <c r="A119" s="239">
        <v>25</v>
      </c>
      <c r="B119" s="240" t="s">
        <v>1617</v>
      </c>
      <c r="C119" s="257" t="s">
        <v>1618</v>
      </c>
      <c r="D119" s="241" t="s">
        <v>582</v>
      </c>
      <c r="E119" s="242">
        <v>250.86539999999999</v>
      </c>
      <c r="F119" s="243"/>
      <c r="G119" s="244">
        <f>ROUND(E119*F119,2)</f>
        <v>0</v>
      </c>
      <c r="H119" s="243"/>
      <c r="I119" s="244">
        <f>ROUND(E119*H119,2)</f>
        <v>0</v>
      </c>
      <c r="J119" s="243"/>
      <c r="K119" s="244">
        <f>ROUND(E119*J119,2)</f>
        <v>0</v>
      </c>
      <c r="L119" s="244">
        <v>21</v>
      </c>
      <c r="M119" s="244">
        <f>G119*(1+L119/100)</f>
        <v>0</v>
      </c>
      <c r="N119" s="242">
        <v>0</v>
      </c>
      <c r="O119" s="242">
        <f>ROUND(E119*N119,2)</f>
        <v>0</v>
      </c>
      <c r="P119" s="242">
        <v>0</v>
      </c>
      <c r="Q119" s="242">
        <f>ROUND(E119*P119,2)</f>
        <v>0</v>
      </c>
      <c r="R119" s="244" t="s">
        <v>1619</v>
      </c>
      <c r="S119" s="244" t="s">
        <v>352</v>
      </c>
      <c r="T119" s="245" t="s">
        <v>1620</v>
      </c>
      <c r="U119" s="223">
        <v>0.28000000000000003</v>
      </c>
      <c r="V119" s="223">
        <f>ROUND(E119*U119,2)</f>
        <v>70.239999999999995</v>
      </c>
      <c r="W119" s="223"/>
      <c r="X119" s="223" t="s">
        <v>1621</v>
      </c>
      <c r="Y119" s="223" t="s">
        <v>355</v>
      </c>
      <c r="Z119" s="212"/>
      <c r="AA119" s="212"/>
      <c r="AB119" s="212"/>
      <c r="AC119" s="212"/>
      <c r="AD119" s="212"/>
      <c r="AE119" s="212"/>
      <c r="AF119" s="212"/>
      <c r="AG119" s="212" t="s">
        <v>1622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73" t="s">
        <v>1623</v>
      </c>
      <c r="D120" s="270"/>
      <c r="E120" s="270"/>
      <c r="F120" s="270"/>
      <c r="G120" s="270"/>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440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9" t="s">
        <v>1624</v>
      </c>
      <c r="D121" s="248"/>
      <c r="E121" s="248"/>
      <c r="F121" s="248"/>
      <c r="G121" s="248"/>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357</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9" t="s">
        <v>1625</v>
      </c>
      <c r="D122" s="248"/>
      <c r="E122" s="248"/>
      <c r="F122" s="248"/>
      <c r="G122" s="248"/>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357</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3" x14ac:dyDescent="0.2">
      <c r="A123" s="219"/>
      <c r="B123" s="220"/>
      <c r="C123" s="259" t="s">
        <v>1626</v>
      </c>
      <c r="D123" s="248"/>
      <c r="E123" s="248"/>
      <c r="F123" s="248"/>
      <c r="G123" s="248"/>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357</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47" t="str">
        <f>C123</f>
        <v>- při vodorovné dopravě po vodě : vyložení na hromady na suchu nebo na přeložení na dopravní prostředek na suchu do 15 m vodorovně a současně do 4 m svisle,</v>
      </c>
      <c r="BB123" s="212"/>
      <c r="BC123" s="212"/>
      <c r="BD123" s="212"/>
      <c r="BE123" s="212"/>
      <c r="BF123" s="212"/>
      <c r="BG123" s="212"/>
      <c r="BH123" s="212"/>
    </row>
    <row r="124" spans="1:60" outlineLevel="3" x14ac:dyDescent="0.2">
      <c r="A124" s="219"/>
      <c r="B124" s="220"/>
      <c r="C124" s="259" t="s">
        <v>1627</v>
      </c>
      <c r="D124" s="248"/>
      <c r="E124" s="248"/>
      <c r="F124" s="248"/>
      <c r="G124" s="248"/>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357</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9" t="s">
        <v>1628</v>
      </c>
      <c r="D125" s="248"/>
      <c r="E125" s="248"/>
      <c r="F125" s="248"/>
      <c r="G125" s="248"/>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357</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9" t="s">
        <v>1629</v>
      </c>
      <c r="D126" s="248"/>
      <c r="E126" s="248"/>
      <c r="F126" s="248"/>
      <c r="G126" s="248"/>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357</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74" t="s">
        <v>1630</v>
      </c>
      <c r="D127" s="264"/>
      <c r="E127" s="265"/>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442</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74" t="s">
        <v>2495</v>
      </c>
      <c r="D128" s="264"/>
      <c r="E128" s="265"/>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442</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74" t="s">
        <v>2496</v>
      </c>
      <c r="D129" s="264"/>
      <c r="E129" s="265">
        <v>250.86539999999999</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442</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9">
        <v>26</v>
      </c>
      <c r="B130" s="240" t="s">
        <v>2497</v>
      </c>
      <c r="C130" s="257" t="s">
        <v>2498</v>
      </c>
      <c r="D130" s="241" t="s">
        <v>582</v>
      </c>
      <c r="E130" s="242">
        <v>9.0310000000000001E-2</v>
      </c>
      <c r="F130" s="243"/>
      <c r="G130" s="244">
        <f>ROUND(E130*F130,2)</f>
        <v>0</v>
      </c>
      <c r="H130" s="243"/>
      <c r="I130" s="244">
        <f>ROUND(E130*H130,2)</f>
        <v>0</v>
      </c>
      <c r="J130" s="243"/>
      <c r="K130" s="244">
        <f>ROUND(E130*J130,2)</f>
        <v>0</v>
      </c>
      <c r="L130" s="244">
        <v>21</v>
      </c>
      <c r="M130" s="244">
        <f>G130*(1+L130/100)</f>
        <v>0</v>
      </c>
      <c r="N130" s="242">
        <v>0</v>
      </c>
      <c r="O130" s="242">
        <f>ROUND(E130*N130,2)</f>
        <v>0</v>
      </c>
      <c r="P130" s="242">
        <v>0</v>
      </c>
      <c r="Q130" s="242">
        <f>ROUND(E130*P130,2)</f>
        <v>0</v>
      </c>
      <c r="R130" s="244" t="s">
        <v>1017</v>
      </c>
      <c r="S130" s="244" t="s">
        <v>352</v>
      </c>
      <c r="T130" s="245" t="s">
        <v>1620</v>
      </c>
      <c r="U130" s="223">
        <v>0</v>
      </c>
      <c r="V130" s="223">
        <f>ROUND(E130*U130,2)</f>
        <v>0</v>
      </c>
      <c r="W130" s="223"/>
      <c r="X130" s="223" t="s">
        <v>1621</v>
      </c>
      <c r="Y130" s="223" t="s">
        <v>355</v>
      </c>
      <c r="Z130" s="212"/>
      <c r="AA130" s="212"/>
      <c r="AB130" s="212"/>
      <c r="AC130" s="212"/>
      <c r="AD130" s="212"/>
      <c r="AE130" s="212"/>
      <c r="AF130" s="212"/>
      <c r="AG130" s="212" t="s">
        <v>1622</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2" x14ac:dyDescent="0.2">
      <c r="A131" s="219"/>
      <c r="B131" s="220"/>
      <c r="C131" s="258" t="s">
        <v>2499</v>
      </c>
      <c r="D131" s="246"/>
      <c r="E131" s="246"/>
      <c r="F131" s="246"/>
      <c r="G131" s="246"/>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357</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47" t="str">
        <f>C131</f>
        <v>Pro vyjádření výnosu ve prospěch zhotovitele je nutné jednotkovou cenu uvést se záporným znaménkem. (Získaná částka ponižuje náklad stavby.)</v>
      </c>
      <c r="BB131" s="212"/>
      <c r="BC131" s="212"/>
      <c r="BD131" s="212"/>
      <c r="BE131" s="212"/>
      <c r="BF131" s="212"/>
      <c r="BG131" s="212"/>
      <c r="BH131" s="212"/>
    </row>
    <row r="132" spans="1:60" outlineLevel="2" x14ac:dyDescent="0.2">
      <c r="A132" s="219"/>
      <c r="B132" s="220"/>
      <c r="C132" s="274" t="s">
        <v>1630</v>
      </c>
      <c r="D132" s="264"/>
      <c r="E132" s="265"/>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442</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74" t="s">
        <v>2495</v>
      </c>
      <c r="D133" s="264"/>
      <c r="E133" s="265"/>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442</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74" t="s">
        <v>2500</v>
      </c>
      <c r="D134" s="264"/>
      <c r="E134" s="265">
        <v>9.0310000000000001E-2</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442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9">
        <v>27</v>
      </c>
      <c r="B135" s="240" t="s">
        <v>2501</v>
      </c>
      <c r="C135" s="257" t="s">
        <v>2502</v>
      </c>
      <c r="D135" s="241" t="s">
        <v>582</v>
      </c>
      <c r="E135" s="242">
        <v>9.0310000000000001E-2</v>
      </c>
      <c r="F135" s="243"/>
      <c r="G135" s="244">
        <f>ROUND(E135*F135,2)</f>
        <v>0</v>
      </c>
      <c r="H135" s="243"/>
      <c r="I135" s="244">
        <f>ROUND(E135*H135,2)</f>
        <v>0</v>
      </c>
      <c r="J135" s="243"/>
      <c r="K135" s="244">
        <f>ROUND(E135*J135,2)</f>
        <v>0</v>
      </c>
      <c r="L135" s="244">
        <v>21</v>
      </c>
      <c r="M135" s="244">
        <f>G135*(1+L135/100)</f>
        <v>0</v>
      </c>
      <c r="N135" s="242">
        <v>0</v>
      </c>
      <c r="O135" s="242">
        <f>ROUND(E135*N135,2)</f>
        <v>0</v>
      </c>
      <c r="P135" s="242">
        <v>0</v>
      </c>
      <c r="Q135" s="242">
        <f>ROUND(E135*P135,2)</f>
        <v>0</v>
      </c>
      <c r="R135" s="244" t="s">
        <v>1017</v>
      </c>
      <c r="S135" s="244" t="s">
        <v>352</v>
      </c>
      <c r="T135" s="245" t="s">
        <v>1620</v>
      </c>
      <c r="U135" s="223">
        <v>0</v>
      </c>
      <c r="V135" s="223">
        <f>ROUND(E135*U135,2)</f>
        <v>0</v>
      </c>
      <c r="W135" s="223"/>
      <c r="X135" s="223" t="s">
        <v>1621</v>
      </c>
      <c r="Y135" s="223" t="s">
        <v>355</v>
      </c>
      <c r="Z135" s="212"/>
      <c r="AA135" s="212"/>
      <c r="AB135" s="212"/>
      <c r="AC135" s="212"/>
      <c r="AD135" s="212"/>
      <c r="AE135" s="212"/>
      <c r="AF135" s="212"/>
      <c r="AG135" s="212" t="s">
        <v>1622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2" x14ac:dyDescent="0.2">
      <c r="A136" s="219"/>
      <c r="B136" s="220"/>
      <c r="C136" s="258" t="s">
        <v>2499</v>
      </c>
      <c r="D136" s="246"/>
      <c r="E136" s="246"/>
      <c r="F136" s="246"/>
      <c r="G136" s="246"/>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357</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47" t="str">
        <f>C136</f>
        <v>Pro vyjádření výnosu ve prospěch zhotovitele je nutné jednotkovou cenu uvést se záporným znaménkem. (Získaná částka ponižuje náklad stavby.)</v>
      </c>
      <c r="BB136" s="212"/>
      <c r="BC136" s="212"/>
      <c r="BD136" s="212"/>
      <c r="BE136" s="212"/>
      <c r="BF136" s="212"/>
      <c r="BG136" s="212"/>
      <c r="BH136" s="212"/>
    </row>
    <row r="137" spans="1:60" outlineLevel="2" x14ac:dyDescent="0.2">
      <c r="A137" s="219"/>
      <c r="B137" s="220"/>
      <c r="C137" s="274" t="s">
        <v>1630</v>
      </c>
      <c r="D137" s="264"/>
      <c r="E137" s="265"/>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442</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74" t="s">
        <v>2495</v>
      </c>
      <c r="D138" s="264"/>
      <c r="E138" s="265"/>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442</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74" t="s">
        <v>2500</v>
      </c>
      <c r="D139" s="264"/>
      <c r="E139" s="265">
        <v>9.0310000000000001E-2</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442</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9">
        <v>28</v>
      </c>
      <c r="B140" s="240" t="s">
        <v>1633</v>
      </c>
      <c r="C140" s="257" t="s">
        <v>1634</v>
      </c>
      <c r="D140" s="241" t="s">
        <v>582</v>
      </c>
      <c r="E140" s="242">
        <v>250.86539999999999</v>
      </c>
      <c r="F140" s="243"/>
      <c r="G140" s="244">
        <f>ROUND(E140*F140,2)</f>
        <v>0</v>
      </c>
      <c r="H140" s="243"/>
      <c r="I140" s="244">
        <f>ROUND(E140*H140,2)</f>
        <v>0</v>
      </c>
      <c r="J140" s="243"/>
      <c r="K140" s="244">
        <f>ROUND(E140*J140,2)</f>
        <v>0</v>
      </c>
      <c r="L140" s="244">
        <v>21</v>
      </c>
      <c r="M140" s="244">
        <f>G140*(1+L140/100)</f>
        <v>0</v>
      </c>
      <c r="N140" s="242">
        <v>0</v>
      </c>
      <c r="O140" s="242">
        <f>ROUND(E140*N140,2)</f>
        <v>0</v>
      </c>
      <c r="P140" s="242">
        <v>0</v>
      </c>
      <c r="Q140" s="242">
        <f>ROUND(E140*P140,2)</f>
        <v>0</v>
      </c>
      <c r="R140" s="244" t="s">
        <v>1017</v>
      </c>
      <c r="S140" s="244" t="s">
        <v>352</v>
      </c>
      <c r="T140" s="245" t="s">
        <v>1620</v>
      </c>
      <c r="U140" s="223">
        <v>0.49</v>
      </c>
      <c r="V140" s="223">
        <f>ROUND(E140*U140,2)</f>
        <v>122.92</v>
      </c>
      <c r="W140" s="223"/>
      <c r="X140" s="223" t="s">
        <v>1621</v>
      </c>
      <c r="Y140" s="223" t="s">
        <v>355</v>
      </c>
      <c r="Z140" s="212"/>
      <c r="AA140" s="212"/>
      <c r="AB140" s="212"/>
      <c r="AC140" s="212"/>
      <c r="AD140" s="212"/>
      <c r="AE140" s="212"/>
      <c r="AF140" s="212"/>
      <c r="AG140" s="212" t="s">
        <v>1622</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58" t="s">
        <v>1635</v>
      </c>
      <c r="D141" s="246"/>
      <c r="E141" s="246"/>
      <c r="F141" s="246"/>
      <c r="G141" s="246"/>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357</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74" t="s">
        <v>1630</v>
      </c>
      <c r="D142" s="264"/>
      <c r="E142" s="265"/>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442</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74" t="s">
        <v>2495</v>
      </c>
      <c r="D143" s="264"/>
      <c r="E143" s="265"/>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442</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74" t="s">
        <v>2496</v>
      </c>
      <c r="D144" s="264"/>
      <c r="E144" s="265">
        <v>250.86539999999999</v>
      </c>
      <c r="F144" s="223"/>
      <c r="G144" s="223"/>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442</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9">
        <v>29</v>
      </c>
      <c r="B145" s="240" t="s">
        <v>1636</v>
      </c>
      <c r="C145" s="257" t="s">
        <v>1637</v>
      </c>
      <c r="D145" s="241" t="s">
        <v>582</v>
      </c>
      <c r="E145" s="242">
        <v>7275.0965999999999</v>
      </c>
      <c r="F145" s="243"/>
      <c r="G145" s="244">
        <f>ROUND(E145*F145,2)</f>
        <v>0</v>
      </c>
      <c r="H145" s="243"/>
      <c r="I145" s="244">
        <f>ROUND(E145*H145,2)</f>
        <v>0</v>
      </c>
      <c r="J145" s="243"/>
      <c r="K145" s="244">
        <f>ROUND(E145*J145,2)</f>
        <v>0</v>
      </c>
      <c r="L145" s="244">
        <v>21</v>
      </c>
      <c r="M145" s="244">
        <f>G145*(1+L145/100)</f>
        <v>0</v>
      </c>
      <c r="N145" s="242">
        <v>0</v>
      </c>
      <c r="O145" s="242">
        <f>ROUND(E145*N145,2)</f>
        <v>0</v>
      </c>
      <c r="P145" s="242">
        <v>0</v>
      </c>
      <c r="Q145" s="242">
        <f>ROUND(E145*P145,2)</f>
        <v>0</v>
      </c>
      <c r="R145" s="244" t="s">
        <v>1017</v>
      </c>
      <c r="S145" s="244" t="s">
        <v>352</v>
      </c>
      <c r="T145" s="245" t="s">
        <v>1620</v>
      </c>
      <c r="U145" s="223">
        <v>0</v>
      </c>
      <c r="V145" s="223">
        <f>ROUND(E145*U145,2)</f>
        <v>0</v>
      </c>
      <c r="W145" s="223"/>
      <c r="X145" s="223" t="s">
        <v>1621</v>
      </c>
      <c r="Y145" s="223" t="s">
        <v>355</v>
      </c>
      <c r="Z145" s="212"/>
      <c r="AA145" s="212"/>
      <c r="AB145" s="212"/>
      <c r="AC145" s="212"/>
      <c r="AD145" s="212"/>
      <c r="AE145" s="212"/>
      <c r="AF145" s="212"/>
      <c r="AG145" s="212" t="s">
        <v>1622</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74" t="s">
        <v>1630</v>
      </c>
      <c r="D146" s="264"/>
      <c r="E146" s="265"/>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442</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74" t="s">
        <v>2495</v>
      </c>
      <c r="D147" s="264"/>
      <c r="E147" s="265"/>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442</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74" t="s">
        <v>2503</v>
      </c>
      <c r="D148" s="264"/>
      <c r="E148" s="265">
        <v>7275.0965999999999</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442</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39">
        <v>30</v>
      </c>
      <c r="B149" s="240" t="s">
        <v>1639</v>
      </c>
      <c r="C149" s="257" t="s">
        <v>1640</v>
      </c>
      <c r="D149" s="241" t="s">
        <v>582</v>
      </c>
      <c r="E149" s="242">
        <v>125.4327</v>
      </c>
      <c r="F149" s="243"/>
      <c r="G149" s="244">
        <f>ROUND(E149*F149,2)</f>
        <v>0</v>
      </c>
      <c r="H149" s="243"/>
      <c r="I149" s="244">
        <f>ROUND(E149*H149,2)</f>
        <v>0</v>
      </c>
      <c r="J149" s="243"/>
      <c r="K149" s="244">
        <f>ROUND(E149*J149,2)</f>
        <v>0</v>
      </c>
      <c r="L149" s="244">
        <v>21</v>
      </c>
      <c r="M149" s="244">
        <f>G149*(1+L149/100)</f>
        <v>0</v>
      </c>
      <c r="N149" s="242">
        <v>0</v>
      </c>
      <c r="O149" s="242">
        <f>ROUND(E149*N149,2)</f>
        <v>0</v>
      </c>
      <c r="P149" s="242">
        <v>0</v>
      </c>
      <c r="Q149" s="242">
        <f>ROUND(E149*P149,2)</f>
        <v>0</v>
      </c>
      <c r="R149" s="244" t="s">
        <v>1017</v>
      </c>
      <c r="S149" s="244" t="s">
        <v>352</v>
      </c>
      <c r="T149" s="245" t="s">
        <v>1620</v>
      </c>
      <c r="U149" s="223">
        <v>0.94</v>
      </c>
      <c r="V149" s="223">
        <f>ROUND(E149*U149,2)</f>
        <v>117.91</v>
      </c>
      <c r="W149" s="223"/>
      <c r="X149" s="223" t="s">
        <v>1621</v>
      </c>
      <c r="Y149" s="223" t="s">
        <v>355</v>
      </c>
      <c r="Z149" s="212"/>
      <c r="AA149" s="212"/>
      <c r="AB149" s="212"/>
      <c r="AC149" s="212"/>
      <c r="AD149" s="212"/>
      <c r="AE149" s="212"/>
      <c r="AF149" s="212"/>
      <c r="AG149" s="212" t="s">
        <v>1622</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58" t="s">
        <v>1628</v>
      </c>
      <c r="D150" s="246"/>
      <c r="E150" s="246"/>
      <c r="F150" s="246"/>
      <c r="G150" s="246"/>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357</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9" t="s">
        <v>1629</v>
      </c>
      <c r="D151" s="248"/>
      <c r="E151" s="248"/>
      <c r="F151" s="248"/>
      <c r="G151" s="248"/>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357</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74" t="s">
        <v>1630</v>
      </c>
      <c r="D152" s="264"/>
      <c r="E152" s="265"/>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442</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74" t="s">
        <v>2495</v>
      </c>
      <c r="D153" s="264"/>
      <c r="E153" s="265"/>
      <c r="F153" s="223"/>
      <c r="G153" s="223"/>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442</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74" t="s">
        <v>2504</v>
      </c>
      <c r="D154" s="264"/>
      <c r="E154" s="265">
        <v>125.4327</v>
      </c>
      <c r="F154" s="223"/>
      <c r="G154" s="22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442</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39">
        <v>31</v>
      </c>
      <c r="B155" s="240" t="s">
        <v>1642</v>
      </c>
      <c r="C155" s="257" t="s">
        <v>1643</v>
      </c>
      <c r="D155" s="241" t="s">
        <v>582</v>
      </c>
      <c r="E155" s="242">
        <v>250.86539999999999</v>
      </c>
      <c r="F155" s="243"/>
      <c r="G155" s="244">
        <f>ROUND(E155*F155,2)</f>
        <v>0</v>
      </c>
      <c r="H155" s="243"/>
      <c r="I155" s="244">
        <f>ROUND(E155*H155,2)</f>
        <v>0</v>
      </c>
      <c r="J155" s="243"/>
      <c r="K155" s="244">
        <f>ROUND(E155*J155,2)</f>
        <v>0</v>
      </c>
      <c r="L155" s="244">
        <v>21</v>
      </c>
      <c r="M155" s="244">
        <f>G155*(1+L155/100)</f>
        <v>0</v>
      </c>
      <c r="N155" s="242">
        <v>0</v>
      </c>
      <c r="O155" s="242">
        <f>ROUND(E155*N155,2)</f>
        <v>0</v>
      </c>
      <c r="P155" s="242">
        <v>0</v>
      </c>
      <c r="Q155" s="242">
        <f>ROUND(E155*P155,2)</f>
        <v>0</v>
      </c>
      <c r="R155" s="244" t="s">
        <v>1017</v>
      </c>
      <c r="S155" s="244" t="s">
        <v>352</v>
      </c>
      <c r="T155" s="245" t="s">
        <v>1620</v>
      </c>
      <c r="U155" s="223">
        <v>0.11</v>
      </c>
      <c r="V155" s="223">
        <f>ROUND(E155*U155,2)</f>
        <v>27.6</v>
      </c>
      <c r="W155" s="223"/>
      <c r="X155" s="223" t="s">
        <v>1621</v>
      </c>
      <c r="Y155" s="223" t="s">
        <v>355</v>
      </c>
      <c r="Z155" s="212"/>
      <c r="AA155" s="212"/>
      <c r="AB155" s="212"/>
      <c r="AC155" s="212"/>
      <c r="AD155" s="212"/>
      <c r="AE155" s="212"/>
      <c r="AF155" s="212"/>
      <c r="AG155" s="212" t="s">
        <v>1622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74" t="s">
        <v>1630</v>
      </c>
      <c r="D156" s="264"/>
      <c r="E156" s="265"/>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442</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74" t="s">
        <v>2495</v>
      </c>
      <c r="D157" s="264"/>
      <c r="E157" s="265"/>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442</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74" t="s">
        <v>2496</v>
      </c>
      <c r="D158" s="264"/>
      <c r="E158" s="265">
        <v>250.86539999999999</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442</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9">
        <v>32</v>
      </c>
      <c r="B159" s="240" t="s">
        <v>2505</v>
      </c>
      <c r="C159" s="257" t="s">
        <v>2506</v>
      </c>
      <c r="D159" s="241" t="s">
        <v>582</v>
      </c>
      <c r="E159" s="242">
        <v>30.103850000000001</v>
      </c>
      <c r="F159" s="243"/>
      <c r="G159" s="244">
        <f>ROUND(E159*F159,2)</f>
        <v>0</v>
      </c>
      <c r="H159" s="243"/>
      <c r="I159" s="244">
        <f>ROUND(E159*H159,2)</f>
        <v>0</v>
      </c>
      <c r="J159" s="243"/>
      <c r="K159" s="244">
        <f>ROUND(E159*J159,2)</f>
        <v>0</v>
      </c>
      <c r="L159" s="244">
        <v>21</v>
      </c>
      <c r="M159" s="244">
        <f>G159*(1+L159/100)</f>
        <v>0</v>
      </c>
      <c r="N159" s="242">
        <v>0</v>
      </c>
      <c r="O159" s="242">
        <f>ROUND(E159*N159,2)</f>
        <v>0</v>
      </c>
      <c r="P159" s="242">
        <v>0</v>
      </c>
      <c r="Q159" s="242">
        <f>ROUND(E159*P159,2)</f>
        <v>0</v>
      </c>
      <c r="R159" s="244" t="s">
        <v>1017</v>
      </c>
      <c r="S159" s="244" t="s">
        <v>352</v>
      </c>
      <c r="T159" s="245" t="s">
        <v>1620</v>
      </c>
      <c r="U159" s="223">
        <v>0</v>
      </c>
      <c r="V159" s="223">
        <f>ROUND(E159*U159,2)</f>
        <v>0</v>
      </c>
      <c r="W159" s="223"/>
      <c r="X159" s="223" t="s">
        <v>1621</v>
      </c>
      <c r="Y159" s="223" t="s">
        <v>355</v>
      </c>
      <c r="Z159" s="212"/>
      <c r="AA159" s="212"/>
      <c r="AB159" s="212"/>
      <c r="AC159" s="212"/>
      <c r="AD159" s="212"/>
      <c r="AE159" s="212"/>
      <c r="AF159" s="212"/>
      <c r="AG159" s="212" t="s">
        <v>1622</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58" t="s">
        <v>2507</v>
      </c>
      <c r="D160" s="246"/>
      <c r="E160" s="246"/>
      <c r="F160" s="246"/>
      <c r="G160" s="246"/>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357</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74" t="s">
        <v>1630</v>
      </c>
      <c r="D161" s="264"/>
      <c r="E161" s="265"/>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442</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74" t="s">
        <v>2495</v>
      </c>
      <c r="D162" s="264"/>
      <c r="E162" s="265"/>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442</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74" t="s">
        <v>2508</v>
      </c>
      <c r="D163" s="264"/>
      <c r="E163" s="265">
        <v>30.103850000000001</v>
      </c>
      <c r="F163" s="223"/>
      <c r="G163" s="22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442</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39">
        <v>33</v>
      </c>
      <c r="B164" s="240" t="s">
        <v>2509</v>
      </c>
      <c r="C164" s="257" t="s">
        <v>2510</v>
      </c>
      <c r="D164" s="241" t="s">
        <v>582</v>
      </c>
      <c r="E164" s="242">
        <v>0.25086999999999998</v>
      </c>
      <c r="F164" s="243"/>
      <c r="G164" s="244">
        <f>ROUND(E164*F164,2)</f>
        <v>0</v>
      </c>
      <c r="H164" s="243"/>
      <c r="I164" s="244">
        <f>ROUND(E164*H164,2)</f>
        <v>0</v>
      </c>
      <c r="J164" s="243"/>
      <c r="K164" s="244">
        <f>ROUND(E164*J164,2)</f>
        <v>0</v>
      </c>
      <c r="L164" s="244">
        <v>21</v>
      </c>
      <c r="M164" s="244">
        <f>G164*(1+L164/100)</f>
        <v>0</v>
      </c>
      <c r="N164" s="242">
        <v>0</v>
      </c>
      <c r="O164" s="242">
        <f>ROUND(E164*N164,2)</f>
        <v>0</v>
      </c>
      <c r="P164" s="242">
        <v>0</v>
      </c>
      <c r="Q164" s="242">
        <f>ROUND(E164*P164,2)</f>
        <v>0</v>
      </c>
      <c r="R164" s="244" t="s">
        <v>1017</v>
      </c>
      <c r="S164" s="244" t="s">
        <v>352</v>
      </c>
      <c r="T164" s="245" t="s">
        <v>1620</v>
      </c>
      <c r="U164" s="223">
        <v>0</v>
      </c>
      <c r="V164" s="223">
        <f>ROUND(E164*U164,2)</f>
        <v>0</v>
      </c>
      <c r="W164" s="223"/>
      <c r="X164" s="223" t="s">
        <v>1621</v>
      </c>
      <c r="Y164" s="223" t="s">
        <v>355</v>
      </c>
      <c r="Z164" s="212"/>
      <c r="AA164" s="212"/>
      <c r="AB164" s="212"/>
      <c r="AC164" s="212"/>
      <c r="AD164" s="212"/>
      <c r="AE164" s="212"/>
      <c r="AF164" s="212"/>
      <c r="AG164" s="212" t="s">
        <v>1622</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8" t="s">
        <v>2511</v>
      </c>
      <c r="D165" s="246"/>
      <c r="E165" s="246"/>
      <c r="F165" s="246"/>
      <c r="G165" s="246"/>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357</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74" t="s">
        <v>1630</v>
      </c>
      <c r="D166" s="264"/>
      <c r="E166" s="265"/>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442</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74" t="s">
        <v>2495</v>
      </c>
      <c r="D167" s="264"/>
      <c r="E167" s="265"/>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442</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74" t="s">
        <v>2512</v>
      </c>
      <c r="D168" s="264"/>
      <c r="E168" s="265">
        <v>0.25086999999999998</v>
      </c>
      <c r="F168" s="223"/>
      <c r="G168" s="22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442</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9">
        <v>34</v>
      </c>
      <c r="B169" s="240" t="s">
        <v>2513</v>
      </c>
      <c r="C169" s="257" t="s">
        <v>2514</v>
      </c>
      <c r="D169" s="241" t="s">
        <v>582</v>
      </c>
      <c r="E169" s="242">
        <v>0.60207999999999995</v>
      </c>
      <c r="F169" s="243"/>
      <c r="G169" s="244">
        <f>ROUND(E169*F169,2)</f>
        <v>0</v>
      </c>
      <c r="H169" s="243"/>
      <c r="I169" s="244">
        <f>ROUND(E169*H169,2)</f>
        <v>0</v>
      </c>
      <c r="J169" s="243"/>
      <c r="K169" s="244">
        <f>ROUND(E169*J169,2)</f>
        <v>0</v>
      </c>
      <c r="L169" s="244">
        <v>21</v>
      </c>
      <c r="M169" s="244">
        <f>G169*(1+L169/100)</f>
        <v>0</v>
      </c>
      <c r="N169" s="242">
        <v>0</v>
      </c>
      <c r="O169" s="242">
        <f>ROUND(E169*N169,2)</f>
        <v>0</v>
      </c>
      <c r="P169" s="242">
        <v>0</v>
      </c>
      <c r="Q169" s="242">
        <f>ROUND(E169*P169,2)</f>
        <v>0</v>
      </c>
      <c r="R169" s="244" t="s">
        <v>1017</v>
      </c>
      <c r="S169" s="244" t="s">
        <v>352</v>
      </c>
      <c r="T169" s="245" t="s">
        <v>1620</v>
      </c>
      <c r="U169" s="223">
        <v>0</v>
      </c>
      <c r="V169" s="223">
        <f>ROUND(E169*U169,2)</f>
        <v>0</v>
      </c>
      <c r="W169" s="223"/>
      <c r="X169" s="223" t="s">
        <v>1621</v>
      </c>
      <c r="Y169" s="223" t="s">
        <v>355</v>
      </c>
      <c r="Z169" s="212"/>
      <c r="AA169" s="212"/>
      <c r="AB169" s="212"/>
      <c r="AC169" s="212"/>
      <c r="AD169" s="212"/>
      <c r="AE169" s="212"/>
      <c r="AF169" s="212"/>
      <c r="AG169" s="212" t="s">
        <v>1622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8" t="s">
        <v>2515</v>
      </c>
      <c r="D170" s="246"/>
      <c r="E170" s="246"/>
      <c r="F170" s="246"/>
      <c r="G170" s="246"/>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357</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74" t="s">
        <v>1630</v>
      </c>
      <c r="D171" s="264"/>
      <c r="E171" s="265"/>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442</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74" t="s">
        <v>2495</v>
      </c>
      <c r="D172" s="264"/>
      <c r="E172" s="265"/>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442</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74" t="s">
        <v>2516</v>
      </c>
      <c r="D173" s="264"/>
      <c r="E173" s="265">
        <v>0.60207999999999995</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442</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39">
        <v>35</v>
      </c>
      <c r="B174" s="240" t="s">
        <v>2517</v>
      </c>
      <c r="C174" s="257" t="s">
        <v>2518</v>
      </c>
      <c r="D174" s="241" t="s">
        <v>582</v>
      </c>
      <c r="E174" s="242">
        <v>0.60207999999999995</v>
      </c>
      <c r="F174" s="243"/>
      <c r="G174" s="244">
        <f>ROUND(E174*F174,2)</f>
        <v>0</v>
      </c>
      <c r="H174" s="243"/>
      <c r="I174" s="244">
        <f>ROUND(E174*H174,2)</f>
        <v>0</v>
      </c>
      <c r="J174" s="243"/>
      <c r="K174" s="244">
        <f>ROUND(E174*J174,2)</f>
        <v>0</v>
      </c>
      <c r="L174" s="244">
        <v>21</v>
      </c>
      <c r="M174" s="244">
        <f>G174*(1+L174/100)</f>
        <v>0</v>
      </c>
      <c r="N174" s="242">
        <v>0</v>
      </c>
      <c r="O174" s="242">
        <f>ROUND(E174*N174,2)</f>
        <v>0</v>
      </c>
      <c r="P174" s="242">
        <v>0</v>
      </c>
      <c r="Q174" s="242">
        <f>ROUND(E174*P174,2)</f>
        <v>0</v>
      </c>
      <c r="R174" s="244" t="s">
        <v>1017</v>
      </c>
      <c r="S174" s="244" t="s">
        <v>352</v>
      </c>
      <c r="T174" s="245" t="s">
        <v>1620</v>
      </c>
      <c r="U174" s="223">
        <v>0</v>
      </c>
      <c r="V174" s="223">
        <f>ROUND(E174*U174,2)</f>
        <v>0</v>
      </c>
      <c r="W174" s="223"/>
      <c r="X174" s="223" t="s">
        <v>1621</v>
      </c>
      <c r="Y174" s="223" t="s">
        <v>355</v>
      </c>
      <c r="Z174" s="212"/>
      <c r="AA174" s="212"/>
      <c r="AB174" s="212"/>
      <c r="AC174" s="212"/>
      <c r="AD174" s="212"/>
      <c r="AE174" s="212"/>
      <c r="AF174" s="212"/>
      <c r="AG174" s="212" t="s">
        <v>1622</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74" t="s">
        <v>1630</v>
      </c>
      <c r="D175" s="264"/>
      <c r="E175" s="265"/>
      <c r="F175" s="223"/>
      <c r="G175" s="223"/>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442</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74" t="s">
        <v>2495</v>
      </c>
      <c r="D176" s="264"/>
      <c r="E176" s="265"/>
      <c r="F176" s="223"/>
      <c r="G176" s="223"/>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442</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74" t="s">
        <v>2516</v>
      </c>
      <c r="D177" s="264"/>
      <c r="E177" s="265">
        <v>0.60207999999999995</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442</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9">
        <v>36</v>
      </c>
      <c r="B178" s="240" t="s">
        <v>2519</v>
      </c>
      <c r="C178" s="257" t="s">
        <v>2520</v>
      </c>
      <c r="D178" s="241" t="s">
        <v>582</v>
      </c>
      <c r="E178" s="242">
        <v>2.30044</v>
      </c>
      <c r="F178" s="243"/>
      <c r="G178" s="244">
        <f>ROUND(E178*F178,2)</f>
        <v>0</v>
      </c>
      <c r="H178" s="243"/>
      <c r="I178" s="244">
        <f>ROUND(E178*H178,2)</f>
        <v>0</v>
      </c>
      <c r="J178" s="243"/>
      <c r="K178" s="244">
        <f>ROUND(E178*J178,2)</f>
        <v>0</v>
      </c>
      <c r="L178" s="244">
        <v>21</v>
      </c>
      <c r="M178" s="244">
        <f>G178*(1+L178/100)</f>
        <v>0</v>
      </c>
      <c r="N178" s="242">
        <v>0</v>
      </c>
      <c r="O178" s="242">
        <f>ROUND(E178*N178,2)</f>
        <v>0</v>
      </c>
      <c r="P178" s="242">
        <v>0</v>
      </c>
      <c r="Q178" s="242">
        <f>ROUND(E178*P178,2)</f>
        <v>0</v>
      </c>
      <c r="R178" s="244" t="s">
        <v>1017</v>
      </c>
      <c r="S178" s="244" t="s">
        <v>352</v>
      </c>
      <c r="T178" s="245" t="s">
        <v>1620</v>
      </c>
      <c r="U178" s="223">
        <v>0</v>
      </c>
      <c r="V178" s="223">
        <f>ROUND(E178*U178,2)</f>
        <v>0</v>
      </c>
      <c r="W178" s="223"/>
      <c r="X178" s="223" t="s">
        <v>1621</v>
      </c>
      <c r="Y178" s="223" t="s">
        <v>355</v>
      </c>
      <c r="Z178" s="212"/>
      <c r="AA178" s="212"/>
      <c r="AB178" s="212"/>
      <c r="AC178" s="212"/>
      <c r="AD178" s="212"/>
      <c r="AE178" s="212"/>
      <c r="AF178" s="212"/>
      <c r="AG178" s="212" t="s">
        <v>1622</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58" t="s">
        <v>2507</v>
      </c>
      <c r="D179" s="246"/>
      <c r="E179" s="246"/>
      <c r="F179" s="246"/>
      <c r="G179" s="246"/>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357</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74" t="s">
        <v>1630</v>
      </c>
      <c r="D180" s="264"/>
      <c r="E180" s="265"/>
      <c r="F180" s="223"/>
      <c r="G180" s="223"/>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442</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74" t="s">
        <v>2495</v>
      </c>
      <c r="D181" s="264"/>
      <c r="E181" s="265"/>
      <c r="F181" s="223"/>
      <c r="G181" s="223"/>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442</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74" t="s">
        <v>2521</v>
      </c>
      <c r="D182" s="264"/>
      <c r="E182" s="265">
        <v>2.30044</v>
      </c>
      <c r="F182" s="223"/>
      <c r="G182" s="223"/>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442</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9">
        <v>37</v>
      </c>
      <c r="B183" s="240" t="s">
        <v>2522</v>
      </c>
      <c r="C183" s="257" t="s">
        <v>2523</v>
      </c>
      <c r="D183" s="241" t="s">
        <v>582</v>
      </c>
      <c r="E183" s="242">
        <v>8.2790000000000002E-2</v>
      </c>
      <c r="F183" s="243"/>
      <c r="G183" s="244">
        <f>ROUND(E183*F183,2)</f>
        <v>0</v>
      </c>
      <c r="H183" s="243"/>
      <c r="I183" s="244">
        <f>ROUND(E183*H183,2)</f>
        <v>0</v>
      </c>
      <c r="J183" s="243"/>
      <c r="K183" s="244">
        <f>ROUND(E183*J183,2)</f>
        <v>0</v>
      </c>
      <c r="L183" s="244">
        <v>21</v>
      </c>
      <c r="M183" s="244">
        <f>G183*(1+L183/100)</f>
        <v>0</v>
      </c>
      <c r="N183" s="242">
        <v>0</v>
      </c>
      <c r="O183" s="242">
        <f>ROUND(E183*N183,2)</f>
        <v>0</v>
      </c>
      <c r="P183" s="242">
        <v>0</v>
      </c>
      <c r="Q183" s="242">
        <f>ROUND(E183*P183,2)</f>
        <v>0</v>
      </c>
      <c r="R183" s="244" t="s">
        <v>1017</v>
      </c>
      <c r="S183" s="244" t="s">
        <v>352</v>
      </c>
      <c r="T183" s="245" t="s">
        <v>1620</v>
      </c>
      <c r="U183" s="223">
        <v>0</v>
      </c>
      <c r="V183" s="223">
        <f>ROUND(E183*U183,2)</f>
        <v>0</v>
      </c>
      <c r="W183" s="223"/>
      <c r="X183" s="223" t="s">
        <v>1621</v>
      </c>
      <c r="Y183" s="223" t="s">
        <v>355</v>
      </c>
      <c r="Z183" s="212"/>
      <c r="AA183" s="212"/>
      <c r="AB183" s="212"/>
      <c r="AC183" s="212"/>
      <c r="AD183" s="212"/>
      <c r="AE183" s="212"/>
      <c r="AF183" s="212"/>
      <c r="AG183" s="212" t="s">
        <v>1622</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58" t="s">
        <v>2524</v>
      </c>
      <c r="D184" s="246"/>
      <c r="E184" s="246"/>
      <c r="F184" s="246"/>
      <c r="G184" s="246"/>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357</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74" t="s">
        <v>1630</v>
      </c>
      <c r="D185" s="264"/>
      <c r="E185" s="265"/>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442</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74" t="s">
        <v>2495</v>
      </c>
      <c r="D186" s="264"/>
      <c r="E186" s="265"/>
      <c r="F186" s="223"/>
      <c r="G186" s="223"/>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442</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74" t="s">
        <v>2525</v>
      </c>
      <c r="D187" s="264"/>
      <c r="E187" s="265">
        <v>8.2790000000000002E-2</v>
      </c>
      <c r="F187" s="223"/>
      <c r="G187" s="22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442</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9">
        <v>38</v>
      </c>
      <c r="B188" s="240" t="s">
        <v>2526</v>
      </c>
      <c r="C188" s="257" t="s">
        <v>2527</v>
      </c>
      <c r="D188" s="241" t="s">
        <v>582</v>
      </c>
      <c r="E188" s="242">
        <v>6.021E-2</v>
      </c>
      <c r="F188" s="243"/>
      <c r="G188" s="244">
        <f>ROUND(E188*F188,2)</f>
        <v>0</v>
      </c>
      <c r="H188" s="243"/>
      <c r="I188" s="244">
        <f>ROUND(E188*H188,2)</f>
        <v>0</v>
      </c>
      <c r="J188" s="243"/>
      <c r="K188" s="244">
        <f>ROUND(E188*J188,2)</f>
        <v>0</v>
      </c>
      <c r="L188" s="244">
        <v>21</v>
      </c>
      <c r="M188" s="244">
        <f>G188*(1+L188/100)</f>
        <v>0</v>
      </c>
      <c r="N188" s="242">
        <v>0</v>
      </c>
      <c r="O188" s="242">
        <f>ROUND(E188*N188,2)</f>
        <v>0</v>
      </c>
      <c r="P188" s="242">
        <v>0</v>
      </c>
      <c r="Q188" s="242">
        <f>ROUND(E188*P188,2)</f>
        <v>0</v>
      </c>
      <c r="R188" s="244" t="s">
        <v>1017</v>
      </c>
      <c r="S188" s="244" t="s">
        <v>352</v>
      </c>
      <c r="T188" s="245" t="s">
        <v>1620</v>
      </c>
      <c r="U188" s="223">
        <v>0</v>
      </c>
      <c r="V188" s="223">
        <f>ROUND(E188*U188,2)</f>
        <v>0</v>
      </c>
      <c r="W188" s="223"/>
      <c r="X188" s="223" t="s">
        <v>1621</v>
      </c>
      <c r="Y188" s="223" t="s">
        <v>355</v>
      </c>
      <c r="Z188" s="212"/>
      <c r="AA188" s="212"/>
      <c r="AB188" s="212"/>
      <c r="AC188" s="212"/>
      <c r="AD188" s="212"/>
      <c r="AE188" s="212"/>
      <c r="AF188" s="212"/>
      <c r="AG188" s="212" t="s">
        <v>1622</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58" t="s">
        <v>2524</v>
      </c>
      <c r="D189" s="246"/>
      <c r="E189" s="246"/>
      <c r="F189" s="246"/>
      <c r="G189" s="246"/>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357</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74" t="s">
        <v>1630</v>
      </c>
      <c r="D190" s="264"/>
      <c r="E190" s="265"/>
      <c r="F190" s="223"/>
      <c r="G190" s="223"/>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442</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74" t="s">
        <v>2495</v>
      </c>
      <c r="D191" s="264"/>
      <c r="E191" s="265"/>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442</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74" t="s">
        <v>2528</v>
      </c>
      <c r="D192" s="264"/>
      <c r="E192" s="265">
        <v>6.021E-2</v>
      </c>
      <c r="F192" s="223"/>
      <c r="G192" s="223"/>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442</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9">
        <v>39</v>
      </c>
      <c r="B193" s="240" t="s">
        <v>1644</v>
      </c>
      <c r="C193" s="257" t="s">
        <v>1645</v>
      </c>
      <c r="D193" s="241" t="s">
        <v>582</v>
      </c>
      <c r="E193" s="242">
        <v>75.008750000000006</v>
      </c>
      <c r="F193" s="243"/>
      <c r="G193" s="244">
        <f>ROUND(E193*F193,2)</f>
        <v>0</v>
      </c>
      <c r="H193" s="243"/>
      <c r="I193" s="244">
        <f>ROUND(E193*H193,2)</f>
        <v>0</v>
      </c>
      <c r="J193" s="243"/>
      <c r="K193" s="244">
        <f>ROUND(E193*J193,2)</f>
        <v>0</v>
      </c>
      <c r="L193" s="244">
        <v>21</v>
      </c>
      <c r="M193" s="244">
        <f>G193*(1+L193/100)</f>
        <v>0</v>
      </c>
      <c r="N193" s="242">
        <v>0</v>
      </c>
      <c r="O193" s="242">
        <f>ROUND(E193*N193,2)</f>
        <v>0</v>
      </c>
      <c r="P193" s="242">
        <v>0</v>
      </c>
      <c r="Q193" s="242">
        <f>ROUND(E193*P193,2)</f>
        <v>0</v>
      </c>
      <c r="R193" s="244" t="s">
        <v>1017</v>
      </c>
      <c r="S193" s="244" t="s">
        <v>352</v>
      </c>
      <c r="T193" s="245" t="s">
        <v>1620</v>
      </c>
      <c r="U193" s="223">
        <v>0</v>
      </c>
      <c r="V193" s="223">
        <f>ROUND(E193*U193,2)</f>
        <v>0</v>
      </c>
      <c r="W193" s="223"/>
      <c r="X193" s="223" t="s">
        <v>1621</v>
      </c>
      <c r="Y193" s="223" t="s">
        <v>355</v>
      </c>
      <c r="Z193" s="212"/>
      <c r="AA193" s="212"/>
      <c r="AB193" s="212"/>
      <c r="AC193" s="212"/>
      <c r="AD193" s="212"/>
      <c r="AE193" s="212"/>
      <c r="AF193" s="212"/>
      <c r="AG193" s="212" t="s">
        <v>1622</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74" t="s">
        <v>1630</v>
      </c>
      <c r="D194" s="264"/>
      <c r="E194" s="265"/>
      <c r="F194" s="223"/>
      <c r="G194" s="223"/>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442</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74" t="s">
        <v>2495</v>
      </c>
      <c r="D195" s="264"/>
      <c r="E195" s="265"/>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442</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74" t="s">
        <v>2529</v>
      </c>
      <c r="D196" s="264"/>
      <c r="E196" s="265">
        <v>75.008750000000006</v>
      </c>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442</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9">
        <v>40</v>
      </c>
      <c r="B197" s="240" t="s">
        <v>1647</v>
      </c>
      <c r="C197" s="257" t="s">
        <v>1648</v>
      </c>
      <c r="D197" s="241" t="s">
        <v>582</v>
      </c>
      <c r="E197" s="242">
        <v>91.493120000000005</v>
      </c>
      <c r="F197" s="243"/>
      <c r="G197" s="244">
        <f>ROUND(E197*F197,2)</f>
        <v>0</v>
      </c>
      <c r="H197" s="243"/>
      <c r="I197" s="244">
        <f>ROUND(E197*H197,2)</f>
        <v>0</v>
      </c>
      <c r="J197" s="243"/>
      <c r="K197" s="244">
        <f>ROUND(E197*J197,2)</f>
        <v>0</v>
      </c>
      <c r="L197" s="244">
        <v>21</v>
      </c>
      <c r="M197" s="244">
        <f>G197*(1+L197/100)</f>
        <v>0</v>
      </c>
      <c r="N197" s="242">
        <v>0</v>
      </c>
      <c r="O197" s="242">
        <f>ROUND(E197*N197,2)</f>
        <v>0</v>
      </c>
      <c r="P197" s="242">
        <v>0</v>
      </c>
      <c r="Q197" s="242">
        <f>ROUND(E197*P197,2)</f>
        <v>0</v>
      </c>
      <c r="R197" s="244" t="s">
        <v>1017</v>
      </c>
      <c r="S197" s="244" t="s">
        <v>352</v>
      </c>
      <c r="T197" s="245" t="s">
        <v>1620</v>
      </c>
      <c r="U197" s="223">
        <v>0</v>
      </c>
      <c r="V197" s="223">
        <f>ROUND(E197*U197,2)</f>
        <v>0</v>
      </c>
      <c r="W197" s="223"/>
      <c r="X197" s="223" t="s">
        <v>1621</v>
      </c>
      <c r="Y197" s="223" t="s">
        <v>355</v>
      </c>
      <c r="Z197" s="212"/>
      <c r="AA197" s="212"/>
      <c r="AB197" s="212"/>
      <c r="AC197" s="212"/>
      <c r="AD197" s="212"/>
      <c r="AE197" s="212"/>
      <c r="AF197" s="212"/>
      <c r="AG197" s="212" t="s">
        <v>1622</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74" t="s">
        <v>1630</v>
      </c>
      <c r="D198" s="264"/>
      <c r="E198" s="265"/>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442</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74" t="s">
        <v>2495</v>
      </c>
      <c r="D199" s="264"/>
      <c r="E199" s="265"/>
      <c r="F199" s="223"/>
      <c r="G199" s="223"/>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442</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74" t="s">
        <v>2530</v>
      </c>
      <c r="D200" s="264"/>
      <c r="E200" s="265">
        <v>91.493120000000005</v>
      </c>
      <c r="F200" s="223"/>
      <c r="G200" s="223"/>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442</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39">
        <v>41</v>
      </c>
      <c r="B201" s="240" t="s">
        <v>2531</v>
      </c>
      <c r="C201" s="257" t="s">
        <v>2532</v>
      </c>
      <c r="D201" s="241" t="s">
        <v>582</v>
      </c>
      <c r="E201" s="242">
        <v>37.629809999999999</v>
      </c>
      <c r="F201" s="243"/>
      <c r="G201" s="244">
        <f>ROUND(E201*F201,2)</f>
        <v>0</v>
      </c>
      <c r="H201" s="243"/>
      <c r="I201" s="244">
        <f>ROUND(E201*H201,2)</f>
        <v>0</v>
      </c>
      <c r="J201" s="243"/>
      <c r="K201" s="244">
        <f>ROUND(E201*J201,2)</f>
        <v>0</v>
      </c>
      <c r="L201" s="244">
        <v>21</v>
      </c>
      <c r="M201" s="244">
        <f>G201*(1+L201/100)</f>
        <v>0</v>
      </c>
      <c r="N201" s="242">
        <v>0</v>
      </c>
      <c r="O201" s="242">
        <f>ROUND(E201*N201,2)</f>
        <v>0</v>
      </c>
      <c r="P201" s="242">
        <v>0</v>
      </c>
      <c r="Q201" s="242">
        <f>ROUND(E201*P201,2)</f>
        <v>0</v>
      </c>
      <c r="R201" s="244" t="s">
        <v>1017</v>
      </c>
      <c r="S201" s="244" t="s">
        <v>352</v>
      </c>
      <c r="T201" s="245" t="s">
        <v>1620</v>
      </c>
      <c r="U201" s="223">
        <v>0</v>
      </c>
      <c r="V201" s="223">
        <f>ROUND(E201*U201,2)</f>
        <v>0</v>
      </c>
      <c r="W201" s="223"/>
      <c r="X201" s="223" t="s">
        <v>1621</v>
      </c>
      <c r="Y201" s="223" t="s">
        <v>355</v>
      </c>
      <c r="Z201" s="212"/>
      <c r="AA201" s="212"/>
      <c r="AB201" s="212"/>
      <c r="AC201" s="212"/>
      <c r="AD201" s="212"/>
      <c r="AE201" s="212"/>
      <c r="AF201" s="212"/>
      <c r="AG201" s="212" t="s">
        <v>1622</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74" t="s">
        <v>1630</v>
      </c>
      <c r="D202" s="264"/>
      <c r="E202" s="265"/>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442</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74" t="s">
        <v>2495</v>
      </c>
      <c r="D203" s="264"/>
      <c r="E203" s="265"/>
      <c r="F203" s="223"/>
      <c r="G203" s="223"/>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442</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74" t="s">
        <v>2533</v>
      </c>
      <c r="D204" s="264"/>
      <c r="E204" s="265">
        <v>37.629809999999999</v>
      </c>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442</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1" x14ac:dyDescent="0.2">
      <c r="A205" s="239">
        <v>42</v>
      </c>
      <c r="B205" s="240" t="s">
        <v>2534</v>
      </c>
      <c r="C205" s="257" t="s">
        <v>2535</v>
      </c>
      <c r="D205" s="241" t="s">
        <v>582</v>
      </c>
      <c r="E205" s="242">
        <v>12.54327</v>
      </c>
      <c r="F205" s="243"/>
      <c r="G205" s="244">
        <f>ROUND(E205*F205,2)</f>
        <v>0</v>
      </c>
      <c r="H205" s="243"/>
      <c r="I205" s="244">
        <f>ROUND(E205*H205,2)</f>
        <v>0</v>
      </c>
      <c r="J205" s="243"/>
      <c r="K205" s="244">
        <f>ROUND(E205*J205,2)</f>
        <v>0</v>
      </c>
      <c r="L205" s="244">
        <v>21</v>
      </c>
      <c r="M205" s="244">
        <f>G205*(1+L205/100)</f>
        <v>0</v>
      </c>
      <c r="N205" s="242">
        <v>0</v>
      </c>
      <c r="O205" s="242">
        <f>ROUND(E205*N205,2)</f>
        <v>0</v>
      </c>
      <c r="P205" s="242">
        <v>0</v>
      </c>
      <c r="Q205" s="242">
        <f>ROUND(E205*P205,2)</f>
        <v>0</v>
      </c>
      <c r="R205" s="244" t="s">
        <v>1017</v>
      </c>
      <c r="S205" s="244" t="s">
        <v>352</v>
      </c>
      <c r="T205" s="245" t="s">
        <v>1620</v>
      </c>
      <c r="U205" s="223">
        <v>0</v>
      </c>
      <c r="V205" s="223">
        <f>ROUND(E205*U205,2)</f>
        <v>0</v>
      </c>
      <c r="W205" s="223"/>
      <c r="X205" s="223" t="s">
        <v>1621</v>
      </c>
      <c r="Y205" s="223" t="s">
        <v>355</v>
      </c>
      <c r="Z205" s="212"/>
      <c r="AA205" s="212"/>
      <c r="AB205" s="212"/>
      <c r="AC205" s="212"/>
      <c r="AD205" s="212"/>
      <c r="AE205" s="212"/>
      <c r="AF205" s="212"/>
      <c r="AG205" s="212" t="s">
        <v>1622</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58" t="s">
        <v>2536</v>
      </c>
      <c r="D206" s="246"/>
      <c r="E206" s="246"/>
      <c r="F206" s="246"/>
      <c r="G206" s="246"/>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357</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74" t="s">
        <v>1630</v>
      </c>
      <c r="D207" s="264"/>
      <c r="E207" s="265"/>
      <c r="F207" s="223"/>
      <c r="G207" s="223"/>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442</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74" t="s">
        <v>2495</v>
      </c>
      <c r="D208" s="264"/>
      <c r="E208" s="265"/>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442</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74" t="s">
        <v>2537</v>
      </c>
      <c r="D209" s="264"/>
      <c r="E209" s="265">
        <v>12.54327</v>
      </c>
      <c r="F209" s="223"/>
      <c r="G209" s="223"/>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442</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9">
        <v>43</v>
      </c>
      <c r="B210" s="240" t="s">
        <v>2538</v>
      </c>
      <c r="C210" s="257" t="s">
        <v>2539</v>
      </c>
      <c r="D210" s="241" t="s">
        <v>582</v>
      </c>
      <c r="E210" s="242">
        <v>250.86539999999999</v>
      </c>
      <c r="F210" s="243"/>
      <c r="G210" s="244">
        <f>ROUND(E210*F210,2)</f>
        <v>0</v>
      </c>
      <c r="H210" s="243"/>
      <c r="I210" s="244">
        <f>ROUND(E210*H210,2)</f>
        <v>0</v>
      </c>
      <c r="J210" s="243"/>
      <c r="K210" s="244">
        <f>ROUND(E210*J210,2)</f>
        <v>0</v>
      </c>
      <c r="L210" s="244">
        <v>21</v>
      </c>
      <c r="M210" s="244">
        <f>G210*(1+L210/100)</f>
        <v>0</v>
      </c>
      <c r="N210" s="242">
        <v>0</v>
      </c>
      <c r="O210" s="242">
        <f>ROUND(E210*N210,2)</f>
        <v>0</v>
      </c>
      <c r="P210" s="242">
        <v>0</v>
      </c>
      <c r="Q210" s="242">
        <f>ROUND(E210*P210,2)</f>
        <v>0</v>
      </c>
      <c r="R210" s="244"/>
      <c r="S210" s="244" t="s">
        <v>413</v>
      </c>
      <c r="T210" s="245" t="s">
        <v>353</v>
      </c>
      <c r="U210" s="223">
        <v>0</v>
      </c>
      <c r="V210" s="223">
        <f>ROUND(E210*U210,2)</f>
        <v>0</v>
      </c>
      <c r="W210" s="223"/>
      <c r="X210" s="223" t="s">
        <v>1621</v>
      </c>
      <c r="Y210" s="223" t="s">
        <v>355</v>
      </c>
      <c r="Z210" s="212"/>
      <c r="AA210" s="212"/>
      <c r="AB210" s="212"/>
      <c r="AC210" s="212"/>
      <c r="AD210" s="212"/>
      <c r="AE210" s="212"/>
      <c r="AF210" s="212"/>
      <c r="AG210" s="212" t="s">
        <v>1622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58" t="s">
        <v>425</v>
      </c>
      <c r="D211" s="246"/>
      <c r="E211" s="246"/>
      <c r="F211" s="246"/>
      <c r="G211" s="246"/>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357</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9" t="s">
        <v>2539</v>
      </c>
      <c r="D212" s="248"/>
      <c r="E212" s="248"/>
      <c r="F212" s="248"/>
      <c r="G212" s="248"/>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357</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45" outlineLevel="3" x14ac:dyDescent="0.2">
      <c r="A213" s="219"/>
      <c r="B213" s="220"/>
      <c r="C213" s="259" t="s">
        <v>2540</v>
      </c>
      <c r="D213" s="248"/>
      <c r="E213" s="248"/>
      <c r="F213" s="248"/>
      <c r="G213" s="248"/>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357</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47" t="str">
        <f>C213</f>
        <v>Vybourané materiály a odpad budou na staveništi tříděny, budou ukládány buď přímo na transportní vozidla, nebo do kontejnerů umístěných na ploše hlavního staveniště pro následný odvoz. Přednostně budou odpady druhotně využity (stavební recykláž, dřevní hmota, železo). Materiálové využití bude mít přednost před jejich uložením na skládku nebo jiným využitím odpadů. Odpady budou předány pouze osobám, které jsou dle zákona o odpadech k jejich převzetí oprávněny.</v>
      </c>
      <c r="BB213" s="212"/>
      <c r="BC213" s="212"/>
      <c r="BD213" s="212"/>
      <c r="BE213" s="212"/>
      <c r="BF213" s="212"/>
      <c r="BG213" s="212"/>
      <c r="BH213" s="212"/>
    </row>
    <row r="214" spans="1:60" outlineLevel="3" x14ac:dyDescent="0.2">
      <c r="A214" s="219"/>
      <c r="B214" s="220"/>
      <c r="C214" s="259" t="s">
        <v>1652</v>
      </c>
      <c r="D214" s="248"/>
      <c r="E214" s="248"/>
      <c r="F214" s="248"/>
      <c r="G214" s="248"/>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357</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47" t="str">
        <f>C214</f>
        <v>Kompletní provedení dle veškerých informací obsažených v PD (textová i výkresová část, technologické postupy atd.).</v>
      </c>
      <c r="BB214" s="212"/>
      <c r="BC214" s="212"/>
      <c r="BD214" s="212"/>
      <c r="BE214" s="212"/>
      <c r="BF214" s="212"/>
      <c r="BG214" s="212"/>
      <c r="BH214" s="212"/>
    </row>
    <row r="215" spans="1:60" ht="22.5" outlineLevel="3" x14ac:dyDescent="0.2">
      <c r="A215" s="219"/>
      <c r="B215" s="220"/>
      <c r="C215" s="259" t="s">
        <v>1653</v>
      </c>
      <c r="D215" s="248"/>
      <c r="E215" s="248"/>
      <c r="F215" s="248"/>
      <c r="G215" s="248"/>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357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47" t="str">
        <f>C215</f>
        <v>Provedení je včetně montáže, demontáže původních konstrukcí, dodávky, přesunu hmot, přesunu a likvidace suti, povrchové úpravy, repasí, dílenských dokumentací,</v>
      </c>
      <c r="BB215" s="212"/>
      <c r="BC215" s="212"/>
      <c r="BD215" s="212"/>
      <c r="BE215" s="212"/>
      <c r="BF215" s="212"/>
      <c r="BG215" s="212"/>
      <c r="BH215" s="212"/>
    </row>
    <row r="216" spans="1:60" outlineLevel="3" x14ac:dyDescent="0.2">
      <c r="A216" s="219"/>
      <c r="B216" s="220"/>
      <c r="C216" s="259" t="s">
        <v>2541</v>
      </c>
      <c r="D216" s="248"/>
      <c r="E216" s="248"/>
      <c r="F216" s="248"/>
      <c r="G216" s="248"/>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357</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74" t="s">
        <v>1630</v>
      </c>
      <c r="D217" s="264"/>
      <c r="E217" s="265"/>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442</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74" t="s">
        <v>2495</v>
      </c>
      <c r="D218" s="264"/>
      <c r="E218" s="265"/>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442</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74" t="s">
        <v>2496</v>
      </c>
      <c r="D219" s="264"/>
      <c r="E219" s="265">
        <v>250.86539999999999</v>
      </c>
      <c r="F219" s="223"/>
      <c r="G219" s="223"/>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442</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x14ac:dyDescent="0.2">
      <c r="A220" s="3"/>
      <c r="B220" s="4"/>
      <c r="C220" s="261"/>
      <c r="D220" s="6"/>
      <c r="E220" s="3"/>
      <c r="F220" s="3"/>
      <c r="G220" s="3"/>
      <c r="H220" s="3"/>
      <c r="I220" s="3"/>
      <c r="J220" s="3"/>
      <c r="K220" s="3"/>
      <c r="L220" s="3"/>
      <c r="M220" s="3"/>
      <c r="N220" s="3"/>
      <c r="O220" s="3"/>
      <c r="P220" s="3"/>
      <c r="Q220" s="3"/>
      <c r="R220" s="3"/>
      <c r="S220" s="3"/>
      <c r="T220" s="3"/>
      <c r="U220" s="3"/>
      <c r="V220" s="3"/>
      <c r="W220" s="3"/>
      <c r="X220" s="3"/>
      <c r="Y220" s="3"/>
      <c r="AE220">
        <v>12</v>
      </c>
      <c r="AF220">
        <v>21</v>
      </c>
      <c r="AG220" t="s">
        <v>333</v>
      </c>
    </row>
    <row r="221" spans="1:60" x14ac:dyDescent="0.2">
      <c r="A221" s="215"/>
      <c r="B221" s="216" t="s">
        <v>29</v>
      </c>
      <c r="C221" s="262"/>
      <c r="D221" s="217"/>
      <c r="E221" s="218"/>
      <c r="F221" s="218"/>
      <c r="G221" s="238">
        <f>G8+G38+G80+G83+G90+G100+G112+G118</f>
        <v>0</v>
      </c>
      <c r="H221" s="3"/>
      <c r="I221" s="3"/>
      <c r="J221" s="3"/>
      <c r="K221" s="3"/>
      <c r="L221" s="3"/>
      <c r="M221" s="3"/>
      <c r="N221" s="3"/>
      <c r="O221" s="3"/>
      <c r="P221" s="3"/>
      <c r="Q221" s="3"/>
      <c r="R221" s="3"/>
      <c r="S221" s="3"/>
      <c r="T221" s="3"/>
      <c r="U221" s="3"/>
      <c r="V221" s="3"/>
      <c r="W221" s="3"/>
      <c r="X221" s="3"/>
      <c r="Y221" s="3"/>
      <c r="AE221">
        <f>SUMIF(L7:L219,AE220,G7:G219)</f>
        <v>0</v>
      </c>
      <c r="AF221">
        <f>SUMIF(L7:L219,AF220,G7:G219)</f>
        <v>0</v>
      </c>
      <c r="AG221" t="s">
        <v>429</v>
      </c>
    </row>
    <row r="222" spans="1:60" x14ac:dyDescent="0.2">
      <c r="C222" s="263"/>
      <c r="D222" s="10"/>
      <c r="AG222" t="s">
        <v>431</v>
      </c>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CoygwoMvQ2o9ZlqfKo9cqAH6xbCRmeC9mIq6FBBlGgFRHt0GoIlXQn0ILuxBqNJLh1ho3aoLx2eW8tvv9IQ1A==" saltValue="0R+WNusbFE8fA+/0GaeTMQ==" spinCount="100000" sheet="1" formatRows="0"/>
  <mergeCells count="86">
    <mergeCell ref="C215:G215"/>
    <mergeCell ref="C216:G216"/>
    <mergeCell ref="C189:G189"/>
    <mergeCell ref="C206:G206"/>
    <mergeCell ref="C211:G211"/>
    <mergeCell ref="C212:G212"/>
    <mergeCell ref="C213:G213"/>
    <mergeCell ref="C214:G214"/>
    <mergeCell ref="C151:G151"/>
    <mergeCell ref="C160:G160"/>
    <mergeCell ref="C165:G165"/>
    <mergeCell ref="C170:G170"/>
    <mergeCell ref="C179:G179"/>
    <mergeCell ref="C184:G184"/>
    <mergeCell ref="C125:G125"/>
    <mergeCell ref="C126:G126"/>
    <mergeCell ref="C131:G131"/>
    <mergeCell ref="C136:G136"/>
    <mergeCell ref="C141:G141"/>
    <mergeCell ref="C150:G150"/>
    <mergeCell ref="C114:G114"/>
    <mergeCell ref="C120:G120"/>
    <mergeCell ref="C121:G121"/>
    <mergeCell ref="C122:G122"/>
    <mergeCell ref="C123:G123"/>
    <mergeCell ref="C124:G124"/>
    <mergeCell ref="C103:G103"/>
    <mergeCell ref="C104:G104"/>
    <mergeCell ref="C107:G107"/>
    <mergeCell ref="C108:G108"/>
    <mergeCell ref="C109:G109"/>
    <mergeCell ref="C110:G110"/>
    <mergeCell ref="C85:G85"/>
    <mergeCell ref="C88:G88"/>
    <mergeCell ref="C92:G92"/>
    <mergeCell ref="C95:G95"/>
    <mergeCell ref="C98:G98"/>
    <mergeCell ref="C102:G102"/>
    <mergeCell ref="C74:G74"/>
    <mergeCell ref="C75:G75"/>
    <mergeCell ref="C76:G76"/>
    <mergeCell ref="C77:G77"/>
    <mergeCell ref="C78:G78"/>
    <mergeCell ref="C79:G79"/>
    <mergeCell ref="C67:G67"/>
    <mergeCell ref="C68:G68"/>
    <mergeCell ref="C69:G69"/>
    <mergeCell ref="C70:G70"/>
    <mergeCell ref="C71:G71"/>
    <mergeCell ref="C72:G72"/>
    <mergeCell ref="C60:G60"/>
    <mergeCell ref="C61:G61"/>
    <mergeCell ref="C62:G62"/>
    <mergeCell ref="C63:G63"/>
    <mergeCell ref="C64:G64"/>
    <mergeCell ref="C65:G65"/>
    <mergeCell ref="C53:G53"/>
    <mergeCell ref="C54:G54"/>
    <mergeCell ref="C55:G55"/>
    <mergeCell ref="C56:G56"/>
    <mergeCell ref="C57:G57"/>
    <mergeCell ref="C59:G59"/>
    <mergeCell ref="C46:G46"/>
    <mergeCell ref="C48:G48"/>
    <mergeCell ref="C49:G49"/>
    <mergeCell ref="C50:G50"/>
    <mergeCell ref="C51:G51"/>
    <mergeCell ref="C52:G52"/>
    <mergeCell ref="C40:G40"/>
    <mergeCell ref="C41:G41"/>
    <mergeCell ref="C42:G42"/>
    <mergeCell ref="C43:G43"/>
    <mergeCell ref="C44:G44"/>
    <mergeCell ref="C45:G45"/>
    <mergeCell ref="C16:G16"/>
    <mergeCell ref="C17:G17"/>
    <mergeCell ref="C20:G20"/>
    <mergeCell ref="C23:G23"/>
    <mergeCell ref="C26:G26"/>
    <mergeCell ref="C29:G2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9F4F8-E56B-430F-BBA7-9C3A9DB6F876}">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81</v>
      </c>
      <c r="C3" s="201" t="s">
        <v>82</v>
      </c>
      <c r="D3" s="199"/>
      <c r="E3" s="199"/>
      <c r="F3" s="199"/>
      <c r="G3" s="200"/>
      <c r="AC3" s="176" t="s">
        <v>321</v>
      </c>
      <c r="AG3" t="s">
        <v>323</v>
      </c>
    </row>
    <row r="4" spans="1:60" ht="24.95" customHeight="1" x14ac:dyDescent="0.2">
      <c r="A4" s="202" t="s">
        <v>9</v>
      </c>
      <c r="B4" s="203" t="s">
        <v>83</v>
      </c>
      <c r="C4" s="204" t="s">
        <v>82</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196</v>
      </c>
      <c r="C8" s="256" t="s">
        <v>197</v>
      </c>
      <c r="D8" s="231"/>
      <c r="E8" s="232"/>
      <c r="F8" s="233"/>
      <c r="G8" s="233">
        <f>SUMIF(AG9:AG23,"&lt;&gt;NOR",G9:G23)</f>
        <v>0</v>
      </c>
      <c r="H8" s="233"/>
      <c r="I8" s="233">
        <f>SUM(I9:I23)</f>
        <v>0</v>
      </c>
      <c r="J8" s="233"/>
      <c r="K8" s="233">
        <f>SUM(K9:K23)</f>
        <v>0</v>
      </c>
      <c r="L8" s="233"/>
      <c r="M8" s="233">
        <f>SUM(M9:M23)</f>
        <v>0</v>
      </c>
      <c r="N8" s="232"/>
      <c r="O8" s="232">
        <f>SUM(O9:O23)</f>
        <v>0</v>
      </c>
      <c r="P8" s="232"/>
      <c r="Q8" s="232">
        <f>SUM(Q9:Q23)</f>
        <v>0</v>
      </c>
      <c r="R8" s="233"/>
      <c r="S8" s="233"/>
      <c r="T8" s="234"/>
      <c r="U8" s="228"/>
      <c r="V8" s="228">
        <f>SUM(V9:V23)</f>
        <v>0</v>
      </c>
      <c r="W8" s="228"/>
      <c r="X8" s="228"/>
      <c r="Y8" s="228"/>
      <c r="AG8" t="s">
        <v>348</v>
      </c>
    </row>
    <row r="9" spans="1:60" outlineLevel="1" x14ac:dyDescent="0.2">
      <c r="A9" s="249">
        <v>1</v>
      </c>
      <c r="B9" s="250" t="s">
        <v>1806</v>
      </c>
      <c r="C9" s="260" t="s">
        <v>2542</v>
      </c>
      <c r="D9" s="251" t="s">
        <v>537</v>
      </c>
      <c r="E9" s="252">
        <v>68</v>
      </c>
      <c r="F9" s="253"/>
      <c r="G9" s="254">
        <f>ROUND(E9*F9,2)</f>
        <v>0</v>
      </c>
      <c r="H9" s="253"/>
      <c r="I9" s="254">
        <f>ROUND(E9*H9,2)</f>
        <v>0</v>
      </c>
      <c r="J9" s="253"/>
      <c r="K9" s="254">
        <f>ROUND(E9*J9,2)</f>
        <v>0</v>
      </c>
      <c r="L9" s="254">
        <v>21</v>
      </c>
      <c r="M9" s="254">
        <f>G9*(1+L9/100)</f>
        <v>0</v>
      </c>
      <c r="N9" s="252">
        <v>0</v>
      </c>
      <c r="O9" s="252">
        <f>ROUND(E9*N9,2)</f>
        <v>0</v>
      </c>
      <c r="P9" s="252">
        <v>0</v>
      </c>
      <c r="Q9" s="252">
        <f>ROUND(E9*P9,2)</f>
        <v>0</v>
      </c>
      <c r="R9" s="254"/>
      <c r="S9" s="254" t="s">
        <v>413</v>
      </c>
      <c r="T9" s="255" t="s">
        <v>353</v>
      </c>
      <c r="U9" s="223">
        <v>0</v>
      </c>
      <c r="V9" s="223">
        <f>ROUND(E9*U9,2)</f>
        <v>0</v>
      </c>
      <c r="W9" s="223"/>
      <c r="X9" s="223" t="s">
        <v>437</v>
      </c>
      <c r="Y9" s="223" t="s">
        <v>355</v>
      </c>
      <c r="Z9" s="212"/>
      <c r="AA9" s="212"/>
      <c r="AB9" s="212"/>
      <c r="AC9" s="212"/>
      <c r="AD9" s="212"/>
      <c r="AE9" s="212"/>
      <c r="AF9" s="212"/>
      <c r="AG9" s="212" t="s">
        <v>1695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1808</v>
      </c>
      <c r="C10" s="260" t="s">
        <v>2543</v>
      </c>
      <c r="D10" s="251" t="s">
        <v>537</v>
      </c>
      <c r="E10" s="252">
        <v>68</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413</v>
      </c>
      <c r="T10" s="255" t="s">
        <v>353</v>
      </c>
      <c r="U10" s="223">
        <v>0</v>
      </c>
      <c r="V10" s="223">
        <f>ROUND(E10*U10,2)</f>
        <v>0</v>
      </c>
      <c r="W10" s="223"/>
      <c r="X10" s="223" t="s">
        <v>437</v>
      </c>
      <c r="Y10" s="223" t="s">
        <v>355</v>
      </c>
      <c r="Z10" s="212"/>
      <c r="AA10" s="212"/>
      <c r="AB10" s="212"/>
      <c r="AC10" s="212"/>
      <c r="AD10" s="212"/>
      <c r="AE10" s="212"/>
      <c r="AF10" s="212"/>
      <c r="AG10" s="212" t="s">
        <v>1695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1810</v>
      </c>
      <c r="C11" s="260" t="s">
        <v>2544</v>
      </c>
      <c r="D11" s="251" t="s">
        <v>486</v>
      </c>
      <c r="E11" s="252">
        <v>33</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437</v>
      </c>
      <c r="Y11" s="223" t="s">
        <v>355</v>
      </c>
      <c r="Z11" s="212"/>
      <c r="AA11" s="212"/>
      <c r="AB11" s="212"/>
      <c r="AC11" s="212"/>
      <c r="AD11" s="212"/>
      <c r="AE11" s="212"/>
      <c r="AF11" s="212"/>
      <c r="AG11" s="212" t="s">
        <v>1695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49">
        <v>4</v>
      </c>
      <c r="B12" s="250" t="s">
        <v>1812</v>
      </c>
      <c r="C12" s="260" t="s">
        <v>2545</v>
      </c>
      <c r="D12" s="251" t="s">
        <v>486</v>
      </c>
      <c r="E12" s="252">
        <v>33</v>
      </c>
      <c r="F12" s="253"/>
      <c r="G12" s="254">
        <f>ROUND(E12*F12,2)</f>
        <v>0</v>
      </c>
      <c r="H12" s="253"/>
      <c r="I12" s="254">
        <f>ROUND(E12*H12,2)</f>
        <v>0</v>
      </c>
      <c r="J12" s="253"/>
      <c r="K12" s="254">
        <f>ROUND(E12*J12,2)</f>
        <v>0</v>
      </c>
      <c r="L12" s="254">
        <v>21</v>
      </c>
      <c r="M12" s="254">
        <f>G12*(1+L12/100)</f>
        <v>0</v>
      </c>
      <c r="N12" s="252">
        <v>0</v>
      </c>
      <c r="O12" s="252">
        <f>ROUND(E12*N12,2)</f>
        <v>0</v>
      </c>
      <c r="P12" s="252">
        <v>0</v>
      </c>
      <c r="Q12" s="252">
        <f>ROUND(E12*P12,2)</f>
        <v>0</v>
      </c>
      <c r="R12" s="254"/>
      <c r="S12" s="254" t="s">
        <v>413</v>
      </c>
      <c r="T12" s="255" t="s">
        <v>353</v>
      </c>
      <c r="U12" s="223">
        <v>0</v>
      </c>
      <c r="V12" s="223">
        <f>ROUND(E12*U12,2)</f>
        <v>0</v>
      </c>
      <c r="W12" s="223"/>
      <c r="X12" s="223" t="s">
        <v>437</v>
      </c>
      <c r="Y12" s="223" t="s">
        <v>355</v>
      </c>
      <c r="Z12" s="212"/>
      <c r="AA12" s="212"/>
      <c r="AB12" s="212"/>
      <c r="AC12" s="212"/>
      <c r="AD12" s="212"/>
      <c r="AE12" s="212"/>
      <c r="AF12" s="212"/>
      <c r="AG12" s="212" t="s">
        <v>1695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1814</v>
      </c>
      <c r="C13" s="260" t="s">
        <v>2546</v>
      </c>
      <c r="D13" s="251" t="s">
        <v>450</v>
      </c>
      <c r="E13" s="252">
        <v>51.2</v>
      </c>
      <c r="F13" s="253"/>
      <c r="G13" s="254">
        <f>ROUND(E13*F13,2)</f>
        <v>0</v>
      </c>
      <c r="H13" s="253"/>
      <c r="I13" s="254">
        <f>ROUND(E13*H13,2)</f>
        <v>0</v>
      </c>
      <c r="J13" s="253"/>
      <c r="K13" s="254">
        <f>ROUND(E13*J13,2)</f>
        <v>0</v>
      </c>
      <c r="L13" s="254">
        <v>21</v>
      </c>
      <c r="M13" s="254">
        <f>G13*(1+L13/100)</f>
        <v>0</v>
      </c>
      <c r="N13" s="252">
        <v>0</v>
      </c>
      <c r="O13" s="252">
        <f>ROUND(E13*N13,2)</f>
        <v>0</v>
      </c>
      <c r="P13" s="252">
        <v>0</v>
      </c>
      <c r="Q13" s="252">
        <f>ROUND(E13*P13,2)</f>
        <v>0</v>
      </c>
      <c r="R13" s="254"/>
      <c r="S13" s="254" t="s">
        <v>413</v>
      </c>
      <c r="T13" s="255" t="s">
        <v>353</v>
      </c>
      <c r="U13" s="223">
        <v>0</v>
      </c>
      <c r="V13" s="223">
        <f>ROUND(E13*U13,2)</f>
        <v>0</v>
      </c>
      <c r="W13" s="223"/>
      <c r="X13" s="223" t="s">
        <v>437</v>
      </c>
      <c r="Y13" s="223" t="s">
        <v>355</v>
      </c>
      <c r="Z13" s="212"/>
      <c r="AA13" s="212"/>
      <c r="AB13" s="212"/>
      <c r="AC13" s="212"/>
      <c r="AD13" s="212"/>
      <c r="AE13" s="212"/>
      <c r="AF13" s="212"/>
      <c r="AG13" s="212" t="s">
        <v>1695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1816</v>
      </c>
      <c r="C14" s="260" t="s">
        <v>1809</v>
      </c>
      <c r="D14" s="251" t="s">
        <v>450</v>
      </c>
      <c r="E14" s="252">
        <v>16.407499999999999</v>
      </c>
      <c r="F14" s="253"/>
      <c r="G14" s="254">
        <f>ROUND(E14*F14,2)</f>
        <v>0</v>
      </c>
      <c r="H14" s="253"/>
      <c r="I14" s="254">
        <f>ROUND(E14*H14,2)</f>
        <v>0</v>
      </c>
      <c r="J14" s="253"/>
      <c r="K14" s="254">
        <f>ROUND(E14*J14,2)</f>
        <v>0</v>
      </c>
      <c r="L14" s="254">
        <v>21</v>
      </c>
      <c r="M14" s="254">
        <f>G14*(1+L14/100)</f>
        <v>0</v>
      </c>
      <c r="N14" s="252">
        <v>0</v>
      </c>
      <c r="O14" s="252">
        <f>ROUND(E14*N14,2)</f>
        <v>0</v>
      </c>
      <c r="P14" s="252">
        <v>0</v>
      </c>
      <c r="Q14" s="252">
        <f>ROUND(E14*P14,2)</f>
        <v>0</v>
      </c>
      <c r="R14" s="254"/>
      <c r="S14" s="254" t="s">
        <v>413</v>
      </c>
      <c r="T14" s="255" t="s">
        <v>353</v>
      </c>
      <c r="U14" s="223">
        <v>0</v>
      </c>
      <c r="V14" s="223">
        <f>ROUND(E14*U14,2)</f>
        <v>0</v>
      </c>
      <c r="W14" s="223"/>
      <c r="X14" s="223" t="s">
        <v>437</v>
      </c>
      <c r="Y14" s="223" t="s">
        <v>355</v>
      </c>
      <c r="Z14" s="212"/>
      <c r="AA14" s="212"/>
      <c r="AB14" s="212"/>
      <c r="AC14" s="212"/>
      <c r="AD14" s="212"/>
      <c r="AE14" s="212"/>
      <c r="AF14" s="212"/>
      <c r="AG14" s="212" t="s">
        <v>1695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1818</v>
      </c>
      <c r="C15" s="260" t="s">
        <v>1811</v>
      </c>
      <c r="D15" s="251" t="s">
        <v>450</v>
      </c>
      <c r="E15" s="252">
        <v>28.4</v>
      </c>
      <c r="F15" s="253"/>
      <c r="G15" s="254">
        <f>ROUND(E15*F15,2)</f>
        <v>0</v>
      </c>
      <c r="H15" s="253"/>
      <c r="I15" s="254">
        <f>ROUND(E15*H15,2)</f>
        <v>0</v>
      </c>
      <c r="J15" s="253"/>
      <c r="K15" s="254">
        <f>ROUND(E15*J15,2)</f>
        <v>0</v>
      </c>
      <c r="L15" s="254">
        <v>21</v>
      </c>
      <c r="M15" s="254">
        <f>G15*(1+L15/100)</f>
        <v>0</v>
      </c>
      <c r="N15" s="252">
        <v>0</v>
      </c>
      <c r="O15" s="252">
        <f>ROUND(E15*N15,2)</f>
        <v>0</v>
      </c>
      <c r="P15" s="252">
        <v>0</v>
      </c>
      <c r="Q15" s="252">
        <f>ROUND(E15*P15,2)</f>
        <v>0</v>
      </c>
      <c r="R15" s="254"/>
      <c r="S15" s="254" t="s">
        <v>413</v>
      </c>
      <c r="T15" s="255" t="s">
        <v>353</v>
      </c>
      <c r="U15" s="223">
        <v>0</v>
      </c>
      <c r="V15" s="223">
        <f>ROUND(E15*U15,2)</f>
        <v>0</v>
      </c>
      <c r="W15" s="223"/>
      <c r="X15" s="223" t="s">
        <v>437</v>
      </c>
      <c r="Y15" s="223" t="s">
        <v>355</v>
      </c>
      <c r="Z15" s="212"/>
      <c r="AA15" s="212"/>
      <c r="AB15" s="212"/>
      <c r="AC15" s="212"/>
      <c r="AD15" s="212"/>
      <c r="AE15" s="212"/>
      <c r="AF15" s="212"/>
      <c r="AG15" s="212" t="s">
        <v>1695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1733</v>
      </c>
      <c r="C16" s="260" t="s">
        <v>2547</v>
      </c>
      <c r="D16" s="251" t="s">
        <v>450</v>
      </c>
      <c r="E16" s="252">
        <v>6.4</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413</v>
      </c>
      <c r="T16" s="255" t="s">
        <v>353</v>
      </c>
      <c r="U16" s="223">
        <v>0</v>
      </c>
      <c r="V16" s="223">
        <f>ROUND(E16*U16,2)</f>
        <v>0</v>
      </c>
      <c r="W16" s="223"/>
      <c r="X16" s="223" t="s">
        <v>437</v>
      </c>
      <c r="Y16" s="223" t="s">
        <v>355</v>
      </c>
      <c r="Z16" s="212"/>
      <c r="AA16" s="212"/>
      <c r="AB16" s="212"/>
      <c r="AC16" s="212"/>
      <c r="AD16" s="212"/>
      <c r="AE16" s="212"/>
      <c r="AF16" s="212"/>
      <c r="AG16" s="212" t="s">
        <v>1695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1735</v>
      </c>
      <c r="C17" s="260" t="s">
        <v>1813</v>
      </c>
      <c r="D17" s="251" t="s">
        <v>450</v>
      </c>
      <c r="E17" s="252">
        <v>16.407499999999999</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437</v>
      </c>
      <c r="Y17" s="223" t="s">
        <v>355</v>
      </c>
      <c r="Z17" s="212"/>
      <c r="AA17" s="212"/>
      <c r="AB17" s="212"/>
      <c r="AC17" s="212"/>
      <c r="AD17" s="212"/>
      <c r="AE17" s="212"/>
      <c r="AF17" s="212"/>
      <c r="AG17" s="212" t="s">
        <v>1695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1737</v>
      </c>
      <c r="C18" s="260" t="s">
        <v>2548</v>
      </c>
      <c r="D18" s="251" t="s">
        <v>1751</v>
      </c>
      <c r="E18" s="252">
        <v>1</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413</v>
      </c>
      <c r="T18" s="255" t="s">
        <v>353</v>
      </c>
      <c r="U18" s="223">
        <v>0</v>
      </c>
      <c r="V18" s="223">
        <f>ROUND(E18*U18,2)</f>
        <v>0</v>
      </c>
      <c r="W18" s="223"/>
      <c r="X18" s="223" t="s">
        <v>437</v>
      </c>
      <c r="Y18" s="223" t="s">
        <v>355</v>
      </c>
      <c r="Z18" s="212"/>
      <c r="AA18" s="212"/>
      <c r="AB18" s="212"/>
      <c r="AC18" s="212"/>
      <c r="AD18" s="212"/>
      <c r="AE18" s="212"/>
      <c r="AF18" s="212"/>
      <c r="AG18" s="212" t="s">
        <v>1695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1739</v>
      </c>
      <c r="C19" s="260" t="s">
        <v>2549</v>
      </c>
      <c r="D19" s="251" t="s">
        <v>537</v>
      </c>
      <c r="E19" s="252">
        <v>38</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413</v>
      </c>
      <c r="T19" s="255" t="s">
        <v>353</v>
      </c>
      <c r="U19" s="223">
        <v>0</v>
      </c>
      <c r="V19" s="223">
        <f>ROUND(E19*U19,2)</f>
        <v>0</v>
      </c>
      <c r="W19" s="223"/>
      <c r="X19" s="223" t="s">
        <v>437</v>
      </c>
      <c r="Y19" s="223" t="s">
        <v>355</v>
      </c>
      <c r="Z19" s="212"/>
      <c r="AA19" s="212"/>
      <c r="AB19" s="212"/>
      <c r="AC19" s="212"/>
      <c r="AD19" s="212"/>
      <c r="AE19" s="212"/>
      <c r="AF19" s="212"/>
      <c r="AG19" s="212" t="s">
        <v>1695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1" x14ac:dyDescent="0.2">
      <c r="A20" s="239">
        <v>12</v>
      </c>
      <c r="B20" s="240" t="s">
        <v>1741</v>
      </c>
      <c r="C20" s="257" t="s">
        <v>2550</v>
      </c>
      <c r="D20" s="241" t="s">
        <v>1751</v>
      </c>
      <c r="E20" s="242">
        <v>1</v>
      </c>
      <c r="F20" s="243"/>
      <c r="G20" s="244">
        <f>ROUND(E20*F20,2)</f>
        <v>0</v>
      </c>
      <c r="H20" s="243"/>
      <c r="I20" s="244">
        <f>ROUND(E20*H20,2)</f>
        <v>0</v>
      </c>
      <c r="J20" s="243"/>
      <c r="K20" s="244">
        <f>ROUND(E20*J20,2)</f>
        <v>0</v>
      </c>
      <c r="L20" s="244">
        <v>21</v>
      </c>
      <c r="M20" s="244">
        <f>G20*(1+L20/100)</f>
        <v>0</v>
      </c>
      <c r="N20" s="242">
        <v>0</v>
      </c>
      <c r="O20" s="242">
        <f>ROUND(E20*N20,2)</f>
        <v>0</v>
      </c>
      <c r="P20" s="242">
        <v>0</v>
      </c>
      <c r="Q20" s="242">
        <f>ROUND(E20*P20,2)</f>
        <v>0</v>
      </c>
      <c r="R20" s="244"/>
      <c r="S20" s="244" t="s">
        <v>413</v>
      </c>
      <c r="T20" s="245" t="s">
        <v>353</v>
      </c>
      <c r="U20" s="223">
        <v>0</v>
      </c>
      <c r="V20" s="223">
        <f>ROUND(E20*U20,2)</f>
        <v>0</v>
      </c>
      <c r="W20" s="223"/>
      <c r="X20" s="223" t="s">
        <v>437</v>
      </c>
      <c r="Y20" s="223" t="s">
        <v>355</v>
      </c>
      <c r="Z20" s="212"/>
      <c r="AA20" s="212"/>
      <c r="AB20" s="212"/>
      <c r="AC20" s="212"/>
      <c r="AD20" s="212"/>
      <c r="AE20" s="212"/>
      <c r="AF20" s="212"/>
      <c r="AG20" s="212" t="s">
        <v>1695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8" t="s">
        <v>2551</v>
      </c>
      <c r="D21" s="246"/>
      <c r="E21" s="246"/>
      <c r="F21" s="246"/>
      <c r="G21" s="246"/>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357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49">
        <v>13</v>
      </c>
      <c r="B22" s="250" t="s">
        <v>1743</v>
      </c>
      <c r="C22" s="260" t="s">
        <v>2552</v>
      </c>
      <c r="D22" s="251" t="s">
        <v>1751</v>
      </c>
      <c r="E22" s="252">
        <v>1</v>
      </c>
      <c r="F22" s="253"/>
      <c r="G22" s="254">
        <f>ROUND(E22*F22,2)</f>
        <v>0</v>
      </c>
      <c r="H22" s="253"/>
      <c r="I22" s="254">
        <f>ROUND(E22*H22,2)</f>
        <v>0</v>
      </c>
      <c r="J22" s="253"/>
      <c r="K22" s="254">
        <f>ROUND(E22*J22,2)</f>
        <v>0</v>
      </c>
      <c r="L22" s="254">
        <v>21</v>
      </c>
      <c r="M22" s="254">
        <f>G22*(1+L22/100)</f>
        <v>0</v>
      </c>
      <c r="N22" s="252">
        <v>0</v>
      </c>
      <c r="O22" s="252">
        <f>ROUND(E22*N22,2)</f>
        <v>0</v>
      </c>
      <c r="P22" s="252">
        <v>0</v>
      </c>
      <c r="Q22" s="252">
        <f>ROUND(E22*P22,2)</f>
        <v>0</v>
      </c>
      <c r="R22" s="254"/>
      <c r="S22" s="254" t="s">
        <v>413</v>
      </c>
      <c r="T22" s="255" t="s">
        <v>353</v>
      </c>
      <c r="U22" s="223">
        <v>0</v>
      </c>
      <c r="V22" s="223">
        <f>ROUND(E22*U22,2)</f>
        <v>0</v>
      </c>
      <c r="W22" s="223"/>
      <c r="X22" s="223" t="s">
        <v>437</v>
      </c>
      <c r="Y22" s="223" t="s">
        <v>355</v>
      </c>
      <c r="Z22" s="212"/>
      <c r="AA22" s="212"/>
      <c r="AB22" s="212"/>
      <c r="AC22" s="212"/>
      <c r="AD22" s="212"/>
      <c r="AE22" s="212"/>
      <c r="AF22" s="212"/>
      <c r="AG22" s="212" t="s">
        <v>1695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49">
        <v>14</v>
      </c>
      <c r="B23" s="250" t="s">
        <v>1745</v>
      </c>
      <c r="C23" s="260" t="s">
        <v>2553</v>
      </c>
      <c r="D23" s="251" t="s">
        <v>1751</v>
      </c>
      <c r="E23" s="252">
        <v>1</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413</v>
      </c>
      <c r="T23" s="255" t="s">
        <v>353</v>
      </c>
      <c r="U23" s="223">
        <v>0</v>
      </c>
      <c r="V23" s="223">
        <f>ROUND(E23*U23,2)</f>
        <v>0</v>
      </c>
      <c r="W23" s="223"/>
      <c r="X23" s="223" t="s">
        <v>437</v>
      </c>
      <c r="Y23" s="223" t="s">
        <v>355</v>
      </c>
      <c r="Z23" s="212"/>
      <c r="AA23" s="212"/>
      <c r="AB23" s="212"/>
      <c r="AC23" s="212"/>
      <c r="AD23" s="212"/>
      <c r="AE23" s="212"/>
      <c r="AF23" s="212"/>
      <c r="AG23" s="212" t="s">
        <v>1695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347</v>
      </c>
      <c r="B24" s="230" t="s">
        <v>276</v>
      </c>
      <c r="C24" s="256" t="s">
        <v>1899</v>
      </c>
      <c r="D24" s="231"/>
      <c r="E24" s="232"/>
      <c r="F24" s="233"/>
      <c r="G24" s="233">
        <f>SUMIF(AG25:AG36,"&lt;&gt;NOR",G25:G36)</f>
        <v>0</v>
      </c>
      <c r="H24" s="233"/>
      <c r="I24" s="233">
        <f>SUM(I25:I36)</f>
        <v>0</v>
      </c>
      <c r="J24" s="233"/>
      <c r="K24" s="233">
        <f>SUM(K25:K36)</f>
        <v>0</v>
      </c>
      <c r="L24" s="233"/>
      <c r="M24" s="233">
        <f>SUM(M25:M36)</f>
        <v>0</v>
      </c>
      <c r="N24" s="232"/>
      <c r="O24" s="232">
        <f>SUM(O25:O36)</f>
        <v>0</v>
      </c>
      <c r="P24" s="232"/>
      <c r="Q24" s="232">
        <f>SUM(Q25:Q36)</f>
        <v>0</v>
      </c>
      <c r="R24" s="233"/>
      <c r="S24" s="233"/>
      <c r="T24" s="234"/>
      <c r="U24" s="228"/>
      <c r="V24" s="228">
        <f>SUM(V25:V36)</f>
        <v>0</v>
      </c>
      <c r="W24" s="228"/>
      <c r="X24" s="228"/>
      <c r="Y24" s="228"/>
      <c r="AG24" t="s">
        <v>348</v>
      </c>
    </row>
    <row r="25" spans="1:60" ht="33.75" outlineLevel="1" x14ac:dyDescent="0.2">
      <c r="A25" s="239">
        <v>15</v>
      </c>
      <c r="B25" s="240" t="s">
        <v>1747</v>
      </c>
      <c r="C25" s="257" t="s">
        <v>2554</v>
      </c>
      <c r="D25" s="241" t="s">
        <v>1751</v>
      </c>
      <c r="E25" s="242">
        <v>1</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c r="S25" s="244" t="s">
        <v>413</v>
      </c>
      <c r="T25" s="245" t="s">
        <v>353</v>
      </c>
      <c r="U25" s="223">
        <v>0</v>
      </c>
      <c r="V25" s="223">
        <f>ROUND(E25*U25,2)</f>
        <v>0</v>
      </c>
      <c r="W25" s="223"/>
      <c r="X25" s="223" t="s">
        <v>437</v>
      </c>
      <c r="Y25" s="223" t="s">
        <v>355</v>
      </c>
      <c r="Z25" s="212"/>
      <c r="AA25" s="212"/>
      <c r="AB25" s="212"/>
      <c r="AC25" s="212"/>
      <c r="AD25" s="212"/>
      <c r="AE25" s="212"/>
      <c r="AF25" s="212"/>
      <c r="AG25" s="212" t="s">
        <v>1879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8" t="s">
        <v>2555</v>
      </c>
      <c r="D26" s="246"/>
      <c r="E26" s="246"/>
      <c r="F26" s="246"/>
      <c r="G26" s="246"/>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357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9">
        <v>16</v>
      </c>
      <c r="B27" s="240" t="s">
        <v>1749</v>
      </c>
      <c r="C27" s="257" t="s">
        <v>2556</v>
      </c>
      <c r="D27" s="241" t="s">
        <v>1751</v>
      </c>
      <c r="E27" s="242">
        <v>1</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c r="S27" s="244" t="s">
        <v>413</v>
      </c>
      <c r="T27" s="245" t="s">
        <v>353</v>
      </c>
      <c r="U27" s="223">
        <v>0</v>
      </c>
      <c r="V27" s="223">
        <f>ROUND(E27*U27,2)</f>
        <v>0</v>
      </c>
      <c r="W27" s="223"/>
      <c r="X27" s="223" t="s">
        <v>437</v>
      </c>
      <c r="Y27" s="223" t="s">
        <v>355</v>
      </c>
      <c r="Z27" s="212"/>
      <c r="AA27" s="212"/>
      <c r="AB27" s="212"/>
      <c r="AC27" s="212"/>
      <c r="AD27" s="212"/>
      <c r="AE27" s="212"/>
      <c r="AF27" s="212"/>
      <c r="AG27" s="212" t="s">
        <v>1879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8" t="s">
        <v>2557</v>
      </c>
      <c r="D28" s="246"/>
      <c r="E28" s="246"/>
      <c r="F28" s="246"/>
      <c r="G28" s="246"/>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357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9">
        <v>17</v>
      </c>
      <c r="B29" s="250" t="s">
        <v>1752</v>
      </c>
      <c r="C29" s="260" t="s">
        <v>2558</v>
      </c>
      <c r="D29" s="251" t="s">
        <v>1751</v>
      </c>
      <c r="E29" s="252">
        <v>1</v>
      </c>
      <c r="F29" s="253"/>
      <c r="G29" s="254">
        <f>ROUND(E29*F29,2)</f>
        <v>0</v>
      </c>
      <c r="H29" s="253"/>
      <c r="I29" s="254">
        <f>ROUND(E29*H29,2)</f>
        <v>0</v>
      </c>
      <c r="J29" s="253"/>
      <c r="K29" s="254">
        <f>ROUND(E29*J29,2)</f>
        <v>0</v>
      </c>
      <c r="L29" s="254">
        <v>21</v>
      </c>
      <c r="M29" s="254">
        <f>G29*(1+L29/100)</f>
        <v>0</v>
      </c>
      <c r="N29" s="252">
        <v>0</v>
      </c>
      <c r="O29" s="252">
        <f>ROUND(E29*N29,2)</f>
        <v>0</v>
      </c>
      <c r="P29" s="252">
        <v>0</v>
      </c>
      <c r="Q29" s="252">
        <f>ROUND(E29*P29,2)</f>
        <v>0</v>
      </c>
      <c r="R29" s="254"/>
      <c r="S29" s="254" t="s">
        <v>413</v>
      </c>
      <c r="T29" s="255" t="s">
        <v>353</v>
      </c>
      <c r="U29" s="223">
        <v>0</v>
      </c>
      <c r="V29" s="223">
        <f>ROUND(E29*U29,2)</f>
        <v>0</v>
      </c>
      <c r="W29" s="223"/>
      <c r="X29" s="223" t="s">
        <v>437</v>
      </c>
      <c r="Y29" s="223" t="s">
        <v>355</v>
      </c>
      <c r="Z29" s="212"/>
      <c r="AA29" s="212"/>
      <c r="AB29" s="212"/>
      <c r="AC29" s="212"/>
      <c r="AD29" s="212"/>
      <c r="AE29" s="212"/>
      <c r="AF29" s="212"/>
      <c r="AG29" s="212" t="s">
        <v>1879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18</v>
      </c>
      <c r="B30" s="250" t="s">
        <v>1754</v>
      </c>
      <c r="C30" s="260" t="s">
        <v>2559</v>
      </c>
      <c r="D30" s="251" t="s">
        <v>1751</v>
      </c>
      <c r="E30" s="252">
        <v>2</v>
      </c>
      <c r="F30" s="253"/>
      <c r="G30" s="254">
        <f>ROUND(E30*F30,2)</f>
        <v>0</v>
      </c>
      <c r="H30" s="253"/>
      <c r="I30" s="254">
        <f>ROUND(E30*H30,2)</f>
        <v>0</v>
      </c>
      <c r="J30" s="253"/>
      <c r="K30" s="254">
        <f>ROUND(E30*J30,2)</f>
        <v>0</v>
      </c>
      <c r="L30" s="254">
        <v>21</v>
      </c>
      <c r="M30" s="254">
        <f>G30*(1+L30/100)</f>
        <v>0</v>
      </c>
      <c r="N30" s="252">
        <v>0</v>
      </c>
      <c r="O30" s="252">
        <f>ROUND(E30*N30,2)</f>
        <v>0</v>
      </c>
      <c r="P30" s="252">
        <v>0</v>
      </c>
      <c r="Q30" s="252">
        <f>ROUND(E30*P30,2)</f>
        <v>0</v>
      </c>
      <c r="R30" s="254"/>
      <c r="S30" s="254" t="s">
        <v>413</v>
      </c>
      <c r="T30" s="255" t="s">
        <v>353</v>
      </c>
      <c r="U30" s="223">
        <v>0</v>
      </c>
      <c r="V30" s="223">
        <f>ROUND(E30*U30,2)</f>
        <v>0</v>
      </c>
      <c r="W30" s="223"/>
      <c r="X30" s="223" t="s">
        <v>437</v>
      </c>
      <c r="Y30" s="223" t="s">
        <v>355</v>
      </c>
      <c r="Z30" s="212"/>
      <c r="AA30" s="212"/>
      <c r="AB30" s="212"/>
      <c r="AC30" s="212"/>
      <c r="AD30" s="212"/>
      <c r="AE30" s="212"/>
      <c r="AF30" s="212"/>
      <c r="AG30" s="212" t="s">
        <v>1879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19</v>
      </c>
      <c r="B31" s="250" t="s">
        <v>1756</v>
      </c>
      <c r="C31" s="260" t="s">
        <v>2560</v>
      </c>
      <c r="D31" s="251" t="s">
        <v>1751</v>
      </c>
      <c r="E31" s="252">
        <v>1</v>
      </c>
      <c r="F31" s="253"/>
      <c r="G31" s="254">
        <f>ROUND(E31*F31,2)</f>
        <v>0</v>
      </c>
      <c r="H31" s="253"/>
      <c r="I31" s="254">
        <f>ROUND(E31*H31,2)</f>
        <v>0</v>
      </c>
      <c r="J31" s="253"/>
      <c r="K31" s="254">
        <f>ROUND(E31*J31,2)</f>
        <v>0</v>
      </c>
      <c r="L31" s="254">
        <v>21</v>
      </c>
      <c r="M31" s="254">
        <f>G31*(1+L31/100)</f>
        <v>0</v>
      </c>
      <c r="N31" s="252">
        <v>0</v>
      </c>
      <c r="O31" s="252">
        <f>ROUND(E31*N31,2)</f>
        <v>0</v>
      </c>
      <c r="P31" s="252">
        <v>0</v>
      </c>
      <c r="Q31" s="252">
        <f>ROUND(E31*P31,2)</f>
        <v>0</v>
      </c>
      <c r="R31" s="254"/>
      <c r="S31" s="254" t="s">
        <v>413</v>
      </c>
      <c r="T31" s="255" t="s">
        <v>353</v>
      </c>
      <c r="U31" s="223">
        <v>0</v>
      </c>
      <c r="V31" s="223">
        <f>ROUND(E31*U31,2)</f>
        <v>0</v>
      </c>
      <c r="W31" s="223"/>
      <c r="X31" s="223" t="s">
        <v>437</v>
      </c>
      <c r="Y31" s="223" t="s">
        <v>355</v>
      </c>
      <c r="Z31" s="212"/>
      <c r="AA31" s="212"/>
      <c r="AB31" s="212"/>
      <c r="AC31" s="212"/>
      <c r="AD31" s="212"/>
      <c r="AE31" s="212"/>
      <c r="AF31" s="212"/>
      <c r="AG31" s="212" t="s">
        <v>1879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20</v>
      </c>
      <c r="B32" s="250" t="s">
        <v>1759</v>
      </c>
      <c r="C32" s="260" t="s">
        <v>1905</v>
      </c>
      <c r="D32" s="251" t="s">
        <v>1751</v>
      </c>
      <c r="E32" s="252">
        <v>1</v>
      </c>
      <c r="F32" s="253"/>
      <c r="G32" s="254">
        <f>ROUND(E32*F32,2)</f>
        <v>0</v>
      </c>
      <c r="H32" s="253"/>
      <c r="I32" s="254">
        <f>ROUND(E32*H32,2)</f>
        <v>0</v>
      </c>
      <c r="J32" s="253"/>
      <c r="K32" s="254">
        <f>ROUND(E32*J32,2)</f>
        <v>0</v>
      </c>
      <c r="L32" s="254">
        <v>21</v>
      </c>
      <c r="M32" s="254">
        <f>G32*(1+L32/100)</f>
        <v>0</v>
      </c>
      <c r="N32" s="252">
        <v>0</v>
      </c>
      <c r="O32" s="252">
        <f>ROUND(E32*N32,2)</f>
        <v>0</v>
      </c>
      <c r="P32" s="252">
        <v>0</v>
      </c>
      <c r="Q32" s="252">
        <f>ROUND(E32*P32,2)</f>
        <v>0</v>
      </c>
      <c r="R32" s="254"/>
      <c r="S32" s="254" t="s">
        <v>413</v>
      </c>
      <c r="T32" s="255" t="s">
        <v>353</v>
      </c>
      <c r="U32" s="223">
        <v>0</v>
      </c>
      <c r="V32" s="223">
        <f>ROUND(E32*U32,2)</f>
        <v>0</v>
      </c>
      <c r="W32" s="223"/>
      <c r="X32" s="223" t="s">
        <v>437</v>
      </c>
      <c r="Y32" s="223" t="s">
        <v>355</v>
      </c>
      <c r="Z32" s="212"/>
      <c r="AA32" s="212"/>
      <c r="AB32" s="212"/>
      <c r="AC32" s="212"/>
      <c r="AD32" s="212"/>
      <c r="AE32" s="212"/>
      <c r="AF32" s="212"/>
      <c r="AG32" s="212" t="s">
        <v>1879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21</v>
      </c>
      <c r="B33" s="250" t="s">
        <v>1762</v>
      </c>
      <c r="C33" s="260" t="s">
        <v>1907</v>
      </c>
      <c r="D33" s="251" t="s">
        <v>1751</v>
      </c>
      <c r="E33" s="252">
        <v>1</v>
      </c>
      <c r="F33" s="253"/>
      <c r="G33" s="254">
        <f>ROUND(E33*F33,2)</f>
        <v>0</v>
      </c>
      <c r="H33" s="253"/>
      <c r="I33" s="254">
        <f>ROUND(E33*H33,2)</f>
        <v>0</v>
      </c>
      <c r="J33" s="253"/>
      <c r="K33" s="254">
        <f>ROUND(E33*J33,2)</f>
        <v>0</v>
      </c>
      <c r="L33" s="254">
        <v>21</v>
      </c>
      <c r="M33" s="254">
        <f>G33*(1+L33/100)</f>
        <v>0</v>
      </c>
      <c r="N33" s="252">
        <v>0</v>
      </c>
      <c r="O33" s="252">
        <f>ROUND(E33*N33,2)</f>
        <v>0</v>
      </c>
      <c r="P33" s="252">
        <v>0</v>
      </c>
      <c r="Q33" s="252">
        <f>ROUND(E33*P33,2)</f>
        <v>0</v>
      </c>
      <c r="R33" s="254"/>
      <c r="S33" s="254" t="s">
        <v>413</v>
      </c>
      <c r="T33" s="255" t="s">
        <v>353</v>
      </c>
      <c r="U33" s="223">
        <v>0</v>
      </c>
      <c r="V33" s="223">
        <f>ROUND(E33*U33,2)</f>
        <v>0</v>
      </c>
      <c r="W33" s="223"/>
      <c r="X33" s="223" t="s">
        <v>437</v>
      </c>
      <c r="Y33" s="223" t="s">
        <v>355</v>
      </c>
      <c r="Z33" s="212"/>
      <c r="AA33" s="212"/>
      <c r="AB33" s="212"/>
      <c r="AC33" s="212"/>
      <c r="AD33" s="212"/>
      <c r="AE33" s="212"/>
      <c r="AF33" s="212"/>
      <c r="AG33" s="212" t="s">
        <v>1879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22</v>
      </c>
      <c r="B34" s="250" t="s">
        <v>1764</v>
      </c>
      <c r="C34" s="260" t="s">
        <v>1911</v>
      </c>
      <c r="D34" s="251" t="s">
        <v>1751</v>
      </c>
      <c r="E34" s="252">
        <v>1</v>
      </c>
      <c r="F34" s="253"/>
      <c r="G34" s="254">
        <f>ROUND(E34*F34,2)</f>
        <v>0</v>
      </c>
      <c r="H34" s="253"/>
      <c r="I34" s="254">
        <f>ROUND(E34*H34,2)</f>
        <v>0</v>
      </c>
      <c r="J34" s="253"/>
      <c r="K34" s="254">
        <f>ROUND(E34*J34,2)</f>
        <v>0</v>
      </c>
      <c r="L34" s="254">
        <v>21</v>
      </c>
      <c r="M34" s="254">
        <f>G34*(1+L34/100)</f>
        <v>0</v>
      </c>
      <c r="N34" s="252">
        <v>0</v>
      </c>
      <c r="O34" s="252">
        <f>ROUND(E34*N34,2)</f>
        <v>0</v>
      </c>
      <c r="P34" s="252">
        <v>0</v>
      </c>
      <c r="Q34" s="252">
        <f>ROUND(E34*P34,2)</f>
        <v>0</v>
      </c>
      <c r="R34" s="254"/>
      <c r="S34" s="254" t="s">
        <v>413</v>
      </c>
      <c r="T34" s="255" t="s">
        <v>353</v>
      </c>
      <c r="U34" s="223">
        <v>0</v>
      </c>
      <c r="V34" s="223">
        <f>ROUND(E34*U34,2)</f>
        <v>0</v>
      </c>
      <c r="W34" s="223"/>
      <c r="X34" s="223" t="s">
        <v>437</v>
      </c>
      <c r="Y34" s="223" t="s">
        <v>355</v>
      </c>
      <c r="Z34" s="212"/>
      <c r="AA34" s="212"/>
      <c r="AB34" s="212"/>
      <c r="AC34" s="212"/>
      <c r="AD34" s="212"/>
      <c r="AE34" s="212"/>
      <c r="AF34" s="212"/>
      <c r="AG34" s="212" t="s">
        <v>1879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1" x14ac:dyDescent="0.2">
      <c r="A35" s="239">
        <v>23</v>
      </c>
      <c r="B35" s="240" t="s">
        <v>2561</v>
      </c>
      <c r="C35" s="257" t="s">
        <v>2562</v>
      </c>
      <c r="D35" s="241"/>
      <c r="E35" s="242">
        <v>0</v>
      </c>
      <c r="F35" s="243"/>
      <c r="G35" s="244">
        <f>ROUND(E35*F35,2)</f>
        <v>0</v>
      </c>
      <c r="H35" s="243"/>
      <c r="I35" s="244">
        <f>ROUND(E35*H35,2)</f>
        <v>0</v>
      </c>
      <c r="J35" s="243"/>
      <c r="K35" s="244">
        <f>ROUND(E35*J35,2)</f>
        <v>0</v>
      </c>
      <c r="L35" s="244">
        <v>21</v>
      </c>
      <c r="M35" s="244">
        <f>G35*(1+L35/100)</f>
        <v>0</v>
      </c>
      <c r="N35" s="242">
        <v>0</v>
      </c>
      <c r="O35" s="242">
        <f>ROUND(E35*N35,2)</f>
        <v>0</v>
      </c>
      <c r="P35" s="242">
        <v>0</v>
      </c>
      <c r="Q35" s="242">
        <f>ROUND(E35*P35,2)</f>
        <v>0</v>
      </c>
      <c r="R35" s="244"/>
      <c r="S35" s="244" t="s">
        <v>413</v>
      </c>
      <c r="T35" s="245" t="s">
        <v>353</v>
      </c>
      <c r="U35" s="223">
        <v>0</v>
      </c>
      <c r="V35" s="223">
        <f>ROUND(E35*U35,2)</f>
        <v>0</v>
      </c>
      <c r="W35" s="223"/>
      <c r="X35" s="223" t="s">
        <v>437</v>
      </c>
      <c r="Y35" s="223" t="s">
        <v>355</v>
      </c>
      <c r="Z35" s="212"/>
      <c r="AA35" s="212"/>
      <c r="AB35" s="212"/>
      <c r="AC35" s="212"/>
      <c r="AD35" s="212"/>
      <c r="AE35" s="212"/>
      <c r="AF35" s="212"/>
      <c r="AG35" s="212" t="s">
        <v>1879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8" t="s">
        <v>2563</v>
      </c>
      <c r="D36" s="246"/>
      <c r="E36" s="246"/>
      <c r="F36" s="246"/>
      <c r="G36" s="246"/>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357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3"/>
      <c r="B37" s="4"/>
      <c r="C37" s="261"/>
      <c r="D37" s="6"/>
      <c r="E37" s="3"/>
      <c r="F37" s="3"/>
      <c r="G37" s="3"/>
      <c r="H37" s="3"/>
      <c r="I37" s="3"/>
      <c r="J37" s="3"/>
      <c r="K37" s="3"/>
      <c r="L37" s="3"/>
      <c r="M37" s="3"/>
      <c r="N37" s="3"/>
      <c r="O37" s="3"/>
      <c r="P37" s="3"/>
      <c r="Q37" s="3"/>
      <c r="R37" s="3"/>
      <c r="S37" s="3"/>
      <c r="T37" s="3"/>
      <c r="U37" s="3"/>
      <c r="V37" s="3"/>
      <c r="W37" s="3"/>
      <c r="X37" s="3"/>
      <c r="Y37" s="3"/>
      <c r="AE37">
        <v>12</v>
      </c>
      <c r="AF37">
        <v>21</v>
      </c>
      <c r="AG37" t="s">
        <v>333</v>
      </c>
    </row>
    <row r="38" spans="1:60" x14ac:dyDescent="0.2">
      <c r="A38" s="215"/>
      <c r="B38" s="216" t="s">
        <v>29</v>
      </c>
      <c r="C38" s="262"/>
      <c r="D38" s="217"/>
      <c r="E38" s="218"/>
      <c r="F38" s="218"/>
      <c r="G38" s="238">
        <f>G8+G24</f>
        <v>0</v>
      </c>
      <c r="H38" s="3"/>
      <c r="I38" s="3"/>
      <c r="J38" s="3"/>
      <c r="K38" s="3"/>
      <c r="L38" s="3"/>
      <c r="M38" s="3"/>
      <c r="N38" s="3"/>
      <c r="O38" s="3"/>
      <c r="P38" s="3"/>
      <c r="Q38" s="3"/>
      <c r="R38" s="3"/>
      <c r="S38" s="3"/>
      <c r="T38" s="3"/>
      <c r="U38" s="3"/>
      <c r="V38" s="3"/>
      <c r="W38" s="3"/>
      <c r="X38" s="3"/>
      <c r="Y38" s="3"/>
      <c r="AE38">
        <f>SUMIF(L7:L36,AE37,G7:G36)</f>
        <v>0</v>
      </c>
      <c r="AF38">
        <f>SUMIF(L7:L36,AF37,G7:G36)</f>
        <v>0</v>
      </c>
      <c r="AG38" t="s">
        <v>429</v>
      </c>
    </row>
    <row r="39" spans="1:60" x14ac:dyDescent="0.2">
      <c r="C39" s="263"/>
      <c r="D39" s="10"/>
      <c r="AG39" t="s">
        <v>431</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0krNaCnkzWiPDWI2rXlejzTURx0+KSIEcEbE8bEB9XPsSQbP5FQkTTsZFFvSrrekFgUK5pXcRqFKvHELfMnQg==" saltValue="Vfr+9AT8ZlaSnYQesUAoKw==" spinCount="100000" sheet="1" formatRows="0"/>
  <mergeCells count="8">
    <mergeCell ref="C28:G28"/>
    <mergeCell ref="C36:G36"/>
    <mergeCell ref="A1:G1"/>
    <mergeCell ref="C2:G2"/>
    <mergeCell ref="C3:G3"/>
    <mergeCell ref="C4:G4"/>
    <mergeCell ref="C21:G21"/>
    <mergeCell ref="C26:G2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B4D3-C7CE-4AC1-9C4F-BC2B18976C8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84</v>
      </c>
      <c r="C3" s="201" t="s">
        <v>85</v>
      </c>
      <c r="D3" s="199"/>
      <c r="E3" s="199"/>
      <c r="F3" s="199"/>
      <c r="G3" s="200"/>
      <c r="AC3" s="176" t="s">
        <v>321</v>
      </c>
      <c r="AG3" t="s">
        <v>323</v>
      </c>
    </row>
    <row r="4" spans="1:60" ht="24.95" customHeight="1" x14ac:dyDescent="0.2">
      <c r="A4" s="202" t="s">
        <v>9</v>
      </c>
      <c r="B4" s="203" t="s">
        <v>86</v>
      </c>
      <c r="C4" s="204" t="s">
        <v>85</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198</v>
      </c>
      <c r="C8" s="256" t="s">
        <v>199</v>
      </c>
      <c r="D8" s="231"/>
      <c r="E8" s="232"/>
      <c r="F8" s="233"/>
      <c r="G8" s="233">
        <f>SUMIF(AG9:AG25,"&lt;&gt;NOR",G9:G25)</f>
        <v>0</v>
      </c>
      <c r="H8" s="233"/>
      <c r="I8" s="233">
        <f>SUM(I9:I25)</f>
        <v>0</v>
      </c>
      <c r="J8" s="233"/>
      <c r="K8" s="233">
        <f>SUM(K9:K25)</f>
        <v>0</v>
      </c>
      <c r="L8" s="233"/>
      <c r="M8" s="233">
        <f>SUM(M9:M25)</f>
        <v>0</v>
      </c>
      <c r="N8" s="232"/>
      <c r="O8" s="232">
        <f>SUM(O9:O25)</f>
        <v>0</v>
      </c>
      <c r="P8" s="232"/>
      <c r="Q8" s="232">
        <f>SUM(Q9:Q25)</f>
        <v>0</v>
      </c>
      <c r="R8" s="233"/>
      <c r="S8" s="233"/>
      <c r="T8" s="234"/>
      <c r="U8" s="228"/>
      <c r="V8" s="228">
        <f>SUM(V9:V25)</f>
        <v>0</v>
      </c>
      <c r="W8" s="228"/>
      <c r="X8" s="228"/>
      <c r="Y8" s="228"/>
      <c r="AG8" t="s">
        <v>348</v>
      </c>
    </row>
    <row r="9" spans="1:60" outlineLevel="1" x14ac:dyDescent="0.2">
      <c r="A9" s="249">
        <v>1</v>
      </c>
      <c r="B9" s="250" t="s">
        <v>1806</v>
      </c>
      <c r="C9" s="260" t="s">
        <v>2542</v>
      </c>
      <c r="D9" s="251" t="s">
        <v>537</v>
      </c>
      <c r="E9" s="252">
        <v>142</v>
      </c>
      <c r="F9" s="253"/>
      <c r="G9" s="254">
        <f>ROUND(E9*F9,2)</f>
        <v>0</v>
      </c>
      <c r="H9" s="253"/>
      <c r="I9" s="254">
        <f>ROUND(E9*H9,2)</f>
        <v>0</v>
      </c>
      <c r="J9" s="253"/>
      <c r="K9" s="254">
        <f>ROUND(E9*J9,2)</f>
        <v>0</v>
      </c>
      <c r="L9" s="254">
        <v>21</v>
      </c>
      <c r="M9" s="254">
        <f>G9*(1+L9/100)</f>
        <v>0</v>
      </c>
      <c r="N9" s="252">
        <v>0</v>
      </c>
      <c r="O9" s="252">
        <f>ROUND(E9*N9,2)</f>
        <v>0</v>
      </c>
      <c r="P9" s="252">
        <v>0</v>
      </c>
      <c r="Q9" s="252">
        <f>ROUND(E9*P9,2)</f>
        <v>0</v>
      </c>
      <c r="R9" s="254"/>
      <c r="S9" s="254" t="s">
        <v>413</v>
      </c>
      <c r="T9" s="255" t="s">
        <v>353</v>
      </c>
      <c r="U9" s="223">
        <v>0</v>
      </c>
      <c r="V9" s="223">
        <f>ROUND(E9*U9,2)</f>
        <v>0</v>
      </c>
      <c r="W9" s="223"/>
      <c r="X9" s="223" t="s">
        <v>437</v>
      </c>
      <c r="Y9" s="223" t="s">
        <v>355</v>
      </c>
      <c r="Z9" s="212"/>
      <c r="AA9" s="212"/>
      <c r="AB9" s="212"/>
      <c r="AC9" s="212"/>
      <c r="AD9" s="212"/>
      <c r="AE9" s="212"/>
      <c r="AF9" s="212"/>
      <c r="AG9" s="212" t="s">
        <v>1695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1808</v>
      </c>
      <c r="C10" s="260" t="s">
        <v>2543</v>
      </c>
      <c r="D10" s="251" t="s">
        <v>537</v>
      </c>
      <c r="E10" s="252">
        <v>142</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413</v>
      </c>
      <c r="T10" s="255" t="s">
        <v>353</v>
      </c>
      <c r="U10" s="223">
        <v>0</v>
      </c>
      <c r="V10" s="223">
        <f>ROUND(E10*U10,2)</f>
        <v>0</v>
      </c>
      <c r="W10" s="223"/>
      <c r="X10" s="223" t="s">
        <v>437</v>
      </c>
      <c r="Y10" s="223" t="s">
        <v>355</v>
      </c>
      <c r="Z10" s="212"/>
      <c r="AA10" s="212"/>
      <c r="AB10" s="212"/>
      <c r="AC10" s="212"/>
      <c r="AD10" s="212"/>
      <c r="AE10" s="212"/>
      <c r="AF10" s="212"/>
      <c r="AG10" s="212" t="s">
        <v>1695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1810</v>
      </c>
      <c r="C11" s="260" t="s">
        <v>2544</v>
      </c>
      <c r="D11" s="251" t="s">
        <v>486</v>
      </c>
      <c r="E11" s="252">
        <v>70</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437</v>
      </c>
      <c r="Y11" s="223" t="s">
        <v>355</v>
      </c>
      <c r="Z11" s="212"/>
      <c r="AA11" s="212"/>
      <c r="AB11" s="212"/>
      <c r="AC11" s="212"/>
      <c r="AD11" s="212"/>
      <c r="AE11" s="212"/>
      <c r="AF11" s="212"/>
      <c r="AG11" s="212" t="s">
        <v>1695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49">
        <v>4</v>
      </c>
      <c r="B12" s="250" t="s">
        <v>1812</v>
      </c>
      <c r="C12" s="260" t="s">
        <v>2545</v>
      </c>
      <c r="D12" s="251" t="s">
        <v>486</v>
      </c>
      <c r="E12" s="252">
        <v>70</v>
      </c>
      <c r="F12" s="253"/>
      <c r="G12" s="254">
        <f>ROUND(E12*F12,2)</f>
        <v>0</v>
      </c>
      <c r="H12" s="253"/>
      <c r="I12" s="254">
        <f>ROUND(E12*H12,2)</f>
        <v>0</v>
      </c>
      <c r="J12" s="253"/>
      <c r="K12" s="254">
        <f>ROUND(E12*J12,2)</f>
        <v>0</v>
      </c>
      <c r="L12" s="254">
        <v>21</v>
      </c>
      <c r="M12" s="254">
        <f>G12*(1+L12/100)</f>
        <v>0</v>
      </c>
      <c r="N12" s="252">
        <v>0</v>
      </c>
      <c r="O12" s="252">
        <f>ROUND(E12*N12,2)</f>
        <v>0</v>
      </c>
      <c r="P12" s="252">
        <v>0</v>
      </c>
      <c r="Q12" s="252">
        <f>ROUND(E12*P12,2)</f>
        <v>0</v>
      </c>
      <c r="R12" s="254"/>
      <c r="S12" s="254" t="s">
        <v>413</v>
      </c>
      <c r="T12" s="255" t="s">
        <v>353</v>
      </c>
      <c r="U12" s="223">
        <v>0</v>
      </c>
      <c r="V12" s="223">
        <f>ROUND(E12*U12,2)</f>
        <v>0</v>
      </c>
      <c r="W12" s="223"/>
      <c r="X12" s="223" t="s">
        <v>437</v>
      </c>
      <c r="Y12" s="223" t="s">
        <v>355</v>
      </c>
      <c r="Z12" s="212"/>
      <c r="AA12" s="212"/>
      <c r="AB12" s="212"/>
      <c r="AC12" s="212"/>
      <c r="AD12" s="212"/>
      <c r="AE12" s="212"/>
      <c r="AF12" s="212"/>
      <c r="AG12" s="212" t="s">
        <v>1695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1814</v>
      </c>
      <c r="C13" s="260" t="s">
        <v>1807</v>
      </c>
      <c r="D13" s="251" t="s">
        <v>450</v>
      </c>
      <c r="E13" s="252">
        <v>121.5</v>
      </c>
      <c r="F13" s="253"/>
      <c r="G13" s="254">
        <f>ROUND(E13*F13,2)</f>
        <v>0</v>
      </c>
      <c r="H13" s="253"/>
      <c r="I13" s="254">
        <f>ROUND(E13*H13,2)</f>
        <v>0</v>
      </c>
      <c r="J13" s="253"/>
      <c r="K13" s="254">
        <f>ROUND(E13*J13,2)</f>
        <v>0</v>
      </c>
      <c r="L13" s="254">
        <v>21</v>
      </c>
      <c r="M13" s="254">
        <f>G13*(1+L13/100)</f>
        <v>0</v>
      </c>
      <c r="N13" s="252">
        <v>0</v>
      </c>
      <c r="O13" s="252">
        <f>ROUND(E13*N13,2)</f>
        <v>0</v>
      </c>
      <c r="P13" s="252">
        <v>0</v>
      </c>
      <c r="Q13" s="252">
        <f>ROUND(E13*P13,2)</f>
        <v>0</v>
      </c>
      <c r="R13" s="254"/>
      <c r="S13" s="254" t="s">
        <v>413</v>
      </c>
      <c r="T13" s="255" t="s">
        <v>353</v>
      </c>
      <c r="U13" s="223">
        <v>0</v>
      </c>
      <c r="V13" s="223">
        <f>ROUND(E13*U13,2)</f>
        <v>0</v>
      </c>
      <c r="W13" s="223"/>
      <c r="X13" s="223" t="s">
        <v>437</v>
      </c>
      <c r="Y13" s="223" t="s">
        <v>355</v>
      </c>
      <c r="Z13" s="212"/>
      <c r="AA13" s="212"/>
      <c r="AB13" s="212"/>
      <c r="AC13" s="212"/>
      <c r="AD13" s="212"/>
      <c r="AE13" s="212"/>
      <c r="AF13" s="212"/>
      <c r="AG13" s="212" t="s">
        <v>1695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1816</v>
      </c>
      <c r="C14" s="260" t="s">
        <v>1809</v>
      </c>
      <c r="D14" s="251" t="s">
        <v>450</v>
      </c>
      <c r="E14" s="252">
        <v>37.054099999999998</v>
      </c>
      <c r="F14" s="253"/>
      <c r="G14" s="254">
        <f>ROUND(E14*F14,2)</f>
        <v>0</v>
      </c>
      <c r="H14" s="253"/>
      <c r="I14" s="254">
        <f>ROUND(E14*H14,2)</f>
        <v>0</v>
      </c>
      <c r="J14" s="253"/>
      <c r="K14" s="254">
        <f>ROUND(E14*J14,2)</f>
        <v>0</v>
      </c>
      <c r="L14" s="254">
        <v>21</v>
      </c>
      <c r="M14" s="254">
        <f>G14*(1+L14/100)</f>
        <v>0</v>
      </c>
      <c r="N14" s="252">
        <v>0</v>
      </c>
      <c r="O14" s="252">
        <f>ROUND(E14*N14,2)</f>
        <v>0</v>
      </c>
      <c r="P14" s="252">
        <v>0</v>
      </c>
      <c r="Q14" s="252">
        <f>ROUND(E14*P14,2)</f>
        <v>0</v>
      </c>
      <c r="R14" s="254"/>
      <c r="S14" s="254" t="s">
        <v>413</v>
      </c>
      <c r="T14" s="255" t="s">
        <v>353</v>
      </c>
      <c r="U14" s="223">
        <v>0</v>
      </c>
      <c r="V14" s="223">
        <f>ROUND(E14*U14,2)</f>
        <v>0</v>
      </c>
      <c r="W14" s="223"/>
      <c r="X14" s="223" t="s">
        <v>437</v>
      </c>
      <c r="Y14" s="223" t="s">
        <v>355</v>
      </c>
      <c r="Z14" s="212"/>
      <c r="AA14" s="212"/>
      <c r="AB14" s="212"/>
      <c r="AC14" s="212"/>
      <c r="AD14" s="212"/>
      <c r="AE14" s="212"/>
      <c r="AF14" s="212"/>
      <c r="AG14" s="212" t="s">
        <v>1695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1818</v>
      </c>
      <c r="C15" s="260" t="s">
        <v>1811</v>
      </c>
      <c r="D15" s="251" t="s">
        <v>450</v>
      </c>
      <c r="E15" s="252">
        <v>71.400000000000006</v>
      </c>
      <c r="F15" s="253"/>
      <c r="G15" s="254">
        <f>ROUND(E15*F15,2)</f>
        <v>0</v>
      </c>
      <c r="H15" s="253"/>
      <c r="I15" s="254">
        <f>ROUND(E15*H15,2)</f>
        <v>0</v>
      </c>
      <c r="J15" s="253"/>
      <c r="K15" s="254">
        <f>ROUND(E15*J15,2)</f>
        <v>0</v>
      </c>
      <c r="L15" s="254">
        <v>21</v>
      </c>
      <c r="M15" s="254">
        <f>G15*(1+L15/100)</f>
        <v>0</v>
      </c>
      <c r="N15" s="252">
        <v>0</v>
      </c>
      <c r="O15" s="252">
        <f>ROUND(E15*N15,2)</f>
        <v>0</v>
      </c>
      <c r="P15" s="252">
        <v>0</v>
      </c>
      <c r="Q15" s="252">
        <f>ROUND(E15*P15,2)</f>
        <v>0</v>
      </c>
      <c r="R15" s="254"/>
      <c r="S15" s="254" t="s">
        <v>413</v>
      </c>
      <c r="T15" s="255" t="s">
        <v>353</v>
      </c>
      <c r="U15" s="223">
        <v>0</v>
      </c>
      <c r="V15" s="223">
        <f>ROUND(E15*U15,2)</f>
        <v>0</v>
      </c>
      <c r="W15" s="223"/>
      <c r="X15" s="223" t="s">
        <v>437</v>
      </c>
      <c r="Y15" s="223" t="s">
        <v>355</v>
      </c>
      <c r="Z15" s="212"/>
      <c r="AA15" s="212"/>
      <c r="AB15" s="212"/>
      <c r="AC15" s="212"/>
      <c r="AD15" s="212"/>
      <c r="AE15" s="212"/>
      <c r="AF15" s="212"/>
      <c r="AG15" s="212" t="s">
        <v>1695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1733</v>
      </c>
      <c r="C16" s="260" t="s">
        <v>2547</v>
      </c>
      <c r="D16" s="251" t="s">
        <v>450</v>
      </c>
      <c r="E16" s="252">
        <v>13</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413</v>
      </c>
      <c r="T16" s="255" t="s">
        <v>353</v>
      </c>
      <c r="U16" s="223">
        <v>0</v>
      </c>
      <c r="V16" s="223">
        <f>ROUND(E16*U16,2)</f>
        <v>0</v>
      </c>
      <c r="W16" s="223"/>
      <c r="X16" s="223" t="s">
        <v>437</v>
      </c>
      <c r="Y16" s="223" t="s">
        <v>355</v>
      </c>
      <c r="Z16" s="212"/>
      <c r="AA16" s="212"/>
      <c r="AB16" s="212"/>
      <c r="AC16" s="212"/>
      <c r="AD16" s="212"/>
      <c r="AE16" s="212"/>
      <c r="AF16" s="212"/>
      <c r="AG16" s="212" t="s">
        <v>1695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1735</v>
      </c>
      <c r="C17" s="260" t="s">
        <v>1813</v>
      </c>
      <c r="D17" s="251" t="s">
        <v>450</v>
      </c>
      <c r="E17" s="252">
        <v>37.1</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437</v>
      </c>
      <c r="Y17" s="223" t="s">
        <v>355</v>
      </c>
      <c r="Z17" s="212"/>
      <c r="AA17" s="212"/>
      <c r="AB17" s="212"/>
      <c r="AC17" s="212"/>
      <c r="AD17" s="212"/>
      <c r="AE17" s="212"/>
      <c r="AF17" s="212"/>
      <c r="AG17" s="212" t="s">
        <v>1695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1737</v>
      </c>
      <c r="C18" s="260" t="s">
        <v>2564</v>
      </c>
      <c r="D18" s="251" t="s">
        <v>1751</v>
      </c>
      <c r="E18" s="252">
        <v>1</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413</v>
      </c>
      <c r="T18" s="255" t="s">
        <v>353</v>
      </c>
      <c r="U18" s="223">
        <v>0</v>
      </c>
      <c r="V18" s="223">
        <f>ROUND(E18*U18,2)</f>
        <v>0</v>
      </c>
      <c r="W18" s="223"/>
      <c r="X18" s="223" t="s">
        <v>437</v>
      </c>
      <c r="Y18" s="223" t="s">
        <v>355</v>
      </c>
      <c r="Z18" s="212"/>
      <c r="AA18" s="212"/>
      <c r="AB18" s="212"/>
      <c r="AC18" s="212"/>
      <c r="AD18" s="212"/>
      <c r="AE18" s="212"/>
      <c r="AF18" s="212"/>
      <c r="AG18" s="212" t="s">
        <v>1695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1739</v>
      </c>
      <c r="C19" s="260" t="s">
        <v>2549</v>
      </c>
      <c r="D19" s="251" t="s">
        <v>537</v>
      </c>
      <c r="E19" s="252">
        <v>84</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413</v>
      </c>
      <c r="T19" s="255" t="s">
        <v>353</v>
      </c>
      <c r="U19" s="223">
        <v>0</v>
      </c>
      <c r="V19" s="223">
        <f>ROUND(E19*U19,2)</f>
        <v>0</v>
      </c>
      <c r="W19" s="223"/>
      <c r="X19" s="223" t="s">
        <v>437</v>
      </c>
      <c r="Y19" s="223" t="s">
        <v>355</v>
      </c>
      <c r="Z19" s="212"/>
      <c r="AA19" s="212"/>
      <c r="AB19" s="212"/>
      <c r="AC19" s="212"/>
      <c r="AD19" s="212"/>
      <c r="AE19" s="212"/>
      <c r="AF19" s="212"/>
      <c r="AG19" s="212" t="s">
        <v>1695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1741</v>
      </c>
      <c r="C20" s="260" t="s">
        <v>2565</v>
      </c>
      <c r="D20" s="251" t="s">
        <v>537</v>
      </c>
      <c r="E20" s="252">
        <v>8</v>
      </c>
      <c r="F20" s="253"/>
      <c r="G20" s="254">
        <f>ROUND(E20*F20,2)</f>
        <v>0</v>
      </c>
      <c r="H20" s="253"/>
      <c r="I20" s="254">
        <f>ROUND(E20*H20,2)</f>
        <v>0</v>
      </c>
      <c r="J20" s="253"/>
      <c r="K20" s="254">
        <f>ROUND(E20*J20,2)</f>
        <v>0</v>
      </c>
      <c r="L20" s="254">
        <v>21</v>
      </c>
      <c r="M20" s="254">
        <f>G20*(1+L20/100)</f>
        <v>0</v>
      </c>
      <c r="N20" s="252">
        <v>0</v>
      </c>
      <c r="O20" s="252">
        <f>ROUND(E20*N20,2)</f>
        <v>0</v>
      </c>
      <c r="P20" s="252">
        <v>0</v>
      </c>
      <c r="Q20" s="252">
        <f>ROUND(E20*P20,2)</f>
        <v>0</v>
      </c>
      <c r="R20" s="254"/>
      <c r="S20" s="254" t="s">
        <v>413</v>
      </c>
      <c r="T20" s="255" t="s">
        <v>353</v>
      </c>
      <c r="U20" s="223">
        <v>0</v>
      </c>
      <c r="V20" s="223">
        <f>ROUND(E20*U20,2)</f>
        <v>0</v>
      </c>
      <c r="W20" s="223"/>
      <c r="X20" s="223" t="s">
        <v>437</v>
      </c>
      <c r="Y20" s="223" t="s">
        <v>355</v>
      </c>
      <c r="Z20" s="212"/>
      <c r="AA20" s="212"/>
      <c r="AB20" s="212"/>
      <c r="AC20" s="212"/>
      <c r="AD20" s="212"/>
      <c r="AE20" s="212"/>
      <c r="AF20" s="212"/>
      <c r="AG20" s="212" t="s">
        <v>1695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49">
        <v>13</v>
      </c>
      <c r="B21" s="250" t="s">
        <v>1743</v>
      </c>
      <c r="C21" s="260" t="s">
        <v>2566</v>
      </c>
      <c r="D21" s="251" t="s">
        <v>1751</v>
      </c>
      <c r="E21" s="252">
        <v>1</v>
      </c>
      <c r="F21" s="253"/>
      <c r="G21" s="254">
        <f>ROUND(E21*F21,2)</f>
        <v>0</v>
      </c>
      <c r="H21" s="253"/>
      <c r="I21" s="254">
        <f>ROUND(E21*H21,2)</f>
        <v>0</v>
      </c>
      <c r="J21" s="253"/>
      <c r="K21" s="254">
        <f>ROUND(E21*J21,2)</f>
        <v>0</v>
      </c>
      <c r="L21" s="254">
        <v>21</v>
      </c>
      <c r="M21" s="254">
        <f>G21*(1+L21/100)</f>
        <v>0</v>
      </c>
      <c r="N21" s="252">
        <v>0</v>
      </c>
      <c r="O21" s="252">
        <f>ROUND(E21*N21,2)</f>
        <v>0</v>
      </c>
      <c r="P21" s="252">
        <v>0</v>
      </c>
      <c r="Q21" s="252">
        <f>ROUND(E21*P21,2)</f>
        <v>0</v>
      </c>
      <c r="R21" s="254"/>
      <c r="S21" s="254" t="s">
        <v>413</v>
      </c>
      <c r="T21" s="255" t="s">
        <v>353</v>
      </c>
      <c r="U21" s="223">
        <v>0</v>
      </c>
      <c r="V21" s="223">
        <f>ROUND(E21*U21,2)</f>
        <v>0</v>
      </c>
      <c r="W21" s="223"/>
      <c r="X21" s="223" t="s">
        <v>437</v>
      </c>
      <c r="Y21" s="223" t="s">
        <v>355</v>
      </c>
      <c r="Z21" s="212"/>
      <c r="AA21" s="212"/>
      <c r="AB21" s="212"/>
      <c r="AC21" s="212"/>
      <c r="AD21" s="212"/>
      <c r="AE21" s="212"/>
      <c r="AF21" s="212"/>
      <c r="AG21" s="212" t="s">
        <v>1695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49">
        <v>14</v>
      </c>
      <c r="B22" s="250" t="s">
        <v>1745</v>
      </c>
      <c r="C22" s="260" t="s">
        <v>2567</v>
      </c>
      <c r="D22" s="251" t="s">
        <v>1751</v>
      </c>
      <c r="E22" s="252">
        <v>1</v>
      </c>
      <c r="F22" s="253"/>
      <c r="G22" s="254">
        <f>ROUND(E22*F22,2)</f>
        <v>0</v>
      </c>
      <c r="H22" s="253"/>
      <c r="I22" s="254">
        <f>ROUND(E22*H22,2)</f>
        <v>0</v>
      </c>
      <c r="J22" s="253"/>
      <c r="K22" s="254">
        <f>ROUND(E22*J22,2)</f>
        <v>0</v>
      </c>
      <c r="L22" s="254">
        <v>21</v>
      </c>
      <c r="M22" s="254">
        <f>G22*(1+L22/100)</f>
        <v>0</v>
      </c>
      <c r="N22" s="252">
        <v>0</v>
      </c>
      <c r="O22" s="252">
        <f>ROUND(E22*N22,2)</f>
        <v>0</v>
      </c>
      <c r="P22" s="252">
        <v>0</v>
      </c>
      <c r="Q22" s="252">
        <f>ROUND(E22*P22,2)</f>
        <v>0</v>
      </c>
      <c r="R22" s="254"/>
      <c r="S22" s="254" t="s">
        <v>413</v>
      </c>
      <c r="T22" s="255" t="s">
        <v>353</v>
      </c>
      <c r="U22" s="223">
        <v>0</v>
      </c>
      <c r="V22" s="223">
        <f>ROUND(E22*U22,2)</f>
        <v>0</v>
      </c>
      <c r="W22" s="223"/>
      <c r="X22" s="223" t="s">
        <v>437</v>
      </c>
      <c r="Y22" s="223" t="s">
        <v>355</v>
      </c>
      <c r="Z22" s="212"/>
      <c r="AA22" s="212"/>
      <c r="AB22" s="212"/>
      <c r="AC22" s="212"/>
      <c r="AD22" s="212"/>
      <c r="AE22" s="212"/>
      <c r="AF22" s="212"/>
      <c r="AG22" s="212" t="s">
        <v>1695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49">
        <v>15</v>
      </c>
      <c r="B23" s="250" t="s">
        <v>1747</v>
      </c>
      <c r="C23" s="260" t="s">
        <v>2568</v>
      </c>
      <c r="D23" s="251" t="s">
        <v>1751</v>
      </c>
      <c r="E23" s="252">
        <v>1</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413</v>
      </c>
      <c r="T23" s="255" t="s">
        <v>353</v>
      </c>
      <c r="U23" s="223">
        <v>0</v>
      </c>
      <c r="V23" s="223">
        <f>ROUND(E23*U23,2)</f>
        <v>0</v>
      </c>
      <c r="W23" s="223"/>
      <c r="X23" s="223" t="s">
        <v>437</v>
      </c>
      <c r="Y23" s="223" t="s">
        <v>355</v>
      </c>
      <c r="Z23" s="212"/>
      <c r="AA23" s="212"/>
      <c r="AB23" s="212"/>
      <c r="AC23" s="212"/>
      <c r="AD23" s="212"/>
      <c r="AE23" s="212"/>
      <c r="AF23" s="212"/>
      <c r="AG23" s="212" t="s">
        <v>1695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49">
        <v>16</v>
      </c>
      <c r="B24" s="250" t="s">
        <v>1749</v>
      </c>
      <c r="C24" s="260" t="s">
        <v>2569</v>
      </c>
      <c r="D24" s="251" t="s">
        <v>1751</v>
      </c>
      <c r="E24" s="252">
        <v>2</v>
      </c>
      <c r="F24" s="253"/>
      <c r="G24" s="254">
        <f>ROUND(E24*F24,2)</f>
        <v>0</v>
      </c>
      <c r="H24" s="253"/>
      <c r="I24" s="254">
        <f>ROUND(E24*H24,2)</f>
        <v>0</v>
      </c>
      <c r="J24" s="253"/>
      <c r="K24" s="254">
        <f>ROUND(E24*J24,2)</f>
        <v>0</v>
      </c>
      <c r="L24" s="254">
        <v>21</v>
      </c>
      <c r="M24" s="254">
        <f>G24*(1+L24/100)</f>
        <v>0</v>
      </c>
      <c r="N24" s="252">
        <v>0</v>
      </c>
      <c r="O24" s="252">
        <f>ROUND(E24*N24,2)</f>
        <v>0</v>
      </c>
      <c r="P24" s="252">
        <v>0</v>
      </c>
      <c r="Q24" s="252">
        <f>ROUND(E24*P24,2)</f>
        <v>0</v>
      </c>
      <c r="R24" s="254"/>
      <c r="S24" s="254" t="s">
        <v>413</v>
      </c>
      <c r="T24" s="255" t="s">
        <v>353</v>
      </c>
      <c r="U24" s="223">
        <v>0</v>
      </c>
      <c r="V24" s="223">
        <f>ROUND(E24*U24,2)</f>
        <v>0</v>
      </c>
      <c r="W24" s="223"/>
      <c r="X24" s="223" t="s">
        <v>437</v>
      </c>
      <c r="Y24" s="223" t="s">
        <v>355</v>
      </c>
      <c r="Z24" s="212"/>
      <c r="AA24" s="212"/>
      <c r="AB24" s="212"/>
      <c r="AC24" s="212"/>
      <c r="AD24" s="212"/>
      <c r="AE24" s="212"/>
      <c r="AF24" s="212"/>
      <c r="AG24" s="212" t="s">
        <v>1695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17</v>
      </c>
      <c r="B25" s="250" t="s">
        <v>1752</v>
      </c>
      <c r="C25" s="260" t="s">
        <v>2570</v>
      </c>
      <c r="D25" s="251" t="s">
        <v>862</v>
      </c>
      <c r="E25" s="252">
        <v>2</v>
      </c>
      <c r="F25" s="253"/>
      <c r="G25" s="254">
        <f>ROUND(E25*F25,2)</f>
        <v>0</v>
      </c>
      <c r="H25" s="253"/>
      <c r="I25" s="254">
        <f>ROUND(E25*H25,2)</f>
        <v>0</v>
      </c>
      <c r="J25" s="253"/>
      <c r="K25" s="254">
        <f>ROUND(E25*J25,2)</f>
        <v>0</v>
      </c>
      <c r="L25" s="254">
        <v>21</v>
      </c>
      <c r="M25" s="254">
        <f>G25*(1+L25/100)</f>
        <v>0</v>
      </c>
      <c r="N25" s="252">
        <v>0</v>
      </c>
      <c r="O25" s="252">
        <f>ROUND(E25*N25,2)</f>
        <v>0</v>
      </c>
      <c r="P25" s="252">
        <v>0</v>
      </c>
      <c r="Q25" s="252">
        <f>ROUND(E25*P25,2)</f>
        <v>0</v>
      </c>
      <c r="R25" s="254"/>
      <c r="S25" s="254" t="s">
        <v>413</v>
      </c>
      <c r="T25" s="255" t="s">
        <v>353</v>
      </c>
      <c r="U25" s="223">
        <v>0</v>
      </c>
      <c r="V25" s="223">
        <f>ROUND(E25*U25,2)</f>
        <v>0</v>
      </c>
      <c r="W25" s="223"/>
      <c r="X25" s="223" t="s">
        <v>437</v>
      </c>
      <c r="Y25" s="223" t="s">
        <v>355</v>
      </c>
      <c r="Z25" s="212"/>
      <c r="AA25" s="212"/>
      <c r="AB25" s="212"/>
      <c r="AC25" s="212"/>
      <c r="AD25" s="212"/>
      <c r="AE25" s="212"/>
      <c r="AF25" s="212"/>
      <c r="AG25" s="212" t="s">
        <v>1695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9" t="s">
        <v>347</v>
      </c>
      <c r="B26" s="230" t="s">
        <v>276</v>
      </c>
      <c r="C26" s="256" t="s">
        <v>1899</v>
      </c>
      <c r="D26" s="231"/>
      <c r="E26" s="232"/>
      <c r="F26" s="233"/>
      <c r="G26" s="233">
        <f>SUMIF(AG27:AG34,"&lt;&gt;NOR",G27:G34)</f>
        <v>0</v>
      </c>
      <c r="H26" s="233"/>
      <c r="I26" s="233">
        <f>SUM(I27:I34)</f>
        <v>0</v>
      </c>
      <c r="J26" s="233"/>
      <c r="K26" s="233">
        <f>SUM(K27:K34)</f>
        <v>0</v>
      </c>
      <c r="L26" s="233"/>
      <c r="M26" s="233">
        <f>SUM(M27:M34)</f>
        <v>0</v>
      </c>
      <c r="N26" s="232"/>
      <c r="O26" s="232">
        <f>SUM(O27:O34)</f>
        <v>0</v>
      </c>
      <c r="P26" s="232"/>
      <c r="Q26" s="232">
        <f>SUM(Q27:Q34)</f>
        <v>0</v>
      </c>
      <c r="R26" s="233"/>
      <c r="S26" s="233"/>
      <c r="T26" s="234"/>
      <c r="U26" s="228"/>
      <c r="V26" s="228">
        <f>SUM(V27:V34)</f>
        <v>0</v>
      </c>
      <c r="W26" s="228"/>
      <c r="X26" s="228"/>
      <c r="Y26" s="228"/>
      <c r="AG26" t="s">
        <v>348</v>
      </c>
    </row>
    <row r="27" spans="1:60" ht="22.5" outlineLevel="1" x14ac:dyDescent="0.2">
      <c r="A27" s="249">
        <v>18</v>
      </c>
      <c r="B27" s="250" t="s">
        <v>1754</v>
      </c>
      <c r="C27" s="260" t="s">
        <v>2558</v>
      </c>
      <c r="D27" s="251" t="s">
        <v>1751</v>
      </c>
      <c r="E27" s="252">
        <v>1</v>
      </c>
      <c r="F27" s="253"/>
      <c r="G27" s="254">
        <f>ROUND(E27*F27,2)</f>
        <v>0</v>
      </c>
      <c r="H27" s="253"/>
      <c r="I27" s="254">
        <f>ROUND(E27*H27,2)</f>
        <v>0</v>
      </c>
      <c r="J27" s="253"/>
      <c r="K27" s="254">
        <f>ROUND(E27*J27,2)</f>
        <v>0</v>
      </c>
      <c r="L27" s="254">
        <v>21</v>
      </c>
      <c r="M27" s="254">
        <f>G27*(1+L27/100)</f>
        <v>0</v>
      </c>
      <c r="N27" s="252">
        <v>0</v>
      </c>
      <c r="O27" s="252">
        <f>ROUND(E27*N27,2)</f>
        <v>0</v>
      </c>
      <c r="P27" s="252">
        <v>0</v>
      </c>
      <c r="Q27" s="252">
        <f>ROUND(E27*P27,2)</f>
        <v>0</v>
      </c>
      <c r="R27" s="254"/>
      <c r="S27" s="254" t="s">
        <v>413</v>
      </c>
      <c r="T27" s="255" t="s">
        <v>353</v>
      </c>
      <c r="U27" s="223">
        <v>0</v>
      </c>
      <c r="V27" s="223">
        <f>ROUND(E27*U27,2)</f>
        <v>0</v>
      </c>
      <c r="W27" s="223"/>
      <c r="X27" s="223" t="s">
        <v>437</v>
      </c>
      <c r="Y27" s="223" t="s">
        <v>355</v>
      </c>
      <c r="Z27" s="212"/>
      <c r="AA27" s="212"/>
      <c r="AB27" s="212"/>
      <c r="AC27" s="212"/>
      <c r="AD27" s="212"/>
      <c r="AE27" s="212"/>
      <c r="AF27" s="212"/>
      <c r="AG27" s="212" t="s">
        <v>1879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19</v>
      </c>
      <c r="B28" s="250" t="s">
        <v>1756</v>
      </c>
      <c r="C28" s="260" t="s">
        <v>2571</v>
      </c>
      <c r="D28" s="251" t="s">
        <v>1751</v>
      </c>
      <c r="E28" s="252">
        <v>2</v>
      </c>
      <c r="F28" s="253"/>
      <c r="G28" s="254">
        <f>ROUND(E28*F28,2)</f>
        <v>0</v>
      </c>
      <c r="H28" s="253"/>
      <c r="I28" s="254">
        <f>ROUND(E28*H28,2)</f>
        <v>0</v>
      </c>
      <c r="J28" s="253"/>
      <c r="K28" s="254">
        <f>ROUND(E28*J28,2)</f>
        <v>0</v>
      </c>
      <c r="L28" s="254">
        <v>21</v>
      </c>
      <c r="M28" s="254">
        <f>G28*(1+L28/100)</f>
        <v>0</v>
      </c>
      <c r="N28" s="252">
        <v>0</v>
      </c>
      <c r="O28" s="252">
        <f>ROUND(E28*N28,2)</f>
        <v>0</v>
      </c>
      <c r="P28" s="252">
        <v>0</v>
      </c>
      <c r="Q28" s="252">
        <f>ROUND(E28*P28,2)</f>
        <v>0</v>
      </c>
      <c r="R28" s="254"/>
      <c r="S28" s="254" t="s">
        <v>413</v>
      </c>
      <c r="T28" s="255" t="s">
        <v>353</v>
      </c>
      <c r="U28" s="223">
        <v>0</v>
      </c>
      <c r="V28" s="223">
        <f>ROUND(E28*U28,2)</f>
        <v>0</v>
      </c>
      <c r="W28" s="223"/>
      <c r="X28" s="223" t="s">
        <v>437</v>
      </c>
      <c r="Y28" s="223" t="s">
        <v>355</v>
      </c>
      <c r="Z28" s="212"/>
      <c r="AA28" s="212"/>
      <c r="AB28" s="212"/>
      <c r="AC28" s="212"/>
      <c r="AD28" s="212"/>
      <c r="AE28" s="212"/>
      <c r="AF28" s="212"/>
      <c r="AG28" s="212" t="s">
        <v>1879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9">
        <v>20</v>
      </c>
      <c r="B29" s="250" t="s">
        <v>1759</v>
      </c>
      <c r="C29" s="260" t="s">
        <v>2572</v>
      </c>
      <c r="D29" s="251" t="s">
        <v>1751</v>
      </c>
      <c r="E29" s="252">
        <v>1</v>
      </c>
      <c r="F29" s="253"/>
      <c r="G29" s="254">
        <f>ROUND(E29*F29,2)</f>
        <v>0</v>
      </c>
      <c r="H29" s="253"/>
      <c r="I29" s="254">
        <f>ROUND(E29*H29,2)</f>
        <v>0</v>
      </c>
      <c r="J29" s="253"/>
      <c r="K29" s="254">
        <f>ROUND(E29*J29,2)</f>
        <v>0</v>
      </c>
      <c r="L29" s="254">
        <v>21</v>
      </c>
      <c r="M29" s="254">
        <f>G29*(1+L29/100)</f>
        <v>0</v>
      </c>
      <c r="N29" s="252">
        <v>0</v>
      </c>
      <c r="O29" s="252">
        <f>ROUND(E29*N29,2)</f>
        <v>0</v>
      </c>
      <c r="P29" s="252">
        <v>0</v>
      </c>
      <c r="Q29" s="252">
        <f>ROUND(E29*P29,2)</f>
        <v>0</v>
      </c>
      <c r="R29" s="254"/>
      <c r="S29" s="254" t="s">
        <v>413</v>
      </c>
      <c r="T29" s="255" t="s">
        <v>353</v>
      </c>
      <c r="U29" s="223">
        <v>0</v>
      </c>
      <c r="V29" s="223">
        <f>ROUND(E29*U29,2)</f>
        <v>0</v>
      </c>
      <c r="W29" s="223"/>
      <c r="X29" s="223" t="s">
        <v>437</v>
      </c>
      <c r="Y29" s="223" t="s">
        <v>355</v>
      </c>
      <c r="Z29" s="212"/>
      <c r="AA29" s="212"/>
      <c r="AB29" s="212"/>
      <c r="AC29" s="212"/>
      <c r="AD29" s="212"/>
      <c r="AE29" s="212"/>
      <c r="AF29" s="212"/>
      <c r="AG29" s="212" t="s">
        <v>1879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21</v>
      </c>
      <c r="B30" s="250" t="s">
        <v>1762</v>
      </c>
      <c r="C30" s="260" t="s">
        <v>2560</v>
      </c>
      <c r="D30" s="251" t="s">
        <v>1751</v>
      </c>
      <c r="E30" s="252">
        <v>1</v>
      </c>
      <c r="F30" s="253"/>
      <c r="G30" s="254">
        <f>ROUND(E30*F30,2)</f>
        <v>0</v>
      </c>
      <c r="H30" s="253"/>
      <c r="I30" s="254">
        <f>ROUND(E30*H30,2)</f>
        <v>0</v>
      </c>
      <c r="J30" s="253"/>
      <c r="K30" s="254">
        <f>ROUND(E30*J30,2)</f>
        <v>0</v>
      </c>
      <c r="L30" s="254">
        <v>21</v>
      </c>
      <c r="M30" s="254">
        <f>G30*(1+L30/100)</f>
        <v>0</v>
      </c>
      <c r="N30" s="252">
        <v>0</v>
      </c>
      <c r="O30" s="252">
        <f>ROUND(E30*N30,2)</f>
        <v>0</v>
      </c>
      <c r="P30" s="252">
        <v>0</v>
      </c>
      <c r="Q30" s="252">
        <f>ROUND(E30*P30,2)</f>
        <v>0</v>
      </c>
      <c r="R30" s="254"/>
      <c r="S30" s="254" t="s">
        <v>413</v>
      </c>
      <c r="T30" s="255" t="s">
        <v>353</v>
      </c>
      <c r="U30" s="223">
        <v>0</v>
      </c>
      <c r="V30" s="223">
        <f>ROUND(E30*U30,2)</f>
        <v>0</v>
      </c>
      <c r="W30" s="223"/>
      <c r="X30" s="223" t="s">
        <v>437</v>
      </c>
      <c r="Y30" s="223" t="s">
        <v>355</v>
      </c>
      <c r="Z30" s="212"/>
      <c r="AA30" s="212"/>
      <c r="AB30" s="212"/>
      <c r="AC30" s="212"/>
      <c r="AD30" s="212"/>
      <c r="AE30" s="212"/>
      <c r="AF30" s="212"/>
      <c r="AG30" s="212" t="s">
        <v>1879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22</v>
      </c>
      <c r="B31" s="250" t="s">
        <v>1764</v>
      </c>
      <c r="C31" s="260" t="s">
        <v>1905</v>
      </c>
      <c r="D31" s="251" t="s">
        <v>1751</v>
      </c>
      <c r="E31" s="252">
        <v>1</v>
      </c>
      <c r="F31" s="253"/>
      <c r="G31" s="254">
        <f>ROUND(E31*F31,2)</f>
        <v>0</v>
      </c>
      <c r="H31" s="253"/>
      <c r="I31" s="254">
        <f>ROUND(E31*H31,2)</f>
        <v>0</v>
      </c>
      <c r="J31" s="253"/>
      <c r="K31" s="254">
        <f>ROUND(E31*J31,2)</f>
        <v>0</v>
      </c>
      <c r="L31" s="254">
        <v>21</v>
      </c>
      <c r="M31" s="254">
        <f>G31*(1+L31/100)</f>
        <v>0</v>
      </c>
      <c r="N31" s="252">
        <v>0</v>
      </c>
      <c r="O31" s="252">
        <f>ROUND(E31*N31,2)</f>
        <v>0</v>
      </c>
      <c r="P31" s="252">
        <v>0</v>
      </c>
      <c r="Q31" s="252">
        <f>ROUND(E31*P31,2)</f>
        <v>0</v>
      </c>
      <c r="R31" s="254"/>
      <c r="S31" s="254" t="s">
        <v>413</v>
      </c>
      <c r="T31" s="255" t="s">
        <v>353</v>
      </c>
      <c r="U31" s="223">
        <v>0</v>
      </c>
      <c r="V31" s="223">
        <f>ROUND(E31*U31,2)</f>
        <v>0</v>
      </c>
      <c r="W31" s="223"/>
      <c r="X31" s="223" t="s">
        <v>437</v>
      </c>
      <c r="Y31" s="223" t="s">
        <v>355</v>
      </c>
      <c r="Z31" s="212"/>
      <c r="AA31" s="212"/>
      <c r="AB31" s="212"/>
      <c r="AC31" s="212"/>
      <c r="AD31" s="212"/>
      <c r="AE31" s="212"/>
      <c r="AF31" s="212"/>
      <c r="AG31" s="212" t="s">
        <v>1879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23</v>
      </c>
      <c r="B32" s="250" t="s">
        <v>1766</v>
      </c>
      <c r="C32" s="260" t="s">
        <v>1907</v>
      </c>
      <c r="D32" s="251" t="s">
        <v>1751</v>
      </c>
      <c r="E32" s="252">
        <v>1</v>
      </c>
      <c r="F32" s="253"/>
      <c r="G32" s="254">
        <f>ROUND(E32*F32,2)</f>
        <v>0</v>
      </c>
      <c r="H32" s="253"/>
      <c r="I32" s="254">
        <f>ROUND(E32*H32,2)</f>
        <v>0</v>
      </c>
      <c r="J32" s="253"/>
      <c r="K32" s="254">
        <f>ROUND(E32*J32,2)</f>
        <v>0</v>
      </c>
      <c r="L32" s="254">
        <v>21</v>
      </c>
      <c r="M32" s="254">
        <f>G32*(1+L32/100)</f>
        <v>0</v>
      </c>
      <c r="N32" s="252">
        <v>0</v>
      </c>
      <c r="O32" s="252">
        <f>ROUND(E32*N32,2)</f>
        <v>0</v>
      </c>
      <c r="P32" s="252">
        <v>0</v>
      </c>
      <c r="Q32" s="252">
        <f>ROUND(E32*P32,2)</f>
        <v>0</v>
      </c>
      <c r="R32" s="254"/>
      <c r="S32" s="254" t="s">
        <v>413</v>
      </c>
      <c r="T32" s="255" t="s">
        <v>353</v>
      </c>
      <c r="U32" s="223">
        <v>0</v>
      </c>
      <c r="V32" s="223">
        <f>ROUND(E32*U32,2)</f>
        <v>0</v>
      </c>
      <c r="W32" s="223"/>
      <c r="X32" s="223" t="s">
        <v>437</v>
      </c>
      <c r="Y32" s="223" t="s">
        <v>355</v>
      </c>
      <c r="Z32" s="212"/>
      <c r="AA32" s="212"/>
      <c r="AB32" s="212"/>
      <c r="AC32" s="212"/>
      <c r="AD32" s="212"/>
      <c r="AE32" s="212"/>
      <c r="AF32" s="212"/>
      <c r="AG32" s="212" t="s">
        <v>1879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24</v>
      </c>
      <c r="B33" s="250" t="s">
        <v>1768</v>
      </c>
      <c r="C33" s="260" t="s">
        <v>1911</v>
      </c>
      <c r="D33" s="251" t="s">
        <v>1751</v>
      </c>
      <c r="E33" s="252">
        <v>1</v>
      </c>
      <c r="F33" s="253"/>
      <c r="G33" s="254">
        <f>ROUND(E33*F33,2)</f>
        <v>0</v>
      </c>
      <c r="H33" s="253"/>
      <c r="I33" s="254">
        <f>ROUND(E33*H33,2)</f>
        <v>0</v>
      </c>
      <c r="J33" s="253"/>
      <c r="K33" s="254">
        <f>ROUND(E33*J33,2)</f>
        <v>0</v>
      </c>
      <c r="L33" s="254">
        <v>21</v>
      </c>
      <c r="M33" s="254">
        <f>G33*(1+L33/100)</f>
        <v>0</v>
      </c>
      <c r="N33" s="252">
        <v>0</v>
      </c>
      <c r="O33" s="252">
        <f>ROUND(E33*N33,2)</f>
        <v>0</v>
      </c>
      <c r="P33" s="252">
        <v>0</v>
      </c>
      <c r="Q33" s="252">
        <f>ROUND(E33*P33,2)</f>
        <v>0</v>
      </c>
      <c r="R33" s="254"/>
      <c r="S33" s="254" t="s">
        <v>413</v>
      </c>
      <c r="T33" s="255" t="s">
        <v>353</v>
      </c>
      <c r="U33" s="223">
        <v>0</v>
      </c>
      <c r="V33" s="223">
        <f>ROUND(E33*U33,2)</f>
        <v>0</v>
      </c>
      <c r="W33" s="223"/>
      <c r="X33" s="223" t="s">
        <v>437</v>
      </c>
      <c r="Y33" s="223" t="s">
        <v>355</v>
      </c>
      <c r="Z33" s="212"/>
      <c r="AA33" s="212"/>
      <c r="AB33" s="212"/>
      <c r="AC33" s="212"/>
      <c r="AD33" s="212"/>
      <c r="AE33" s="212"/>
      <c r="AF33" s="212"/>
      <c r="AG33" s="212" t="s">
        <v>1879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9">
        <v>25</v>
      </c>
      <c r="B34" s="240" t="s">
        <v>2561</v>
      </c>
      <c r="C34" s="257" t="s">
        <v>2573</v>
      </c>
      <c r="D34" s="241"/>
      <c r="E34" s="242">
        <v>0</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c r="S34" s="244" t="s">
        <v>413</v>
      </c>
      <c r="T34" s="245" t="s">
        <v>353</v>
      </c>
      <c r="U34" s="223">
        <v>0</v>
      </c>
      <c r="V34" s="223">
        <f>ROUND(E34*U34,2)</f>
        <v>0</v>
      </c>
      <c r="W34" s="223"/>
      <c r="X34" s="223" t="s">
        <v>437</v>
      </c>
      <c r="Y34" s="223" t="s">
        <v>355</v>
      </c>
      <c r="Z34" s="212"/>
      <c r="AA34" s="212"/>
      <c r="AB34" s="212"/>
      <c r="AC34" s="212"/>
      <c r="AD34" s="212"/>
      <c r="AE34" s="212"/>
      <c r="AF34" s="212"/>
      <c r="AG34" s="212" t="s">
        <v>1879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3"/>
      <c r="B35" s="4"/>
      <c r="C35" s="261"/>
      <c r="D35" s="6"/>
      <c r="E35" s="3"/>
      <c r="F35" s="3"/>
      <c r="G35" s="3"/>
      <c r="H35" s="3"/>
      <c r="I35" s="3"/>
      <c r="J35" s="3"/>
      <c r="K35" s="3"/>
      <c r="L35" s="3"/>
      <c r="M35" s="3"/>
      <c r="N35" s="3"/>
      <c r="O35" s="3"/>
      <c r="P35" s="3"/>
      <c r="Q35" s="3"/>
      <c r="R35" s="3"/>
      <c r="S35" s="3"/>
      <c r="T35" s="3"/>
      <c r="U35" s="3"/>
      <c r="V35" s="3"/>
      <c r="W35" s="3"/>
      <c r="X35" s="3"/>
      <c r="Y35" s="3"/>
      <c r="AE35">
        <v>12</v>
      </c>
      <c r="AF35">
        <v>21</v>
      </c>
      <c r="AG35" t="s">
        <v>333</v>
      </c>
    </row>
    <row r="36" spans="1:60" x14ac:dyDescent="0.2">
      <c r="A36" s="215"/>
      <c r="B36" s="216" t="s">
        <v>29</v>
      </c>
      <c r="C36" s="262"/>
      <c r="D36" s="217"/>
      <c r="E36" s="218"/>
      <c r="F36" s="218"/>
      <c r="G36" s="238">
        <f>G8+G26</f>
        <v>0</v>
      </c>
      <c r="H36" s="3"/>
      <c r="I36" s="3"/>
      <c r="J36" s="3"/>
      <c r="K36" s="3"/>
      <c r="L36" s="3"/>
      <c r="M36" s="3"/>
      <c r="N36" s="3"/>
      <c r="O36" s="3"/>
      <c r="P36" s="3"/>
      <c r="Q36" s="3"/>
      <c r="R36" s="3"/>
      <c r="S36" s="3"/>
      <c r="T36" s="3"/>
      <c r="U36" s="3"/>
      <c r="V36" s="3"/>
      <c r="W36" s="3"/>
      <c r="X36" s="3"/>
      <c r="Y36" s="3"/>
      <c r="AE36">
        <f>SUMIF(L7:L34,AE35,G7:G34)</f>
        <v>0</v>
      </c>
      <c r="AF36">
        <f>SUMIF(L7:L34,AF35,G7:G34)</f>
        <v>0</v>
      </c>
      <c r="AG36" t="s">
        <v>429</v>
      </c>
    </row>
    <row r="37" spans="1:60" x14ac:dyDescent="0.2">
      <c r="C37" s="263"/>
      <c r="D37" s="10"/>
      <c r="AG37" t="s">
        <v>431</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2dRwNQv9xT22q1drqOeQ1bHr0n1ultyv2kIg5levscuRW8/LbEdLaekL856FCkHcYgM+V8Cah3pfL77TtHfxw==" saltValue="iTrPeDGDDwL8NXy231xwt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CF9B-2323-42C7-8307-16D67A178AD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87</v>
      </c>
      <c r="C3" s="201" t="s">
        <v>88</v>
      </c>
      <c r="D3" s="199"/>
      <c r="E3" s="199"/>
      <c r="F3" s="199"/>
      <c r="G3" s="200"/>
      <c r="AC3" s="176" t="s">
        <v>321</v>
      </c>
      <c r="AG3" t="s">
        <v>323</v>
      </c>
    </row>
    <row r="4" spans="1:60" ht="24.95" customHeight="1" x14ac:dyDescent="0.2">
      <c r="A4" s="202" t="s">
        <v>9</v>
      </c>
      <c r="B4" s="203" t="s">
        <v>89</v>
      </c>
      <c r="C4" s="204" t="s">
        <v>88</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200</v>
      </c>
      <c r="C8" s="256" t="s">
        <v>201</v>
      </c>
      <c r="D8" s="231"/>
      <c r="E8" s="232"/>
      <c r="F8" s="233"/>
      <c r="G8" s="233">
        <f>SUMIF(AG9:AG23,"&lt;&gt;NOR",G9:G23)</f>
        <v>0</v>
      </c>
      <c r="H8" s="233"/>
      <c r="I8" s="233">
        <f>SUM(I9:I23)</f>
        <v>0</v>
      </c>
      <c r="J8" s="233"/>
      <c r="K8" s="233">
        <f>SUM(K9:K23)</f>
        <v>0</v>
      </c>
      <c r="L8" s="233"/>
      <c r="M8" s="233">
        <f>SUM(M9:M23)</f>
        <v>0</v>
      </c>
      <c r="N8" s="232"/>
      <c r="O8" s="232">
        <f>SUM(O9:O23)</f>
        <v>0</v>
      </c>
      <c r="P8" s="232"/>
      <c r="Q8" s="232">
        <f>SUM(Q9:Q23)</f>
        <v>0</v>
      </c>
      <c r="R8" s="233"/>
      <c r="S8" s="233"/>
      <c r="T8" s="234"/>
      <c r="U8" s="228"/>
      <c r="V8" s="228">
        <f>SUM(V9:V23)</f>
        <v>0</v>
      </c>
      <c r="W8" s="228"/>
      <c r="X8" s="228"/>
      <c r="Y8" s="228"/>
      <c r="AG8" t="s">
        <v>348</v>
      </c>
    </row>
    <row r="9" spans="1:60" outlineLevel="1" x14ac:dyDescent="0.2">
      <c r="A9" s="249">
        <v>1</v>
      </c>
      <c r="B9" s="250" t="s">
        <v>1806</v>
      </c>
      <c r="C9" s="260" t="s">
        <v>2542</v>
      </c>
      <c r="D9" s="251" t="s">
        <v>537</v>
      </c>
      <c r="E9" s="252">
        <v>46</v>
      </c>
      <c r="F9" s="253"/>
      <c r="G9" s="254">
        <f>ROUND(E9*F9,2)</f>
        <v>0</v>
      </c>
      <c r="H9" s="253"/>
      <c r="I9" s="254">
        <f>ROUND(E9*H9,2)</f>
        <v>0</v>
      </c>
      <c r="J9" s="253"/>
      <c r="K9" s="254">
        <f>ROUND(E9*J9,2)</f>
        <v>0</v>
      </c>
      <c r="L9" s="254">
        <v>21</v>
      </c>
      <c r="M9" s="254">
        <f>G9*(1+L9/100)</f>
        <v>0</v>
      </c>
      <c r="N9" s="252">
        <v>0</v>
      </c>
      <c r="O9" s="252">
        <f>ROUND(E9*N9,2)</f>
        <v>0</v>
      </c>
      <c r="P9" s="252">
        <v>0</v>
      </c>
      <c r="Q9" s="252">
        <f>ROUND(E9*P9,2)</f>
        <v>0</v>
      </c>
      <c r="R9" s="254"/>
      <c r="S9" s="254" t="s">
        <v>413</v>
      </c>
      <c r="T9" s="255" t="s">
        <v>353</v>
      </c>
      <c r="U9" s="223">
        <v>0</v>
      </c>
      <c r="V9" s="223">
        <f>ROUND(E9*U9,2)</f>
        <v>0</v>
      </c>
      <c r="W9" s="223"/>
      <c r="X9" s="223" t="s">
        <v>437</v>
      </c>
      <c r="Y9" s="223" t="s">
        <v>355</v>
      </c>
      <c r="Z9" s="212"/>
      <c r="AA9" s="212"/>
      <c r="AB9" s="212"/>
      <c r="AC9" s="212"/>
      <c r="AD9" s="212"/>
      <c r="AE9" s="212"/>
      <c r="AF9" s="212"/>
      <c r="AG9" s="212" t="s">
        <v>1695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1808</v>
      </c>
      <c r="C10" s="260" t="s">
        <v>2543</v>
      </c>
      <c r="D10" s="251" t="s">
        <v>537</v>
      </c>
      <c r="E10" s="252">
        <v>46</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413</v>
      </c>
      <c r="T10" s="255" t="s">
        <v>353</v>
      </c>
      <c r="U10" s="223">
        <v>0</v>
      </c>
      <c r="V10" s="223">
        <f>ROUND(E10*U10,2)</f>
        <v>0</v>
      </c>
      <c r="W10" s="223"/>
      <c r="X10" s="223" t="s">
        <v>437</v>
      </c>
      <c r="Y10" s="223" t="s">
        <v>355</v>
      </c>
      <c r="Z10" s="212"/>
      <c r="AA10" s="212"/>
      <c r="AB10" s="212"/>
      <c r="AC10" s="212"/>
      <c r="AD10" s="212"/>
      <c r="AE10" s="212"/>
      <c r="AF10" s="212"/>
      <c r="AG10" s="212" t="s">
        <v>1695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1810</v>
      </c>
      <c r="C11" s="260" t="s">
        <v>2544</v>
      </c>
      <c r="D11" s="251" t="s">
        <v>486</v>
      </c>
      <c r="E11" s="252">
        <v>22</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437</v>
      </c>
      <c r="Y11" s="223" t="s">
        <v>355</v>
      </c>
      <c r="Z11" s="212"/>
      <c r="AA11" s="212"/>
      <c r="AB11" s="212"/>
      <c r="AC11" s="212"/>
      <c r="AD11" s="212"/>
      <c r="AE11" s="212"/>
      <c r="AF11" s="212"/>
      <c r="AG11" s="212" t="s">
        <v>1695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49">
        <v>4</v>
      </c>
      <c r="B12" s="250" t="s">
        <v>1812</v>
      </c>
      <c r="C12" s="260" t="s">
        <v>2545</v>
      </c>
      <c r="D12" s="251" t="s">
        <v>486</v>
      </c>
      <c r="E12" s="252">
        <v>22</v>
      </c>
      <c r="F12" s="253"/>
      <c r="G12" s="254">
        <f>ROUND(E12*F12,2)</f>
        <v>0</v>
      </c>
      <c r="H12" s="253"/>
      <c r="I12" s="254">
        <f>ROUND(E12*H12,2)</f>
        <v>0</v>
      </c>
      <c r="J12" s="253"/>
      <c r="K12" s="254">
        <f>ROUND(E12*J12,2)</f>
        <v>0</v>
      </c>
      <c r="L12" s="254">
        <v>21</v>
      </c>
      <c r="M12" s="254">
        <f>G12*(1+L12/100)</f>
        <v>0</v>
      </c>
      <c r="N12" s="252">
        <v>0</v>
      </c>
      <c r="O12" s="252">
        <f>ROUND(E12*N12,2)</f>
        <v>0</v>
      </c>
      <c r="P12" s="252">
        <v>0</v>
      </c>
      <c r="Q12" s="252">
        <f>ROUND(E12*P12,2)</f>
        <v>0</v>
      </c>
      <c r="R12" s="254"/>
      <c r="S12" s="254" t="s">
        <v>413</v>
      </c>
      <c r="T12" s="255" t="s">
        <v>353</v>
      </c>
      <c r="U12" s="223">
        <v>0</v>
      </c>
      <c r="V12" s="223">
        <f>ROUND(E12*U12,2)</f>
        <v>0</v>
      </c>
      <c r="W12" s="223"/>
      <c r="X12" s="223" t="s">
        <v>437</v>
      </c>
      <c r="Y12" s="223" t="s">
        <v>355</v>
      </c>
      <c r="Z12" s="212"/>
      <c r="AA12" s="212"/>
      <c r="AB12" s="212"/>
      <c r="AC12" s="212"/>
      <c r="AD12" s="212"/>
      <c r="AE12" s="212"/>
      <c r="AF12" s="212"/>
      <c r="AG12" s="212" t="s">
        <v>1695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1814</v>
      </c>
      <c r="C13" s="260" t="s">
        <v>1807</v>
      </c>
      <c r="D13" s="251" t="s">
        <v>450</v>
      </c>
      <c r="E13" s="252">
        <v>52.8</v>
      </c>
      <c r="F13" s="253"/>
      <c r="G13" s="254">
        <f>ROUND(E13*F13,2)</f>
        <v>0</v>
      </c>
      <c r="H13" s="253"/>
      <c r="I13" s="254">
        <f>ROUND(E13*H13,2)</f>
        <v>0</v>
      </c>
      <c r="J13" s="253"/>
      <c r="K13" s="254">
        <f>ROUND(E13*J13,2)</f>
        <v>0</v>
      </c>
      <c r="L13" s="254">
        <v>21</v>
      </c>
      <c r="M13" s="254">
        <f>G13*(1+L13/100)</f>
        <v>0</v>
      </c>
      <c r="N13" s="252">
        <v>0</v>
      </c>
      <c r="O13" s="252">
        <f>ROUND(E13*N13,2)</f>
        <v>0</v>
      </c>
      <c r="P13" s="252">
        <v>0</v>
      </c>
      <c r="Q13" s="252">
        <f>ROUND(E13*P13,2)</f>
        <v>0</v>
      </c>
      <c r="R13" s="254"/>
      <c r="S13" s="254" t="s">
        <v>413</v>
      </c>
      <c r="T13" s="255" t="s">
        <v>353</v>
      </c>
      <c r="U13" s="223">
        <v>0</v>
      </c>
      <c r="V13" s="223">
        <f>ROUND(E13*U13,2)</f>
        <v>0</v>
      </c>
      <c r="W13" s="223"/>
      <c r="X13" s="223" t="s">
        <v>437</v>
      </c>
      <c r="Y13" s="223" t="s">
        <v>355</v>
      </c>
      <c r="Z13" s="212"/>
      <c r="AA13" s="212"/>
      <c r="AB13" s="212"/>
      <c r="AC13" s="212"/>
      <c r="AD13" s="212"/>
      <c r="AE13" s="212"/>
      <c r="AF13" s="212"/>
      <c r="AG13" s="212" t="s">
        <v>1695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1816</v>
      </c>
      <c r="C14" s="260" t="s">
        <v>1809</v>
      </c>
      <c r="D14" s="251" t="s">
        <v>450</v>
      </c>
      <c r="E14" s="252">
        <v>14.229469999999999</v>
      </c>
      <c r="F14" s="253"/>
      <c r="G14" s="254">
        <f>ROUND(E14*F14,2)</f>
        <v>0</v>
      </c>
      <c r="H14" s="253"/>
      <c r="I14" s="254">
        <f>ROUND(E14*H14,2)</f>
        <v>0</v>
      </c>
      <c r="J14" s="253"/>
      <c r="K14" s="254">
        <f>ROUND(E14*J14,2)</f>
        <v>0</v>
      </c>
      <c r="L14" s="254">
        <v>21</v>
      </c>
      <c r="M14" s="254">
        <f>G14*(1+L14/100)</f>
        <v>0</v>
      </c>
      <c r="N14" s="252">
        <v>0</v>
      </c>
      <c r="O14" s="252">
        <f>ROUND(E14*N14,2)</f>
        <v>0</v>
      </c>
      <c r="P14" s="252">
        <v>0</v>
      </c>
      <c r="Q14" s="252">
        <f>ROUND(E14*P14,2)</f>
        <v>0</v>
      </c>
      <c r="R14" s="254"/>
      <c r="S14" s="254" t="s">
        <v>413</v>
      </c>
      <c r="T14" s="255" t="s">
        <v>353</v>
      </c>
      <c r="U14" s="223">
        <v>0</v>
      </c>
      <c r="V14" s="223">
        <f>ROUND(E14*U14,2)</f>
        <v>0</v>
      </c>
      <c r="W14" s="223"/>
      <c r="X14" s="223" t="s">
        <v>437</v>
      </c>
      <c r="Y14" s="223" t="s">
        <v>355</v>
      </c>
      <c r="Z14" s="212"/>
      <c r="AA14" s="212"/>
      <c r="AB14" s="212"/>
      <c r="AC14" s="212"/>
      <c r="AD14" s="212"/>
      <c r="AE14" s="212"/>
      <c r="AF14" s="212"/>
      <c r="AG14" s="212" t="s">
        <v>1695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1818</v>
      </c>
      <c r="C15" s="260" t="s">
        <v>1811</v>
      </c>
      <c r="D15" s="251" t="s">
        <v>450</v>
      </c>
      <c r="E15" s="252">
        <v>32</v>
      </c>
      <c r="F15" s="253"/>
      <c r="G15" s="254">
        <f>ROUND(E15*F15,2)</f>
        <v>0</v>
      </c>
      <c r="H15" s="253"/>
      <c r="I15" s="254">
        <f>ROUND(E15*H15,2)</f>
        <v>0</v>
      </c>
      <c r="J15" s="253"/>
      <c r="K15" s="254">
        <f>ROUND(E15*J15,2)</f>
        <v>0</v>
      </c>
      <c r="L15" s="254">
        <v>21</v>
      </c>
      <c r="M15" s="254">
        <f>G15*(1+L15/100)</f>
        <v>0</v>
      </c>
      <c r="N15" s="252">
        <v>0</v>
      </c>
      <c r="O15" s="252">
        <f>ROUND(E15*N15,2)</f>
        <v>0</v>
      </c>
      <c r="P15" s="252">
        <v>0</v>
      </c>
      <c r="Q15" s="252">
        <f>ROUND(E15*P15,2)</f>
        <v>0</v>
      </c>
      <c r="R15" s="254"/>
      <c r="S15" s="254" t="s">
        <v>413</v>
      </c>
      <c r="T15" s="255" t="s">
        <v>353</v>
      </c>
      <c r="U15" s="223">
        <v>0</v>
      </c>
      <c r="V15" s="223">
        <f>ROUND(E15*U15,2)</f>
        <v>0</v>
      </c>
      <c r="W15" s="223"/>
      <c r="X15" s="223" t="s">
        <v>437</v>
      </c>
      <c r="Y15" s="223" t="s">
        <v>355</v>
      </c>
      <c r="Z15" s="212"/>
      <c r="AA15" s="212"/>
      <c r="AB15" s="212"/>
      <c r="AC15" s="212"/>
      <c r="AD15" s="212"/>
      <c r="AE15" s="212"/>
      <c r="AF15" s="212"/>
      <c r="AG15" s="212" t="s">
        <v>1695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1733</v>
      </c>
      <c r="C16" s="260" t="s">
        <v>2547</v>
      </c>
      <c r="D16" s="251" t="s">
        <v>450</v>
      </c>
      <c r="E16" s="252">
        <v>6.6</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413</v>
      </c>
      <c r="T16" s="255" t="s">
        <v>353</v>
      </c>
      <c r="U16" s="223">
        <v>0</v>
      </c>
      <c r="V16" s="223">
        <f>ROUND(E16*U16,2)</f>
        <v>0</v>
      </c>
      <c r="W16" s="223"/>
      <c r="X16" s="223" t="s">
        <v>437</v>
      </c>
      <c r="Y16" s="223" t="s">
        <v>355</v>
      </c>
      <c r="Z16" s="212"/>
      <c r="AA16" s="212"/>
      <c r="AB16" s="212"/>
      <c r="AC16" s="212"/>
      <c r="AD16" s="212"/>
      <c r="AE16" s="212"/>
      <c r="AF16" s="212"/>
      <c r="AG16" s="212" t="s">
        <v>1695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1735</v>
      </c>
      <c r="C17" s="260" t="s">
        <v>1813</v>
      </c>
      <c r="D17" s="251" t="s">
        <v>450</v>
      </c>
      <c r="E17" s="252">
        <v>14.229469999999999</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437</v>
      </c>
      <c r="Y17" s="223" t="s">
        <v>355</v>
      </c>
      <c r="Z17" s="212"/>
      <c r="AA17" s="212"/>
      <c r="AB17" s="212"/>
      <c r="AC17" s="212"/>
      <c r="AD17" s="212"/>
      <c r="AE17" s="212"/>
      <c r="AF17" s="212"/>
      <c r="AG17" s="212" t="s">
        <v>1695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1737</v>
      </c>
      <c r="C18" s="260" t="s">
        <v>2574</v>
      </c>
      <c r="D18" s="251" t="s">
        <v>1751</v>
      </c>
      <c r="E18" s="252">
        <v>1</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413</v>
      </c>
      <c r="T18" s="255" t="s">
        <v>353</v>
      </c>
      <c r="U18" s="223">
        <v>0</v>
      </c>
      <c r="V18" s="223">
        <f>ROUND(E18*U18,2)</f>
        <v>0</v>
      </c>
      <c r="W18" s="223"/>
      <c r="X18" s="223" t="s">
        <v>437</v>
      </c>
      <c r="Y18" s="223" t="s">
        <v>355</v>
      </c>
      <c r="Z18" s="212"/>
      <c r="AA18" s="212"/>
      <c r="AB18" s="212"/>
      <c r="AC18" s="212"/>
      <c r="AD18" s="212"/>
      <c r="AE18" s="212"/>
      <c r="AF18" s="212"/>
      <c r="AG18" s="212" t="s">
        <v>1695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1739</v>
      </c>
      <c r="C19" s="260" t="s">
        <v>1815</v>
      </c>
      <c r="D19" s="251" t="s">
        <v>537</v>
      </c>
      <c r="E19" s="252">
        <v>35</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413</v>
      </c>
      <c r="T19" s="255" t="s">
        <v>353</v>
      </c>
      <c r="U19" s="223">
        <v>0</v>
      </c>
      <c r="V19" s="223">
        <f>ROUND(E19*U19,2)</f>
        <v>0</v>
      </c>
      <c r="W19" s="223"/>
      <c r="X19" s="223" t="s">
        <v>437</v>
      </c>
      <c r="Y19" s="223" t="s">
        <v>355</v>
      </c>
      <c r="Z19" s="212"/>
      <c r="AA19" s="212"/>
      <c r="AB19" s="212"/>
      <c r="AC19" s="212"/>
      <c r="AD19" s="212"/>
      <c r="AE19" s="212"/>
      <c r="AF19" s="212"/>
      <c r="AG19" s="212" t="s">
        <v>1695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1741</v>
      </c>
      <c r="C20" s="260" t="s">
        <v>2575</v>
      </c>
      <c r="D20" s="251" t="s">
        <v>537</v>
      </c>
      <c r="E20" s="252">
        <v>35</v>
      </c>
      <c r="F20" s="253"/>
      <c r="G20" s="254">
        <f>ROUND(E20*F20,2)</f>
        <v>0</v>
      </c>
      <c r="H20" s="253"/>
      <c r="I20" s="254">
        <f>ROUND(E20*H20,2)</f>
        <v>0</v>
      </c>
      <c r="J20" s="253"/>
      <c r="K20" s="254">
        <f>ROUND(E20*J20,2)</f>
        <v>0</v>
      </c>
      <c r="L20" s="254">
        <v>21</v>
      </c>
      <c r="M20" s="254">
        <f>G20*(1+L20/100)</f>
        <v>0</v>
      </c>
      <c r="N20" s="252">
        <v>0</v>
      </c>
      <c r="O20" s="252">
        <f>ROUND(E20*N20,2)</f>
        <v>0</v>
      </c>
      <c r="P20" s="252">
        <v>0</v>
      </c>
      <c r="Q20" s="252">
        <f>ROUND(E20*P20,2)</f>
        <v>0</v>
      </c>
      <c r="R20" s="254"/>
      <c r="S20" s="254" t="s">
        <v>413</v>
      </c>
      <c r="T20" s="255" t="s">
        <v>353</v>
      </c>
      <c r="U20" s="223">
        <v>0</v>
      </c>
      <c r="V20" s="223">
        <f>ROUND(E20*U20,2)</f>
        <v>0</v>
      </c>
      <c r="W20" s="223"/>
      <c r="X20" s="223" t="s">
        <v>437</v>
      </c>
      <c r="Y20" s="223" t="s">
        <v>355</v>
      </c>
      <c r="Z20" s="212"/>
      <c r="AA20" s="212"/>
      <c r="AB20" s="212"/>
      <c r="AC20" s="212"/>
      <c r="AD20" s="212"/>
      <c r="AE20" s="212"/>
      <c r="AF20" s="212"/>
      <c r="AG20" s="212" t="s">
        <v>1695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13</v>
      </c>
      <c r="B21" s="250" t="s">
        <v>1743</v>
      </c>
      <c r="C21" s="260" t="s">
        <v>2576</v>
      </c>
      <c r="D21" s="251" t="s">
        <v>537</v>
      </c>
      <c r="E21" s="252">
        <v>35</v>
      </c>
      <c r="F21" s="253"/>
      <c r="G21" s="254">
        <f>ROUND(E21*F21,2)</f>
        <v>0</v>
      </c>
      <c r="H21" s="253"/>
      <c r="I21" s="254">
        <f>ROUND(E21*H21,2)</f>
        <v>0</v>
      </c>
      <c r="J21" s="253"/>
      <c r="K21" s="254">
        <f>ROUND(E21*J21,2)</f>
        <v>0</v>
      </c>
      <c r="L21" s="254">
        <v>21</v>
      </c>
      <c r="M21" s="254">
        <f>G21*(1+L21/100)</f>
        <v>0</v>
      </c>
      <c r="N21" s="252">
        <v>0</v>
      </c>
      <c r="O21" s="252">
        <f>ROUND(E21*N21,2)</f>
        <v>0</v>
      </c>
      <c r="P21" s="252">
        <v>0</v>
      </c>
      <c r="Q21" s="252">
        <f>ROUND(E21*P21,2)</f>
        <v>0</v>
      </c>
      <c r="R21" s="254"/>
      <c r="S21" s="254" t="s">
        <v>413</v>
      </c>
      <c r="T21" s="255" t="s">
        <v>353</v>
      </c>
      <c r="U21" s="223">
        <v>0</v>
      </c>
      <c r="V21" s="223">
        <f>ROUND(E21*U21,2)</f>
        <v>0</v>
      </c>
      <c r="W21" s="223"/>
      <c r="X21" s="223" t="s">
        <v>437</v>
      </c>
      <c r="Y21" s="223" t="s">
        <v>355</v>
      </c>
      <c r="Z21" s="212"/>
      <c r="AA21" s="212"/>
      <c r="AB21" s="212"/>
      <c r="AC21" s="212"/>
      <c r="AD21" s="212"/>
      <c r="AE21" s="212"/>
      <c r="AF21" s="212"/>
      <c r="AG21" s="212" t="s">
        <v>1695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49">
        <v>14</v>
      </c>
      <c r="B22" s="250" t="s">
        <v>1745</v>
      </c>
      <c r="C22" s="260" t="s">
        <v>2577</v>
      </c>
      <c r="D22" s="251" t="s">
        <v>862</v>
      </c>
      <c r="E22" s="252">
        <v>1</v>
      </c>
      <c r="F22" s="253"/>
      <c r="G22" s="254">
        <f>ROUND(E22*F22,2)</f>
        <v>0</v>
      </c>
      <c r="H22" s="253"/>
      <c r="I22" s="254">
        <f>ROUND(E22*H22,2)</f>
        <v>0</v>
      </c>
      <c r="J22" s="253"/>
      <c r="K22" s="254">
        <f>ROUND(E22*J22,2)</f>
        <v>0</v>
      </c>
      <c r="L22" s="254">
        <v>21</v>
      </c>
      <c r="M22" s="254">
        <f>G22*(1+L22/100)</f>
        <v>0</v>
      </c>
      <c r="N22" s="252">
        <v>0</v>
      </c>
      <c r="O22" s="252">
        <f>ROUND(E22*N22,2)</f>
        <v>0</v>
      </c>
      <c r="P22" s="252">
        <v>0</v>
      </c>
      <c r="Q22" s="252">
        <f>ROUND(E22*P22,2)</f>
        <v>0</v>
      </c>
      <c r="R22" s="254"/>
      <c r="S22" s="254" t="s">
        <v>413</v>
      </c>
      <c r="T22" s="255" t="s">
        <v>353</v>
      </c>
      <c r="U22" s="223">
        <v>0</v>
      </c>
      <c r="V22" s="223">
        <f>ROUND(E22*U22,2)</f>
        <v>0</v>
      </c>
      <c r="W22" s="223"/>
      <c r="X22" s="223" t="s">
        <v>437</v>
      </c>
      <c r="Y22" s="223" t="s">
        <v>355</v>
      </c>
      <c r="Z22" s="212"/>
      <c r="AA22" s="212"/>
      <c r="AB22" s="212"/>
      <c r="AC22" s="212"/>
      <c r="AD22" s="212"/>
      <c r="AE22" s="212"/>
      <c r="AF22" s="212"/>
      <c r="AG22" s="212" t="s">
        <v>1695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49">
        <v>15</v>
      </c>
      <c r="B23" s="250" t="s">
        <v>1747</v>
      </c>
      <c r="C23" s="260" t="s">
        <v>2578</v>
      </c>
      <c r="D23" s="251" t="s">
        <v>1751</v>
      </c>
      <c r="E23" s="252">
        <v>1</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413</v>
      </c>
      <c r="T23" s="255" t="s">
        <v>353</v>
      </c>
      <c r="U23" s="223">
        <v>0</v>
      </c>
      <c r="V23" s="223">
        <f>ROUND(E23*U23,2)</f>
        <v>0</v>
      </c>
      <c r="W23" s="223"/>
      <c r="X23" s="223" t="s">
        <v>437</v>
      </c>
      <c r="Y23" s="223" t="s">
        <v>355</v>
      </c>
      <c r="Z23" s="212"/>
      <c r="AA23" s="212"/>
      <c r="AB23" s="212"/>
      <c r="AC23" s="212"/>
      <c r="AD23" s="212"/>
      <c r="AE23" s="212"/>
      <c r="AF23" s="212"/>
      <c r="AG23" s="212" t="s">
        <v>1695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347</v>
      </c>
      <c r="B24" s="230" t="s">
        <v>276</v>
      </c>
      <c r="C24" s="256" t="s">
        <v>1899</v>
      </c>
      <c r="D24" s="231"/>
      <c r="E24" s="232"/>
      <c r="F24" s="233"/>
      <c r="G24" s="233">
        <f>SUMIF(AG25:AG31,"&lt;&gt;NOR",G25:G31)</f>
        <v>0</v>
      </c>
      <c r="H24" s="233"/>
      <c r="I24" s="233">
        <f>SUM(I25:I31)</f>
        <v>0</v>
      </c>
      <c r="J24" s="233"/>
      <c r="K24" s="233">
        <f>SUM(K25:K31)</f>
        <v>0</v>
      </c>
      <c r="L24" s="233"/>
      <c r="M24" s="233">
        <f>SUM(M25:M31)</f>
        <v>0</v>
      </c>
      <c r="N24" s="232"/>
      <c r="O24" s="232">
        <f>SUM(O25:O31)</f>
        <v>0</v>
      </c>
      <c r="P24" s="232"/>
      <c r="Q24" s="232">
        <f>SUM(Q25:Q31)</f>
        <v>0</v>
      </c>
      <c r="R24" s="233"/>
      <c r="S24" s="233"/>
      <c r="T24" s="234"/>
      <c r="U24" s="228"/>
      <c r="V24" s="228">
        <f>SUM(V25:V31)</f>
        <v>0</v>
      </c>
      <c r="W24" s="228"/>
      <c r="X24" s="228"/>
      <c r="Y24" s="228"/>
      <c r="AG24" t="s">
        <v>348</v>
      </c>
    </row>
    <row r="25" spans="1:60" outlineLevel="1" x14ac:dyDescent="0.2">
      <c r="A25" s="249">
        <v>16</v>
      </c>
      <c r="B25" s="250" t="s">
        <v>1749</v>
      </c>
      <c r="C25" s="260" t="s">
        <v>2579</v>
      </c>
      <c r="D25" s="251" t="s">
        <v>1751</v>
      </c>
      <c r="E25" s="252">
        <v>1</v>
      </c>
      <c r="F25" s="253"/>
      <c r="G25" s="254">
        <f>ROUND(E25*F25,2)</f>
        <v>0</v>
      </c>
      <c r="H25" s="253"/>
      <c r="I25" s="254">
        <f>ROUND(E25*H25,2)</f>
        <v>0</v>
      </c>
      <c r="J25" s="253"/>
      <c r="K25" s="254">
        <f>ROUND(E25*J25,2)</f>
        <v>0</v>
      </c>
      <c r="L25" s="254">
        <v>21</v>
      </c>
      <c r="M25" s="254">
        <f>G25*(1+L25/100)</f>
        <v>0</v>
      </c>
      <c r="N25" s="252">
        <v>0</v>
      </c>
      <c r="O25" s="252">
        <f>ROUND(E25*N25,2)</f>
        <v>0</v>
      </c>
      <c r="P25" s="252">
        <v>0</v>
      </c>
      <c r="Q25" s="252">
        <f>ROUND(E25*P25,2)</f>
        <v>0</v>
      </c>
      <c r="R25" s="254"/>
      <c r="S25" s="254" t="s">
        <v>413</v>
      </c>
      <c r="T25" s="255" t="s">
        <v>353</v>
      </c>
      <c r="U25" s="223">
        <v>0</v>
      </c>
      <c r="V25" s="223">
        <f>ROUND(E25*U25,2)</f>
        <v>0</v>
      </c>
      <c r="W25" s="223"/>
      <c r="X25" s="223" t="s">
        <v>437</v>
      </c>
      <c r="Y25" s="223" t="s">
        <v>355</v>
      </c>
      <c r="Z25" s="212"/>
      <c r="AA25" s="212"/>
      <c r="AB25" s="212"/>
      <c r="AC25" s="212"/>
      <c r="AD25" s="212"/>
      <c r="AE25" s="212"/>
      <c r="AF25" s="212"/>
      <c r="AG25" s="212" t="s">
        <v>1879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17</v>
      </c>
      <c r="B26" s="250" t="s">
        <v>1752</v>
      </c>
      <c r="C26" s="260" t="s">
        <v>2580</v>
      </c>
      <c r="D26" s="251" t="s">
        <v>1751</v>
      </c>
      <c r="E26" s="252">
        <v>1</v>
      </c>
      <c r="F26" s="253"/>
      <c r="G26" s="254">
        <f>ROUND(E26*F26,2)</f>
        <v>0</v>
      </c>
      <c r="H26" s="253"/>
      <c r="I26" s="254">
        <f>ROUND(E26*H26,2)</f>
        <v>0</v>
      </c>
      <c r="J26" s="253"/>
      <c r="K26" s="254">
        <f>ROUND(E26*J26,2)</f>
        <v>0</v>
      </c>
      <c r="L26" s="254">
        <v>21</v>
      </c>
      <c r="M26" s="254">
        <f>G26*(1+L26/100)</f>
        <v>0</v>
      </c>
      <c r="N26" s="252">
        <v>0</v>
      </c>
      <c r="O26" s="252">
        <f>ROUND(E26*N26,2)</f>
        <v>0</v>
      </c>
      <c r="P26" s="252">
        <v>0</v>
      </c>
      <c r="Q26" s="252">
        <f>ROUND(E26*P26,2)</f>
        <v>0</v>
      </c>
      <c r="R26" s="254"/>
      <c r="S26" s="254" t="s">
        <v>413</v>
      </c>
      <c r="T26" s="255" t="s">
        <v>353</v>
      </c>
      <c r="U26" s="223">
        <v>0</v>
      </c>
      <c r="V26" s="223">
        <f>ROUND(E26*U26,2)</f>
        <v>0</v>
      </c>
      <c r="W26" s="223"/>
      <c r="X26" s="223" t="s">
        <v>437</v>
      </c>
      <c r="Y26" s="223" t="s">
        <v>355</v>
      </c>
      <c r="Z26" s="212"/>
      <c r="AA26" s="212"/>
      <c r="AB26" s="212"/>
      <c r="AC26" s="212"/>
      <c r="AD26" s="212"/>
      <c r="AE26" s="212"/>
      <c r="AF26" s="212"/>
      <c r="AG26" s="212" t="s">
        <v>1879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18</v>
      </c>
      <c r="B27" s="250" t="s">
        <v>1754</v>
      </c>
      <c r="C27" s="260" t="s">
        <v>2581</v>
      </c>
      <c r="D27" s="251" t="s">
        <v>1751</v>
      </c>
      <c r="E27" s="252">
        <v>1</v>
      </c>
      <c r="F27" s="253"/>
      <c r="G27" s="254">
        <f>ROUND(E27*F27,2)</f>
        <v>0</v>
      </c>
      <c r="H27" s="253"/>
      <c r="I27" s="254">
        <f>ROUND(E27*H27,2)</f>
        <v>0</v>
      </c>
      <c r="J27" s="253"/>
      <c r="K27" s="254">
        <f>ROUND(E27*J27,2)</f>
        <v>0</v>
      </c>
      <c r="L27" s="254">
        <v>21</v>
      </c>
      <c r="M27" s="254">
        <f>G27*(1+L27/100)</f>
        <v>0</v>
      </c>
      <c r="N27" s="252">
        <v>0</v>
      </c>
      <c r="O27" s="252">
        <f>ROUND(E27*N27,2)</f>
        <v>0</v>
      </c>
      <c r="P27" s="252">
        <v>0</v>
      </c>
      <c r="Q27" s="252">
        <f>ROUND(E27*P27,2)</f>
        <v>0</v>
      </c>
      <c r="R27" s="254"/>
      <c r="S27" s="254" t="s">
        <v>413</v>
      </c>
      <c r="T27" s="255" t="s">
        <v>353</v>
      </c>
      <c r="U27" s="223">
        <v>0</v>
      </c>
      <c r="V27" s="223">
        <f>ROUND(E27*U27,2)</f>
        <v>0</v>
      </c>
      <c r="W27" s="223"/>
      <c r="X27" s="223" t="s">
        <v>437</v>
      </c>
      <c r="Y27" s="223" t="s">
        <v>355</v>
      </c>
      <c r="Z27" s="212"/>
      <c r="AA27" s="212"/>
      <c r="AB27" s="212"/>
      <c r="AC27" s="212"/>
      <c r="AD27" s="212"/>
      <c r="AE27" s="212"/>
      <c r="AF27" s="212"/>
      <c r="AG27" s="212" t="s">
        <v>1879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19</v>
      </c>
      <c r="B28" s="250" t="s">
        <v>1756</v>
      </c>
      <c r="C28" s="260" t="s">
        <v>1905</v>
      </c>
      <c r="D28" s="251" t="s">
        <v>1751</v>
      </c>
      <c r="E28" s="252">
        <v>1</v>
      </c>
      <c r="F28" s="253"/>
      <c r="G28" s="254">
        <f>ROUND(E28*F28,2)</f>
        <v>0</v>
      </c>
      <c r="H28" s="253"/>
      <c r="I28" s="254">
        <f>ROUND(E28*H28,2)</f>
        <v>0</v>
      </c>
      <c r="J28" s="253"/>
      <c r="K28" s="254">
        <f>ROUND(E28*J28,2)</f>
        <v>0</v>
      </c>
      <c r="L28" s="254">
        <v>21</v>
      </c>
      <c r="M28" s="254">
        <f>G28*(1+L28/100)</f>
        <v>0</v>
      </c>
      <c r="N28" s="252">
        <v>0</v>
      </c>
      <c r="O28" s="252">
        <f>ROUND(E28*N28,2)</f>
        <v>0</v>
      </c>
      <c r="P28" s="252">
        <v>0</v>
      </c>
      <c r="Q28" s="252">
        <f>ROUND(E28*P28,2)</f>
        <v>0</v>
      </c>
      <c r="R28" s="254"/>
      <c r="S28" s="254" t="s">
        <v>413</v>
      </c>
      <c r="T28" s="255" t="s">
        <v>353</v>
      </c>
      <c r="U28" s="223">
        <v>0</v>
      </c>
      <c r="V28" s="223">
        <f>ROUND(E28*U28,2)</f>
        <v>0</v>
      </c>
      <c r="W28" s="223"/>
      <c r="X28" s="223" t="s">
        <v>437</v>
      </c>
      <c r="Y28" s="223" t="s">
        <v>355</v>
      </c>
      <c r="Z28" s="212"/>
      <c r="AA28" s="212"/>
      <c r="AB28" s="212"/>
      <c r="AC28" s="212"/>
      <c r="AD28" s="212"/>
      <c r="AE28" s="212"/>
      <c r="AF28" s="212"/>
      <c r="AG28" s="212" t="s">
        <v>1879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20</v>
      </c>
      <c r="B29" s="250" t="s">
        <v>1759</v>
      </c>
      <c r="C29" s="260" t="s">
        <v>1907</v>
      </c>
      <c r="D29" s="251" t="s">
        <v>1751</v>
      </c>
      <c r="E29" s="252">
        <v>1</v>
      </c>
      <c r="F29" s="253"/>
      <c r="G29" s="254">
        <f>ROUND(E29*F29,2)</f>
        <v>0</v>
      </c>
      <c r="H29" s="253"/>
      <c r="I29" s="254">
        <f>ROUND(E29*H29,2)</f>
        <v>0</v>
      </c>
      <c r="J29" s="253"/>
      <c r="K29" s="254">
        <f>ROUND(E29*J29,2)</f>
        <v>0</v>
      </c>
      <c r="L29" s="254">
        <v>21</v>
      </c>
      <c r="M29" s="254">
        <f>G29*(1+L29/100)</f>
        <v>0</v>
      </c>
      <c r="N29" s="252">
        <v>0</v>
      </c>
      <c r="O29" s="252">
        <f>ROUND(E29*N29,2)</f>
        <v>0</v>
      </c>
      <c r="P29" s="252">
        <v>0</v>
      </c>
      <c r="Q29" s="252">
        <f>ROUND(E29*P29,2)</f>
        <v>0</v>
      </c>
      <c r="R29" s="254"/>
      <c r="S29" s="254" t="s">
        <v>413</v>
      </c>
      <c r="T29" s="255" t="s">
        <v>353</v>
      </c>
      <c r="U29" s="223">
        <v>0</v>
      </c>
      <c r="V29" s="223">
        <f>ROUND(E29*U29,2)</f>
        <v>0</v>
      </c>
      <c r="W29" s="223"/>
      <c r="X29" s="223" t="s">
        <v>437</v>
      </c>
      <c r="Y29" s="223" t="s">
        <v>355</v>
      </c>
      <c r="Z29" s="212"/>
      <c r="AA29" s="212"/>
      <c r="AB29" s="212"/>
      <c r="AC29" s="212"/>
      <c r="AD29" s="212"/>
      <c r="AE29" s="212"/>
      <c r="AF29" s="212"/>
      <c r="AG29" s="212" t="s">
        <v>1879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21</v>
      </c>
      <c r="B30" s="250" t="s">
        <v>1762</v>
      </c>
      <c r="C30" s="260" t="s">
        <v>1911</v>
      </c>
      <c r="D30" s="251" t="s">
        <v>1751</v>
      </c>
      <c r="E30" s="252">
        <v>1</v>
      </c>
      <c r="F30" s="253"/>
      <c r="G30" s="254">
        <f>ROUND(E30*F30,2)</f>
        <v>0</v>
      </c>
      <c r="H30" s="253"/>
      <c r="I30" s="254">
        <f>ROUND(E30*H30,2)</f>
        <v>0</v>
      </c>
      <c r="J30" s="253"/>
      <c r="K30" s="254">
        <f>ROUND(E30*J30,2)</f>
        <v>0</v>
      </c>
      <c r="L30" s="254">
        <v>21</v>
      </c>
      <c r="M30" s="254">
        <f>G30*(1+L30/100)</f>
        <v>0</v>
      </c>
      <c r="N30" s="252">
        <v>0</v>
      </c>
      <c r="O30" s="252">
        <f>ROUND(E30*N30,2)</f>
        <v>0</v>
      </c>
      <c r="P30" s="252">
        <v>0</v>
      </c>
      <c r="Q30" s="252">
        <f>ROUND(E30*P30,2)</f>
        <v>0</v>
      </c>
      <c r="R30" s="254"/>
      <c r="S30" s="254" t="s">
        <v>413</v>
      </c>
      <c r="T30" s="255" t="s">
        <v>353</v>
      </c>
      <c r="U30" s="223">
        <v>0</v>
      </c>
      <c r="V30" s="223">
        <f>ROUND(E30*U30,2)</f>
        <v>0</v>
      </c>
      <c r="W30" s="223"/>
      <c r="X30" s="223" t="s">
        <v>437</v>
      </c>
      <c r="Y30" s="223" t="s">
        <v>355</v>
      </c>
      <c r="Z30" s="212"/>
      <c r="AA30" s="212"/>
      <c r="AB30" s="212"/>
      <c r="AC30" s="212"/>
      <c r="AD30" s="212"/>
      <c r="AE30" s="212"/>
      <c r="AF30" s="212"/>
      <c r="AG30" s="212" t="s">
        <v>1879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9">
        <v>22</v>
      </c>
      <c r="B31" s="240" t="s">
        <v>2561</v>
      </c>
      <c r="C31" s="257" t="s">
        <v>2582</v>
      </c>
      <c r="D31" s="241"/>
      <c r="E31" s="242">
        <v>0</v>
      </c>
      <c r="F31" s="243"/>
      <c r="G31" s="244">
        <f>ROUND(E31*F31,2)</f>
        <v>0</v>
      </c>
      <c r="H31" s="243"/>
      <c r="I31" s="244">
        <f>ROUND(E31*H31,2)</f>
        <v>0</v>
      </c>
      <c r="J31" s="243"/>
      <c r="K31" s="244">
        <f>ROUND(E31*J31,2)</f>
        <v>0</v>
      </c>
      <c r="L31" s="244">
        <v>21</v>
      </c>
      <c r="M31" s="244">
        <f>G31*(1+L31/100)</f>
        <v>0</v>
      </c>
      <c r="N31" s="242">
        <v>0</v>
      </c>
      <c r="O31" s="242">
        <f>ROUND(E31*N31,2)</f>
        <v>0</v>
      </c>
      <c r="P31" s="242">
        <v>0</v>
      </c>
      <c r="Q31" s="242">
        <f>ROUND(E31*P31,2)</f>
        <v>0</v>
      </c>
      <c r="R31" s="244"/>
      <c r="S31" s="244" t="s">
        <v>413</v>
      </c>
      <c r="T31" s="245" t="s">
        <v>353</v>
      </c>
      <c r="U31" s="223">
        <v>0</v>
      </c>
      <c r="V31" s="223">
        <f>ROUND(E31*U31,2)</f>
        <v>0</v>
      </c>
      <c r="W31" s="223"/>
      <c r="X31" s="223" t="s">
        <v>437</v>
      </c>
      <c r="Y31" s="223" t="s">
        <v>355</v>
      </c>
      <c r="Z31" s="212"/>
      <c r="AA31" s="212"/>
      <c r="AB31" s="212"/>
      <c r="AC31" s="212"/>
      <c r="AD31" s="212"/>
      <c r="AE31" s="212"/>
      <c r="AF31" s="212"/>
      <c r="AG31" s="212" t="s">
        <v>1879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3"/>
      <c r="B32" s="4"/>
      <c r="C32" s="261"/>
      <c r="D32" s="6"/>
      <c r="E32" s="3"/>
      <c r="F32" s="3"/>
      <c r="G32" s="3"/>
      <c r="H32" s="3"/>
      <c r="I32" s="3"/>
      <c r="J32" s="3"/>
      <c r="K32" s="3"/>
      <c r="L32" s="3"/>
      <c r="M32" s="3"/>
      <c r="N32" s="3"/>
      <c r="O32" s="3"/>
      <c r="P32" s="3"/>
      <c r="Q32" s="3"/>
      <c r="R32" s="3"/>
      <c r="S32" s="3"/>
      <c r="T32" s="3"/>
      <c r="U32" s="3"/>
      <c r="V32" s="3"/>
      <c r="W32" s="3"/>
      <c r="X32" s="3"/>
      <c r="Y32" s="3"/>
      <c r="AE32">
        <v>12</v>
      </c>
      <c r="AF32">
        <v>21</v>
      </c>
      <c r="AG32" t="s">
        <v>333</v>
      </c>
    </row>
    <row r="33" spans="1:33" x14ac:dyDescent="0.2">
      <c r="A33" s="215"/>
      <c r="B33" s="216" t="s">
        <v>29</v>
      </c>
      <c r="C33" s="262"/>
      <c r="D33" s="217"/>
      <c r="E33" s="218"/>
      <c r="F33" s="218"/>
      <c r="G33" s="238">
        <f>G8+G24</f>
        <v>0</v>
      </c>
      <c r="H33" s="3"/>
      <c r="I33" s="3"/>
      <c r="J33" s="3"/>
      <c r="K33" s="3"/>
      <c r="L33" s="3"/>
      <c r="M33" s="3"/>
      <c r="N33" s="3"/>
      <c r="O33" s="3"/>
      <c r="P33" s="3"/>
      <c r="Q33" s="3"/>
      <c r="R33" s="3"/>
      <c r="S33" s="3"/>
      <c r="T33" s="3"/>
      <c r="U33" s="3"/>
      <c r="V33" s="3"/>
      <c r="W33" s="3"/>
      <c r="X33" s="3"/>
      <c r="Y33" s="3"/>
      <c r="AE33">
        <f>SUMIF(L7:L31,AE32,G7:G31)</f>
        <v>0</v>
      </c>
      <c r="AF33">
        <f>SUMIF(L7:L31,AF32,G7:G31)</f>
        <v>0</v>
      </c>
      <c r="AG33" t="s">
        <v>429</v>
      </c>
    </row>
    <row r="34" spans="1:33" x14ac:dyDescent="0.2">
      <c r="C34" s="263"/>
      <c r="D34" s="10"/>
      <c r="AG34" t="s">
        <v>431</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IaI21imAzeoKYj62dRAkoyDliY0NOFrFV5If1iZl1BVlZtVjR2z2HFekczI9YOmyrqYLaBiWdNwKC/nDmAiKw==" saltValue="weUAS4U9wpbCEjMjs9tVQ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F415-3694-45D2-8C0F-C6812F0DF9A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90</v>
      </c>
      <c r="C3" s="201" t="s">
        <v>91</v>
      </c>
      <c r="D3" s="199"/>
      <c r="E3" s="199"/>
      <c r="F3" s="199"/>
      <c r="G3" s="200"/>
      <c r="AC3" s="176" t="s">
        <v>321</v>
      </c>
      <c r="AG3" t="s">
        <v>323</v>
      </c>
    </row>
    <row r="4" spans="1:60" ht="24.95" customHeight="1" x14ac:dyDescent="0.2">
      <c r="A4" s="202" t="s">
        <v>9</v>
      </c>
      <c r="B4" s="203" t="s">
        <v>92</v>
      </c>
      <c r="C4" s="204" t="s">
        <v>93</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318</v>
      </c>
      <c r="C8" s="256" t="s">
        <v>28</v>
      </c>
      <c r="D8" s="231"/>
      <c r="E8" s="232"/>
      <c r="F8" s="233"/>
      <c r="G8" s="233">
        <f>SUMIF(AG9:AG26,"&lt;&gt;NOR",G9:G26)</f>
        <v>0</v>
      </c>
      <c r="H8" s="233"/>
      <c r="I8" s="233">
        <f>SUM(I9:I26)</f>
        <v>0</v>
      </c>
      <c r="J8" s="233"/>
      <c r="K8" s="233">
        <f>SUM(K9:K26)</f>
        <v>0</v>
      </c>
      <c r="L8" s="233"/>
      <c r="M8" s="233">
        <f>SUM(M9:M26)</f>
        <v>0</v>
      </c>
      <c r="N8" s="232"/>
      <c r="O8" s="232">
        <f>SUM(O9:O26)</f>
        <v>0</v>
      </c>
      <c r="P8" s="232"/>
      <c r="Q8" s="232">
        <f>SUM(Q9:Q26)</f>
        <v>0</v>
      </c>
      <c r="R8" s="233"/>
      <c r="S8" s="233"/>
      <c r="T8" s="234"/>
      <c r="U8" s="228"/>
      <c r="V8" s="228">
        <f>SUM(V9:V26)</f>
        <v>0</v>
      </c>
      <c r="W8" s="228"/>
      <c r="X8" s="228"/>
      <c r="Y8" s="228"/>
      <c r="AG8" t="s">
        <v>348</v>
      </c>
    </row>
    <row r="9" spans="1:60" outlineLevel="1" x14ac:dyDescent="0.2">
      <c r="A9" s="249">
        <v>1</v>
      </c>
      <c r="B9" s="250" t="s">
        <v>1997</v>
      </c>
      <c r="C9" s="260" t="s">
        <v>2104</v>
      </c>
      <c r="D9" s="251" t="s">
        <v>2105</v>
      </c>
      <c r="E9" s="252">
        <v>120</v>
      </c>
      <c r="F9" s="253"/>
      <c r="G9" s="254">
        <f>ROUND(E9*F9,2)</f>
        <v>0</v>
      </c>
      <c r="H9" s="253"/>
      <c r="I9" s="254">
        <f>ROUND(E9*H9,2)</f>
        <v>0</v>
      </c>
      <c r="J9" s="253"/>
      <c r="K9" s="254">
        <f>ROUND(E9*J9,2)</f>
        <v>0</v>
      </c>
      <c r="L9" s="254">
        <v>21</v>
      </c>
      <c r="M9" s="254">
        <f>G9*(1+L9/100)</f>
        <v>0</v>
      </c>
      <c r="N9" s="252">
        <v>0</v>
      </c>
      <c r="O9" s="252">
        <f>ROUND(E9*N9,2)</f>
        <v>0</v>
      </c>
      <c r="P9" s="252">
        <v>0</v>
      </c>
      <c r="Q9" s="252">
        <f>ROUND(E9*P9,2)</f>
        <v>0</v>
      </c>
      <c r="R9" s="254"/>
      <c r="S9" s="254" t="s">
        <v>413</v>
      </c>
      <c r="T9" s="255" t="s">
        <v>353</v>
      </c>
      <c r="U9" s="223">
        <v>0</v>
      </c>
      <c r="V9" s="223">
        <f>ROUND(E9*U9,2)</f>
        <v>0</v>
      </c>
      <c r="W9" s="223"/>
      <c r="X9" s="223" t="s">
        <v>437</v>
      </c>
      <c r="Y9" s="223" t="s">
        <v>355</v>
      </c>
      <c r="Z9" s="212"/>
      <c r="AA9" s="212"/>
      <c r="AB9" s="212"/>
      <c r="AC9" s="212"/>
      <c r="AD9" s="212"/>
      <c r="AE9" s="212"/>
      <c r="AF9" s="212"/>
      <c r="AG9" s="212" t="s">
        <v>1695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1997</v>
      </c>
      <c r="C10" s="260" t="s">
        <v>2147</v>
      </c>
      <c r="D10" s="251" t="s">
        <v>1758</v>
      </c>
      <c r="E10" s="252">
        <v>8</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413</v>
      </c>
      <c r="T10" s="255" t="s">
        <v>353</v>
      </c>
      <c r="U10" s="223">
        <v>0</v>
      </c>
      <c r="V10" s="223">
        <f>ROUND(E10*U10,2)</f>
        <v>0</v>
      </c>
      <c r="W10" s="223"/>
      <c r="X10" s="223" t="s">
        <v>1999</v>
      </c>
      <c r="Y10" s="223" t="s">
        <v>355</v>
      </c>
      <c r="Z10" s="212"/>
      <c r="AA10" s="212"/>
      <c r="AB10" s="212"/>
      <c r="AC10" s="212"/>
      <c r="AD10" s="212"/>
      <c r="AE10" s="212"/>
      <c r="AF10" s="212"/>
      <c r="AG10" s="212" t="s">
        <v>2000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1997</v>
      </c>
      <c r="C11" s="260" t="s">
        <v>2149</v>
      </c>
      <c r="D11" s="251" t="s">
        <v>1758</v>
      </c>
      <c r="E11" s="252">
        <v>8</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1999</v>
      </c>
      <c r="Y11" s="223" t="s">
        <v>355</v>
      </c>
      <c r="Z11" s="212"/>
      <c r="AA11" s="212"/>
      <c r="AB11" s="212"/>
      <c r="AC11" s="212"/>
      <c r="AD11" s="212"/>
      <c r="AE11" s="212"/>
      <c r="AF11" s="212"/>
      <c r="AG11" s="212" t="s">
        <v>2000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4</v>
      </c>
      <c r="B12" s="250" t="s">
        <v>1997</v>
      </c>
      <c r="C12" s="260" t="s">
        <v>2150</v>
      </c>
      <c r="D12" s="251" t="s">
        <v>1758</v>
      </c>
      <c r="E12" s="252">
        <v>8</v>
      </c>
      <c r="F12" s="253"/>
      <c r="G12" s="254">
        <f>ROUND(E12*F12,2)</f>
        <v>0</v>
      </c>
      <c r="H12" s="253"/>
      <c r="I12" s="254">
        <f>ROUND(E12*H12,2)</f>
        <v>0</v>
      </c>
      <c r="J12" s="253"/>
      <c r="K12" s="254">
        <f>ROUND(E12*J12,2)</f>
        <v>0</v>
      </c>
      <c r="L12" s="254">
        <v>21</v>
      </c>
      <c r="M12" s="254">
        <f>G12*(1+L12/100)</f>
        <v>0</v>
      </c>
      <c r="N12" s="252">
        <v>0</v>
      </c>
      <c r="O12" s="252">
        <f>ROUND(E12*N12,2)</f>
        <v>0</v>
      </c>
      <c r="P12" s="252">
        <v>0</v>
      </c>
      <c r="Q12" s="252">
        <f>ROUND(E12*P12,2)</f>
        <v>0</v>
      </c>
      <c r="R12" s="254"/>
      <c r="S12" s="254" t="s">
        <v>413</v>
      </c>
      <c r="T12" s="255" t="s">
        <v>353</v>
      </c>
      <c r="U12" s="223">
        <v>0</v>
      </c>
      <c r="V12" s="223">
        <f>ROUND(E12*U12,2)</f>
        <v>0</v>
      </c>
      <c r="W12" s="223"/>
      <c r="X12" s="223" t="s">
        <v>1999</v>
      </c>
      <c r="Y12" s="223" t="s">
        <v>355</v>
      </c>
      <c r="Z12" s="212"/>
      <c r="AA12" s="212"/>
      <c r="AB12" s="212"/>
      <c r="AC12" s="212"/>
      <c r="AD12" s="212"/>
      <c r="AE12" s="212"/>
      <c r="AF12" s="212"/>
      <c r="AG12" s="212" t="s">
        <v>2000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1997</v>
      </c>
      <c r="C13" s="260" t="s">
        <v>2151</v>
      </c>
      <c r="D13" s="251" t="s">
        <v>1758</v>
      </c>
      <c r="E13" s="252">
        <v>8</v>
      </c>
      <c r="F13" s="253"/>
      <c r="G13" s="254">
        <f>ROUND(E13*F13,2)</f>
        <v>0</v>
      </c>
      <c r="H13" s="253"/>
      <c r="I13" s="254">
        <f>ROUND(E13*H13,2)</f>
        <v>0</v>
      </c>
      <c r="J13" s="253"/>
      <c r="K13" s="254">
        <f>ROUND(E13*J13,2)</f>
        <v>0</v>
      </c>
      <c r="L13" s="254">
        <v>21</v>
      </c>
      <c r="M13" s="254">
        <f>G13*(1+L13/100)</f>
        <v>0</v>
      </c>
      <c r="N13" s="252">
        <v>0</v>
      </c>
      <c r="O13" s="252">
        <f>ROUND(E13*N13,2)</f>
        <v>0</v>
      </c>
      <c r="P13" s="252">
        <v>0</v>
      </c>
      <c r="Q13" s="252">
        <f>ROUND(E13*P13,2)</f>
        <v>0</v>
      </c>
      <c r="R13" s="254"/>
      <c r="S13" s="254" t="s">
        <v>413</v>
      </c>
      <c r="T13" s="255" t="s">
        <v>353</v>
      </c>
      <c r="U13" s="223">
        <v>0</v>
      </c>
      <c r="V13" s="223">
        <f>ROUND(E13*U13,2)</f>
        <v>0</v>
      </c>
      <c r="W13" s="223"/>
      <c r="X13" s="223" t="s">
        <v>1999</v>
      </c>
      <c r="Y13" s="223" t="s">
        <v>355</v>
      </c>
      <c r="Z13" s="212"/>
      <c r="AA13" s="212"/>
      <c r="AB13" s="212"/>
      <c r="AC13" s="212"/>
      <c r="AD13" s="212"/>
      <c r="AE13" s="212"/>
      <c r="AF13" s="212"/>
      <c r="AG13" s="212" t="s">
        <v>2000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1997</v>
      </c>
      <c r="C14" s="260" t="s">
        <v>2155</v>
      </c>
      <c r="D14" s="251" t="s">
        <v>1758</v>
      </c>
      <c r="E14" s="252">
        <v>8</v>
      </c>
      <c r="F14" s="253"/>
      <c r="G14" s="254">
        <f>ROUND(E14*F14,2)</f>
        <v>0</v>
      </c>
      <c r="H14" s="253"/>
      <c r="I14" s="254">
        <f>ROUND(E14*H14,2)</f>
        <v>0</v>
      </c>
      <c r="J14" s="253"/>
      <c r="K14" s="254">
        <f>ROUND(E14*J14,2)</f>
        <v>0</v>
      </c>
      <c r="L14" s="254">
        <v>21</v>
      </c>
      <c r="M14" s="254">
        <f>G14*(1+L14/100)</f>
        <v>0</v>
      </c>
      <c r="N14" s="252">
        <v>0</v>
      </c>
      <c r="O14" s="252">
        <f>ROUND(E14*N14,2)</f>
        <v>0</v>
      </c>
      <c r="P14" s="252">
        <v>0</v>
      </c>
      <c r="Q14" s="252">
        <f>ROUND(E14*P14,2)</f>
        <v>0</v>
      </c>
      <c r="R14" s="254"/>
      <c r="S14" s="254" t="s">
        <v>413</v>
      </c>
      <c r="T14" s="255" t="s">
        <v>353</v>
      </c>
      <c r="U14" s="223">
        <v>0</v>
      </c>
      <c r="V14" s="223">
        <f>ROUND(E14*U14,2)</f>
        <v>0</v>
      </c>
      <c r="W14" s="223"/>
      <c r="X14" s="223" t="s">
        <v>1999</v>
      </c>
      <c r="Y14" s="223" t="s">
        <v>355</v>
      </c>
      <c r="Z14" s="212"/>
      <c r="AA14" s="212"/>
      <c r="AB14" s="212"/>
      <c r="AC14" s="212"/>
      <c r="AD14" s="212"/>
      <c r="AE14" s="212"/>
      <c r="AF14" s="212"/>
      <c r="AG14" s="212" t="s">
        <v>2000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1997</v>
      </c>
      <c r="C15" s="260" t="s">
        <v>2156</v>
      </c>
      <c r="D15" s="251" t="s">
        <v>1758</v>
      </c>
      <c r="E15" s="252">
        <v>4</v>
      </c>
      <c r="F15" s="253"/>
      <c r="G15" s="254">
        <f>ROUND(E15*F15,2)</f>
        <v>0</v>
      </c>
      <c r="H15" s="253"/>
      <c r="I15" s="254">
        <f>ROUND(E15*H15,2)</f>
        <v>0</v>
      </c>
      <c r="J15" s="253"/>
      <c r="K15" s="254">
        <f>ROUND(E15*J15,2)</f>
        <v>0</v>
      </c>
      <c r="L15" s="254">
        <v>21</v>
      </c>
      <c r="M15" s="254">
        <f>G15*(1+L15/100)</f>
        <v>0</v>
      </c>
      <c r="N15" s="252">
        <v>0</v>
      </c>
      <c r="O15" s="252">
        <f>ROUND(E15*N15,2)</f>
        <v>0</v>
      </c>
      <c r="P15" s="252">
        <v>0</v>
      </c>
      <c r="Q15" s="252">
        <f>ROUND(E15*P15,2)</f>
        <v>0</v>
      </c>
      <c r="R15" s="254"/>
      <c r="S15" s="254" t="s">
        <v>413</v>
      </c>
      <c r="T15" s="255" t="s">
        <v>353</v>
      </c>
      <c r="U15" s="223">
        <v>0</v>
      </c>
      <c r="V15" s="223">
        <f>ROUND(E15*U15,2)</f>
        <v>0</v>
      </c>
      <c r="W15" s="223"/>
      <c r="X15" s="223" t="s">
        <v>1999</v>
      </c>
      <c r="Y15" s="223" t="s">
        <v>355</v>
      </c>
      <c r="Z15" s="212"/>
      <c r="AA15" s="212"/>
      <c r="AB15" s="212"/>
      <c r="AC15" s="212"/>
      <c r="AD15" s="212"/>
      <c r="AE15" s="212"/>
      <c r="AF15" s="212"/>
      <c r="AG15" s="212" t="s">
        <v>2000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1997</v>
      </c>
      <c r="C16" s="260" t="s">
        <v>2157</v>
      </c>
      <c r="D16" s="251" t="s">
        <v>2105</v>
      </c>
      <c r="E16" s="252">
        <v>40</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413</v>
      </c>
      <c r="T16" s="255" t="s">
        <v>353</v>
      </c>
      <c r="U16" s="223">
        <v>0</v>
      </c>
      <c r="V16" s="223">
        <f>ROUND(E16*U16,2)</f>
        <v>0</v>
      </c>
      <c r="W16" s="223"/>
      <c r="X16" s="223" t="s">
        <v>1999</v>
      </c>
      <c r="Y16" s="223" t="s">
        <v>355</v>
      </c>
      <c r="Z16" s="212"/>
      <c r="AA16" s="212"/>
      <c r="AB16" s="212"/>
      <c r="AC16" s="212"/>
      <c r="AD16" s="212"/>
      <c r="AE16" s="212"/>
      <c r="AF16" s="212"/>
      <c r="AG16" s="212" t="s">
        <v>2000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1997</v>
      </c>
      <c r="C17" s="260" t="s">
        <v>2583</v>
      </c>
      <c r="D17" s="251" t="s">
        <v>582</v>
      </c>
      <c r="E17" s="252">
        <v>2.8</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2159</v>
      </c>
      <c r="Y17" s="223" t="s">
        <v>355</v>
      </c>
      <c r="Z17" s="212"/>
      <c r="AA17" s="212"/>
      <c r="AB17" s="212"/>
      <c r="AC17" s="212"/>
      <c r="AD17" s="212"/>
      <c r="AE17" s="212"/>
      <c r="AF17" s="212"/>
      <c r="AG17" s="212" t="s">
        <v>2160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1997</v>
      </c>
      <c r="C18" s="260" t="s">
        <v>2584</v>
      </c>
      <c r="D18" s="251" t="s">
        <v>2105</v>
      </c>
      <c r="E18" s="252">
        <v>120</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413</v>
      </c>
      <c r="T18" s="255" t="s">
        <v>353</v>
      </c>
      <c r="U18" s="223">
        <v>0</v>
      </c>
      <c r="V18" s="223">
        <f>ROUND(E18*U18,2)</f>
        <v>0</v>
      </c>
      <c r="W18" s="223"/>
      <c r="X18" s="223" t="s">
        <v>1999</v>
      </c>
      <c r="Y18" s="223" t="s">
        <v>355</v>
      </c>
      <c r="Z18" s="212"/>
      <c r="AA18" s="212"/>
      <c r="AB18" s="212"/>
      <c r="AC18" s="212"/>
      <c r="AD18" s="212"/>
      <c r="AE18" s="212"/>
      <c r="AF18" s="212"/>
      <c r="AG18" s="212" t="s">
        <v>2000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1997</v>
      </c>
      <c r="C19" s="260" t="s">
        <v>2585</v>
      </c>
      <c r="D19" s="251" t="s">
        <v>582</v>
      </c>
      <c r="E19" s="252">
        <v>11</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413</v>
      </c>
      <c r="T19" s="255" t="s">
        <v>353</v>
      </c>
      <c r="U19" s="223">
        <v>0</v>
      </c>
      <c r="V19" s="223">
        <f>ROUND(E19*U19,2)</f>
        <v>0</v>
      </c>
      <c r="W19" s="223"/>
      <c r="X19" s="223" t="s">
        <v>1999</v>
      </c>
      <c r="Y19" s="223" t="s">
        <v>355</v>
      </c>
      <c r="Z19" s="212"/>
      <c r="AA19" s="212"/>
      <c r="AB19" s="212"/>
      <c r="AC19" s="212"/>
      <c r="AD19" s="212"/>
      <c r="AE19" s="212"/>
      <c r="AF19" s="212"/>
      <c r="AG19" s="212" t="s">
        <v>2000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1997</v>
      </c>
      <c r="C20" s="260" t="s">
        <v>2586</v>
      </c>
      <c r="D20" s="251" t="s">
        <v>2105</v>
      </c>
      <c r="E20" s="252">
        <v>120</v>
      </c>
      <c r="F20" s="253"/>
      <c r="G20" s="254">
        <f>ROUND(E20*F20,2)</f>
        <v>0</v>
      </c>
      <c r="H20" s="253"/>
      <c r="I20" s="254">
        <f>ROUND(E20*H20,2)</f>
        <v>0</v>
      </c>
      <c r="J20" s="253"/>
      <c r="K20" s="254">
        <f>ROUND(E20*J20,2)</f>
        <v>0</v>
      </c>
      <c r="L20" s="254">
        <v>21</v>
      </c>
      <c r="M20" s="254">
        <f>G20*(1+L20/100)</f>
        <v>0</v>
      </c>
      <c r="N20" s="252">
        <v>0</v>
      </c>
      <c r="O20" s="252">
        <f>ROUND(E20*N20,2)</f>
        <v>0</v>
      </c>
      <c r="P20" s="252">
        <v>0</v>
      </c>
      <c r="Q20" s="252">
        <f>ROUND(E20*P20,2)</f>
        <v>0</v>
      </c>
      <c r="R20" s="254"/>
      <c r="S20" s="254" t="s">
        <v>413</v>
      </c>
      <c r="T20" s="255" t="s">
        <v>353</v>
      </c>
      <c r="U20" s="223">
        <v>0</v>
      </c>
      <c r="V20" s="223">
        <f>ROUND(E20*U20,2)</f>
        <v>0</v>
      </c>
      <c r="W20" s="223"/>
      <c r="X20" s="223" t="s">
        <v>1999</v>
      </c>
      <c r="Y20" s="223" t="s">
        <v>355</v>
      </c>
      <c r="Z20" s="212"/>
      <c r="AA20" s="212"/>
      <c r="AB20" s="212"/>
      <c r="AC20" s="212"/>
      <c r="AD20" s="212"/>
      <c r="AE20" s="212"/>
      <c r="AF20" s="212"/>
      <c r="AG20" s="212" t="s">
        <v>2000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13</v>
      </c>
      <c r="B21" s="250" t="s">
        <v>1997</v>
      </c>
      <c r="C21" s="260" t="s">
        <v>2587</v>
      </c>
      <c r="D21" s="251" t="s">
        <v>582</v>
      </c>
      <c r="E21" s="252">
        <v>11.5</v>
      </c>
      <c r="F21" s="253"/>
      <c r="G21" s="254">
        <f>ROUND(E21*F21,2)</f>
        <v>0</v>
      </c>
      <c r="H21" s="253"/>
      <c r="I21" s="254">
        <f>ROUND(E21*H21,2)</f>
        <v>0</v>
      </c>
      <c r="J21" s="253"/>
      <c r="K21" s="254">
        <f>ROUND(E21*J21,2)</f>
        <v>0</v>
      </c>
      <c r="L21" s="254">
        <v>21</v>
      </c>
      <c r="M21" s="254">
        <f>G21*(1+L21/100)</f>
        <v>0</v>
      </c>
      <c r="N21" s="252">
        <v>0</v>
      </c>
      <c r="O21" s="252">
        <f>ROUND(E21*N21,2)</f>
        <v>0</v>
      </c>
      <c r="P21" s="252">
        <v>0</v>
      </c>
      <c r="Q21" s="252">
        <f>ROUND(E21*P21,2)</f>
        <v>0</v>
      </c>
      <c r="R21" s="254"/>
      <c r="S21" s="254" t="s">
        <v>413</v>
      </c>
      <c r="T21" s="255" t="s">
        <v>353</v>
      </c>
      <c r="U21" s="223">
        <v>0</v>
      </c>
      <c r="V21" s="223">
        <f>ROUND(E21*U21,2)</f>
        <v>0</v>
      </c>
      <c r="W21" s="223"/>
      <c r="X21" s="223" t="s">
        <v>1999</v>
      </c>
      <c r="Y21" s="223" t="s">
        <v>355</v>
      </c>
      <c r="Z21" s="212"/>
      <c r="AA21" s="212"/>
      <c r="AB21" s="212"/>
      <c r="AC21" s="212"/>
      <c r="AD21" s="212"/>
      <c r="AE21" s="212"/>
      <c r="AF21" s="212"/>
      <c r="AG21" s="212" t="s">
        <v>2000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14</v>
      </c>
      <c r="B22" s="250" t="s">
        <v>1997</v>
      </c>
      <c r="C22" s="260" t="s">
        <v>2588</v>
      </c>
      <c r="D22" s="251" t="s">
        <v>582</v>
      </c>
      <c r="E22" s="252">
        <v>0.25</v>
      </c>
      <c r="F22" s="253"/>
      <c r="G22" s="254">
        <f>ROUND(E22*F22,2)</f>
        <v>0</v>
      </c>
      <c r="H22" s="253"/>
      <c r="I22" s="254">
        <f>ROUND(E22*H22,2)</f>
        <v>0</v>
      </c>
      <c r="J22" s="253"/>
      <c r="K22" s="254">
        <f>ROUND(E22*J22,2)</f>
        <v>0</v>
      </c>
      <c r="L22" s="254">
        <v>21</v>
      </c>
      <c r="M22" s="254">
        <f>G22*(1+L22/100)</f>
        <v>0</v>
      </c>
      <c r="N22" s="252">
        <v>0</v>
      </c>
      <c r="O22" s="252">
        <f>ROUND(E22*N22,2)</f>
        <v>0</v>
      </c>
      <c r="P22" s="252">
        <v>0</v>
      </c>
      <c r="Q22" s="252">
        <f>ROUND(E22*P22,2)</f>
        <v>0</v>
      </c>
      <c r="R22" s="254"/>
      <c r="S22" s="254" t="s">
        <v>413</v>
      </c>
      <c r="T22" s="255" t="s">
        <v>353</v>
      </c>
      <c r="U22" s="223">
        <v>0</v>
      </c>
      <c r="V22" s="223">
        <f>ROUND(E22*U22,2)</f>
        <v>0</v>
      </c>
      <c r="W22" s="223"/>
      <c r="X22" s="223" t="s">
        <v>1999</v>
      </c>
      <c r="Y22" s="223" t="s">
        <v>355</v>
      </c>
      <c r="Z22" s="212"/>
      <c r="AA22" s="212"/>
      <c r="AB22" s="212"/>
      <c r="AC22" s="212"/>
      <c r="AD22" s="212"/>
      <c r="AE22" s="212"/>
      <c r="AF22" s="212"/>
      <c r="AG22" s="212" t="s">
        <v>2000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15</v>
      </c>
      <c r="B23" s="250" t="s">
        <v>1997</v>
      </c>
      <c r="C23" s="260" t="s">
        <v>2589</v>
      </c>
      <c r="D23" s="251" t="s">
        <v>2105</v>
      </c>
      <c r="E23" s="252">
        <v>80</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413</v>
      </c>
      <c r="T23" s="255" t="s">
        <v>353</v>
      </c>
      <c r="U23" s="223">
        <v>0</v>
      </c>
      <c r="V23" s="223">
        <f>ROUND(E23*U23,2)</f>
        <v>0</v>
      </c>
      <c r="W23" s="223"/>
      <c r="X23" s="223" t="s">
        <v>1999</v>
      </c>
      <c r="Y23" s="223" t="s">
        <v>355</v>
      </c>
      <c r="Z23" s="212"/>
      <c r="AA23" s="212"/>
      <c r="AB23" s="212"/>
      <c r="AC23" s="212"/>
      <c r="AD23" s="212"/>
      <c r="AE23" s="212"/>
      <c r="AF23" s="212"/>
      <c r="AG23" s="212" t="s">
        <v>2000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16</v>
      </c>
      <c r="B24" s="250" t="s">
        <v>1997</v>
      </c>
      <c r="C24" s="260" t="s">
        <v>2158</v>
      </c>
      <c r="D24" s="251" t="s">
        <v>1751</v>
      </c>
      <c r="E24" s="252">
        <v>1</v>
      </c>
      <c r="F24" s="253"/>
      <c r="G24" s="254">
        <f>ROUND(E24*F24,2)</f>
        <v>0</v>
      </c>
      <c r="H24" s="253"/>
      <c r="I24" s="254">
        <f>ROUND(E24*H24,2)</f>
        <v>0</v>
      </c>
      <c r="J24" s="253"/>
      <c r="K24" s="254">
        <f>ROUND(E24*J24,2)</f>
        <v>0</v>
      </c>
      <c r="L24" s="254">
        <v>21</v>
      </c>
      <c r="M24" s="254">
        <f>G24*(1+L24/100)</f>
        <v>0</v>
      </c>
      <c r="N24" s="252">
        <v>0</v>
      </c>
      <c r="O24" s="252">
        <f>ROUND(E24*N24,2)</f>
        <v>0</v>
      </c>
      <c r="P24" s="252">
        <v>0</v>
      </c>
      <c r="Q24" s="252">
        <f>ROUND(E24*P24,2)</f>
        <v>0</v>
      </c>
      <c r="R24" s="254"/>
      <c r="S24" s="254" t="s">
        <v>413</v>
      </c>
      <c r="T24" s="255" t="s">
        <v>353</v>
      </c>
      <c r="U24" s="223">
        <v>0</v>
      </c>
      <c r="V24" s="223">
        <f>ROUND(E24*U24,2)</f>
        <v>0</v>
      </c>
      <c r="W24" s="223"/>
      <c r="X24" s="223" t="s">
        <v>1999</v>
      </c>
      <c r="Y24" s="223" t="s">
        <v>355</v>
      </c>
      <c r="Z24" s="212"/>
      <c r="AA24" s="212"/>
      <c r="AB24" s="212"/>
      <c r="AC24" s="212"/>
      <c r="AD24" s="212"/>
      <c r="AE24" s="212"/>
      <c r="AF24" s="212"/>
      <c r="AG24" s="212" t="s">
        <v>2000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17</v>
      </c>
      <c r="B25" s="250" t="s">
        <v>1997</v>
      </c>
      <c r="C25" s="260" t="s">
        <v>2161</v>
      </c>
      <c r="D25" s="251" t="s">
        <v>1751</v>
      </c>
      <c r="E25" s="252">
        <v>1</v>
      </c>
      <c r="F25" s="253"/>
      <c r="G25" s="254">
        <f>ROUND(E25*F25,2)</f>
        <v>0</v>
      </c>
      <c r="H25" s="253"/>
      <c r="I25" s="254">
        <f>ROUND(E25*H25,2)</f>
        <v>0</v>
      </c>
      <c r="J25" s="253"/>
      <c r="K25" s="254">
        <f>ROUND(E25*J25,2)</f>
        <v>0</v>
      </c>
      <c r="L25" s="254">
        <v>21</v>
      </c>
      <c r="M25" s="254">
        <f>G25*(1+L25/100)</f>
        <v>0</v>
      </c>
      <c r="N25" s="252">
        <v>0</v>
      </c>
      <c r="O25" s="252">
        <f>ROUND(E25*N25,2)</f>
        <v>0</v>
      </c>
      <c r="P25" s="252">
        <v>0</v>
      </c>
      <c r="Q25" s="252">
        <f>ROUND(E25*P25,2)</f>
        <v>0</v>
      </c>
      <c r="R25" s="254"/>
      <c r="S25" s="254" t="s">
        <v>413</v>
      </c>
      <c r="T25" s="255" t="s">
        <v>353</v>
      </c>
      <c r="U25" s="223">
        <v>0</v>
      </c>
      <c r="V25" s="223">
        <f>ROUND(E25*U25,2)</f>
        <v>0</v>
      </c>
      <c r="W25" s="223"/>
      <c r="X25" s="223" t="s">
        <v>1999</v>
      </c>
      <c r="Y25" s="223" t="s">
        <v>355</v>
      </c>
      <c r="Z25" s="212"/>
      <c r="AA25" s="212"/>
      <c r="AB25" s="212"/>
      <c r="AC25" s="212"/>
      <c r="AD25" s="212"/>
      <c r="AE25" s="212"/>
      <c r="AF25" s="212"/>
      <c r="AG25" s="212" t="s">
        <v>2000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9">
        <v>18</v>
      </c>
      <c r="B26" s="240" t="s">
        <v>1997</v>
      </c>
      <c r="C26" s="257" t="s">
        <v>2169</v>
      </c>
      <c r="D26" s="241" t="s">
        <v>576</v>
      </c>
      <c r="E26" s="242">
        <v>1</v>
      </c>
      <c r="F26" s="243"/>
      <c r="G26" s="244">
        <f>ROUND(E26*F26,2)</f>
        <v>0</v>
      </c>
      <c r="H26" s="243"/>
      <c r="I26" s="244">
        <f>ROUND(E26*H26,2)</f>
        <v>0</v>
      </c>
      <c r="J26" s="243"/>
      <c r="K26" s="244">
        <f>ROUND(E26*J26,2)</f>
        <v>0</v>
      </c>
      <c r="L26" s="244">
        <v>21</v>
      </c>
      <c r="M26" s="244">
        <f>G26*(1+L26/100)</f>
        <v>0</v>
      </c>
      <c r="N26" s="242">
        <v>0</v>
      </c>
      <c r="O26" s="242">
        <f>ROUND(E26*N26,2)</f>
        <v>0</v>
      </c>
      <c r="P26" s="242">
        <v>0</v>
      </c>
      <c r="Q26" s="242">
        <f>ROUND(E26*P26,2)</f>
        <v>0</v>
      </c>
      <c r="R26" s="244"/>
      <c r="S26" s="244" t="s">
        <v>413</v>
      </c>
      <c r="T26" s="245" t="s">
        <v>353</v>
      </c>
      <c r="U26" s="223">
        <v>0</v>
      </c>
      <c r="V26" s="223">
        <f>ROUND(E26*U26,2)</f>
        <v>0</v>
      </c>
      <c r="W26" s="223"/>
      <c r="X26" s="223" t="s">
        <v>1999</v>
      </c>
      <c r="Y26" s="223" t="s">
        <v>355</v>
      </c>
      <c r="Z26" s="212"/>
      <c r="AA26" s="212"/>
      <c r="AB26" s="212"/>
      <c r="AC26" s="212"/>
      <c r="AD26" s="212"/>
      <c r="AE26" s="212"/>
      <c r="AF26" s="212"/>
      <c r="AG26" s="212" t="s">
        <v>2000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3"/>
      <c r="B27" s="4"/>
      <c r="C27" s="261"/>
      <c r="D27" s="6"/>
      <c r="E27" s="3"/>
      <c r="F27" s="3"/>
      <c r="G27" s="3"/>
      <c r="H27" s="3"/>
      <c r="I27" s="3"/>
      <c r="J27" s="3"/>
      <c r="K27" s="3"/>
      <c r="L27" s="3"/>
      <c r="M27" s="3"/>
      <c r="N27" s="3"/>
      <c r="O27" s="3"/>
      <c r="P27" s="3"/>
      <c r="Q27" s="3"/>
      <c r="R27" s="3"/>
      <c r="S27" s="3"/>
      <c r="T27" s="3"/>
      <c r="U27" s="3"/>
      <c r="V27" s="3"/>
      <c r="W27" s="3"/>
      <c r="X27" s="3"/>
      <c r="Y27" s="3"/>
      <c r="AE27">
        <v>12</v>
      </c>
      <c r="AF27">
        <v>21</v>
      </c>
      <c r="AG27" t="s">
        <v>333</v>
      </c>
    </row>
    <row r="28" spans="1:60" x14ac:dyDescent="0.2">
      <c r="A28" s="215"/>
      <c r="B28" s="216" t="s">
        <v>29</v>
      </c>
      <c r="C28" s="262"/>
      <c r="D28" s="217"/>
      <c r="E28" s="218"/>
      <c r="F28" s="218"/>
      <c r="G28" s="238">
        <f>G8</f>
        <v>0</v>
      </c>
      <c r="H28" s="3"/>
      <c r="I28" s="3"/>
      <c r="J28" s="3"/>
      <c r="K28" s="3"/>
      <c r="L28" s="3"/>
      <c r="M28" s="3"/>
      <c r="N28" s="3"/>
      <c r="O28" s="3"/>
      <c r="P28" s="3"/>
      <c r="Q28" s="3"/>
      <c r="R28" s="3"/>
      <c r="S28" s="3"/>
      <c r="T28" s="3"/>
      <c r="U28" s="3"/>
      <c r="V28" s="3"/>
      <c r="W28" s="3"/>
      <c r="X28" s="3"/>
      <c r="Y28" s="3"/>
      <c r="AE28">
        <f>SUMIF(L7:L26,AE27,G7:G26)</f>
        <v>0</v>
      </c>
      <c r="AF28">
        <f>SUMIF(L7:L26,AF27,G7:G26)</f>
        <v>0</v>
      </c>
      <c r="AG28" t="s">
        <v>429</v>
      </c>
    </row>
    <row r="29" spans="1:60" x14ac:dyDescent="0.2">
      <c r="C29" s="263"/>
      <c r="D29" s="10"/>
      <c r="AG29" t="s">
        <v>431</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nKNgCQCAaT8htaRz29KLWkUfQbsw6ztJcb23vt7ceUkGfnA5QXl8OQ8g0WSGDORu51wbGXVjRniaQ/Wo7r7FA==" saltValue="W1Mt8+T2ytw5cgW5QieVX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2927-B102-4E83-BEA2-84B077C9D28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90</v>
      </c>
      <c r="C3" s="201" t="s">
        <v>91</v>
      </c>
      <c r="D3" s="199"/>
      <c r="E3" s="199"/>
      <c r="F3" s="199"/>
      <c r="G3" s="200"/>
      <c r="AC3" s="176" t="s">
        <v>321</v>
      </c>
      <c r="AG3" t="s">
        <v>323</v>
      </c>
    </row>
    <row r="4" spans="1:60" ht="24.95" customHeight="1" x14ac:dyDescent="0.2">
      <c r="A4" s="202" t="s">
        <v>9</v>
      </c>
      <c r="B4" s="203" t="s">
        <v>94</v>
      </c>
      <c r="C4" s="204" t="s">
        <v>91</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299</v>
      </c>
      <c r="C8" s="256" t="s">
        <v>300</v>
      </c>
      <c r="D8" s="231"/>
      <c r="E8" s="232"/>
      <c r="F8" s="233"/>
      <c r="G8" s="233">
        <f>SUMIF(AG9:AG20,"&lt;&gt;NOR",G9:G20)</f>
        <v>0</v>
      </c>
      <c r="H8" s="233"/>
      <c r="I8" s="233">
        <f>SUM(I9:I20)</f>
        <v>0</v>
      </c>
      <c r="J8" s="233"/>
      <c r="K8" s="233">
        <f>SUM(K9:K20)</f>
        <v>0</v>
      </c>
      <c r="L8" s="233"/>
      <c r="M8" s="233">
        <f>SUM(M9:M20)</f>
        <v>0</v>
      </c>
      <c r="N8" s="232"/>
      <c r="O8" s="232">
        <f>SUM(O9:O20)</f>
        <v>0</v>
      </c>
      <c r="P8" s="232"/>
      <c r="Q8" s="232">
        <f>SUM(Q9:Q20)</f>
        <v>0</v>
      </c>
      <c r="R8" s="233"/>
      <c r="S8" s="233"/>
      <c r="T8" s="234"/>
      <c r="U8" s="228"/>
      <c r="V8" s="228">
        <f>SUM(V9:V20)</f>
        <v>0</v>
      </c>
      <c r="W8" s="228"/>
      <c r="X8" s="228"/>
      <c r="Y8" s="228"/>
      <c r="AG8" t="s">
        <v>348</v>
      </c>
    </row>
    <row r="9" spans="1:60" outlineLevel="1" x14ac:dyDescent="0.2">
      <c r="A9" s="249">
        <v>1</v>
      </c>
      <c r="B9" s="250" t="s">
        <v>1994</v>
      </c>
      <c r="C9" s="260" t="s">
        <v>2590</v>
      </c>
      <c r="D9" s="251" t="s">
        <v>537</v>
      </c>
      <c r="E9" s="252">
        <v>96</v>
      </c>
      <c r="F9" s="253"/>
      <c r="G9" s="254">
        <f>ROUND(E9*F9,2)</f>
        <v>0</v>
      </c>
      <c r="H9" s="253"/>
      <c r="I9" s="254">
        <f>ROUND(E9*H9,2)</f>
        <v>0</v>
      </c>
      <c r="J9" s="253"/>
      <c r="K9" s="254">
        <f>ROUND(E9*J9,2)</f>
        <v>0</v>
      </c>
      <c r="L9" s="254">
        <v>21</v>
      </c>
      <c r="M9" s="254">
        <f>G9*(1+L9/100)</f>
        <v>0</v>
      </c>
      <c r="N9" s="252">
        <v>0</v>
      </c>
      <c r="O9" s="252">
        <f>ROUND(E9*N9,2)</f>
        <v>0</v>
      </c>
      <c r="P9" s="252">
        <v>0</v>
      </c>
      <c r="Q9" s="252">
        <f>ROUND(E9*P9,2)</f>
        <v>0</v>
      </c>
      <c r="R9" s="254"/>
      <c r="S9" s="254" t="s">
        <v>413</v>
      </c>
      <c r="T9" s="255" t="s">
        <v>353</v>
      </c>
      <c r="U9" s="223">
        <v>0</v>
      </c>
      <c r="V9" s="223">
        <f>ROUND(E9*U9,2)</f>
        <v>0</v>
      </c>
      <c r="W9" s="223"/>
      <c r="X9" s="223" t="s">
        <v>526</v>
      </c>
      <c r="Y9" s="223" t="s">
        <v>355</v>
      </c>
      <c r="Z9" s="212"/>
      <c r="AA9" s="212"/>
      <c r="AB9" s="212"/>
      <c r="AC9" s="212"/>
      <c r="AD9" s="212"/>
      <c r="AE9" s="212"/>
      <c r="AF9" s="212"/>
      <c r="AG9" s="212" t="s">
        <v>2002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1997</v>
      </c>
      <c r="C10" s="260" t="s">
        <v>2591</v>
      </c>
      <c r="D10" s="251" t="s">
        <v>537</v>
      </c>
      <c r="E10" s="252">
        <v>96</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413</v>
      </c>
      <c r="T10" s="255" t="s">
        <v>353</v>
      </c>
      <c r="U10" s="223">
        <v>0</v>
      </c>
      <c r="V10" s="223">
        <f>ROUND(E10*U10,2)</f>
        <v>0</v>
      </c>
      <c r="W10" s="223"/>
      <c r="X10" s="223" t="s">
        <v>437</v>
      </c>
      <c r="Y10" s="223" t="s">
        <v>355</v>
      </c>
      <c r="Z10" s="212"/>
      <c r="AA10" s="212"/>
      <c r="AB10" s="212"/>
      <c r="AC10" s="212"/>
      <c r="AD10" s="212"/>
      <c r="AE10" s="212"/>
      <c r="AF10" s="212"/>
      <c r="AG10" s="212" t="s">
        <v>1996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1997</v>
      </c>
      <c r="C11" s="260" t="s">
        <v>2592</v>
      </c>
      <c r="D11" s="251" t="s">
        <v>537</v>
      </c>
      <c r="E11" s="252">
        <v>43</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1999</v>
      </c>
      <c r="Y11" s="223" t="s">
        <v>355</v>
      </c>
      <c r="Z11" s="212"/>
      <c r="AA11" s="212"/>
      <c r="AB11" s="212"/>
      <c r="AC11" s="212"/>
      <c r="AD11" s="212"/>
      <c r="AE11" s="212"/>
      <c r="AF11" s="212"/>
      <c r="AG11" s="212" t="s">
        <v>2000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4</v>
      </c>
      <c r="B12" s="250" t="s">
        <v>1997</v>
      </c>
      <c r="C12" s="260" t="s">
        <v>2593</v>
      </c>
      <c r="D12" s="251" t="s">
        <v>1751</v>
      </c>
      <c r="E12" s="252">
        <v>1</v>
      </c>
      <c r="F12" s="253"/>
      <c r="G12" s="254">
        <f>ROUND(E12*F12,2)</f>
        <v>0</v>
      </c>
      <c r="H12" s="253"/>
      <c r="I12" s="254">
        <f>ROUND(E12*H12,2)</f>
        <v>0</v>
      </c>
      <c r="J12" s="253"/>
      <c r="K12" s="254">
        <f>ROUND(E12*J12,2)</f>
        <v>0</v>
      </c>
      <c r="L12" s="254">
        <v>21</v>
      </c>
      <c r="M12" s="254">
        <f>G12*(1+L12/100)</f>
        <v>0</v>
      </c>
      <c r="N12" s="252">
        <v>0</v>
      </c>
      <c r="O12" s="252">
        <f>ROUND(E12*N12,2)</f>
        <v>0</v>
      </c>
      <c r="P12" s="252">
        <v>0</v>
      </c>
      <c r="Q12" s="252">
        <f>ROUND(E12*P12,2)</f>
        <v>0</v>
      </c>
      <c r="R12" s="254"/>
      <c r="S12" s="254" t="s">
        <v>413</v>
      </c>
      <c r="T12" s="255" t="s">
        <v>353</v>
      </c>
      <c r="U12" s="223">
        <v>0</v>
      </c>
      <c r="V12" s="223">
        <f>ROUND(E12*U12,2)</f>
        <v>0</v>
      </c>
      <c r="W12" s="223"/>
      <c r="X12" s="223" t="s">
        <v>526</v>
      </c>
      <c r="Y12" s="223" t="s">
        <v>355</v>
      </c>
      <c r="Z12" s="212"/>
      <c r="AA12" s="212"/>
      <c r="AB12" s="212"/>
      <c r="AC12" s="212"/>
      <c r="AD12" s="212"/>
      <c r="AE12" s="212"/>
      <c r="AF12" s="212"/>
      <c r="AG12" s="212" t="s">
        <v>2002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1994</v>
      </c>
      <c r="C13" s="260" t="s">
        <v>2594</v>
      </c>
      <c r="D13" s="251" t="s">
        <v>537</v>
      </c>
      <c r="E13" s="252">
        <v>50</v>
      </c>
      <c r="F13" s="253"/>
      <c r="G13" s="254">
        <f>ROUND(E13*F13,2)</f>
        <v>0</v>
      </c>
      <c r="H13" s="253"/>
      <c r="I13" s="254">
        <f>ROUND(E13*H13,2)</f>
        <v>0</v>
      </c>
      <c r="J13" s="253"/>
      <c r="K13" s="254">
        <f>ROUND(E13*J13,2)</f>
        <v>0</v>
      </c>
      <c r="L13" s="254">
        <v>21</v>
      </c>
      <c r="M13" s="254">
        <f>G13*(1+L13/100)</f>
        <v>0</v>
      </c>
      <c r="N13" s="252">
        <v>0</v>
      </c>
      <c r="O13" s="252">
        <f>ROUND(E13*N13,2)</f>
        <v>0</v>
      </c>
      <c r="P13" s="252">
        <v>0</v>
      </c>
      <c r="Q13" s="252">
        <f>ROUND(E13*P13,2)</f>
        <v>0</v>
      </c>
      <c r="R13" s="254"/>
      <c r="S13" s="254" t="s">
        <v>413</v>
      </c>
      <c r="T13" s="255" t="s">
        <v>353</v>
      </c>
      <c r="U13" s="223">
        <v>0</v>
      </c>
      <c r="V13" s="223">
        <f>ROUND(E13*U13,2)</f>
        <v>0</v>
      </c>
      <c r="W13" s="223"/>
      <c r="X13" s="223" t="s">
        <v>437</v>
      </c>
      <c r="Y13" s="223" t="s">
        <v>355</v>
      </c>
      <c r="Z13" s="212"/>
      <c r="AA13" s="212"/>
      <c r="AB13" s="212"/>
      <c r="AC13" s="212"/>
      <c r="AD13" s="212"/>
      <c r="AE13" s="212"/>
      <c r="AF13" s="212"/>
      <c r="AG13" s="212" t="s">
        <v>1996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1997</v>
      </c>
      <c r="C14" s="260" t="s">
        <v>2595</v>
      </c>
      <c r="D14" s="251" t="s">
        <v>537</v>
      </c>
      <c r="E14" s="252">
        <v>50</v>
      </c>
      <c r="F14" s="253"/>
      <c r="G14" s="254">
        <f>ROUND(E14*F14,2)</f>
        <v>0</v>
      </c>
      <c r="H14" s="253"/>
      <c r="I14" s="254">
        <f>ROUND(E14*H14,2)</f>
        <v>0</v>
      </c>
      <c r="J14" s="253"/>
      <c r="K14" s="254">
        <f>ROUND(E14*J14,2)</f>
        <v>0</v>
      </c>
      <c r="L14" s="254">
        <v>21</v>
      </c>
      <c r="M14" s="254">
        <f>G14*(1+L14/100)</f>
        <v>0</v>
      </c>
      <c r="N14" s="252">
        <v>0</v>
      </c>
      <c r="O14" s="252">
        <f>ROUND(E14*N14,2)</f>
        <v>0</v>
      </c>
      <c r="P14" s="252">
        <v>0</v>
      </c>
      <c r="Q14" s="252">
        <f>ROUND(E14*P14,2)</f>
        <v>0</v>
      </c>
      <c r="R14" s="254"/>
      <c r="S14" s="254" t="s">
        <v>413</v>
      </c>
      <c r="T14" s="255" t="s">
        <v>353</v>
      </c>
      <c r="U14" s="223">
        <v>0</v>
      </c>
      <c r="V14" s="223">
        <f>ROUND(E14*U14,2)</f>
        <v>0</v>
      </c>
      <c r="W14" s="223"/>
      <c r="X14" s="223" t="s">
        <v>1999</v>
      </c>
      <c r="Y14" s="223" t="s">
        <v>355</v>
      </c>
      <c r="Z14" s="212"/>
      <c r="AA14" s="212"/>
      <c r="AB14" s="212"/>
      <c r="AC14" s="212"/>
      <c r="AD14" s="212"/>
      <c r="AE14" s="212"/>
      <c r="AF14" s="212"/>
      <c r="AG14" s="212" t="s">
        <v>2000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1994</v>
      </c>
      <c r="C15" s="260" t="s">
        <v>2596</v>
      </c>
      <c r="D15" s="251" t="s">
        <v>537</v>
      </c>
      <c r="E15" s="252">
        <v>9</v>
      </c>
      <c r="F15" s="253"/>
      <c r="G15" s="254">
        <f>ROUND(E15*F15,2)</f>
        <v>0</v>
      </c>
      <c r="H15" s="253"/>
      <c r="I15" s="254">
        <f>ROUND(E15*H15,2)</f>
        <v>0</v>
      </c>
      <c r="J15" s="253"/>
      <c r="K15" s="254">
        <f>ROUND(E15*J15,2)</f>
        <v>0</v>
      </c>
      <c r="L15" s="254">
        <v>21</v>
      </c>
      <c r="M15" s="254">
        <f>G15*(1+L15/100)</f>
        <v>0</v>
      </c>
      <c r="N15" s="252">
        <v>0</v>
      </c>
      <c r="O15" s="252">
        <f>ROUND(E15*N15,2)</f>
        <v>0</v>
      </c>
      <c r="P15" s="252">
        <v>0</v>
      </c>
      <c r="Q15" s="252">
        <f>ROUND(E15*P15,2)</f>
        <v>0</v>
      </c>
      <c r="R15" s="254"/>
      <c r="S15" s="254" t="s">
        <v>413</v>
      </c>
      <c r="T15" s="255" t="s">
        <v>353</v>
      </c>
      <c r="U15" s="223">
        <v>0</v>
      </c>
      <c r="V15" s="223">
        <f>ROUND(E15*U15,2)</f>
        <v>0</v>
      </c>
      <c r="W15" s="223"/>
      <c r="X15" s="223" t="s">
        <v>1999</v>
      </c>
      <c r="Y15" s="223" t="s">
        <v>355</v>
      </c>
      <c r="Z15" s="212"/>
      <c r="AA15" s="212"/>
      <c r="AB15" s="212"/>
      <c r="AC15" s="212"/>
      <c r="AD15" s="212"/>
      <c r="AE15" s="212"/>
      <c r="AF15" s="212"/>
      <c r="AG15" s="212" t="s">
        <v>2000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1997</v>
      </c>
      <c r="C16" s="260" t="s">
        <v>2597</v>
      </c>
      <c r="D16" s="251" t="s">
        <v>537</v>
      </c>
      <c r="E16" s="252">
        <v>9</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413</v>
      </c>
      <c r="T16" s="255" t="s">
        <v>353</v>
      </c>
      <c r="U16" s="223">
        <v>0</v>
      </c>
      <c r="V16" s="223">
        <f>ROUND(E16*U16,2)</f>
        <v>0</v>
      </c>
      <c r="W16" s="223"/>
      <c r="X16" s="223" t="s">
        <v>1999</v>
      </c>
      <c r="Y16" s="223" t="s">
        <v>355</v>
      </c>
      <c r="Z16" s="212"/>
      <c r="AA16" s="212"/>
      <c r="AB16" s="212"/>
      <c r="AC16" s="212"/>
      <c r="AD16" s="212"/>
      <c r="AE16" s="212"/>
      <c r="AF16" s="212"/>
      <c r="AG16" s="212" t="s">
        <v>2000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1997</v>
      </c>
      <c r="C17" s="260" t="s">
        <v>2598</v>
      </c>
      <c r="D17" s="251" t="s">
        <v>576</v>
      </c>
      <c r="E17" s="252">
        <v>8</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1999</v>
      </c>
      <c r="Y17" s="223" t="s">
        <v>355</v>
      </c>
      <c r="Z17" s="212"/>
      <c r="AA17" s="212"/>
      <c r="AB17" s="212"/>
      <c r="AC17" s="212"/>
      <c r="AD17" s="212"/>
      <c r="AE17" s="212"/>
      <c r="AF17" s="212"/>
      <c r="AG17" s="212" t="s">
        <v>2000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1997</v>
      </c>
      <c r="C18" s="260" t="s">
        <v>2599</v>
      </c>
      <c r="D18" s="251" t="s">
        <v>576</v>
      </c>
      <c r="E18" s="252">
        <v>2</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413</v>
      </c>
      <c r="T18" s="255" t="s">
        <v>353</v>
      </c>
      <c r="U18" s="223">
        <v>0</v>
      </c>
      <c r="V18" s="223">
        <f>ROUND(E18*U18,2)</f>
        <v>0</v>
      </c>
      <c r="W18" s="223"/>
      <c r="X18" s="223" t="s">
        <v>1999</v>
      </c>
      <c r="Y18" s="223" t="s">
        <v>355</v>
      </c>
      <c r="Z18" s="212"/>
      <c r="AA18" s="212"/>
      <c r="AB18" s="212"/>
      <c r="AC18" s="212"/>
      <c r="AD18" s="212"/>
      <c r="AE18" s="212"/>
      <c r="AF18" s="212"/>
      <c r="AG18" s="212" t="s">
        <v>2005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1997</v>
      </c>
      <c r="C19" s="260" t="s">
        <v>2600</v>
      </c>
      <c r="D19" s="251" t="s">
        <v>537</v>
      </c>
      <c r="E19" s="252">
        <v>50</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413</v>
      </c>
      <c r="T19" s="255" t="s">
        <v>353</v>
      </c>
      <c r="U19" s="223">
        <v>0</v>
      </c>
      <c r="V19" s="223">
        <f>ROUND(E19*U19,2)</f>
        <v>0</v>
      </c>
      <c r="W19" s="223"/>
      <c r="X19" s="223" t="s">
        <v>1999</v>
      </c>
      <c r="Y19" s="223" t="s">
        <v>355</v>
      </c>
      <c r="Z19" s="212"/>
      <c r="AA19" s="212"/>
      <c r="AB19" s="212"/>
      <c r="AC19" s="212"/>
      <c r="AD19" s="212"/>
      <c r="AE19" s="212"/>
      <c r="AF19" s="212"/>
      <c r="AG19" s="212" t="s">
        <v>2000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1994</v>
      </c>
      <c r="C20" s="260" t="s">
        <v>2103</v>
      </c>
      <c r="D20" s="251" t="s">
        <v>1751</v>
      </c>
      <c r="E20" s="252">
        <v>1</v>
      </c>
      <c r="F20" s="253"/>
      <c r="G20" s="254">
        <f>ROUND(E20*F20,2)</f>
        <v>0</v>
      </c>
      <c r="H20" s="253"/>
      <c r="I20" s="254">
        <f>ROUND(E20*H20,2)</f>
        <v>0</v>
      </c>
      <c r="J20" s="253"/>
      <c r="K20" s="254">
        <f>ROUND(E20*J20,2)</f>
        <v>0</v>
      </c>
      <c r="L20" s="254">
        <v>21</v>
      </c>
      <c r="M20" s="254">
        <f>G20*(1+L20/100)</f>
        <v>0</v>
      </c>
      <c r="N20" s="252">
        <v>0</v>
      </c>
      <c r="O20" s="252">
        <f>ROUND(E20*N20,2)</f>
        <v>0</v>
      </c>
      <c r="P20" s="252">
        <v>0</v>
      </c>
      <c r="Q20" s="252">
        <f>ROUND(E20*P20,2)</f>
        <v>0</v>
      </c>
      <c r="R20" s="254"/>
      <c r="S20" s="254" t="s">
        <v>413</v>
      </c>
      <c r="T20" s="255" t="s">
        <v>353</v>
      </c>
      <c r="U20" s="223">
        <v>0</v>
      </c>
      <c r="V20" s="223">
        <f>ROUND(E20*U20,2)</f>
        <v>0</v>
      </c>
      <c r="W20" s="223"/>
      <c r="X20" s="223" t="s">
        <v>1999</v>
      </c>
      <c r="Y20" s="223" t="s">
        <v>355</v>
      </c>
      <c r="Z20" s="212"/>
      <c r="AA20" s="212"/>
      <c r="AB20" s="212"/>
      <c r="AC20" s="212"/>
      <c r="AD20" s="212"/>
      <c r="AE20" s="212"/>
      <c r="AF20" s="212"/>
      <c r="AG20" s="212" t="s">
        <v>2005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9" t="s">
        <v>347</v>
      </c>
      <c r="B21" s="230" t="s">
        <v>311</v>
      </c>
      <c r="C21" s="256" t="s">
        <v>312</v>
      </c>
      <c r="D21" s="231"/>
      <c r="E21" s="232"/>
      <c r="F21" s="233"/>
      <c r="G21" s="233">
        <f>SUMIF(AG22:AG52,"&lt;&gt;NOR",G22:G52)</f>
        <v>0</v>
      </c>
      <c r="H21" s="233"/>
      <c r="I21" s="233">
        <f>SUM(I22:I52)</f>
        <v>0</v>
      </c>
      <c r="J21" s="233"/>
      <c r="K21" s="233">
        <f>SUM(K22:K52)</f>
        <v>0</v>
      </c>
      <c r="L21" s="233"/>
      <c r="M21" s="233">
        <f>SUM(M22:M52)</f>
        <v>0</v>
      </c>
      <c r="N21" s="232"/>
      <c r="O21" s="232">
        <f>SUM(O22:O52)</f>
        <v>0</v>
      </c>
      <c r="P21" s="232"/>
      <c r="Q21" s="232">
        <f>SUM(Q22:Q52)</f>
        <v>0</v>
      </c>
      <c r="R21" s="233"/>
      <c r="S21" s="233"/>
      <c r="T21" s="234"/>
      <c r="U21" s="228"/>
      <c r="V21" s="228">
        <f>SUM(V22:V52)</f>
        <v>0</v>
      </c>
      <c r="W21" s="228"/>
      <c r="X21" s="228"/>
      <c r="Y21" s="228"/>
      <c r="AG21" t="s">
        <v>348</v>
      </c>
    </row>
    <row r="22" spans="1:60" outlineLevel="1" x14ac:dyDescent="0.2">
      <c r="A22" s="249">
        <v>13</v>
      </c>
      <c r="B22" s="250" t="s">
        <v>1997</v>
      </c>
      <c r="C22" s="260" t="s">
        <v>2601</v>
      </c>
      <c r="D22" s="251" t="s">
        <v>486</v>
      </c>
      <c r="E22" s="252">
        <v>4.2</v>
      </c>
      <c r="F22" s="253"/>
      <c r="G22" s="254">
        <f>ROUND(E22*F22,2)</f>
        <v>0</v>
      </c>
      <c r="H22" s="253"/>
      <c r="I22" s="254">
        <f>ROUND(E22*H22,2)</f>
        <v>0</v>
      </c>
      <c r="J22" s="253"/>
      <c r="K22" s="254">
        <f>ROUND(E22*J22,2)</f>
        <v>0</v>
      </c>
      <c r="L22" s="254">
        <v>21</v>
      </c>
      <c r="M22" s="254">
        <f>G22*(1+L22/100)</f>
        <v>0</v>
      </c>
      <c r="N22" s="252">
        <v>0</v>
      </c>
      <c r="O22" s="252">
        <f>ROUND(E22*N22,2)</f>
        <v>0</v>
      </c>
      <c r="P22" s="252">
        <v>0</v>
      </c>
      <c r="Q22" s="252">
        <f>ROUND(E22*P22,2)</f>
        <v>0</v>
      </c>
      <c r="R22" s="254"/>
      <c r="S22" s="254" t="s">
        <v>413</v>
      </c>
      <c r="T22" s="255" t="s">
        <v>353</v>
      </c>
      <c r="U22" s="223">
        <v>0</v>
      </c>
      <c r="V22" s="223">
        <f>ROUND(E22*U22,2)</f>
        <v>0</v>
      </c>
      <c r="W22" s="223"/>
      <c r="X22" s="223" t="s">
        <v>1999</v>
      </c>
      <c r="Y22" s="223" t="s">
        <v>355</v>
      </c>
      <c r="Z22" s="212"/>
      <c r="AA22" s="212"/>
      <c r="AB22" s="212"/>
      <c r="AC22" s="212"/>
      <c r="AD22" s="212"/>
      <c r="AE22" s="212"/>
      <c r="AF22" s="212"/>
      <c r="AG22" s="212" t="s">
        <v>2005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14</v>
      </c>
      <c r="B23" s="250" t="s">
        <v>1997</v>
      </c>
      <c r="C23" s="260" t="s">
        <v>2602</v>
      </c>
      <c r="D23" s="251" t="s">
        <v>537</v>
      </c>
      <c r="E23" s="252">
        <v>4</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413</v>
      </c>
      <c r="T23" s="255" t="s">
        <v>353</v>
      </c>
      <c r="U23" s="223">
        <v>0</v>
      </c>
      <c r="V23" s="223">
        <f>ROUND(E23*U23,2)</f>
        <v>0</v>
      </c>
      <c r="W23" s="223"/>
      <c r="X23" s="223" t="s">
        <v>1999</v>
      </c>
      <c r="Y23" s="223" t="s">
        <v>355</v>
      </c>
      <c r="Z23" s="212"/>
      <c r="AA23" s="212"/>
      <c r="AB23" s="212"/>
      <c r="AC23" s="212"/>
      <c r="AD23" s="212"/>
      <c r="AE23" s="212"/>
      <c r="AF23" s="212"/>
      <c r="AG23" s="212" t="s">
        <v>2000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15</v>
      </c>
      <c r="B24" s="250" t="s">
        <v>1997</v>
      </c>
      <c r="C24" s="260" t="s">
        <v>2603</v>
      </c>
      <c r="D24" s="251" t="s">
        <v>486</v>
      </c>
      <c r="E24" s="252">
        <v>28</v>
      </c>
      <c r="F24" s="253"/>
      <c r="G24" s="254">
        <f>ROUND(E24*F24,2)</f>
        <v>0</v>
      </c>
      <c r="H24" s="253"/>
      <c r="I24" s="254">
        <f>ROUND(E24*H24,2)</f>
        <v>0</v>
      </c>
      <c r="J24" s="253"/>
      <c r="K24" s="254">
        <f>ROUND(E24*J24,2)</f>
        <v>0</v>
      </c>
      <c r="L24" s="254">
        <v>21</v>
      </c>
      <c r="M24" s="254">
        <f>G24*(1+L24/100)</f>
        <v>0</v>
      </c>
      <c r="N24" s="252">
        <v>0</v>
      </c>
      <c r="O24" s="252">
        <f>ROUND(E24*N24,2)</f>
        <v>0</v>
      </c>
      <c r="P24" s="252">
        <v>0</v>
      </c>
      <c r="Q24" s="252">
        <f>ROUND(E24*P24,2)</f>
        <v>0</v>
      </c>
      <c r="R24" s="254"/>
      <c r="S24" s="254" t="s">
        <v>413</v>
      </c>
      <c r="T24" s="255" t="s">
        <v>353</v>
      </c>
      <c r="U24" s="223">
        <v>0</v>
      </c>
      <c r="V24" s="223">
        <f>ROUND(E24*U24,2)</f>
        <v>0</v>
      </c>
      <c r="W24" s="223"/>
      <c r="X24" s="223" t="s">
        <v>1999</v>
      </c>
      <c r="Y24" s="223" t="s">
        <v>355</v>
      </c>
      <c r="Z24" s="212"/>
      <c r="AA24" s="212"/>
      <c r="AB24" s="212"/>
      <c r="AC24" s="212"/>
      <c r="AD24" s="212"/>
      <c r="AE24" s="212"/>
      <c r="AF24" s="212"/>
      <c r="AG24" s="212" t="s">
        <v>2000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16</v>
      </c>
      <c r="B25" s="250" t="s">
        <v>1997</v>
      </c>
      <c r="C25" s="260" t="s">
        <v>2604</v>
      </c>
      <c r="D25" s="251" t="s">
        <v>450</v>
      </c>
      <c r="E25" s="252">
        <v>8.4</v>
      </c>
      <c r="F25" s="253"/>
      <c r="G25" s="254">
        <f>ROUND(E25*F25,2)</f>
        <v>0</v>
      </c>
      <c r="H25" s="253"/>
      <c r="I25" s="254">
        <f>ROUND(E25*H25,2)</f>
        <v>0</v>
      </c>
      <c r="J25" s="253"/>
      <c r="K25" s="254">
        <f>ROUND(E25*J25,2)</f>
        <v>0</v>
      </c>
      <c r="L25" s="254">
        <v>21</v>
      </c>
      <c r="M25" s="254">
        <f>G25*(1+L25/100)</f>
        <v>0</v>
      </c>
      <c r="N25" s="252">
        <v>0</v>
      </c>
      <c r="O25" s="252">
        <f>ROUND(E25*N25,2)</f>
        <v>0</v>
      </c>
      <c r="P25" s="252">
        <v>0</v>
      </c>
      <c r="Q25" s="252">
        <f>ROUND(E25*P25,2)</f>
        <v>0</v>
      </c>
      <c r="R25" s="254"/>
      <c r="S25" s="254" t="s">
        <v>413</v>
      </c>
      <c r="T25" s="255" t="s">
        <v>353</v>
      </c>
      <c r="U25" s="223">
        <v>0</v>
      </c>
      <c r="V25" s="223">
        <f>ROUND(E25*U25,2)</f>
        <v>0</v>
      </c>
      <c r="W25" s="223"/>
      <c r="X25" s="223" t="s">
        <v>1999</v>
      </c>
      <c r="Y25" s="223" t="s">
        <v>355</v>
      </c>
      <c r="Z25" s="212"/>
      <c r="AA25" s="212"/>
      <c r="AB25" s="212"/>
      <c r="AC25" s="212"/>
      <c r="AD25" s="212"/>
      <c r="AE25" s="212"/>
      <c r="AF25" s="212"/>
      <c r="AG25" s="212" t="s">
        <v>2000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17</v>
      </c>
      <c r="B26" s="250" t="s">
        <v>1997</v>
      </c>
      <c r="C26" s="260" t="s">
        <v>2605</v>
      </c>
      <c r="D26" s="251" t="s">
        <v>537</v>
      </c>
      <c r="E26" s="252">
        <v>82</v>
      </c>
      <c r="F26" s="253"/>
      <c r="G26" s="254">
        <f>ROUND(E26*F26,2)</f>
        <v>0</v>
      </c>
      <c r="H26" s="253"/>
      <c r="I26" s="254">
        <f>ROUND(E26*H26,2)</f>
        <v>0</v>
      </c>
      <c r="J26" s="253"/>
      <c r="K26" s="254">
        <f>ROUND(E26*J26,2)</f>
        <v>0</v>
      </c>
      <c r="L26" s="254">
        <v>21</v>
      </c>
      <c r="M26" s="254">
        <f>G26*(1+L26/100)</f>
        <v>0</v>
      </c>
      <c r="N26" s="252">
        <v>0</v>
      </c>
      <c r="O26" s="252">
        <f>ROUND(E26*N26,2)</f>
        <v>0</v>
      </c>
      <c r="P26" s="252">
        <v>0</v>
      </c>
      <c r="Q26" s="252">
        <f>ROUND(E26*P26,2)</f>
        <v>0</v>
      </c>
      <c r="R26" s="254"/>
      <c r="S26" s="254" t="s">
        <v>413</v>
      </c>
      <c r="T26" s="255" t="s">
        <v>353</v>
      </c>
      <c r="U26" s="223">
        <v>0</v>
      </c>
      <c r="V26" s="223">
        <f>ROUND(E26*U26,2)</f>
        <v>0</v>
      </c>
      <c r="W26" s="223"/>
      <c r="X26" s="223" t="s">
        <v>1999</v>
      </c>
      <c r="Y26" s="223" t="s">
        <v>355</v>
      </c>
      <c r="Z26" s="212"/>
      <c r="AA26" s="212"/>
      <c r="AB26" s="212"/>
      <c r="AC26" s="212"/>
      <c r="AD26" s="212"/>
      <c r="AE26" s="212"/>
      <c r="AF26" s="212"/>
      <c r="AG26" s="212" t="s">
        <v>2000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18</v>
      </c>
      <c r="B27" s="250" t="s">
        <v>1997</v>
      </c>
      <c r="C27" s="260" t="s">
        <v>2606</v>
      </c>
      <c r="D27" s="251" t="s">
        <v>450</v>
      </c>
      <c r="E27" s="252">
        <v>1</v>
      </c>
      <c r="F27" s="253"/>
      <c r="G27" s="254">
        <f>ROUND(E27*F27,2)</f>
        <v>0</v>
      </c>
      <c r="H27" s="253"/>
      <c r="I27" s="254">
        <f>ROUND(E27*H27,2)</f>
        <v>0</v>
      </c>
      <c r="J27" s="253"/>
      <c r="K27" s="254">
        <f>ROUND(E27*J27,2)</f>
        <v>0</v>
      </c>
      <c r="L27" s="254">
        <v>21</v>
      </c>
      <c r="M27" s="254">
        <f>G27*(1+L27/100)</f>
        <v>0</v>
      </c>
      <c r="N27" s="252">
        <v>0</v>
      </c>
      <c r="O27" s="252">
        <f>ROUND(E27*N27,2)</f>
        <v>0</v>
      </c>
      <c r="P27" s="252">
        <v>0</v>
      </c>
      <c r="Q27" s="252">
        <f>ROUND(E27*P27,2)</f>
        <v>0</v>
      </c>
      <c r="R27" s="254"/>
      <c r="S27" s="254" t="s">
        <v>413</v>
      </c>
      <c r="T27" s="255" t="s">
        <v>353</v>
      </c>
      <c r="U27" s="223">
        <v>0</v>
      </c>
      <c r="V27" s="223">
        <f>ROUND(E27*U27,2)</f>
        <v>0</v>
      </c>
      <c r="W27" s="223"/>
      <c r="X27" s="223" t="s">
        <v>1999</v>
      </c>
      <c r="Y27" s="223" t="s">
        <v>355</v>
      </c>
      <c r="Z27" s="212"/>
      <c r="AA27" s="212"/>
      <c r="AB27" s="212"/>
      <c r="AC27" s="212"/>
      <c r="AD27" s="212"/>
      <c r="AE27" s="212"/>
      <c r="AF27" s="212"/>
      <c r="AG27" s="212" t="s">
        <v>2005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19</v>
      </c>
      <c r="B28" s="250" t="s">
        <v>1997</v>
      </c>
      <c r="C28" s="260" t="s">
        <v>2607</v>
      </c>
      <c r="D28" s="251" t="s">
        <v>537</v>
      </c>
      <c r="E28" s="252">
        <v>7</v>
      </c>
      <c r="F28" s="253"/>
      <c r="G28" s="254">
        <f>ROUND(E28*F28,2)</f>
        <v>0</v>
      </c>
      <c r="H28" s="253"/>
      <c r="I28" s="254">
        <f>ROUND(E28*H28,2)</f>
        <v>0</v>
      </c>
      <c r="J28" s="253"/>
      <c r="K28" s="254">
        <f>ROUND(E28*J28,2)</f>
        <v>0</v>
      </c>
      <c r="L28" s="254">
        <v>21</v>
      </c>
      <c r="M28" s="254">
        <f>G28*(1+L28/100)</f>
        <v>0</v>
      </c>
      <c r="N28" s="252">
        <v>0</v>
      </c>
      <c r="O28" s="252">
        <f>ROUND(E28*N28,2)</f>
        <v>0</v>
      </c>
      <c r="P28" s="252">
        <v>0</v>
      </c>
      <c r="Q28" s="252">
        <f>ROUND(E28*P28,2)</f>
        <v>0</v>
      </c>
      <c r="R28" s="254"/>
      <c r="S28" s="254" t="s">
        <v>413</v>
      </c>
      <c r="T28" s="255" t="s">
        <v>353</v>
      </c>
      <c r="U28" s="223">
        <v>0</v>
      </c>
      <c r="V28" s="223">
        <f>ROUND(E28*U28,2)</f>
        <v>0</v>
      </c>
      <c r="W28" s="223"/>
      <c r="X28" s="223" t="s">
        <v>1999</v>
      </c>
      <c r="Y28" s="223" t="s">
        <v>355</v>
      </c>
      <c r="Z28" s="212"/>
      <c r="AA28" s="212"/>
      <c r="AB28" s="212"/>
      <c r="AC28" s="212"/>
      <c r="AD28" s="212"/>
      <c r="AE28" s="212"/>
      <c r="AF28" s="212"/>
      <c r="AG28" s="212" t="s">
        <v>2000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20</v>
      </c>
      <c r="B29" s="250" t="s">
        <v>1997</v>
      </c>
      <c r="C29" s="260" t="s">
        <v>2608</v>
      </c>
      <c r="D29" s="251" t="s">
        <v>537</v>
      </c>
      <c r="E29" s="252">
        <v>12</v>
      </c>
      <c r="F29" s="253"/>
      <c r="G29" s="254">
        <f>ROUND(E29*F29,2)</f>
        <v>0</v>
      </c>
      <c r="H29" s="253"/>
      <c r="I29" s="254">
        <f>ROUND(E29*H29,2)</f>
        <v>0</v>
      </c>
      <c r="J29" s="253"/>
      <c r="K29" s="254">
        <f>ROUND(E29*J29,2)</f>
        <v>0</v>
      </c>
      <c r="L29" s="254">
        <v>21</v>
      </c>
      <c r="M29" s="254">
        <f>G29*(1+L29/100)</f>
        <v>0</v>
      </c>
      <c r="N29" s="252">
        <v>0</v>
      </c>
      <c r="O29" s="252">
        <f>ROUND(E29*N29,2)</f>
        <v>0</v>
      </c>
      <c r="P29" s="252">
        <v>0</v>
      </c>
      <c r="Q29" s="252">
        <f>ROUND(E29*P29,2)</f>
        <v>0</v>
      </c>
      <c r="R29" s="254"/>
      <c r="S29" s="254" t="s">
        <v>413</v>
      </c>
      <c r="T29" s="255" t="s">
        <v>353</v>
      </c>
      <c r="U29" s="223">
        <v>0</v>
      </c>
      <c r="V29" s="223">
        <f>ROUND(E29*U29,2)</f>
        <v>0</v>
      </c>
      <c r="W29" s="223"/>
      <c r="X29" s="223" t="s">
        <v>1999</v>
      </c>
      <c r="Y29" s="223" t="s">
        <v>355</v>
      </c>
      <c r="Z29" s="212"/>
      <c r="AA29" s="212"/>
      <c r="AB29" s="212"/>
      <c r="AC29" s="212"/>
      <c r="AD29" s="212"/>
      <c r="AE29" s="212"/>
      <c r="AF29" s="212"/>
      <c r="AG29" s="212" t="s">
        <v>2000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21</v>
      </c>
      <c r="B30" s="250" t="s">
        <v>1997</v>
      </c>
      <c r="C30" s="260" t="s">
        <v>2609</v>
      </c>
      <c r="D30" s="251" t="s">
        <v>537</v>
      </c>
      <c r="E30" s="252">
        <v>35</v>
      </c>
      <c r="F30" s="253"/>
      <c r="G30" s="254">
        <f>ROUND(E30*F30,2)</f>
        <v>0</v>
      </c>
      <c r="H30" s="253"/>
      <c r="I30" s="254">
        <f>ROUND(E30*H30,2)</f>
        <v>0</v>
      </c>
      <c r="J30" s="253"/>
      <c r="K30" s="254">
        <f>ROUND(E30*J30,2)</f>
        <v>0</v>
      </c>
      <c r="L30" s="254">
        <v>21</v>
      </c>
      <c r="M30" s="254">
        <f>G30*(1+L30/100)</f>
        <v>0</v>
      </c>
      <c r="N30" s="252">
        <v>0</v>
      </c>
      <c r="O30" s="252">
        <f>ROUND(E30*N30,2)</f>
        <v>0</v>
      </c>
      <c r="P30" s="252">
        <v>0</v>
      </c>
      <c r="Q30" s="252">
        <f>ROUND(E30*P30,2)</f>
        <v>0</v>
      </c>
      <c r="R30" s="254"/>
      <c r="S30" s="254" t="s">
        <v>413</v>
      </c>
      <c r="T30" s="255" t="s">
        <v>353</v>
      </c>
      <c r="U30" s="223">
        <v>0</v>
      </c>
      <c r="V30" s="223">
        <f>ROUND(E30*U30,2)</f>
        <v>0</v>
      </c>
      <c r="W30" s="223"/>
      <c r="X30" s="223" t="s">
        <v>1999</v>
      </c>
      <c r="Y30" s="223" t="s">
        <v>355</v>
      </c>
      <c r="Z30" s="212"/>
      <c r="AA30" s="212"/>
      <c r="AB30" s="212"/>
      <c r="AC30" s="212"/>
      <c r="AD30" s="212"/>
      <c r="AE30" s="212"/>
      <c r="AF30" s="212"/>
      <c r="AG30" s="212" t="s">
        <v>2000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22</v>
      </c>
      <c r="B31" s="250" t="s">
        <v>1997</v>
      </c>
      <c r="C31" s="260" t="s">
        <v>2610</v>
      </c>
      <c r="D31" s="251" t="s">
        <v>537</v>
      </c>
      <c r="E31" s="252">
        <v>7</v>
      </c>
      <c r="F31" s="253"/>
      <c r="G31" s="254">
        <f>ROUND(E31*F31,2)</f>
        <v>0</v>
      </c>
      <c r="H31" s="253"/>
      <c r="I31" s="254">
        <f>ROUND(E31*H31,2)</f>
        <v>0</v>
      </c>
      <c r="J31" s="253"/>
      <c r="K31" s="254">
        <f>ROUND(E31*J31,2)</f>
        <v>0</v>
      </c>
      <c r="L31" s="254">
        <v>21</v>
      </c>
      <c r="M31" s="254">
        <f>G31*(1+L31/100)</f>
        <v>0</v>
      </c>
      <c r="N31" s="252">
        <v>0</v>
      </c>
      <c r="O31" s="252">
        <f>ROUND(E31*N31,2)</f>
        <v>0</v>
      </c>
      <c r="P31" s="252">
        <v>0</v>
      </c>
      <c r="Q31" s="252">
        <f>ROUND(E31*P31,2)</f>
        <v>0</v>
      </c>
      <c r="R31" s="254"/>
      <c r="S31" s="254" t="s">
        <v>413</v>
      </c>
      <c r="T31" s="255" t="s">
        <v>353</v>
      </c>
      <c r="U31" s="223">
        <v>0</v>
      </c>
      <c r="V31" s="223">
        <f>ROUND(E31*U31,2)</f>
        <v>0</v>
      </c>
      <c r="W31" s="223"/>
      <c r="X31" s="223" t="s">
        <v>1999</v>
      </c>
      <c r="Y31" s="223" t="s">
        <v>355</v>
      </c>
      <c r="Z31" s="212"/>
      <c r="AA31" s="212"/>
      <c r="AB31" s="212"/>
      <c r="AC31" s="212"/>
      <c r="AD31" s="212"/>
      <c r="AE31" s="212"/>
      <c r="AF31" s="212"/>
      <c r="AG31" s="212" t="s">
        <v>2000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23</v>
      </c>
      <c r="B32" s="250" t="s">
        <v>1997</v>
      </c>
      <c r="C32" s="260" t="s">
        <v>2611</v>
      </c>
      <c r="D32" s="251" t="s">
        <v>537</v>
      </c>
      <c r="E32" s="252">
        <v>8</v>
      </c>
      <c r="F32" s="253"/>
      <c r="G32" s="254">
        <f>ROUND(E32*F32,2)</f>
        <v>0</v>
      </c>
      <c r="H32" s="253"/>
      <c r="I32" s="254">
        <f>ROUND(E32*H32,2)</f>
        <v>0</v>
      </c>
      <c r="J32" s="253"/>
      <c r="K32" s="254">
        <f>ROUND(E32*J32,2)</f>
        <v>0</v>
      </c>
      <c r="L32" s="254">
        <v>21</v>
      </c>
      <c r="M32" s="254">
        <f>G32*(1+L32/100)</f>
        <v>0</v>
      </c>
      <c r="N32" s="252">
        <v>0</v>
      </c>
      <c r="O32" s="252">
        <f>ROUND(E32*N32,2)</f>
        <v>0</v>
      </c>
      <c r="P32" s="252">
        <v>0</v>
      </c>
      <c r="Q32" s="252">
        <f>ROUND(E32*P32,2)</f>
        <v>0</v>
      </c>
      <c r="R32" s="254"/>
      <c r="S32" s="254" t="s">
        <v>413</v>
      </c>
      <c r="T32" s="255" t="s">
        <v>353</v>
      </c>
      <c r="U32" s="223">
        <v>0</v>
      </c>
      <c r="V32" s="223">
        <f>ROUND(E32*U32,2)</f>
        <v>0</v>
      </c>
      <c r="W32" s="223"/>
      <c r="X32" s="223" t="s">
        <v>1999</v>
      </c>
      <c r="Y32" s="223" t="s">
        <v>355</v>
      </c>
      <c r="Z32" s="212"/>
      <c r="AA32" s="212"/>
      <c r="AB32" s="212"/>
      <c r="AC32" s="212"/>
      <c r="AD32" s="212"/>
      <c r="AE32" s="212"/>
      <c r="AF32" s="212"/>
      <c r="AG32" s="212" t="s">
        <v>2000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24</v>
      </c>
      <c r="B33" s="250" t="s">
        <v>1997</v>
      </c>
      <c r="C33" s="260" t="s">
        <v>2612</v>
      </c>
      <c r="D33" s="251" t="s">
        <v>537</v>
      </c>
      <c r="E33" s="252">
        <v>4</v>
      </c>
      <c r="F33" s="253"/>
      <c r="G33" s="254">
        <f>ROUND(E33*F33,2)</f>
        <v>0</v>
      </c>
      <c r="H33" s="253"/>
      <c r="I33" s="254">
        <f>ROUND(E33*H33,2)</f>
        <v>0</v>
      </c>
      <c r="J33" s="253"/>
      <c r="K33" s="254">
        <f>ROUND(E33*J33,2)</f>
        <v>0</v>
      </c>
      <c r="L33" s="254">
        <v>21</v>
      </c>
      <c r="M33" s="254">
        <f>G33*(1+L33/100)</f>
        <v>0</v>
      </c>
      <c r="N33" s="252">
        <v>0</v>
      </c>
      <c r="O33" s="252">
        <f>ROUND(E33*N33,2)</f>
        <v>0</v>
      </c>
      <c r="P33" s="252">
        <v>0</v>
      </c>
      <c r="Q33" s="252">
        <f>ROUND(E33*P33,2)</f>
        <v>0</v>
      </c>
      <c r="R33" s="254"/>
      <c r="S33" s="254" t="s">
        <v>413</v>
      </c>
      <c r="T33" s="255" t="s">
        <v>353</v>
      </c>
      <c r="U33" s="223">
        <v>0</v>
      </c>
      <c r="V33" s="223">
        <f>ROUND(E33*U33,2)</f>
        <v>0</v>
      </c>
      <c r="W33" s="223"/>
      <c r="X33" s="223" t="s">
        <v>1999</v>
      </c>
      <c r="Y33" s="223" t="s">
        <v>355</v>
      </c>
      <c r="Z33" s="212"/>
      <c r="AA33" s="212"/>
      <c r="AB33" s="212"/>
      <c r="AC33" s="212"/>
      <c r="AD33" s="212"/>
      <c r="AE33" s="212"/>
      <c r="AF33" s="212"/>
      <c r="AG33" s="212" t="s">
        <v>2000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25</v>
      </c>
      <c r="B34" s="250" t="s">
        <v>1997</v>
      </c>
      <c r="C34" s="260" t="s">
        <v>2613</v>
      </c>
      <c r="D34" s="251" t="s">
        <v>537</v>
      </c>
      <c r="E34" s="252">
        <v>20</v>
      </c>
      <c r="F34" s="253"/>
      <c r="G34" s="254">
        <f>ROUND(E34*F34,2)</f>
        <v>0</v>
      </c>
      <c r="H34" s="253"/>
      <c r="I34" s="254">
        <f>ROUND(E34*H34,2)</f>
        <v>0</v>
      </c>
      <c r="J34" s="253"/>
      <c r="K34" s="254">
        <f>ROUND(E34*J34,2)</f>
        <v>0</v>
      </c>
      <c r="L34" s="254">
        <v>21</v>
      </c>
      <c r="M34" s="254">
        <f>G34*(1+L34/100)</f>
        <v>0</v>
      </c>
      <c r="N34" s="252">
        <v>0</v>
      </c>
      <c r="O34" s="252">
        <f>ROUND(E34*N34,2)</f>
        <v>0</v>
      </c>
      <c r="P34" s="252">
        <v>0</v>
      </c>
      <c r="Q34" s="252">
        <f>ROUND(E34*P34,2)</f>
        <v>0</v>
      </c>
      <c r="R34" s="254"/>
      <c r="S34" s="254" t="s">
        <v>413</v>
      </c>
      <c r="T34" s="255" t="s">
        <v>353</v>
      </c>
      <c r="U34" s="223">
        <v>0</v>
      </c>
      <c r="V34" s="223">
        <f>ROUND(E34*U34,2)</f>
        <v>0</v>
      </c>
      <c r="W34" s="223"/>
      <c r="X34" s="223" t="s">
        <v>1999</v>
      </c>
      <c r="Y34" s="223" t="s">
        <v>355</v>
      </c>
      <c r="Z34" s="212"/>
      <c r="AA34" s="212"/>
      <c r="AB34" s="212"/>
      <c r="AC34" s="212"/>
      <c r="AD34" s="212"/>
      <c r="AE34" s="212"/>
      <c r="AF34" s="212"/>
      <c r="AG34" s="212" t="s">
        <v>2000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9">
        <v>26</v>
      </c>
      <c r="B35" s="250" t="s">
        <v>1997</v>
      </c>
      <c r="C35" s="260" t="s">
        <v>2614</v>
      </c>
      <c r="D35" s="251" t="s">
        <v>537</v>
      </c>
      <c r="E35" s="252">
        <v>15</v>
      </c>
      <c r="F35" s="253"/>
      <c r="G35" s="254">
        <f>ROUND(E35*F35,2)</f>
        <v>0</v>
      </c>
      <c r="H35" s="253"/>
      <c r="I35" s="254">
        <f>ROUND(E35*H35,2)</f>
        <v>0</v>
      </c>
      <c r="J35" s="253"/>
      <c r="K35" s="254">
        <f>ROUND(E35*J35,2)</f>
        <v>0</v>
      </c>
      <c r="L35" s="254">
        <v>21</v>
      </c>
      <c r="M35" s="254">
        <f>G35*(1+L35/100)</f>
        <v>0</v>
      </c>
      <c r="N35" s="252">
        <v>0</v>
      </c>
      <c r="O35" s="252">
        <f>ROUND(E35*N35,2)</f>
        <v>0</v>
      </c>
      <c r="P35" s="252">
        <v>0</v>
      </c>
      <c r="Q35" s="252">
        <f>ROUND(E35*P35,2)</f>
        <v>0</v>
      </c>
      <c r="R35" s="254"/>
      <c r="S35" s="254" t="s">
        <v>413</v>
      </c>
      <c r="T35" s="255" t="s">
        <v>353</v>
      </c>
      <c r="U35" s="223">
        <v>0</v>
      </c>
      <c r="V35" s="223">
        <f>ROUND(E35*U35,2)</f>
        <v>0</v>
      </c>
      <c r="W35" s="223"/>
      <c r="X35" s="223" t="s">
        <v>1999</v>
      </c>
      <c r="Y35" s="223" t="s">
        <v>355</v>
      </c>
      <c r="Z35" s="212"/>
      <c r="AA35" s="212"/>
      <c r="AB35" s="212"/>
      <c r="AC35" s="212"/>
      <c r="AD35" s="212"/>
      <c r="AE35" s="212"/>
      <c r="AF35" s="212"/>
      <c r="AG35" s="212" t="s">
        <v>2000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27</v>
      </c>
      <c r="B36" s="250" t="s">
        <v>1997</v>
      </c>
      <c r="C36" s="260" t="s">
        <v>2615</v>
      </c>
      <c r="D36" s="251" t="s">
        <v>537</v>
      </c>
      <c r="E36" s="252">
        <v>7</v>
      </c>
      <c r="F36" s="253"/>
      <c r="G36" s="254">
        <f>ROUND(E36*F36,2)</f>
        <v>0</v>
      </c>
      <c r="H36" s="253"/>
      <c r="I36" s="254">
        <f>ROUND(E36*H36,2)</f>
        <v>0</v>
      </c>
      <c r="J36" s="253"/>
      <c r="K36" s="254">
        <f>ROUND(E36*J36,2)</f>
        <v>0</v>
      </c>
      <c r="L36" s="254">
        <v>21</v>
      </c>
      <c r="M36" s="254">
        <f>G36*(1+L36/100)</f>
        <v>0</v>
      </c>
      <c r="N36" s="252">
        <v>0</v>
      </c>
      <c r="O36" s="252">
        <f>ROUND(E36*N36,2)</f>
        <v>0</v>
      </c>
      <c r="P36" s="252">
        <v>0</v>
      </c>
      <c r="Q36" s="252">
        <f>ROUND(E36*P36,2)</f>
        <v>0</v>
      </c>
      <c r="R36" s="254"/>
      <c r="S36" s="254" t="s">
        <v>413</v>
      </c>
      <c r="T36" s="255" t="s">
        <v>353</v>
      </c>
      <c r="U36" s="223">
        <v>0</v>
      </c>
      <c r="V36" s="223">
        <f>ROUND(E36*U36,2)</f>
        <v>0</v>
      </c>
      <c r="W36" s="223"/>
      <c r="X36" s="223" t="s">
        <v>1999</v>
      </c>
      <c r="Y36" s="223" t="s">
        <v>355</v>
      </c>
      <c r="Z36" s="212"/>
      <c r="AA36" s="212"/>
      <c r="AB36" s="212"/>
      <c r="AC36" s="212"/>
      <c r="AD36" s="212"/>
      <c r="AE36" s="212"/>
      <c r="AF36" s="212"/>
      <c r="AG36" s="212" t="s">
        <v>2005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9">
        <v>28</v>
      </c>
      <c r="B37" s="250" t="s">
        <v>1997</v>
      </c>
      <c r="C37" s="260" t="s">
        <v>2616</v>
      </c>
      <c r="D37" s="251" t="s">
        <v>537</v>
      </c>
      <c r="E37" s="252">
        <v>47</v>
      </c>
      <c r="F37" s="253"/>
      <c r="G37" s="254">
        <f>ROUND(E37*F37,2)</f>
        <v>0</v>
      </c>
      <c r="H37" s="253"/>
      <c r="I37" s="254">
        <f>ROUND(E37*H37,2)</f>
        <v>0</v>
      </c>
      <c r="J37" s="253"/>
      <c r="K37" s="254">
        <f>ROUND(E37*J37,2)</f>
        <v>0</v>
      </c>
      <c r="L37" s="254">
        <v>21</v>
      </c>
      <c r="M37" s="254">
        <f>G37*(1+L37/100)</f>
        <v>0</v>
      </c>
      <c r="N37" s="252">
        <v>0</v>
      </c>
      <c r="O37" s="252">
        <f>ROUND(E37*N37,2)</f>
        <v>0</v>
      </c>
      <c r="P37" s="252">
        <v>0</v>
      </c>
      <c r="Q37" s="252">
        <f>ROUND(E37*P37,2)</f>
        <v>0</v>
      </c>
      <c r="R37" s="254"/>
      <c r="S37" s="254" t="s">
        <v>413</v>
      </c>
      <c r="T37" s="255" t="s">
        <v>353</v>
      </c>
      <c r="U37" s="223">
        <v>0</v>
      </c>
      <c r="V37" s="223">
        <f>ROUND(E37*U37,2)</f>
        <v>0</v>
      </c>
      <c r="W37" s="223"/>
      <c r="X37" s="223" t="s">
        <v>1999</v>
      </c>
      <c r="Y37" s="223" t="s">
        <v>355</v>
      </c>
      <c r="Z37" s="212"/>
      <c r="AA37" s="212"/>
      <c r="AB37" s="212"/>
      <c r="AC37" s="212"/>
      <c r="AD37" s="212"/>
      <c r="AE37" s="212"/>
      <c r="AF37" s="212"/>
      <c r="AG37" s="212" t="s">
        <v>2005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9">
        <v>29</v>
      </c>
      <c r="B38" s="250" t="s">
        <v>1997</v>
      </c>
      <c r="C38" s="260" t="s">
        <v>2617</v>
      </c>
      <c r="D38" s="251" t="s">
        <v>537</v>
      </c>
      <c r="E38" s="252">
        <v>35</v>
      </c>
      <c r="F38" s="253"/>
      <c r="G38" s="254">
        <f>ROUND(E38*F38,2)</f>
        <v>0</v>
      </c>
      <c r="H38" s="253"/>
      <c r="I38" s="254">
        <f>ROUND(E38*H38,2)</f>
        <v>0</v>
      </c>
      <c r="J38" s="253"/>
      <c r="K38" s="254">
        <f>ROUND(E38*J38,2)</f>
        <v>0</v>
      </c>
      <c r="L38" s="254">
        <v>21</v>
      </c>
      <c r="M38" s="254">
        <f>G38*(1+L38/100)</f>
        <v>0</v>
      </c>
      <c r="N38" s="252">
        <v>0</v>
      </c>
      <c r="O38" s="252">
        <f>ROUND(E38*N38,2)</f>
        <v>0</v>
      </c>
      <c r="P38" s="252">
        <v>0</v>
      </c>
      <c r="Q38" s="252">
        <f>ROUND(E38*P38,2)</f>
        <v>0</v>
      </c>
      <c r="R38" s="254"/>
      <c r="S38" s="254" t="s">
        <v>413</v>
      </c>
      <c r="T38" s="255" t="s">
        <v>353</v>
      </c>
      <c r="U38" s="223">
        <v>0</v>
      </c>
      <c r="V38" s="223">
        <f>ROUND(E38*U38,2)</f>
        <v>0</v>
      </c>
      <c r="W38" s="223"/>
      <c r="X38" s="223" t="s">
        <v>1999</v>
      </c>
      <c r="Y38" s="223" t="s">
        <v>355</v>
      </c>
      <c r="Z38" s="212"/>
      <c r="AA38" s="212"/>
      <c r="AB38" s="212"/>
      <c r="AC38" s="212"/>
      <c r="AD38" s="212"/>
      <c r="AE38" s="212"/>
      <c r="AF38" s="212"/>
      <c r="AG38" s="212" t="s">
        <v>2005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30</v>
      </c>
      <c r="B39" s="250" t="s">
        <v>1997</v>
      </c>
      <c r="C39" s="260" t="s">
        <v>2618</v>
      </c>
      <c r="D39" s="251" t="s">
        <v>537</v>
      </c>
      <c r="E39" s="252">
        <v>54</v>
      </c>
      <c r="F39" s="253"/>
      <c r="G39" s="254">
        <f>ROUND(E39*F39,2)</f>
        <v>0</v>
      </c>
      <c r="H39" s="253"/>
      <c r="I39" s="254">
        <f>ROUND(E39*H39,2)</f>
        <v>0</v>
      </c>
      <c r="J39" s="253"/>
      <c r="K39" s="254">
        <f>ROUND(E39*J39,2)</f>
        <v>0</v>
      </c>
      <c r="L39" s="254">
        <v>21</v>
      </c>
      <c r="M39" s="254">
        <f>G39*(1+L39/100)</f>
        <v>0</v>
      </c>
      <c r="N39" s="252">
        <v>0</v>
      </c>
      <c r="O39" s="252">
        <f>ROUND(E39*N39,2)</f>
        <v>0</v>
      </c>
      <c r="P39" s="252">
        <v>0</v>
      </c>
      <c r="Q39" s="252">
        <f>ROUND(E39*P39,2)</f>
        <v>0</v>
      </c>
      <c r="R39" s="254"/>
      <c r="S39" s="254" t="s">
        <v>413</v>
      </c>
      <c r="T39" s="255" t="s">
        <v>353</v>
      </c>
      <c r="U39" s="223">
        <v>0</v>
      </c>
      <c r="V39" s="223">
        <f>ROUND(E39*U39,2)</f>
        <v>0</v>
      </c>
      <c r="W39" s="223"/>
      <c r="X39" s="223" t="s">
        <v>1999</v>
      </c>
      <c r="Y39" s="223" t="s">
        <v>355</v>
      </c>
      <c r="Z39" s="212"/>
      <c r="AA39" s="212"/>
      <c r="AB39" s="212"/>
      <c r="AC39" s="212"/>
      <c r="AD39" s="212"/>
      <c r="AE39" s="212"/>
      <c r="AF39" s="212"/>
      <c r="AG39" s="212" t="s">
        <v>2005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31</v>
      </c>
      <c r="B40" s="250" t="s">
        <v>1997</v>
      </c>
      <c r="C40" s="260" t="s">
        <v>2619</v>
      </c>
      <c r="D40" s="251" t="s">
        <v>450</v>
      </c>
      <c r="E40" s="252">
        <v>21.9</v>
      </c>
      <c r="F40" s="253"/>
      <c r="G40" s="254">
        <f>ROUND(E40*F40,2)</f>
        <v>0</v>
      </c>
      <c r="H40" s="253"/>
      <c r="I40" s="254">
        <f>ROUND(E40*H40,2)</f>
        <v>0</v>
      </c>
      <c r="J40" s="253"/>
      <c r="K40" s="254">
        <f>ROUND(E40*J40,2)</f>
        <v>0</v>
      </c>
      <c r="L40" s="254">
        <v>21</v>
      </c>
      <c r="M40" s="254">
        <f>G40*(1+L40/100)</f>
        <v>0</v>
      </c>
      <c r="N40" s="252">
        <v>0</v>
      </c>
      <c r="O40" s="252">
        <f>ROUND(E40*N40,2)</f>
        <v>0</v>
      </c>
      <c r="P40" s="252">
        <v>0</v>
      </c>
      <c r="Q40" s="252">
        <f>ROUND(E40*P40,2)</f>
        <v>0</v>
      </c>
      <c r="R40" s="254"/>
      <c r="S40" s="254" t="s">
        <v>413</v>
      </c>
      <c r="T40" s="255" t="s">
        <v>353</v>
      </c>
      <c r="U40" s="223">
        <v>0</v>
      </c>
      <c r="V40" s="223">
        <f>ROUND(E40*U40,2)</f>
        <v>0</v>
      </c>
      <c r="W40" s="223"/>
      <c r="X40" s="223" t="s">
        <v>1999</v>
      </c>
      <c r="Y40" s="223" t="s">
        <v>355</v>
      </c>
      <c r="Z40" s="212"/>
      <c r="AA40" s="212"/>
      <c r="AB40" s="212"/>
      <c r="AC40" s="212"/>
      <c r="AD40" s="212"/>
      <c r="AE40" s="212"/>
      <c r="AF40" s="212"/>
      <c r="AG40" s="212" t="s">
        <v>2005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32</v>
      </c>
      <c r="B41" s="250" t="s">
        <v>1997</v>
      </c>
      <c r="C41" s="260" t="s">
        <v>2620</v>
      </c>
      <c r="D41" s="251" t="s">
        <v>537</v>
      </c>
      <c r="E41" s="252">
        <v>12</v>
      </c>
      <c r="F41" s="253"/>
      <c r="G41" s="254">
        <f>ROUND(E41*F41,2)</f>
        <v>0</v>
      </c>
      <c r="H41" s="253"/>
      <c r="I41" s="254">
        <f>ROUND(E41*H41,2)</f>
        <v>0</v>
      </c>
      <c r="J41" s="253"/>
      <c r="K41" s="254">
        <f>ROUND(E41*J41,2)</f>
        <v>0</v>
      </c>
      <c r="L41" s="254">
        <v>21</v>
      </c>
      <c r="M41" s="254">
        <f>G41*(1+L41/100)</f>
        <v>0</v>
      </c>
      <c r="N41" s="252">
        <v>0</v>
      </c>
      <c r="O41" s="252">
        <f>ROUND(E41*N41,2)</f>
        <v>0</v>
      </c>
      <c r="P41" s="252">
        <v>0</v>
      </c>
      <c r="Q41" s="252">
        <f>ROUND(E41*P41,2)</f>
        <v>0</v>
      </c>
      <c r="R41" s="254"/>
      <c r="S41" s="254" t="s">
        <v>413</v>
      </c>
      <c r="T41" s="255" t="s">
        <v>353</v>
      </c>
      <c r="U41" s="223">
        <v>0</v>
      </c>
      <c r="V41" s="223">
        <f>ROUND(E41*U41,2)</f>
        <v>0</v>
      </c>
      <c r="W41" s="223"/>
      <c r="X41" s="223" t="s">
        <v>1999</v>
      </c>
      <c r="Y41" s="223" t="s">
        <v>355</v>
      </c>
      <c r="Z41" s="212"/>
      <c r="AA41" s="212"/>
      <c r="AB41" s="212"/>
      <c r="AC41" s="212"/>
      <c r="AD41" s="212"/>
      <c r="AE41" s="212"/>
      <c r="AF41" s="212"/>
      <c r="AG41" s="212" t="s">
        <v>2005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33</v>
      </c>
      <c r="B42" s="250" t="s">
        <v>1997</v>
      </c>
      <c r="C42" s="260" t="s">
        <v>2621</v>
      </c>
      <c r="D42" s="251" t="s">
        <v>537</v>
      </c>
      <c r="E42" s="252">
        <v>5</v>
      </c>
      <c r="F42" s="253"/>
      <c r="G42" s="254">
        <f>ROUND(E42*F42,2)</f>
        <v>0</v>
      </c>
      <c r="H42" s="253"/>
      <c r="I42" s="254">
        <f>ROUND(E42*H42,2)</f>
        <v>0</v>
      </c>
      <c r="J42" s="253"/>
      <c r="K42" s="254">
        <f>ROUND(E42*J42,2)</f>
        <v>0</v>
      </c>
      <c r="L42" s="254">
        <v>21</v>
      </c>
      <c r="M42" s="254">
        <f>G42*(1+L42/100)</f>
        <v>0</v>
      </c>
      <c r="N42" s="252">
        <v>0</v>
      </c>
      <c r="O42" s="252">
        <f>ROUND(E42*N42,2)</f>
        <v>0</v>
      </c>
      <c r="P42" s="252">
        <v>0</v>
      </c>
      <c r="Q42" s="252">
        <f>ROUND(E42*P42,2)</f>
        <v>0</v>
      </c>
      <c r="R42" s="254"/>
      <c r="S42" s="254" t="s">
        <v>413</v>
      </c>
      <c r="T42" s="255" t="s">
        <v>353</v>
      </c>
      <c r="U42" s="223">
        <v>0</v>
      </c>
      <c r="V42" s="223">
        <f>ROUND(E42*U42,2)</f>
        <v>0</v>
      </c>
      <c r="W42" s="223"/>
      <c r="X42" s="223" t="s">
        <v>1999</v>
      </c>
      <c r="Y42" s="223" t="s">
        <v>355</v>
      </c>
      <c r="Z42" s="212"/>
      <c r="AA42" s="212"/>
      <c r="AB42" s="212"/>
      <c r="AC42" s="212"/>
      <c r="AD42" s="212"/>
      <c r="AE42" s="212"/>
      <c r="AF42" s="212"/>
      <c r="AG42" s="212" t="s">
        <v>2000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34</v>
      </c>
      <c r="B43" s="250" t="s">
        <v>1997</v>
      </c>
      <c r="C43" s="260" t="s">
        <v>2622</v>
      </c>
      <c r="D43" s="251" t="s">
        <v>862</v>
      </c>
      <c r="E43" s="252">
        <v>5</v>
      </c>
      <c r="F43" s="253"/>
      <c r="G43" s="254">
        <f>ROUND(E43*F43,2)</f>
        <v>0</v>
      </c>
      <c r="H43" s="253"/>
      <c r="I43" s="254">
        <f>ROUND(E43*H43,2)</f>
        <v>0</v>
      </c>
      <c r="J43" s="253"/>
      <c r="K43" s="254">
        <f>ROUND(E43*J43,2)</f>
        <v>0</v>
      </c>
      <c r="L43" s="254">
        <v>21</v>
      </c>
      <c r="M43" s="254">
        <f>G43*(1+L43/100)</f>
        <v>0</v>
      </c>
      <c r="N43" s="252">
        <v>0</v>
      </c>
      <c r="O43" s="252">
        <f>ROUND(E43*N43,2)</f>
        <v>0</v>
      </c>
      <c r="P43" s="252">
        <v>0</v>
      </c>
      <c r="Q43" s="252">
        <f>ROUND(E43*P43,2)</f>
        <v>0</v>
      </c>
      <c r="R43" s="254"/>
      <c r="S43" s="254" t="s">
        <v>413</v>
      </c>
      <c r="T43" s="255" t="s">
        <v>353</v>
      </c>
      <c r="U43" s="223">
        <v>0</v>
      </c>
      <c r="V43" s="223">
        <f>ROUND(E43*U43,2)</f>
        <v>0</v>
      </c>
      <c r="W43" s="223"/>
      <c r="X43" s="223" t="s">
        <v>1999</v>
      </c>
      <c r="Y43" s="223" t="s">
        <v>355</v>
      </c>
      <c r="Z43" s="212"/>
      <c r="AA43" s="212"/>
      <c r="AB43" s="212"/>
      <c r="AC43" s="212"/>
      <c r="AD43" s="212"/>
      <c r="AE43" s="212"/>
      <c r="AF43" s="212"/>
      <c r="AG43" s="212" t="s">
        <v>2000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35</v>
      </c>
      <c r="B44" s="250" t="s">
        <v>1997</v>
      </c>
      <c r="C44" s="260" t="s">
        <v>2623</v>
      </c>
      <c r="D44" s="251" t="s">
        <v>537</v>
      </c>
      <c r="E44" s="252">
        <v>10</v>
      </c>
      <c r="F44" s="253"/>
      <c r="G44" s="254">
        <f>ROUND(E44*F44,2)</f>
        <v>0</v>
      </c>
      <c r="H44" s="253"/>
      <c r="I44" s="254">
        <f>ROUND(E44*H44,2)</f>
        <v>0</v>
      </c>
      <c r="J44" s="253"/>
      <c r="K44" s="254">
        <f>ROUND(E44*J44,2)</f>
        <v>0</v>
      </c>
      <c r="L44" s="254">
        <v>21</v>
      </c>
      <c r="M44" s="254">
        <f>G44*(1+L44/100)</f>
        <v>0</v>
      </c>
      <c r="N44" s="252">
        <v>0</v>
      </c>
      <c r="O44" s="252">
        <f>ROUND(E44*N44,2)</f>
        <v>0</v>
      </c>
      <c r="P44" s="252">
        <v>0</v>
      </c>
      <c r="Q44" s="252">
        <f>ROUND(E44*P44,2)</f>
        <v>0</v>
      </c>
      <c r="R44" s="254"/>
      <c r="S44" s="254" t="s">
        <v>413</v>
      </c>
      <c r="T44" s="255" t="s">
        <v>353</v>
      </c>
      <c r="U44" s="223">
        <v>0</v>
      </c>
      <c r="V44" s="223">
        <f>ROUND(E44*U44,2)</f>
        <v>0</v>
      </c>
      <c r="W44" s="223"/>
      <c r="X44" s="223" t="s">
        <v>1999</v>
      </c>
      <c r="Y44" s="223" t="s">
        <v>355</v>
      </c>
      <c r="Z44" s="212"/>
      <c r="AA44" s="212"/>
      <c r="AB44" s="212"/>
      <c r="AC44" s="212"/>
      <c r="AD44" s="212"/>
      <c r="AE44" s="212"/>
      <c r="AF44" s="212"/>
      <c r="AG44" s="212" t="s">
        <v>2000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9">
        <v>36</v>
      </c>
      <c r="B45" s="250" t="s">
        <v>1997</v>
      </c>
      <c r="C45" s="260" t="s">
        <v>2624</v>
      </c>
      <c r="D45" s="251" t="s">
        <v>537</v>
      </c>
      <c r="E45" s="252">
        <v>41</v>
      </c>
      <c r="F45" s="253"/>
      <c r="G45" s="254">
        <f>ROUND(E45*F45,2)</f>
        <v>0</v>
      </c>
      <c r="H45" s="253"/>
      <c r="I45" s="254">
        <f>ROUND(E45*H45,2)</f>
        <v>0</v>
      </c>
      <c r="J45" s="253"/>
      <c r="K45" s="254">
        <f>ROUND(E45*J45,2)</f>
        <v>0</v>
      </c>
      <c r="L45" s="254">
        <v>21</v>
      </c>
      <c r="M45" s="254">
        <f>G45*(1+L45/100)</f>
        <v>0</v>
      </c>
      <c r="N45" s="252">
        <v>0</v>
      </c>
      <c r="O45" s="252">
        <f>ROUND(E45*N45,2)</f>
        <v>0</v>
      </c>
      <c r="P45" s="252">
        <v>0</v>
      </c>
      <c r="Q45" s="252">
        <f>ROUND(E45*P45,2)</f>
        <v>0</v>
      </c>
      <c r="R45" s="254"/>
      <c r="S45" s="254" t="s">
        <v>413</v>
      </c>
      <c r="T45" s="255" t="s">
        <v>353</v>
      </c>
      <c r="U45" s="223">
        <v>0</v>
      </c>
      <c r="V45" s="223">
        <f>ROUND(E45*U45,2)</f>
        <v>0</v>
      </c>
      <c r="W45" s="223"/>
      <c r="X45" s="223" t="s">
        <v>1999</v>
      </c>
      <c r="Y45" s="223" t="s">
        <v>355</v>
      </c>
      <c r="Z45" s="212"/>
      <c r="AA45" s="212"/>
      <c r="AB45" s="212"/>
      <c r="AC45" s="212"/>
      <c r="AD45" s="212"/>
      <c r="AE45" s="212"/>
      <c r="AF45" s="212"/>
      <c r="AG45" s="212" t="s">
        <v>2000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37</v>
      </c>
      <c r="B46" s="250" t="s">
        <v>1997</v>
      </c>
      <c r="C46" s="260" t="s">
        <v>2625</v>
      </c>
      <c r="D46" s="251" t="s">
        <v>486</v>
      </c>
      <c r="E46" s="252">
        <v>35</v>
      </c>
      <c r="F46" s="253"/>
      <c r="G46" s="254">
        <f>ROUND(E46*F46,2)</f>
        <v>0</v>
      </c>
      <c r="H46" s="253"/>
      <c r="I46" s="254">
        <f>ROUND(E46*H46,2)</f>
        <v>0</v>
      </c>
      <c r="J46" s="253"/>
      <c r="K46" s="254">
        <f>ROUND(E46*J46,2)</f>
        <v>0</v>
      </c>
      <c r="L46" s="254">
        <v>21</v>
      </c>
      <c r="M46" s="254">
        <f>G46*(1+L46/100)</f>
        <v>0</v>
      </c>
      <c r="N46" s="252">
        <v>0</v>
      </c>
      <c r="O46" s="252">
        <f>ROUND(E46*N46,2)</f>
        <v>0</v>
      </c>
      <c r="P46" s="252">
        <v>0</v>
      </c>
      <c r="Q46" s="252">
        <f>ROUND(E46*P46,2)</f>
        <v>0</v>
      </c>
      <c r="R46" s="254"/>
      <c r="S46" s="254" t="s">
        <v>413</v>
      </c>
      <c r="T46" s="255" t="s">
        <v>353</v>
      </c>
      <c r="U46" s="223">
        <v>0</v>
      </c>
      <c r="V46" s="223">
        <f>ROUND(E46*U46,2)</f>
        <v>0</v>
      </c>
      <c r="W46" s="223"/>
      <c r="X46" s="223" t="s">
        <v>1999</v>
      </c>
      <c r="Y46" s="223" t="s">
        <v>355</v>
      </c>
      <c r="Z46" s="212"/>
      <c r="AA46" s="212"/>
      <c r="AB46" s="212"/>
      <c r="AC46" s="212"/>
      <c r="AD46" s="212"/>
      <c r="AE46" s="212"/>
      <c r="AF46" s="212"/>
      <c r="AG46" s="212" t="s">
        <v>2000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38</v>
      </c>
      <c r="B47" s="250" t="s">
        <v>1994</v>
      </c>
      <c r="C47" s="260" t="s">
        <v>2626</v>
      </c>
      <c r="D47" s="251" t="s">
        <v>582</v>
      </c>
      <c r="E47" s="252">
        <v>7.35</v>
      </c>
      <c r="F47" s="253"/>
      <c r="G47" s="254">
        <f>ROUND(E47*F47,2)</f>
        <v>0</v>
      </c>
      <c r="H47" s="253"/>
      <c r="I47" s="254">
        <f>ROUND(E47*H47,2)</f>
        <v>0</v>
      </c>
      <c r="J47" s="253"/>
      <c r="K47" s="254">
        <f>ROUND(E47*J47,2)</f>
        <v>0</v>
      </c>
      <c r="L47" s="254">
        <v>21</v>
      </c>
      <c r="M47" s="254">
        <f>G47*(1+L47/100)</f>
        <v>0</v>
      </c>
      <c r="N47" s="252">
        <v>0</v>
      </c>
      <c r="O47" s="252">
        <f>ROUND(E47*N47,2)</f>
        <v>0</v>
      </c>
      <c r="P47" s="252">
        <v>0</v>
      </c>
      <c r="Q47" s="252">
        <f>ROUND(E47*P47,2)</f>
        <v>0</v>
      </c>
      <c r="R47" s="254"/>
      <c r="S47" s="254" t="s">
        <v>413</v>
      </c>
      <c r="T47" s="255" t="s">
        <v>353</v>
      </c>
      <c r="U47" s="223">
        <v>0</v>
      </c>
      <c r="V47" s="223">
        <f>ROUND(E47*U47,2)</f>
        <v>0</v>
      </c>
      <c r="W47" s="223"/>
      <c r="X47" s="223" t="s">
        <v>1999</v>
      </c>
      <c r="Y47" s="223" t="s">
        <v>355</v>
      </c>
      <c r="Z47" s="212"/>
      <c r="AA47" s="212"/>
      <c r="AB47" s="212"/>
      <c r="AC47" s="212"/>
      <c r="AD47" s="212"/>
      <c r="AE47" s="212"/>
      <c r="AF47" s="212"/>
      <c r="AG47" s="212" t="s">
        <v>2005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39</v>
      </c>
      <c r="B48" s="250" t="s">
        <v>1997</v>
      </c>
      <c r="C48" s="260" t="s">
        <v>2627</v>
      </c>
      <c r="D48" s="251" t="s">
        <v>582</v>
      </c>
      <c r="E48" s="252">
        <v>119.24</v>
      </c>
      <c r="F48" s="253"/>
      <c r="G48" s="254">
        <f>ROUND(E48*F48,2)</f>
        <v>0</v>
      </c>
      <c r="H48" s="253"/>
      <c r="I48" s="254">
        <f>ROUND(E48*H48,2)</f>
        <v>0</v>
      </c>
      <c r="J48" s="253"/>
      <c r="K48" s="254">
        <f>ROUND(E48*J48,2)</f>
        <v>0</v>
      </c>
      <c r="L48" s="254">
        <v>21</v>
      </c>
      <c r="M48" s="254">
        <f>G48*(1+L48/100)</f>
        <v>0</v>
      </c>
      <c r="N48" s="252">
        <v>0</v>
      </c>
      <c r="O48" s="252">
        <f>ROUND(E48*N48,2)</f>
        <v>0</v>
      </c>
      <c r="P48" s="252">
        <v>0</v>
      </c>
      <c r="Q48" s="252">
        <f>ROUND(E48*P48,2)</f>
        <v>0</v>
      </c>
      <c r="R48" s="254"/>
      <c r="S48" s="254" t="s">
        <v>413</v>
      </c>
      <c r="T48" s="255" t="s">
        <v>353</v>
      </c>
      <c r="U48" s="223">
        <v>0</v>
      </c>
      <c r="V48" s="223">
        <f>ROUND(E48*U48,2)</f>
        <v>0</v>
      </c>
      <c r="W48" s="223"/>
      <c r="X48" s="223" t="s">
        <v>1999</v>
      </c>
      <c r="Y48" s="223" t="s">
        <v>355</v>
      </c>
      <c r="Z48" s="212"/>
      <c r="AA48" s="212"/>
      <c r="AB48" s="212"/>
      <c r="AC48" s="212"/>
      <c r="AD48" s="212"/>
      <c r="AE48" s="212"/>
      <c r="AF48" s="212"/>
      <c r="AG48" s="212" t="s">
        <v>2000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40</v>
      </c>
      <c r="B49" s="250" t="s">
        <v>1997</v>
      </c>
      <c r="C49" s="260" t="s">
        <v>2628</v>
      </c>
      <c r="D49" s="251" t="s">
        <v>450</v>
      </c>
      <c r="E49" s="252">
        <v>54.2</v>
      </c>
      <c r="F49" s="253"/>
      <c r="G49" s="254">
        <f>ROUND(E49*F49,2)</f>
        <v>0</v>
      </c>
      <c r="H49" s="253"/>
      <c r="I49" s="254">
        <f>ROUND(E49*H49,2)</f>
        <v>0</v>
      </c>
      <c r="J49" s="253"/>
      <c r="K49" s="254">
        <f>ROUND(E49*J49,2)</f>
        <v>0</v>
      </c>
      <c r="L49" s="254">
        <v>21</v>
      </c>
      <c r="M49" s="254">
        <f>G49*(1+L49/100)</f>
        <v>0</v>
      </c>
      <c r="N49" s="252">
        <v>0</v>
      </c>
      <c r="O49" s="252">
        <f>ROUND(E49*N49,2)</f>
        <v>0</v>
      </c>
      <c r="P49" s="252">
        <v>0</v>
      </c>
      <c r="Q49" s="252">
        <f>ROUND(E49*P49,2)</f>
        <v>0</v>
      </c>
      <c r="R49" s="254"/>
      <c r="S49" s="254" t="s">
        <v>413</v>
      </c>
      <c r="T49" s="255" t="s">
        <v>353</v>
      </c>
      <c r="U49" s="223">
        <v>0</v>
      </c>
      <c r="V49" s="223">
        <f>ROUND(E49*U49,2)</f>
        <v>0</v>
      </c>
      <c r="W49" s="223"/>
      <c r="X49" s="223" t="s">
        <v>1999</v>
      </c>
      <c r="Y49" s="223" t="s">
        <v>355</v>
      </c>
      <c r="Z49" s="212"/>
      <c r="AA49" s="212"/>
      <c r="AB49" s="212"/>
      <c r="AC49" s="212"/>
      <c r="AD49" s="212"/>
      <c r="AE49" s="212"/>
      <c r="AF49" s="212"/>
      <c r="AG49" s="212" t="s">
        <v>2000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9">
        <v>41</v>
      </c>
      <c r="B50" s="250" t="s">
        <v>1997</v>
      </c>
      <c r="C50" s="260" t="s">
        <v>2629</v>
      </c>
      <c r="D50" s="251" t="s">
        <v>582</v>
      </c>
      <c r="E50" s="252">
        <v>2</v>
      </c>
      <c r="F50" s="253"/>
      <c r="G50" s="254">
        <f>ROUND(E50*F50,2)</f>
        <v>0</v>
      </c>
      <c r="H50" s="253"/>
      <c r="I50" s="254">
        <f>ROUND(E50*H50,2)</f>
        <v>0</v>
      </c>
      <c r="J50" s="253"/>
      <c r="K50" s="254">
        <f>ROUND(E50*J50,2)</f>
        <v>0</v>
      </c>
      <c r="L50" s="254">
        <v>21</v>
      </c>
      <c r="M50" s="254">
        <f>G50*(1+L50/100)</f>
        <v>0</v>
      </c>
      <c r="N50" s="252">
        <v>0</v>
      </c>
      <c r="O50" s="252">
        <f>ROUND(E50*N50,2)</f>
        <v>0</v>
      </c>
      <c r="P50" s="252">
        <v>0</v>
      </c>
      <c r="Q50" s="252">
        <f>ROUND(E50*P50,2)</f>
        <v>0</v>
      </c>
      <c r="R50" s="254"/>
      <c r="S50" s="254" t="s">
        <v>413</v>
      </c>
      <c r="T50" s="255" t="s">
        <v>353</v>
      </c>
      <c r="U50" s="223">
        <v>0</v>
      </c>
      <c r="V50" s="223">
        <f>ROUND(E50*U50,2)</f>
        <v>0</v>
      </c>
      <c r="W50" s="223"/>
      <c r="X50" s="223" t="s">
        <v>1999</v>
      </c>
      <c r="Y50" s="223" t="s">
        <v>355</v>
      </c>
      <c r="Z50" s="212"/>
      <c r="AA50" s="212"/>
      <c r="AB50" s="212"/>
      <c r="AC50" s="212"/>
      <c r="AD50" s="212"/>
      <c r="AE50" s="212"/>
      <c r="AF50" s="212"/>
      <c r="AG50" s="212" t="s">
        <v>2000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42</v>
      </c>
      <c r="B51" s="250" t="s">
        <v>1997</v>
      </c>
      <c r="C51" s="260" t="s">
        <v>2630</v>
      </c>
      <c r="D51" s="251" t="s">
        <v>582</v>
      </c>
      <c r="E51" s="252">
        <v>11</v>
      </c>
      <c r="F51" s="253"/>
      <c r="G51" s="254">
        <f>ROUND(E51*F51,2)</f>
        <v>0</v>
      </c>
      <c r="H51" s="253"/>
      <c r="I51" s="254">
        <f>ROUND(E51*H51,2)</f>
        <v>0</v>
      </c>
      <c r="J51" s="253"/>
      <c r="K51" s="254">
        <f>ROUND(E51*J51,2)</f>
        <v>0</v>
      </c>
      <c r="L51" s="254">
        <v>21</v>
      </c>
      <c r="M51" s="254">
        <f>G51*(1+L51/100)</f>
        <v>0</v>
      </c>
      <c r="N51" s="252">
        <v>0</v>
      </c>
      <c r="O51" s="252">
        <f>ROUND(E51*N51,2)</f>
        <v>0</v>
      </c>
      <c r="P51" s="252">
        <v>0</v>
      </c>
      <c r="Q51" s="252">
        <f>ROUND(E51*P51,2)</f>
        <v>0</v>
      </c>
      <c r="R51" s="254"/>
      <c r="S51" s="254" t="s">
        <v>413</v>
      </c>
      <c r="T51" s="255" t="s">
        <v>353</v>
      </c>
      <c r="U51" s="223">
        <v>0</v>
      </c>
      <c r="V51" s="223">
        <f>ROUND(E51*U51,2)</f>
        <v>0</v>
      </c>
      <c r="W51" s="223"/>
      <c r="X51" s="223" t="s">
        <v>1999</v>
      </c>
      <c r="Y51" s="223" t="s">
        <v>355</v>
      </c>
      <c r="Z51" s="212"/>
      <c r="AA51" s="212"/>
      <c r="AB51" s="212"/>
      <c r="AC51" s="212"/>
      <c r="AD51" s="212"/>
      <c r="AE51" s="212"/>
      <c r="AF51" s="212"/>
      <c r="AG51" s="212" t="s">
        <v>2000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43</v>
      </c>
      <c r="B52" s="250" t="s">
        <v>1997</v>
      </c>
      <c r="C52" s="260" t="s">
        <v>2631</v>
      </c>
      <c r="D52" s="251" t="s">
        <v>582</v>
      </c>
      <c r="E52" s="252">
        <v>11.5</v>
      </c>
      <c r="F52" s="253"/>
      <c r="G52" s="254">
        <f>ROUND(E52*F52,2)</f>
        <v>0</v>
      </c>
      <c r="H52" s="253"/>
      <c r="I52" s="254">
        <f>ROUND(E52*H52,2)</f>
        <v>0</v>
      </c>
      <c r="J52" s="253"/>
      <c r="K52" s="254">
        <f>ROUND(E52*J52,2)</f>
        <v>0</v>
      </c>
      <c r="L52" s="254">
        <v>21</v>
      </c>
      <c r="M52" s="254">
        <f>G52*(1+L52/100)</f>
        <v>0</v>
      </c>
      <c r="N52" s="252">
        <v>0</v>
      </c>
      <c r="O52" s="252">
        <f>ROUND(E52*N52,2)</f>
        <v>0</v>
      </c>
      <c r="P52" s="252">
        <v>0</v>
      </c>
      <c r="Q52" s="252">
        <f>ROUND(E52*P52,2)</f>
        <v>0</v>
      </c>
      <c r="R52" s="254"/>
      <c r="S52" s="254" t="s">
        <v>413</v>
      </c>
      <c r="T52" s="255" t="s">
        <v>353</v>
      </c>
      <c r="U52" s="223">
        <v>0</v>
      </c>
      <c r="V52" s="223">
        <f>ROUND(E52*U52,2)</f>
        <v>0</v>
      </c>
      <c r="W52" s="223"/>
      <c r="X52" s="223" t="s">
        <v>1999</v>
      </c>
      <c r="Y52" s="223" t="s">
        <v>355</v>
      </c>
      <c r="Z52" s="212"/>
      <c r="AA52" s="212"/>
      <c r="AB52" s="212"/>
      <c r="AC52" s="212"/>
      <c r="AD52" s="212"/>
      <c r="AE52" s="212"/>
      <c r="AF52" s="212"/>
      <c r="AG52" s="212" t="s">
        <v>2000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347</v>
      </c>
      <c r="B53" s="230" t="s">
        <v>313</v>
      </c>
      <c r="C53" s="256" t="s">
        <v>314</v>
      </c>
      <c r="D53" s="231"/>
      <c r="E53" s="232"/>
      <c r="F53" s="233"/>
      <c r="G53" s="233">
        <f>SUMIF(AG54:AG63,"&lt;&gt;NOR",G54:G63)</f>
        <v>0</v>
      </c>
      <c r="H53" s="233"/>
      <c r="I53" s="233">
        <f>SUM(I54:I63)</f>
        <v>0</v>
      </c>
      <c r="J53" s="233"/>
      <c r="K53" s="233">
        <f>SUM(K54:K63)</f>
        <v>0</v>
      </c>
      <c r="L53" s="233"/>
      <c r="M53" s="233">
        <f>SUM(M54:M63)</f>
        <v>0</v>
      </c>
      <c r="N53" s="232"/>
      <c r="O53" s="232">
        <f>SUM(O54:O63)</f>
        <v>0</v>
      </c>
      <c r="P53" s="232"/>
      <c r="Q53" s="232">
        <f>SUM(Q54:Q63)</f>
        <v>0</v>
      </c>
      <c r="R53" s="233"/>
      <c r="S53" s="233"/>
      <c r="T53" s="234"/>
      <c r="U53" s="228"/>
      <c r="V53" s="228">
        <f>SUM(V54:V63)</f>
        <v>0</v>
      </c>
      <c r="W53" s="228"/>
      <c r="X53" s="228"/>
      <c r="Y53" s="228"/>
      <c r="AG53" t="s">
        <v>348</v>
      </c>
    </row>
    <row r="54" spans="1:60" outlineLevel="1" x14ac:dyDescent="0.2">
      <c r="A54" s="249">
        <v>44</v>
      </c>
      <c r="B54" s="250" t="s">
        <v>1994</v>
      </c>
      <c r="C54" s="260" t="s">
        <v>2632</v>
      </c>
      <c r="D54" s="251" t="s">
        <v>576</v>
      </c>
      <c r="E54" s="252">
        <v>6</v>
      </c>
      <c r="F54" s="253"/>
      <c r="G54" s="254">
        <f>ROUND(E54*F54,2)</f>
        <v>0</v>
      </c>
      <c r="H54" s="253"/>
      <c r="I54" s="254">
        <f>ROUND(E54*H54,2)</f>
        <v>0</v>
      </c>
      <c r="J54" s="253"/>
      <c r="K54" s="254">
        <f>ROUND(E54*J54,2)</f>
        <v>0</v>
      </c>
      <c r="L54" s="254">
        <v>21</v>
      </c>
      <c r="M54" s="254">
        <f>G54*(1+L54/100)</f>
        <v>0</v>
      </c>
      <c r="N54" s="252">
        <v>0</v>
      </c>
      <c r="O54" s="252">
        <f>ROUND(E54*N54,2)</f>
        <v>0</v>
      </c>
      <c r="P54" s="252">
        <v>0</v>
      </c>
      <c r="Q54" s="252">
        <f>ROUND(E54*P54,2)</f>
        <v>0</v>
      </c>
      <c r="R54" s="254"/>
      <c r="S54" s="254" t="s">
        <v>413</v>
      </c>
      <c r="T54" s="255" t="s">
        <v>353</v>
      </c>
      <c r="U54" s="223">
        <v>0</v>
      </c>
      <c r="V54" s="223">
        <f>ROUND(E54*U54,2)</f>
        <v>0</v>
      </c>
      <c r="W54" s="223"/>
      <c r="X54" s="223" t="s">
        <v>1999</v>
      </c>
      <c r="Y54" s="223" t="s">
        <v>355</v>
      </c>
      <c r="Z54" s="212"/>
      <c r="AA54" s="212"/>
      <c r="AB54" s="212"/>
      <c r="AC54" s="212"/>
      <c r="AD54" s="212"/>
      <c r="AE54" s="212"/>
      <c r="AF54" s="212"/>
      <c r="AG54" s="212" t="s">
        <v>2005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45</v>
      </c>
      <c r="B55" s="250" t="s">
        <v>1997</v>
      </c>
      <c r="C55" s="260" t="s">
        <v>2633</v>
      </c>
      <c r="D55" s="251" t="s">
        <v>576</v>
      </c>
      <c r="E55" s="252">
        <v>1</v>
      </c>
      <c r="F55" s="253"/>
      <c r="G55" s="254">
        <f>ROUND(E55*F55,2)</f>
        <v>0</v>
      </c>
      <c r="H55" s="253"/>
      <c r="I55" s="254">
        <f>ROUND(E55*H55,2)</f>
        <v>0</v>
      </c>
      <c r="J55" s="253"/>
      <c r="K55" s="254">
        <f>ROUND(E55*J55,2)</f>
        <v>0</v>
      </c>
      <c r="L55" s="254">
        <v>21</v>
      </c>
      <c r="M55" s="254">
        <f>G55*(1+L55/100)</f>
        <v>0</v>
      </c>
      <c r="N55" s="252">
        <v>0</v>
      </c>
      <c r="O55" s="252">
        <f>ROUND(E55*N55,2)</f>
        <v>0</v>
      </c>
      <c r="P55" s="252">
        <v>0</v>
      </c>
      <c r="Q55" s="252">
        <f>ROUND(E55*P55,2)</f>
        <v>0</v>
      </c>
      <c r="R55" s="254"/>
      <c r="S55" s="254" t="s">
        <v>413</v>
      </c>
      <c r="T55" s="255" t="s">
        <v>353</v>
      </c>
      <c r="U55" s="223">
        <v>0</v>
      </c>
      <c r="V55" s="223">
        <f>ROUND(E55*U55,2)</f>
        <v>0</v>
      </c>
      <c r="W55" s="223"/>
      <c r="X55" s="223" t="s">
        <v>1999</v>
      </c>
      <c r="Y55" s="223" t="s">
        <v>355</v>
      </c>
      <c r="Z55" s="212"/>
      <c r="AA55" s="212"/>
      <c r="AB55" s="212"/>
      <c r="AC55" s="212"/>
      <c r="AD55" s="212"/>
      <c r="AE55" s="212"/>
      <c r="AF55" s="212"/>
      <c r="AG55" s="212" t="s">
        <v>2000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46</v>
      </c>
      <c r="B56" s="250" t="s">
        <v>1997</v>
      </c>
      <c r="C56" s="260" t="s">
        <v>2634</v>
      </c>
      <c r="D56" s="251" t="s">
        <v>576</v>
      </c>
      <c r="E56" s="252">
        <v>6</v>
      </c>
      <c r="F56" s="253"/>
      <c r="G56" s="254">
        <f>ROUND(E56*F56,2)</f>
        <v>0</v>
      </c>
      <c r="H56" s="253"/>
      <c r="I56" s="254">
        <f>ROUND(E56*H56,2)</f>
        <v>0</v>
      </c>
      <c r="J56" s="253"/>
      <c r="K56" s="254">
        <f>ROUND(E56*J56,2)</f>
        <v>0</v>
      </c>
      <c r="L56" s="254">
        <v>21</v>
      </c>
      <c r="M56" s="254">
        <f>G56*(1+L56/100)</f>
        <v>0</v>
      </c>
      <c r="N56" s="252">
        <v>0</v>
      </c>
      <c r="O56" s="252">
        <f>ROUND(E56*N56,2)</f>
        <v>0</v>
      </c>
      <c r="P56" s="252">
        <v>0</v>
      </c>
      <c r="Q56" s="252">
        <f>ROUND(E56*P56,2)</f>
        <v>0</v>
      </c>
      <c r="R56" s="254"/>
      <c r="S56" s="254" t="s">
        <v>413</v>
      </c>
      <c r="T56" s="255" t="s">
        <v>353</v>
      </c>
      <c r="U56" s="223">
        <v>0</v>
      </c>
      <c r="V56" s="223">
        <f>ROUND(E56*U56,2)</f>
        <v>0</v>
      </c>
      <c r="W56" s="223"/>
      <c r="X56" s="223" t="s">
        <v>1999</v>
      </c>
      <c r="Y56" s="223" t="s">
        <v>355</v>
      </c>
      <c r="Z56" s="212"/>
      <c r="AA56" s="212"/>
      <c r="AB56" s="212"/>
      <c r="AC56" s="212"/>
      <c r="AD56" s="212"/>
      <c r="AE56" s="212"/>
      <c r="AF56" s="212"/>
      <c r="AG56" s="212" t="s">
        <v>2000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9">
        <v>47</v>
      </c>
      <c r="B57" s="250" t="s">
        <v>1997</v>
      </c>
      <c r="C57" s="260" t="s">
        <v>2635</v>
      </c>
      <c r="D57" s="251" t="s">
        <v>576</v>
      </c>
      <c r="E57" s="252">
        <v>1</v>
      </c>
      <c r="F57" s="253"/>
      <c r="G57" s="254">
        <f>ROUND(E57*F57,2)</f>
        <v>0</v>
      </c>
      <c r="H57" s="253"/>
      <c r="I57" s="254">
        <f>ROUND(E57*H57,2)</f>
        <v>0</v>
      </c>
      <c r="J57" s="253"/>
      <c r="K57" s="254">
        <f>ROUND(E57*J57,2)</f>
        <v>0</v>
      </c>
      <c r="L57" s="254">
        <v>21</v>
      </c>
      <c r="M57" s="254">
        <f>G57*(1+L57/100)</f>
        <v>0</v>
      </c>
      <c r="N57" s="252">
        <v>0</v>
      </c>
      <c r="O57" s="252">
        <f>ROUND(E57*N57,2)</f>
        <v>0</v>
      </c>
      <c r="P57" s="252">
        <v>0</v>
      </c>
      <c r="Q57" s="252">
        <f>ROUND(E57*P57,2)</f>
        <v>0</v>
      </c>
      <c r="R57" s="254"/>
      <c r="S57" s="254" t="s">
        <v>413</v>
      </c>
      <c r="T57" s="255" t="s">
        <v>353</v>
      </c>
      <c r="U57" s="223">
        <v>0</v>
      </c>
      <c r="V57" s="223">
        <f>ROUND(E57*U57,2)</f>
        <v>0</v>
      </c>
      <c r="W57" s="223"/>
      <c r="X57" s="223" t="s">
        <v>1999</v>
      </c>
      <c r="Y57" s="223" t="s">
        <v>355</v>
      </c>
      <c r="Z57" s="212"/>
      <c r="AA57" s="212"/>
      <c r="AB57" s="212"/>
      <c r="AC57" s="212"/>
      <c r="AD57" s="212"/>
      <c r="AE57" s="212"/>
      <c r="AF57" s="212"/>
      <c r="AG57" s="212" t="s">
        <v>2000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48</v>
      </c>
      <c r="B58" s="250" t="s">
        <v>1997</v>
      </c>
      <c r="C58" s="260" t="s">
        <v>2636</v>
      </c>
      <c r="D58" s="251" t="s">
        <v>1751</v>
      </c>
      <c r="E58" s="252">
        <v>1</v>
      </c>
      <c r="F58" s="253"/>
      <c r="G58" s="254">
        <f>ROUND(E58*F58,2)</f>
        <v>0</v>
      </c>
      <c r="H58" s="253"/>
      <c r="I58" s="254">
        <f>ROUND(E58*H58,2)</f>
        <v>0</v>
      </c>
      <c r="J58" s="253"/>
      <c r="K58" s="254">
        <f>ROUND(E58*J58,2)</f>
        <v>0</v>
      </c>
      <c r="L58" s="254">
        <v>21</v>
      </c>
      <c r="M58" s="254">
        <f>G58*(1+L58/100)</f>
        <v>0</v>
      </c>
      <c r="N58" s="252">
        <v>0</v>
      </c>
      <c r="O58" s="252">
        <f>ROUND(E58*N58,2)</f>
        <v>0</v>
      </c>
      <c r="P58" s="252">
        <v>0</v>
      </c>
      <c r="Q58" s="252">
        <f>ROUND(E58*P58,2)</f>
        <v>0</v>
      </c>
      <c r="R58" s="254"/>
      <c r="S58" s="254" t="s">
        <v>413</v>
      </c>
      <c r="T58" s="255" t="s">
        <v>353</v>
      </c>
      <c r="U58" s="223">
        <v>0</v>
      </c>
      <c r="V58" s="223">
        <f>ROUND(E58*U58,2)</f>
        <v>0</v>
      </c>
      <c r="W58" s="223"/>
      <c r="X58" s="223" t="s">
        <v>1999</v>
      </c>
      <c r="Y58" s="223" t="s">
        <v>355</v>
      </c>
      <c r="Z58" s="212"/>
      <c r="AA58" s="212"/>
      <c r="AB58" s="212"/>
      <c r="AC58" s="212"/>
      <c r="AD58" s="212"/>
      <c r="AE58" s="212"/>
      <c r="AF58" s="212"/>
      <c r="AG58" s="212" t="s">
        <v>2000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9">
        <v>49</v>
      </c>
      <c r="B59" s="250" t="s">
        <v>1997</v>
      </c>
      <c r="C59" s="260" t="s">
        <v>2637</v>
      </c>
      <c r="D59" s="251" t="s">
        <v>537</v>
      </c>
      <c r="E59" s="252">
        <v>2</v>
      </c>
      <c r="F59" s="253"/>
      <c r="G59" s="254">
        <f>ROUND(E59*F59,2)</f>
        <v>0</v>
      </c>
      <c r="H59" s="253"/>
      <c r="I59" s="254">
        <f>ROUND(E59*H59,2)</f>
        <v>0</v>
      </c>
      <c r="J59" s="253"/>
      <c r="K59" s="254">
        <f>ROUND(E59*J59,2)</f>
        <v>0</v>
      </c>
      <c r="L59" s="254">
        <v>21</v>
      </c>
      <c r="M59" s="254">
        <f>G59*(1+L59/100)</f>
        <v>0</v>
      </c>
      <c r="N59" s="252">
        <v>0</v>
      </c>
      <c r="O59" s="252">
        <f>ROUND(E59*N59,2)</f>
        <v>0</v>
      </c>
      <c r="P59" s="252">
        <v>0</v>
      </c>
      <c r="Q59" s="252">
        <f>ROUND(E59*P59,2)</f>
        <v>0</v>
      </c>
      <c r="R59" s="254"/>
      <c r="S59" s="254" t="s">
        <v>413</v>
      </c>
      <c r="T59" s="255" t="s">
        <v>353</v>
      </c>
      <c r="U59" s="223">
        <v>0</v>
      </c>
      <c r="V59" s="223">
        <f>ROUND(E59*U59,2)</f>
        <v>0</v>
      </c>
      <c r="W59" s="223"/>
      <c r="X59" s="223" t="s">
        <v>1999</v>
      </c>
      <c r="Y59" s="223" t="s">
        <v>355</v>
      </c>
      <c r="Z59" s="212"/>
      <c r="AA59" s="212"/>
      <c r="AB59" s="212"/>
      <c r="AC59" s="212"/>
      <c r="AD59" s="212"/>
      <c r="AE59" s="212"/>
      <c r="AF59" s="212"/>
      <c r="AG59" s="212" t="s">
        <v>2000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9">
        <v>50</v>
      </c>
      <c r="B60" s="250" t="s">
        <v>1997</v>
      </c>
      <c r="C60" s="260" t="s">
        <v>2638</v>
      </c>
      <c r="D60" s="251" t="s">
        <v>537</v>
      </c>
      <c r="E60" s="252">
        <v>1</v>
      </c>
      <c r="F60" s="253"/>
      <c r="G60" s="254">
        <f>ROUND(E60*F60,2)</f>
        <v>0</v>
      </c>
      <c r="H60" s="253"/>
      <c r="I60" s="254">
        <f>ROUND(E60*H60,2)</f>
        <v>0</v>
      </c>
      <c r="J60" s="253"/>
      <c r="K60" s="254">
        <f>ROUND(E60*J60,2)</f>
        <v>0</v>
      </c>
      <c r="L60" s="254">
        <v>21</v>
      </c>
      <c r="M60" s="254">
        <f>G60*(1+L60/100)</f>
        <v>0</v>
      </c>
      <c r="N60" s="252">
        <v>0</v>
      </c>
      <c r="O60" s="252">
        <f>ROUND(E60*N60,2)</f>
        <v>0</v>
      </c>
      <c r="P60" s="252">
        <v>0</v>
      </c>
      <c r="Q60" s="252">
        <f>ROUND(E60*P60,2)</f>
        <v>0</v>
      </c>
      <c r="R60" s="254"/>
      <c r="S60" s="254" t="s">
        <v>413</v>
      </c>
      <c r="T60" s="255" t="s">
        <v>353</v>
      </c>
      <c r="U60" s="223">
        <v>0</v>
      </c>
      <c r="V60" s="223">
        <f>ROUND(E60*U60,2)</f>
        <v>0</v>
      </c>
      <c r="W60" s="223"/>
      <c r="X60" s="223" t="s">
        <v>1999</v>
      </c>
      <c r="Y60" s="223" t="s">
        <v>355</v>
      </c>
      <c r="Z60" s="212"/>
      <c r="AA60" s="212"/>
      <c r="AB60" s="212"/>
      <c r="AC60" s="212"/>
      <c r="AD60" s="212"/>
      <c r="AE60" s="212"/>
      <c r="AF60" s="212"/>
      <c r="AG60" s="212" t="s">
        <v>2000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9">
        <v>51</v>
      </c>
      <c r="B61" s="250" t="s">
        <v>1997</v>
      </c>
      <c r="C61" s="260" t="s">
        <v>2639</v>
      </c>
      <c r="D61" s="251" t="s">
        <v>486</v>
      </c>
      <c r="E61" s="252">
        <v>1.1000000000000001</v>
      </c>
      <c r="F61" s="253"/>
      <c r="G61" s="254">
        <f>ROUND(E61*F61,2)</f>
        <v>0</v>
      </c>
      <c r="H61" s="253"/>
      <c r="I61" s="254">
        <f>ROUND(E61*H61,2)</f>
        <v>0</v>
      </c>
      <c r="J61" s="253"/>
      <c r="K61" s="254">
        <f>ROUND(E61*J61,2)</f>
        <v>0</v>
      </c>
      <c r="L61" s="254">
        <v>21</v>
      </c>
      <c r="M61" s="254">
        <f>G61*(1+L61/100)</f>
        <v>0</v>
      </c>
      <c r="N61" s="252">
        <v>0</v>
      </c>
      <c r="O61" s="252">
        <f>ROUND(E61*N61,2)</f>
        <v>0</v>
      </c>
      <c r="P61" s="252">
        <v>0</v>
      </c>
      <c r="Q61" s="252">
        <f>ROUND(E61*P61,2)</f>
        <v>0</v>
      </c>
      <c r="R61" s="254"/>
      <c r="S61" s="254" t="s">
        <v>413</v>
      </c>
      <c r="T61" s="255" t="s">
        <v>353</v>
      </c>
      <c r="U61" s="223">
        <v>0</v>
      </c>
      <c r="V61" s="223">
        <f>ROUND(E61*U61,2)</f>
        <v>0</v>
      </c>
      <c r="W61" s="223"/>
      <c r="X61" s="223" t="s">
        <v>1999</v>
      </c>
      <c r="Y61" s="223" t="s">
        <v>355</v>
      </c>
      <c r="Z61" s="212"/>
      <c r="AA61" s="212"/>
      <c r="AB61" s="212"/>
      <c r="AC61" s="212"/>
      <c r="AD61" s="212"/>
      <c r="AE61" s="212"/>
      <c r="AF61" s="212"/>
      <c r="AG61" s="212" t="s">
        <v>2005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9">
        <v>52</v>
      </c>
      <c r="B62" s="250" t="s">
        <v>1997</v>
      </c>
      <c r="C62" s="260" t="s">
        <v>2102</v>
      </c>
      <c r="D62" s="251" t="s">
        <v>450</v>
      </c>
      <c r="E62" s="252">
        <v>0.4</v>
      </c>
      <c r="F62" s="253"/>
      <c r="G62" s="254">
        <f>ROUND(E62*F62,2)</f>
        <v>0</v>
      </c>
      <c r="H62" s="253"/>
      <c r="I62" s="254">
        <f>ROUND(E62*H62,2)</f>
        <v>0</v>
      </c>
      <c r="J62" s="253"/>
      <c r="K62" s="254">
        <f>ROUND(E62*J62,2)</f>
        <v>0</v>
      </c>
      <c r="L62" s="254">
        <v>21</v>
      </c>
      <c r="M62" s="254">
        <f>G62*(1+L62/100)</f>
        <v>0</v>
      </c>
      <c r="N62" s="252">
        <v>0</v>
      </c>
      <c r="O62" s="252">
        <f>ROUND(E62*N62,2)</f>
        <v>0</v>
      </c>
      <c r="P62" s="252">
        <v>0</v>
      </c>
      <c r="Q62" s="252">
        <f>ROUND(E62*P62,2)</f>
        <v>0</v>
      </c>
      <c r="R62" s="254"/>
      <c r="S62" s="254" t="s">
        <v>413</v>
      </c>
      <c r="T62" s="255" t="s">
        <v>353</v>
      </c>
      <c r="U62" s="223">
        <v>0</v>
      </c>
      <c r="V62" s="223">
        <f>ROUND(E62*U62,2)</f>
        <v>0</v>
      </c>
      <c r="W62" s="223"/>
      <c r="X62" s="223" t="s">
        <v>1999</v>
      </c>
      <c r="Y62" s="223" t="s">
        <v>355</v>
      </c>
      <c r="Z62" s="212"/>
      <c r="AA62" s="212"/>
      <c r="AB62" s="212"/>
      <c r="AC62" s="212"/>
      <c r="AD62" s="212"/>
      <c r="AE62" s="212"/>
      <c r="AF62" s="212"/>
      <c r="AG62" s="212" t="s">
        <v>2000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9">
        <v>53</v>
      </c>
      <c r="B63" s="240" t="s">
        <v>1994</v>
      </c>
      <c r="C63" s="257" t="s">
        <v>2103</v>
      </c>
      <c r="D63" s="241" t="s">
        <v>1751</v>
      </c>
      <c r="E63" s="242">
        <v>1</v>
      </c>
      <c r="F63" s="243"/>
      <c r="G63" s="244">
        <f>ROUND(E63*F63,2)</f>
        <v>0</v>
      </c>
      <c r="H63" s="243"/>
      <c r="I63" s="244">
        <f>ROUND(E63*H63,2)</f>
        <v>0</v>
      </c>
      <c r="J63" s="243"/>
      <c r="K63" s="244">
        <f>ROUND(E63*J63,2)</f>
        <v>0</v>
      </c>
      <c r="L63" s="244">
        <v>21</v>
      </c>
      <c r="M63" s="244">
        <f>G63*(1+L63/100)</f>
        <v>0</v>
      </c>
      <c r="N63" s="242">
        <v>0</v>
      </c>
      <c r="O63" s="242">
        <f>ROUND(E63*N63,2)</f>
        <v>0</v>
      </c>
      <c r="P63" s="242">
        <v>0</v>
      </c>
      <c r="Q63" s="242">
        <f>ROUND(E63*P63,2)</f>
        <v>0</v>
      </c>
      <c r="R63" s="244"/>
      <c r="S63" s="244" t="s">
        <v>413</v>
      </c>
      <c r="T63" s="245" t="s">
        <v>353</v>
      </c>
      <c r="U63" s="223">
        <v>0</v>
      </c>
      <c r="V63" s="223">
        <f>ROUND(E63*U63,2)</f>
        <v>0</v>
      </c>
      <c r="W63" s="223"/>
      <c r="X63" s="223" t="s">
        <v>1999</v>
      </c>
      <c r="Y63" s="223" t="s">
        <v>355</v>
      </c>
      <c r="Z63" s="212"/>
      <c r="AA63" s="212"/>
      <c r="AB63" s="212"/>
      <c r="AC63" s="212"/>
      <c r="AD63" s="212"/>
      <c r="AE63" s="212"/>
      <c r="AF63" s="212"/>
      <c r="AG63" s="212" t="s">
        <v>2005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
      <c r="A64" s="3"/>
      <c r="B64" s="4"/>
      <c r="C64" s="261"/>
      <c r="D64" s="6"/>
      <c r="E64" s="3"/>
      <c r="F64" s="3"/>
      <c r="G64" s="3"/>
      <c r="H64" s="3"/>
      <c r="I64" s="3"/>
      <c r="J64" s="3"/>
      <c r="K64" s="3"/>
      <c r="L64" s="3"/>
      <c r="M64" s="3"/>
      <c r="N64" s="3"/>
      <c r="O64" s="3"/>
      <c r="P64" s="3"/>
      <c r="Q64" s="3"/>
      <c r="R64" s="3"/>
      <c r="S64" s="3"/>
      <c r="T64" s="3"/>
      <c r="U64" s="3"/>
      <c r="V64" s="3"/>
      <c r="W64" s="3"/>
      <c r="X64" s="3"/>
      <c r="Y64" s="3"/>
      <c r="AE64">
        <v>12</v>
      </c>
      <c r="AF64">
        <v>21</v>
      </c>
      <c r="AG64" t="s">
        <v>333</v>
      </c>
    </row>
    <row r="65" spans="1:33" x14ac:dyDescent="0.2">
      <c r="A65" s="215"/>
      <c r="B65" s="216" t="s">
        <v>29</v>
      </c>
      <c r="C65" s="262"/>
      <c r="D65" s="217"/>
      <c r="E65" s="218"/>
      <c r="F65" s="218"/>
      <c r="G65" s="238">
        <f>G8+G21+G53</f>
        <v>0</v>
      </c>
      <c r="H65" s="3"/>
      <c r="I65" s="3"/>
      <c r="J65" s="3"/>
      <c r="K65" s="3"/>
      <c r="L65" s="3"/>
      <c r="M65" s="3"/>
      <c r="N65" s="3"/>
      <c r="O65" s="3"/>
      <c r="P65" s="3"/>
      <c r="Q65" s="3"/>
      <c r="R65" s="3"/>
      <c r="S65" s="3"/>
      <c r="T65" s="3"/>
      <c r="U65" s="3"/>
      <c r="V65" s="3"/>
      <c r="W65" s="3"/>
      <c r="X65" s="3"/>
      <c r="Y65" s="3"/>
      <c r="AE65">
        <f>SUMIF(L7:L63,AE64,G7:G63)</f>
        <v>0</v>
      </c>
      <c r="AF65">
        <f>SUMIF(L7:L63,AF64,G7:G63)</f>
        <v>0</v>
      </c>
      <c r="AG65" t="s">
        <v>429</v>
      </c>
    </row>
    <row r="66" spans="1:33" x14ac:dyDescent="0.2">
      <c r="C66" s="263"/>
      <c r="D66" s="10"/>
      <c r="AG66" t="s">
        <v>431</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KvRoCLoOgLSilzHcTzi5hwdVAKJWkrRH7aeCyeZDVPIDPoWxIPbE+ZAQIeKY2xO61uCMN6JqWrzIuKaMgmv+g==" saltValue="ZtchX60i05tCDflbb1zgC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7185-32E1-46E0-BB6A-DA099257F3F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95</v>
      </c>
      <c r="C3" s="201" t="s">
        <v>96</v>
      </c>
      <c r="D3" s="199"/>
      <c r="E3" s="199"/>
      <c r="F3" s="199"/>
      <c r="G3" s="200"/>
      <c r="AC3" s="176" t="s">
        <v>321</v>
      </c>
      <c r="AG3" t="s">
        <v>323</v>
      </c>
    </row>
    <row r="4" spans="1:60" ht="24.95" customHeight="1" x14ac:dyDescent="0.2">
      <c r="A4" s="202" t="s">
        <v>9</v>
      </c>
      <c r="B4" s="203" t="s">
        <v>97</v>
      </c>
      <c r="C4" s="204" t="s">
        <v>98</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282</v>
      </c>
      <c r="C8" s="256" t="s">
        <v>283</v>
      </c>
      <c r="D8" s="231"/>
      <c r="E8" s="232"/>
      <c r="F8" s="233"/>
      <c r="G8" s="233">
        <f>SUMIF(AG9:AG18,"&lt;&gt;NOR",G9:G18)</f>
        <v>0</v>
      </c>
      <c r="H8" s="233"/>
      <c r="I8" s="233">
        <f>SUM(I9:I18)</f>
        <v>0</v>
      </c>
      <c r="J8" s="233"/>
      <c r="K8" s="233">
        <f>SUM(K9:K18)</f>
        <v>0</v>
      </c>
      <c r="L8" s="233"/>
      <c r="M8" s="233">
        <f>SUM(M9:M18)</f>
        <v>0</v>
      </c>
      <c r="N8" s="232"/>
      <c r="O8" s="232">
        <f>SUM(O9:O18)</f>
        <v>0.16</v>
      </c>
      <c r="P8" s="232"/>
      <c r="Q8" s="232">
        <f>SUM(Q9:Q18)</f>
        <v>0</v>
      </c>
      <c r="R8" s="233"/>
      <c r="S8" s="233"/>
      <c r="T8" s="234"/>
      <c r="U8" s="228"/>
      <c r="V8" s="228">
        <f>SUM(V9:V18)</f>
        <v>0</v>
      </c>
      <c r="W8" s="228"/>
      <c r="X8" s="228"/>
      <c r="Y8" s="228"/>
      <c r="AG8" t="s">
        <v>348</v>
      </c>
    </row>
    <row r="9" spans="1:60" outlineLevel="1" x14ac:dyDescent="0.2">
      <c r="A9" s="249">
        <v>1</v>
      </c>
      <c r="B9" s="250" t="s">
        <v>2640</v>
      </c>
      <c r="C9" s="260" t="s">
        <v>2641</v>
      </c>
      <c r="D9" s="251" t="s">
        <v>537</v>
      </c>
      <c r="E9" s="252">
        <v>260</v>
      </c>
      <c r="F9" s="253"/>
      <c r="G9" s="254">
        <f>ROUND(E9*F9,2)</f>
        <v>0</v>
      </c>
      <c r="H9" s="253"/>
      <c r="I9" s="254">
        <f>ROUND(E9*H9,2)</f>
        <v>0</v>
      </c>
      <c r="J9" s="253"/>
      <c r="K9" s="254">
        <f>ROUND(E9*J9,2)</f>
        <v>0</v>
      </c>
      <c r="L9" s="254">
        <v>21</v>
      </c>
      <c r="M9" s="254">
        <f>G9*(1+L9/100)</f>
        <v>0</v>
      </c>
      <c r="N9" s="252">
        <v>4.0000000000000002E-4</v>
      </c>
      <c r="O9" s="252">
        <f>ROUND(E9*N9,2)</f>
        <v>0.1</v>
      </c>
      <c r="P9" s="252">
        <v>0</v>
      </c>
      <c r="Q9" s="252">
        <f>ROUND(E9*P9,2)</f>
        <v>0</v>
      </c>
      <c r="R9" s="254"/>
      <c r="S9" s="254" t="s">
        <v>2172</v>
      </c>
      <c r="T9" s="255" t="s">
        <v>2173</v>
      </c>
      <c r="U9" s="223">
        <v>0</v>
      </c>
      <c r="V9" s="223">
        <f>ROUND(E9*U9,2)</f>
        <v>0</v>
      </c>
      <c r="W9" s="223"/>
      <c r="X9" s="223" t="s">
        <v>526</v>
      </c>
      <c r="Y9" s="223" t="s">
        <v>355</v>
      </c>
      <c r="Z9" s="212"/>
      <c r="AA9" s="212"/>
      <c r="AB9" s="212"/>
      <c r="AC9" s="212"/>
      <c r="AD9" s="212"/>
      <c r="AE9" s="212"/>
      <c r="AF9" s="212"/>
      <c r="AG9" s="212" t="s">
        <v>2002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49">
        <v>2</v>
      </c>
      <c r="B10" s="250" t="s">
        <v>2642</v>
      </c>
      <c r="C10" s="260" t="s">
        <v>2643</v>
      </c>
      <c r="D10" s="251" t="s">
        <v>537</v>
      </c>
      <c r="E10" s="252">
        <v>260</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2172</v>
      </c>
      <c r="T10" s="255" t="s">
        <v>2173</v>
      </c>
      <c r="U10" s="223">
        <v>0</v>
      </c>
      <c r="V10" s="223">
        <f>ROUND(E10*U10,2)</f>
        <v>0</v>
      </c>
      <c r="W10" s="223"/>
      <c r="X10" s="223" t="s">
        <v>437</v>
      </c>
      <c r="Y10" s="223" t="s">
        <v>355</v>
      </c>
      <c r="Z10" s="212"/>
      <c r="AA10" s="212"/>
      <c r="AB10" s="212"/>
      <c r="AC10" s="212"/>
      <c r="AD10" s="212"/>
      <c r="AE10" s="212"/>
      <c r="AF10" s="212"/>
      <c r="AG10" s="212" t="s">
        <v>1695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2644</v>
      </c>
      <c r="C11" s="260" t="s">
        <v>2645</v>
      </c>
      <c r="D11" s="251" t="s">
        <v>2105</v>
      </c>
      <c r="E11" s="252">
        <v>0.26</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437</v>
      </c>
      <c r="Y11" s="223" t="s">
        <v>355</v>
      </c>
      <c r="Z11" s="212"/>
      <c r="AA11" s="212"/>
      <c r="AB11" s="212"/>
      <c r="AC11" s="212"/>
      <c r="AD11" s="212"/>
      <c r="AE11" s="212"/>
      <c r="AF11" s="212"/>
      <c r="AG11" s="212" t="s">
        <v>1695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49">
        <v>4</v>
      </c>
      <c r="B12" s="250" t="s">
        <v>2646</v>
      </c>
      <c r="C12" s="260" t="s">
        <v>2647</v>
      </c>
      <c r="D12" s="251" t="s">
        <v>576</v>
      </c>
      <c r="E12" s="252">
        <v>5</v>
      </c>
      <c r="F12" s="253"/>
      <c r="G12" s="254">
        <f>ROUND(E12*F12,2)</f>
        <v>0</v>
      </c>
      <c r="H12" s="253"/>
      <c r="I12" s="254">
        <f>ROUND(E12*H12,2)</f>
        <v>0</v>
      </c>
      <c r="J12" s="253"/>
      <c r="K12" s="254">
        <f>ROUND(E12*J12,2)</f>
        <v>0</v>
      </c>
      <c r="L12" s="254">
        <v>21</v>
      </c>
      <c r="M12" s="254">
        <f>G12*(1+L12/100)</f>
        <v>0</v>
      </c>
      <c r="N12" s="252">
        <v>0</v>
      </c>
      <c r="O12" s="252">
        <f>ROUND(E12*N12,2)</f>
        <v>0</v>
      </c>
      <c r="P12" s="252">
        <v>0</v>
      </c>
      <c r="Q12" s="252">
        <f>ROUND(E12*P12,2)</f>
        <v>0</v>
      </c>
      <c r="R12" s="254"/>
      <c r="S12" s="254" t="s">
        <v>413</v>
      </c>
      <c r="T12" s="255" t="s">
        <v>353</v>
      </c>
      <c r="U12" s="223">
        <v>0</v>
      </c>
      <c r="V12" s="223">
        <f>ROUND(E12*U12,2)</f>
        <v>0</v>
      </c>
      <c r="W12" s="223"/>
      <c r="X12" s="223" t="s">
        <v>526</v>
      </c>
      <c r="Y12" s="223" t="s">
        <v>355</v>
      </c>
      <c r="Z12" s="212"/>
      <c r="AA12" s="212"/>
      <c r="AB12" s="212"/>
      <c r="AC12" s="212"/>
      <c r="AD12" s="212"/>
      <c r="AE12" s="212"/>
      <c r="AF12" s="212"/>
      <c r="AG12" s="212" t="s">
        <v>2002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2648</v>
      </c>
      <c r="C13" s="260" t="s">
        <v>2649</v>
      </c>
      <c r="D13" s="251" t="s">
        <v>576</v>
      </c>
      <c r="E13" s="252">
        <v>4</v>
      </c>
      <c r="F13" s="253"/>
      <c r="G13" s="254">
        <f>ROUND(E13*F13,2)</f>
        <v>0</v>
      </c>
      <c r="H13" s="253"/>
      <c r="I13" s="254">
        <f>ROUND(E13*H13,2)</f>
        <v>0</v>
      </c>
      <c r="J13" s="253"/>
      <c r="K13" s="254">
        <f>ROUND(E13*J13,2)</f>
        <v>0</v>
      </c>
      <c r="L13" s="254">
        <v>21</v>
      </c>
      <c r="M13" s="254">
        <f>G13*(1+L13/100)</f>
        <v>0</v>
      </c>
      <c r="N13" s="252">
        <v>1.6000000000000001E-4</v>
      </c>
      <c r="O13" s="252">
        <f>ROUND(E13*N13,2)</f>
        <v>0</v>
      </c>
      <c r="P13" s="252">
        <v>0</v>
      </c>
      <c r="Q13" s="252">
        <f>ROUND(E13*P13,2)</f>
        <v>0</v>
      </c>
      <c r="R13" s="254"/>
      <c r="S13" s="254" t="s">
        <v>413</v>
      </c>
      <c r="T13" s="255" t="s">
        <v>353</v>
      </c>
      <c r="U13" s="223">
        <v>0</v>
      </c>
      <c r="V13" s="223">
        <f>ROUND(E13*U13,2)</f>
        <v>0</v>
      </c>
      <c r="W13" s="223"/>
      <c r="X13" s="223" t="s">
        <v>526</v>
      </c>
      <c r="Y13" s="223" t="s">
        <v>355</v>
      </c>
      <c r="Z13" s="212"/>
      <c r="AA13" s="212"/>
      <c r="AB13" s="212"/>
      <c r="AC13" s="212"/>
      <c r="AD13" s="212"/>
      <c r="AE13" s="212"/>
      <c r="AF13" s="212"/>
      <c r="AG13" s="212" t="s">
        <v>2002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2650</v>
      </c>
      <c r="C14" s="260" t="s">
        <v>2651</v>
      </c>
      <c r="D14" s="251" t="s">
        <v>576</v>
      </c>
      <c r="E14" s="252">
        <v>4</v>
      </c>
      <c r="F14" s="253"/>
      <c r="G14" s="254">
        <f>ROUND(E14*F14,2)</f>
        <v>0</v>
      </c>
      <c r="H14" s="253"/>
      <c r="I14" s="254">
        <f>ROUND(E14*H14,2)</f>
        <v>0</v>
      </c>
      <c r="J14" s="253"/>
      <c r="K14" s="254">
        <f>ROUND(E14*J14,2)</f>
        <v>0</v>
      </c>
      <c r="L14" s="254">
        <v>21</v>
      </c>
      <c r="M14" s="254">
        <f>G14*(1+L14/100)</f>
        <v>0</v>
      </c>
      <c r="N14" s="252">
        <v>1.6000000000000001E-4</v>
      </c>
      <c r="O14" s="252">
        <f>ROUND(E14*N14,2)</f>
        <v>0</v>
      </c>
      <c r="P14" s="252">
        <v>0</v>
      </c>
      <c r="Q14" s="252">
        <f>ROUND(E14*P14,2)</f>
        <v>0</v>
      </c>
      <c r="R14" s="254"/>
      <c r="S14" s="254" t="s">
        <v>413</v>
      </c>
      <c r="T14" s="255" t="s">
        <v>353</v>
      </c>
      <c r="U14" s="223">
        <v>0</v>
      </c>
      <c r="V14" s="223">
        <f>ROUND(E14*U14,2)</f>
        <v>0</v>
      </c>
      <c r="W14" s="223"/>
      <c r="X14" s="223" t="s">
        <v>526</v>
      </c>
      <c r="Y14" s="223" t="s">
        <v>355</v>
      </c>
      <c r="Z14" s="212"/>
      <c r="AA14" s="212"/>
      <c r="AB14" s="212"/>
      <c r="AC14" s="212"/>
      <c r="AD14" s="212"/>
      <c r="AE14" s="212"/>
      <c r="AF14" s="212"/>
      <c r="AG14" s="212" t="s">
        <v>2002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49">
        <v>7</v>
      </c>
      <c r="B15" s="250" t="s">
        <v>2652</v>
      </c>
      <c r="C15" s="260" t="s">
        <v>2653</v>
      </c>
      <c r="D15" s="251" t="s">
        <v>537</v>
      </c>
      <c r="E15" s="252">
        <v>60</v>
      </c>
      <c r="F15" s="253"/>
      <c r="G15" s="254">
        <f>ROUND(E15*F15,2)</f>
        <v>0</v>
      </c>
      <c r="H15" s="253"/>
      <c r="I15" s="254">
        <f>ROUND(E15*H15,2)</f>
        <v>0</v>
      </c>
      <c r="J15" s="253"/>
      <c r="K15" s="254">
        <f>ROUND(E15*J15,2)</f>
        <v>0</v>
      </c>
      <c r="L15" s="254">
        <v>21</v>
      </c>
      <c r="M15" s="254">
        <f>G15*(1+L15/100)</f>
        <v>0</v>
      </c>
      <c r="N15" s="252">
        <v>9.2000000000000003E-4</v>
      </c>
      <c r="O15" s="252">
        <f>ROUND(E15*N15,2)</f>
        <v>0.06</v>
      </c>
      <c r="P15" s="252">
        <v>0</v>
      </c>
      <c r="Q15" s="252">
        <f>ROUND(E15*P15,2)</f>
        <v>0</v>
      </c>
      <c r="R15" s="254"/>
      <c r="S15" s="254" t="s">
        <v>2172</v>
      </c>
      <c r="T15" s="255" t="s">
        <v>2173</v>
      </c>
      <c r="U15" s="223">
        <v>0</v>
      </c>
      <c r="V15" s="223">
        <f>ROUND(E15*U15,2)</f>
        <v>0</v>
      </c>
      <c r="W15" s="223"/>
      <c r="X15" s="223" t="s">
        <v>526</v>
      </c>
      <c r="Y15" s="223" t="s">
        <v>355</v>
      </c>
      <c r="Z15" s="212"/>
      <c r="AA15" s="212"/>
      <c r="AB15" s="212"/>
      <c r="AC15" s="212"/>
      <c r="AD15" s="212"/>
      <c r="AE15" s="212"/>
      <c r="AF15" s="212"/>
      <c r="AG15" s="212" t="s">
        <v>2002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9">
        <v>8</v>
      </c>
      <c r="B16" s="250" t="s">
        <v>2654</v>
      </c>
      <c r="C16" s="260" t="s">
        <v>2655</v>
      </c>
      <c r="D16" s="251" t="s">
        <v>537</v>
      </c>
      <c r="E16" s="252">
        <v>60</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2172</v>
      </c>
      <c r="T16" s="255" t="s">
        <v>2173</v>
      </c>
      <c r="U16" s="223">
        <v>0</v>
      </c>
      <c r="V16" s="223">
        <f>ROUND(E16*U16,2)</f>
        <v>0</v>
      </c>
      <c r="W16" s="223"/>
      <c r="X16" s="223" t="s">
        <v>437</v>
      </c>
      <c r="Y16" s="223" t="s">
        <v>355</v>
      </c>
      <c r="Z16" s="212"/>
      <c r="AA16" s="212"/>
      <c r="AB16" s="212"/>
      <c r="AC16" s="212"/>
      <c r="AD16" s="212"/>
      <c r="AE16" s="212"/>
      <c r="AF16" s="212"/>
      <c r="AG16" s="212" t="s">
        <v>1695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2656</v>
      </c>
      <c r="C17" s="260" t="s">
        <v>2657</v>
      </c>
      <c r="D17" s="251" t="s">
        <v>537</v>
      </c>
      <c r="E17" s="252">
        <v>140</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437</v>
      </c>
      <c r="Y17" s="223" t="s">
        <v>355</v>
      </c>
      <c r="Z17" s="212"/>
      <c r="AA17" s="212"/>
      <c r="AB17" s="212"/>
      <c r="AC17" s="212"/>
      <c r="AD17" s="212"/>
      <c r="AE17" s="212"/>
      <c r="AF17" s="212"/>
      <c r="AG17" s="212" t="s">
        <v>1695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2658</v>
      </c>
      <c r="C18" s="260" t="s">
        <v>2659</v>
      </c>
      <c r="D18" s="251" t="s">
        <v>862</v>
      </c>
      <c r="E18" s="252">
        <v>6</v>
      </c>
      <c r="F18" s="253"/>
      <c r="G18" s="254">
        <f>ROUND(E18*F18,2)</f>
        <v>0</v>
      </c>
      <c r="H18" s="253"/>
      <c r="I18" s="254">
        <f>ROUND(E18*H18,2)</f>
        <v>0</v>
      </c>
      <c r="J18" s="253"/>
      <c r="K18" s="254">
        <f>ROUND(E18*J18,2)</f>
        <v>0</v>
      </c>
      <c r="L18" s="254">
        <v>21</v>
      </c>
      <c r="M18" s="254">
        <f>G18*(1+L18/100)</f>
        <v>0</v>
      </c>
      <c r="N18" s="252">
        <v>0</v>
      </c>
      <c r="O18" s="252">
        <f>ROUND(E18*N18,2)</f>
        <v>0</v>
      </c>
      <c r="P18" s="252">
        <v>0</v>
      </c>
      <c r="Q18" s="252">
        <f>ROUND(E18*P18,2)</f>
        <v>0</v>
      </c>
      <c r="R18" s="254"/>
      <c r="S18" s="254" t="s">
        <v>413</v>
      </c>
      <c r="T18" s="255" t="s">
        <v>353</v>
      </c>
      <c r="U18" s="223">
        <v>0</v>
      </c>
      <c r="V18" s="223">
        <f>ROUND(E18*U18,2)</f>
        <v>0</v>
      </c>
      <c r="W18" s="223"/>
      <c r="X18" s="223" t="s">
        <v>526</v>
      </c>
      <c r="Y18" s="223" t="s">
        <v>355</v>
      </c>
      <c r="Z18" s="212"/>
      <c r="AA18" s="212"/>
      <c r="AB18" s="212"/>
      <c r="AC18" s="212"/>
      <c r="AD18" s="212"/>
      <c r="AE18" s="212"/>
      <c r="AF18" s="212"/>
      <c r="AG18" s="212" t="s">
        <v>2002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5.5" x14ac:dyDescent="0.2">
      <c r="A19" s="229" t="s">
        <v>347</v>
      </c>
      <c r="B19" s="230" t="s">
        <v>285</v>
      </c>
      <c r="C19" s="256" t="s">
        <v>288</v>
      </c>
      <c r="D19" s="231"/>
      <c r="E19" s="232"/>
      <c r="F19" s="233"/>
      <c r="G19" s="233">
        <f>SUMIF(AG20:AG34,"&lt;&gt;NOR",G20:G34)</f>
        <v>0</v>
      </c>
      <c r="H19" s="233"/>
      <c r="I19" s="233">
        <f>SUM(I20:I34)</f>
        <v>0</v>
      </c>
      <c r="J19" s="233"/>
      <c r="K19" s="233">
        <f>SUM(K20:K34)</f>
        <v>0</v>
      </c>
      <c r="L19" s="233"/>
      <c r="M19" s="233">
        <f>SUM(M20:M34)</f>
        <v>0</v>
      </c>
      <c r="N19" s="232"/>
      <c r="O19" s="232">
        <f>SUM(O20:O34)</f>
        <v>25.870000000000005</v>
      </c>
      <c r="P19" s="232"/>
      <c r="Q19" s="232">
        <f>SUM(Q20:Q34)</f>
        <v>4.74</v>
      </c>
      <c r="R19" s="233"/>
      <c r="S19" s="233"/>
      <c r="T19" s="234"/>
      <c r="U19" s="228"/>
      <c r="V19" s="228">
        <f>SUM(V20:V34)</f>
        <v>0</v>
      </c>
      <c r="W19" s="228"/>
      <c r="X19" s="228"/>
      <c r="Y19" s="228"/>
      <c r="AG19" t="s">
        <v>348</v>
      </c>
    </row>
    <row r="20" spans="1:60" outlineLevel="1" x14ac:dyDescent="0.2">
      <c r="A20" s="249">
        <v>11</v>
      </c>
      <c r="B20" s="250" t="s">
        <v>2660</v>
      </c>
      <c r="C20" s="260" t="s">
        <v>2661</v>
      </c>
      <c r="D20" s="251" t="s">
        <v>537</v>
      </c>
      <c r="E20" s="252">
        <v>115</v>
      </c>
      <c r="F20" s="253"/>
      <c r="G20" s="254">
        <f>ROUND(E20*F20,2)</f>
        <v>0</v>
      </c>
      <c r="H20" s="253"/>
      <c r="I20" s="254">
        <f>ROUND(E20*H20,2)</f>
        <v>0</v>
      </c>
      <c r="J20" s="253"/>
      <c r="K20" s="254">
        <f>ROUND(E20*J20,2)</f>
        <v>0</v>
      </c>
      <c r="L20" s="254">
        <v>21</v>
      </c>
      <c r="M20" s="254">
        <f>G20*(1+L20/100)</f>
        <v>0</v>
      </c>
      <c r="N20" s="252">
        <v>0.20014999999999999</v>
      </c>
      <c r="O20" s="252">
        <f>ROUND(E20*N20,2)</f>
        <v>23.02</v>
      </c>
      <c r="P20" s="252">
        <v>0</v>
      </c>
      <c r="Q20" s="252">
        <f>ROUND(E20*P20,2)</f>
        <v>0</v>
      </c>
      <c r="R20" s="254"/>
      <c r="S20" s="254" t="s">
        <v>2172</v>
      </c>
      <c r="T20" s="255" t="s">
        <v>2173</v>
      </c>
      <c r="U20" s="223">
        <v>0</v>
      </c>
      <c r="V20" s="223">
        <f>ROUND(E20*U20,2)</f>
        <v>0</v>
      </c>
      <c r="W20" s="223"/>
      <c r="X20" s="223" t="s">
        <v>437</v>
      </c>
      <c r="Y20" s="223" t="s">
        <v>355</v>
      </c>
      <c r="Z20" s="212"/>
      <c r="AA20" s="212"/>
      <c r="AB20" s="212"/>
      <c r="AC20" s="212"/>
      <c r="AD20" s="212"/>
      <c r="AE20" s="212"/>
      <c r="AF20" s="212"/>
      <c r="AG20" s="212" t="s">
        <v>1695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12</v>
      </c>
      <c r="B21" s="250" t="s">
        <v>2662</v>
      </c>
      <c r="C21" s="260" t="s">
        <v>2663</v>
      </c>
      <c r="D21" s="251" t="s">
        <v>537</v>
      </c>
      <c r="E21" s="252">
        <v>60</v>
      </c>
      <c r="F21" s="253"/>
      <c r="G21" s="254">
        <f>ROUND(E21*F21,2)</f>
        <v>0</v>
      </c>
      <c r="H21" s="253"/>
      <c r="I21" s="254">
        <f>ROUND(E21*H21,2)</f>
        <v>0</v>
      </c>
      <c r="J21" s="253"/>
      <c r="K21" s="254">
        <f>ROUND(E21*J21,2)</f>
        <v>0</v>
      </c>
      <c r="L21" s="254">
        <v>21</v>
      </c>
      <c r="M21" s="254">
        <f>G21*(1+L21/100)</f>
        <v>0</v>
      </c>
      <c r="N21" s="252">
        <v>0</v>
      </c>
      <c r="O21" s="252">
        <f>ROUND(E21*N21,2)</f>
        <v>0</v>
      </c>
      <c r="P21" s="252">
        <v>0</v>
      </c>
      <c r="Q21" s="252">
        <f>ROUND(E21*P21,2)</f>
        <v>0</v>
      </c>
      <c r="R21" s="254"/>
      <c r="S21" s="254" t="s">
        <v>2172</v>
      </c>
      <c r="T21" s="255" t="s">
        <v>2173</v>
      </c>
      <c r="U21" s="223">
        <v>0</v>
      </c>
      <c r="V21" s="223">
        <f>ROUND(E21*U21,2)</f>
        <v>0</v>
      </c>
      <c r="W21" s="223"/>
      <c r="X21" s="223" t="s">
        <v>437</v>
      </c>
      <c r="Y21" s="223" t="s">
        <v>355</v>
      </c>
      <c r="Z21" s="212"/>
      <c r="AA21" s="212"/>
      <c r="AB21" s="212"/>
      <c r="AC21" s="212"/>
      <c r="AD21" s="212"/>
      <c r="AE21" s="212"/>
      <c r="AF21" s="212"/>
      <c r="AG21" s="212" t="s">
        <v>1695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13</v>
      </c>
      <c r="B22" s="250" t="s">
        <v>2664</v>
      </c>
      <c r="C22" s="260" t="s">
        <v>2665</v>
      </c>
      <c r="D22" s="251" t="s">
        <v>537</v>
      </c>
      <c r="E22" s="252">
        <v>60</v>
      </c>
      <c r="F22" s="253"/>
      <c r="G22" s="254">
        <f>ROUND(E22*F22,2)</f>
        <v>0</v>
      </c>
      <c r="H22" s="253"/>
      <c r="I22" s="254">
        <f>ROUND(E22*H22,2)</f>
        <v>0</v>
      </c>
      <c r="J22" s="253"/>
      <c r="K22" s="254">
        <f>ROUND(E22*J22,2)</f>
        <v>0</v>
      </c>
      <c r="L22" s="254">
        <v>21</v>
      </c>
      <c r="M22" s="254">
        <f>G22*(1+L22/100)</f>
        <v>0</v>
      </c>
      <c r="N22" s="252">
        <v>0</v>
      </c>
      <c r="O22" s="252">
        <f>ROUND(E22*N22,2)</f>
        <v>0</v>
      </c>
      <c r="P22" s="252">
        <v>0</v>
      </c>
      <c r="Q22" s="252">
        <f>ROUND(E22*P22,2)</f>
        <v>0</v>
      </c>
      <c r="R22" s="254"/>
      <c r="S22" s="254" t="s">
        <v>2172</v>
      </c>
      <c r="T22" s="255" t="s">
        <v>2173</v>
      </c>
      <c r="U22" s="223">
        <v>0</v>
      </c>
      <c r="V22" s="223">
        <f>ROUND(E22*U22,2)</f>
        <v>0</v>
      </c>
      <c r="W22" s="223"/>
      <c r="X22" s="223" t="s">
        <v>437</v>
      </c>
      <c r="Y22" s="223" t="s">
        <v>355</v>
      </c>
      <c r="Z22" s="212"/>
      <c r="AA22" s="212"/>
      <c r="AB22" s="212"/>
      <c r="AC22" s="212"/>
      <c r="AD22" s="212"/>
      <c r="AE22" s="212"/>
      <c r="AF22" s="212"/>
      <c r="AG22" s="212" t="s">
        <v>1695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14</v>
      </c>
      <c r="B23" s="250" t="s">
        <v>2666</v>
      </c>
      <c r="C23" s="260" t="s">
        <v>2667</v>
      </c>
      <c r="D23" s="251" t="s">
        <v>537</v>
      </c>
      <c r="E23" s="252">
        <v>35</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2172</v>
      </c>
      <c r="T23" s="255" t="s">
        <v>2173</v>
      </c>
      <c r="U23" s="223">
        <v>0</v>
      </c>
      <c r="V23" s="223">
        <f>ROUND(E23*U23,2)</f>
        <v>0</v>
      </c>
      <c r="W23" s="223"/>
      <c r="X23" s="223" t="s">
        <v>437</v>
      </c>
      <c r="Y23" s="223" t="s">
        <v>355</v>
      </c>
      <c r="Z23" s="212"/>
      <c r="AA23" s="212"/>
      <c r="AB23" s="212"/>
      <c r="AC23" s="212"/>
      <c r="AD23" s="212"/>
      <c r="AE23" s="212"/>
      <c r="AF23" s="212"/>
      <c r="AG23" s="212" t="s">
        <v>1695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49">
        <v>15</v>
      </c>
      <c r="B24" s="250" t="s">
        <v>2668</v>
      </c>
      <c r="C24" s="260" t="s">
        <v>2669</v>
      </c>
      <c r="D24" s="251" t="s">
        <v>486</v>
      </c>
      <c r="E24" s="252">
        <v>15</v>
      </c>
      <c r="F24" s="253"/>
      <c r="G24" s="254">
        <f>ROUND(E24*F24,2)</f>
        <v>0</v>
      </c>
      <c r="H24" s="253"/>
      <c r="I24" s="254">
        <f>ROUND(E24*H24,2)</f>
        <v>0</v>
      </c>
      <c r="J24" s="253"/>
      <c r="K24" s="254">
        <f>ROUND(E24*J24,2)</f>
        <v>0</v>
      </c>
      <c r="L24" s="254">
        <v>21</v>
      </c>
      <c r="M24" s="254">
        <f>G24*(1+L24/100)</f>
        <v>0</v>
      </c>
      <c r="N24" s="252">
        <v>0</v>
      </c>
      <c r="O24" s="252">
        <f>ROUND(E24*N24,2)</f>
        <v>0</v>
      </c>
      <c r="P24" s="252">
        <v>0.316</v>
      </c>
      <c r="Q24" s="252">
        <f>ROUND(E24*P24,2)</f>
        <v>4.74</v>
      </c>
      <c r="R24" s="254"/>
      <c r="S24" s="254" t="s">
        <v>2172</v>
      </c>
      <c r="T24" s="255" t="s">
        <v>2173</v>
      </c>
      <c r="U24" s="223">
        <v>0</v>
      </c>
      <c r="V24" s="223">
        <f>ROUND(E24*U24,2)</f>
        <v>0</v>
      </c>
      <c r="W24" s="223"/>
      <c r="X24" s="223" t="s">
        <v>437</v>
      </c>
      <c r="Y24" s="223" t="s">
        <v>355</v>
      </c>
      <c r="Z24" s="212"/>
      <c r="AA24" s="212"/>
      <c r="AB24" s="212"/>
      <c r="AC24" s="212"/>
      <c r="AD24" s="212"/>
      <c r="AE24" s="212"/>
      <c r="AF24" s="212"/>
      <c r="AG24" s="212" t="s">
        <v>1695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49">
        <v>16</v>
      </c>
      <c r="B25" s="250" t="s">
        <v>2670</v>
      </c>
      <c r="C25" s="260" t="s">
        <v>2671</v>
      </c>
      <c r="D25" s="251" t="s">
        <v>486</v>
      </c>
      <c r="E25" s="252">
        <v>14</v>
      </c>
      <c r="F25" s="253"/>
      <c r="G25" s="254">
        <f>ROUND(E25*F25,2)</f>
        <v>0</v>
      </c>
      <c r="H25" s="253"/>
      <c r="I25" s="254">
        <f>ROUND(E25*H25,2)</f>
        <v>0</v>
      </c>
      <c r="J25" s="253"/>
      <c r="K25" s="254">
        <f>ROUND(E25*J25,2)</f>
        <v>0</v>
      </c>
      <c r="L25" s="254">
        <v>21</v>
      </c>
      <c r="M25" s="254">
        <f>G25*(1+L25/100)</f>
        <v>0</v>
      </c>
      <c r="N25" s="252">
        <v>0.2024</v>
      </c>
      <c r="O25" s="252">
        <f>ROUND(E25*N25,2)</f>
        <v>2.83</v>
      </c>
      <c r="P25" s="252">
        <v>0</v>
      </c>
      <c r="Q25" s="252">
        <f>ROUND(E25*P25,2)</f>
        <v>0</v>
      </c>
      <c r="R25" s="254"/>
      <c r="S25" s="254" t="s">
        <v>2172</v>
      </c>
      <c r="T25" s="255" t="s">
        <v>2173</v>
      </c>
      <c r="U25" s="223">
        <v>0</v>
      </c>
      <c r="V25" s="223">
        <f>ROUND(E25*U25,2)</f>
        <v>0</v>
      </c>
      <c r="W25" s="223"/>
      <c r="X25" s="223" t="s">
        <v>437</v>
      </c>
      <c r="Y25" s="223" t="s">
        <v>355</v>
      </c>
      <c r="Z25" s="212"/>
      <c r="AA25" s="212"/>
      <c r="AB25" s="212"/>
      <c r="AC25" s="212"/>
      <c r="AD25" s="212"/>
      <c r="AE25" s="212"/>
      <c r="AF25" s="212"/>
      <c r="AG25" s="212" t="s">
        <v>1695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17</v>
      </c>
      <c r="B26" s="250" t="s">
        <v>2672</v>
      </c>
      <c r="C26" s="260" t="s">
        <v>2673</v>
      </c>
      <c r="D26" s="251" t="s">
        <v>486</v>
      </c>
      <c r="E26" s="252">
        <v>14</v>
      </c>
      <c r="F26" s="253"/>
      <c r="G26" s="254">
        <f>ROUND(E26*F26,2)</f>
        <v>0</v>
      </c>
      <c r="H26" s="253"/>
      <c r="I26" s="254">
        <f>ROUND(E26*H26,2)</f>
        <v>0</v>
      </c>
      <c r="J26" s="253"/>
      <c r="K26" s="254">
        <f>ROUND(E26*J26,2)</f>
        <v>0</v>
      </c>
      <c r="L26" s="254">
        <v>21</v>
      </c>
      <c r="M26" s="254">
        <f>G26*(1+L26/100)</f>
        <v>0</v>
      </c>
      <c r="N26" s="252">
        <v>0</v>
      </c>
      <c r="O26" s="252">
        <f>ROUND(E26*N26,2)</f>
        <v>0</v>
      </c>
      <c r="P26" s="252">
        <v>0</v>
      </c>
      <c r="Q26" s="252">
        <f>ROUND(E26*P26,2)</f>
        <v>0</v>
      </c>
      <c r="R26" s="254"/>
      <c r="S26" s="254" t="s">
        <v>413</v>
      </c>
      <c r="T26" s="255" t="s">
        <v>353</v>
      </c>
      <c r="U26" s="223">
        <v>0</v>
      </c>
      <c r="V26" s="223">
        <f>ROUND(E26*U26,2)</f>
        <v>0</v>
      </c>
      <c r="W26" s="223"/>
      <c r="X26" s="223" t="s">
        <v>437</v>
      </c>
      <c r="Y26" s="223" t="s">
        <v>355</v>
      </c>
      <c r="Z26" s="212"/>
      <c r="AA26" s="212"/>
      <c r="AB26" s="212"/>
      <c r="AC26" s="212"/>
      <c r="AD26" s="212"/>
      <c r="AE26" s="212"/>
      <c r="AF26" s="212"/>
      <c r="AG26" s="212" t="s">
        <v>1695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18</v>
      </c>
      <c r="B27" s="250" t="s">
        <v>2674</v>
      </c>
      <c r="C27" s="260" t="s">
        <v>2675</v>
      </c>
      <c r="D27" s="251" t="s">
        <v>537</v>
      </c>
      <c r="E27" s="252">
        <v>55</v>
      </c>
      <c r="F27" s="253"/>
      <c r="G27" s="254">
        <f>ROUND(E27*F27,2)</f>
        <v>0</v>
      </c>
      <c r="H27" s="253"/>
      <c r="I27" s="254">
        <f>ROUND(E27*H27,2)</f>
        <v>0</v>
      </c>
      <c r="J27" s="253"/>
      <c r="K27" s="254">
        <f>ROUND(E27*J27,2)</f>
        <v>0</v>
      </c>
      <c r="L27" s="254">
        <v>21</v>
      </c>
      <c r="M27" s="254">
        <f>G27*(1+L27/100)</f>
        <v>0</v>
      </c>
      <c r="N27" s="252">
        <v>0</v>
      </c>
      <c r="O27" s="252">
        <f>ROUND(E27*N27,2)</f>
        <v>0</v>
      </c>
      <c r="P27" s="252">
        <v>0</v>
      </c>
      <c r="Q27" s="252">
        <f>ROUND(E27*P27,2)</f>
        <v>0</v>
      </c>
      <c r="R27" s="254"/>
      <c r="S27" s="254" t="s">
        <v>2172</v>
      </c>
      <c r="T27" s="255" t="s">
        <v>2173</v>
      </c>
      <c r="U27" s="223">
        <v>0</v>
      </c>
      <c r="V27" s="223">
        <f>ROUND(E27*U27,2)</f>
        <v>0</v>
      </c>
      <c r="W27" s="223"/>
      <c r="X27" s="223" t="s">
        <v>437</v>
      </c>
      <c r="Y27" s="223" t="s">
        <v>355</v>
      </c>
      <c r="Z27" s="212"/>
      <c r="AA27" s="212"/>
      <c r="AB27" s="212"/>
      <c r="AC27" s="212"/>
      <c r="AD27" s="212"/>
      <c r="AE27" s="212"/>
      <c r="AF27" s="212"/>
      <c r="AG27" s="212" t="s">
        <v>1695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19</v>
      </c>
      <c r="B28" s="250" t="s">
        <v>2676</v>
      </c>
      <c r="C28" s="260" t="s">
        <v>2677</v>
      </c>
      <c r="D28" s="251" t="s">
        <v>537</v>
      </c>
      <c r="E28" s="252">
        <v>55</v>
      </c>
      <c r="F28" s="253"/>
      <c r="G28" s="254">
        <f>ROUND(E28*F28,2)</f>
        <v>0</v>
      </c>
      <c r="H28" s="253"/>
      <c r="I28" s="254">
        <f>ROUND(E28*H28,2)</f>
        <v>0</v>
      </c>
      <c r="J28" s="253"/>
      <c r="K28" s="254">
        <f>ROUND(E28*J28,2)</f>
        <v>0</v>
      </c>
      <c r="L28" s="254">
        <v>21</v>
      </c>
      <c r="M28" s="254">
        <f>G28*(1+L28/100)</f>
        <v>0</v>
      </c>
      <c r="N28" s="252">
        <v>0</v>
      </c>
      <c r="O28" s="252">
        <f>ROUND(E28*N28,2)</f>
        <v>0</v>
      </c>
      <c r="P28" s="252">
        <v>0</v>
      </c>
      <c r="Q28" s="252">
        <f>ROUND(E28*P28,2)</f>
        <v>0</v>
      </c>
      <c r="R28" s="254"/>
      <c r="S28" s="254" t="s">
        <v>2172</v>
      </c>
      <c r="T28" s="255" t="s">
        <v>2173</v>
      </c>
      <c r="U28" s="223">
        <v>0</v>
      </c>
      <c r="V28" s="223">
        <f>ROUND(E28*U28,2)</f>
        <v>0</v>
      </c>
      <c r="W28" s="223"/>
      <c r="X28" s="223" t="s">
        <v>437</v>
      </c>
      <c r="Y28" s="223" t="s">
        <v>355</v>
      </c>
      <c r="Z28" s="212"/>
      <c r="AA28" s="212"/>
      <c r="AB28" s="212"/>
      <c r="AC28" s="212"/>
      <c r="AD28" s="212"/>
      <c r="AE28" s="212"/>
      <c r="AF28" s="212"/>
      <c r="AG28" s="212" t="s">
        <v>1695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20</v>
      </c>
      <c r="B29" s="250" t="s">
        <v>2678</v>
      </c>
      <c r="C29" s="260" t="s">
        <v>2679</v>
      </c>
      <c r="D29" s="251" t="s">
        <v>450</v>
      </c>
      <c r="E29" s="252">
        <v>4</v>
      </c>
      <c r="F29" s="253"/>
      <c r="G29" s="254">
        <f>ROUND(E29*F29,2)</f>
        <v>0</v>
      </c>
      <c r="H29" s="253"/>
      <c r="I29" s="254">
        <f>ROUND(E29*H29,2)</f>
        <v>0</v>
      </c>
      <c r="J29" s="253"/>
      <c r="K29" s="254">
        <f>ROUND(E29*J29,2)</f>
        <v>0</v>
      </c>
      <c r="L29" s="254">
        <v>21</v>
      </c>
      <c r="M29" s="254">
        <f>G29*(1+L29/100)</f>
        <v>0</v>
      </c>
      <c r="N29" s="252">
        <v>0</v>
      </c>
      <c r="O29" s="252">
        <f>ROUND(E29*N29,2)</f>
        <v>0</v>
      </c>
      <c r="P29" s="252">
        <v>0</v>
      </c>
      <c r="Q29" s="252">
        <f>ROUND(E29*P29,2)</f>
        <v>0</v>
      </c>
      <c r="R29" s="254"/>
      <c r="S29" s="254" t="s">
        <v>2172</v>
      </c>
      <c r="T29" s="255" t="s">
        <v>2173</v>
      </c>
      <c r="U29" s="223">
        <v>0</v>
      </c>
      <c r="V29" s="223">
        <f>ROUND(E29*U29,2)</f>
        <v>0</v>
      </c>
      <c r="W29" s="223"/>
      <c r="X29" s="223" t="s">
        <v>437</v>
      </c>
      <c r="Y29" s="223" t="s">
        <v>355</v>
      </c>
      <c r="Z29" s="212"/>
      <c r="AA29" s="212"/>
      <c r="AB29" s="212"/>
      <c r="AC29" s="212"/>
      <c r="AD29" s="212"/>
      <c r="AE29" s="212"/>
      <c r="AF29" s="212"/>
      <c r="AG29" s="212" t="s">
        <v>1695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21</v>
      </c>
      <c r="B30" s="250" t="s">
        <v>2680</v>
      </c>
      <c r="C30" s="260" t="s">
        <v>2681</v>
      </c>
      <c r="D30" s="251" t="s">
        <v>450</v>
      </c>
      <c r="E30" s="252">
        <v>4</v>
      </c>
      <c r="F30" s="253"/>
      <c r="G30" s="254">
        <f>ROUND(E30*F30,2)</f>
        <v>0</v>
      </c>
      <c r="H30" s="253"/>
      <c r="I30" s="254">
        <f>ROUND(E30*H30,2)</f>
        <v>0</v>
      </c>
      <c r="J30" s="253"/>
      <c r="K30" s="254">
        <f>ROUND(E30*J30,2)</f>
        <v>0</v>
      </c>
      <c r="L30" s="254">
        <v>21</v>
      </c>
      <c r="M30" s="254">
        <f>G30*(1+L30/100)</f>
        <v>0</v>
      </c>
      <c r="N30" s="252">
        <v>0</v>
      </c>
      <c r="O30" s="252">
        <f>ROUND(E30*N30,2)</f>
        <v>0</v>
      </c>
      <c r="P30" s="252">
        <v>0</v>
      </c>
      <c r="Q30" s="252">
        <f>ROUND(E30*P30,2)</f>
        <v>0</v>
      </c>
      <c r="R30" s="254"/>
      <c r="S30" s="254" t="s">
        <v>2172</v>
      </c>
      <c r="T30" s="255" t="s">
        <v>2173</v>
      </c>
      <c r="U30" s="223">
        <v>0</v>
      </c>
      <c r="V30" s="223">
        <f>ROUND(E30*U30,2)</f>
        <v>0</v>
      </c>
      <c r="W30" s="223"/>
      <c r="X30" s="223" t="s">
        <v>437</v>
      </c>
      <c r="Y30" s="223" t="s">
        <v>355</v>
      </c>
      <c r="Z30" s="212"/>
      <c r="AA30" s="212"/>
      <c r="AB30" s="212"/>
      <c r="AC30" s="212"/>
      <c r="AD30" s="212"/>
      <c r="AE30" s="212"/>
      <c r="AF30" s="212"/>
      <c r="AG30" s="212" t="s">
        <v>1695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22</v>
      </c>
      <c r="B31" s="250" t="s">
        <v>2682</v>
      </c>
      <c r="C31" s="260" t="s">
        <v>2683</v>
      </c>
      <c r="D31" s="251" t="s">
        <v>537</v>
      </c>
      <c r="E31" s="252">
        <v>115</v>
      </c>
      <c r="F31" s="253"/>
      <c r="G31" s="254">
        <f>ROUND(E31*F31,2)</f>
        <v>0</v>
      </c>
      <c r="H31" s="253"/>
      <c r="I31" s="254">
        <f>ROUND(E31*H31,2)</f>
        <v>0</v>
      </c>
      <c r="J31" s="253"/>
      <c r="K31" s="254">
        <f>ROUND(E31*J31,2)</f>
        <v>0</v>
      </c>
      <c r="L31" s="254">
        <v>21</v>
      </c>
      <c r="M31" s="254">
        <f>G31*(1+L31/100)</f>
        <v>0</v>
      </c>
      <c r="N31" s="252">
        <v>0</v>
      </c>
      <c r="O31" s="252">
        <f>ROUND(E31*N31,2)</f>
        <v>0</v>
      </c>
      <c r="P31" s="252">
        <v>0</v>
      </c>
      <c r="Q31" s="252">
        <f>ROUND(E31*P31,2)</f>
        <v>0</v>
      </c>
      <c r="R31" s="254"/>
      <c r="S31" s="254" t="s">
        <v>413</v>
      </c>
      <c r="T31" s="255" t="s">
        <v>353</v>
      </c>
      <c r="U31" s="223">
        <v>0</v>
      </c>
      <c r="V31" s="223">
        <f>ROUND(E31*U31,2)</f>
        <v>0</v>
      </c>
      <c r="W31" s="223"/>
      <c r="X31" s="223" t="s">
        <v>526</v>
      </c>
      <c r="Y31" s="223" t="s">
        <v>355</v>
      </c>
      <c r="Z31" s="212"/>
      <c r="AA31" s="212"/>
      <c r="AB31" s="212"/>
      <c r="AC31" s="212"/>
      <c r="AD31" s="212"/>
      <c r="AE31" s="212"/>
      <c r="AF31" s="212"/>
      <c r="AG31" s="212" t="s">
        <v>2002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23</v>
      </c>
      <c r="B32" s="250" t="s">
        <v>2684</v>
      </c>
      <c r="C32" s="260" t="s">
        <v>2685</v>
      </c>
      <c r="D32" s="251" t="s">
        <v>537</v>
      </c>
      <c r="E32" s="252">
        <v>115</v>
      </c>
      <c r="F32" s="253"/>
      <c r="G32" s="254">
        <f>ROUND(E32*F32,2)</f>
        <v>0</v>
      </c>
      <c r="H32" s="253"/>
      <c r="I32" s="254">
        <f>ROUND(E32*H32,2)</f>
        <v>0</v>
      </c>
      <c r="J32" s="253"/>
      <c r="K32" s="254">
        <f>ROUND(E32*J32,2)</f>
        <v>0</v>
      </c>
      <c r="L32" s="254">
        <v>21</v>
      </c>
      <c r="M32" s="254">
        <f>G32*(1+L32/100)</f>
        <v>0</v>
      </c>
      <c r="N32" s="252">
        <v>9.0000000000000006E-5</v>
      </c>
      <c r="O32" s="252">
        <f>ROUND(E32*N32,2)</f>
        <v>0.01</v>
      </c>
      <c r="P32" s="252">
        <v>0</v>
      </c>
      <c r="Q32" s="252">
        <f>ROUND(E32*P32,2)</f>
        <v>0</v>
      </c>
      <c r="R32" s="254"/>
      <c r="S32" s="254" t="s">
        <v>2172</v>
      </c>
      <c r="T32" s="255" t="s">
        <v>2173</v>
      </c>
      <c r="U32" s="223">
        <v>0</v>
      </c>
      <c r="V32" s="223">
        <f>ROUND(E32*U32,2)</f>
        <v>0</v>
      </c>
      <c r="W32" s="223"/>
      <c r="X32" s="223" t="s">
        <v>437</v>
      </c>
      <c r="Y32" s="223" t="s">
        <v>355</v>
      </c>
      <c r="Z32" s="212"/>
      <c r="AA32" s="212"/>
      <c r="AB32" s="212"/>
      <c r="AC32" s="212"/>
      <c r="AD32" s="212"/>
      <c r="AE32" s="212"/>
      <c r="AF32" s="212"/>
      <c r="AG32" s="212" t="s">
        <v>1695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24</v>
      </c>
      <c r="B33" s="250" t="s">
        <v>2686</v>
      </c>
      <c r="C33" s="260" t="s">
        <v>2687</v>
      </c>
      <c r="D33" s="251" t="s">
        <v>537</v>
      </c>
      <c r="E33" s="252">
        <v>10</v>
      </c>
      <c r="F33" s="253"/>
      <c r="G33" s="254">
        <f>ROUND(E33*F33,2)</f>
        <v>0</v>
      </c>
      <c r="H33" s="253"/>
      <c r="I33" s="254">
        <f>ROUND(E33*H33,2)</f>
        <v>0</v>
      </c>
      <c r="J33" s="253"/>
      <c r="K33" s="254">
        <f>ROUND(E33*J33,2)</f>
        <v>0</v>
      </c>
      <c r="L33" s="254">
        <v>21</v>
      </c>
      <c r="M33" s="254">
        <f>G33*(1+L33/100)</f>
        <v>0</v>
      </c>
      <c r="N33" s="252">
        <v>7.7999999999999999E-4</v>
      </c>
      <c r="O33" s="252">
        <f>ROUND(E33*N33,2)</f>
        <v>0.01</v>
      </c>
      <c r="P33" s="252">
        <v>0</v>
      </c>
      <c r="Q33" s="252">
        <f>ROUND(E33*P33,2)</f>
        <v>0</v>
      </c>
      <c r="R33" s="254"/>
      <c r="S33" s="254" t="s">
        <v>2172</v>
      </c>
      <c r="T33" s="255" t="s">
        <v>2173</v>
      </c>
      <c r="U33" s="223">
        <v>0</v>
      </c>
      <c r="V33" s="223">
        <f>ROUND(E33*U33,2)</f>
        <v>0</v>
      </c>
      <c r="W33" s="223"/>
      <c r="X33" s="223" t="s">
        <v>526</v>
      </c>
      <c r="Y33" s="223" t="s">
        <v>355</v>
      </c>
      <c r="Z33" s="212"/>
      <c r="AA33" s="212"/>
      <c r="AB33" s="212"/>
      <c r="AC33" s="212"/>
      <c r="AD33" s="212"/>
      <c r="AE33" s="212"/>
      <c r="AF33" s="212"/>
      <c r="AG33" s="212" t="s">
        <v>2002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25</v>
      </c>
      <c r="B34" s="250" t="s">
        <v>2688</v>
      </c>
      <c r="C34" s="260" t="s">
        <v>2689</v>
      </c>
      <c r="D34" s="251" t="s">
        <v>537</v>
      </c>
      <c r="E34" s="252">
        <v>10</v>
      </c>
      <c r="F34" s="253"/>
      <c r="G34" s="254">
        <f>ROUND(E34*F34,2)</f>
        <v>0</v>
      </c>
      <c r="H34" s="253"/>
      <c r="I34" s="254">
        <f>ROUND(E34*H34,2)</f>
        <v>0</v>
      </c>
      <c r="J34" s="253"/>
      <c r="K34" s="254">
        <f>ROUND(E34*J34,2)</f>
        <v>0</v>
      </c>
      <c r="L34" s="254">
        <v>21</v>
      </c>
      <c r="M34" s="254">
        <f>G34*(1+L34/100)</f>
        <v>0</v>
      </c>
      <c r="N34" s="252">
        <v>0</v>
      </c>
      <c r="O34" s="252">
        <f>ROUND(E34*N34,2)</f>
        <v>0</v>
      </c>
      <c r="P34" s="252">
        <v>0</v>
      </c>
      <c r="Q34" s="252">
        <f>ROUND(E34*P34,2)</f>
        <v>0</v>
      </c>
      <c r="R34" s="254"/>
      <c r="S34" s="254" t="s">
        <v>413</v>
      </c>
      <c r="T34" s="255" t="s">
        <v>353</v>
      </c>
      <c r="U34" s="223">
        <v>0</v>
      </c>
      <c r="V34" s="223">
        <f>ROUND(E34*U34,2)</f>
        <v>0</v>
      </c>
      <c r="W34" s="223"/>
      <c r="X34" s="223" t="s">
        <v>437</v>
      </c>
      <c r="Y34" s="223" t="s">
        <v>355</v>
      </c>
      <c r="Z34" s="212"/>
      <c r="AA34" s="212"/>
      <c r="AB34" s="212"/>
      <c r="AC34" s="212"/>
      <c r="AD34" s="212"/>
      <c r="AE34" s="212"/>
      <c r="AF34" s="212"/>
      <c r="AG34" s="212" t="s">
        <v>1695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9" t="s">
        <v>347</v>
      </c>
      <c r="B35" s="230" t="s">
        <v>289</v>
      </c>
      <c r="C35" s="256" t="s">
        <v>291</v>
      </c>
      <c r="D35" s="231"/>
      <c r="E35" s="232"/>
      <c r="F35" s="233"/>
      <c r="G35" s="233">
        <f>SUMIF(AG36:AG48,"&lt;&gt;NOR",G36:G48)</f>
        <v>0</v>
      </c>
      <c r="H35" s="233"/>
      <c r="I35" s="233">
        <f>SUM(I36:I48)</f>
        <v>0</v>
      </c>
      <c r="J35" s="233"/>
      <c r="K35" s="233">
        <f>SUM(K36:K48)</f>
        <v>0</v>
      </c>
      <c r="L35" s="233"/>
      <c r="M35" s="233">
        <f>SUM(M36:M48)</f>
        <v>0</v>
      </c>
      <c r="N35" s="232"/>
      <c r="O35" s="232">
        <f>SUM(O36:O48)</f>
        <v>0.09</v>
      </c>
      <c r="P35" s="232"/>
      <c r="Q35" s="232">
        <f>SUM(Q36:Q48)</f>
        <v>0</v>
      </c>
      <c r="R35" s="233"/>
      <c r="S35" s="233"/>
      <c r="T35" s="234"/>
      <c r="U35" s="228"/>
      <c r="V35" s="228">
        <f>SUM(V36:V48)</f>
        <v>0</v>
      </c>
      <c r="W35" s="228"/>
      <c r="X35" s="228"/>
      <c r="Y35" s="228"/>
      <c r="AG35" t="s">
        <v>348</v>
      </c>
    </row>
    <row r="36" spans="1:60" outlineLevel="1" x14ac:dyDescent="0.2">
      <c r="A36" s="249">
        <v>26</v>
      </c>
      <c r="B36" s="250" t="s">
        <v>2690</v>
      </c>
      <c r="C36" s="260" t="s">
        <v>2691</v>
      </c>
      <c r="D36" s="251" t="s">
        <v>537</v>
      </c>
      <c r="E36" s="252">
        <v>110</v>
      </c>
      <c r="F36" s="253"/>
      <c r="G36" s="254">
        <f>ROUND(E36*F36,2)</f>
        <v>0</v>
      </c>
      <c r="H36" s="253"/>
      <c r="I36" s="254">
        <f>ROUND(E36*H36,2)</f>
        <v>0</v>
      </c>
      <c r="J36" s="253"/>
      <c r="K36" s="254">
        <f>ROUND(E36*J36,2)</f>
        <v>0</v>
      </c>
      <c r="L36" s="254">
        <v>21</v>
      </c>
      <c r="M36" s="254">
        <f>G36*(1+L36/100)</f>
        <v>0</v>
      </c>
      <c r="N36" s="252">
        <v>1.0000000000000001E-5</v>
      </c>
      <c r="O36" s="252">
        <f>ROUND(E36*N36,2)</f>
        <v>0</v>
      </c>
      <c r="P36" s="252">
        <v>0</v>
      </c>
      <c r="Q36" s="252">
        <f>ROUND(E36*P36,2)</f>
        <v>0</v>
      </c>
      <c r="R36" s="254"/>
      <c r="S36" s="254" t="s">
        <v>2172</v>
      </c>
      <c r="T36" s="255" t="s">
        <v>2173</v>
      </c>
      <c r="U36" s="223">
        <v>0</v>
      </c>
      <c r="V36" s="223">
        <f>ROUND(E36*U36,2)</f>
        <v>0</v>
      </c>
      <c r="W36" s="223"/>
      <c r="X36" s="223" t="s">
        <v>526</v>
      </c>
      <c r="Y36" s="223" t="s">
        <v>355</v>
      </c>
      <c r="Z36" s="212"/>
      <c r="AA36" s="212"/>
      <c r="AB36" s="212"/>
      <c r="AC36" s="212"/>
      <c r="AD36" s="212"/>
      <c r="AE36" s="212"/>
      <c r="AF36" s="212"/>
      <c r="AG36" s="212" t="s">
        <v>2002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9">
        <v>27</v>
      </c>
      <c r="B37" s="250" t="s">
        <v>2692</v>
      </c>
      <c r="C37" s="260" t="s">
        <v>2693</v>
      </c>
      <c r="D37" s="251" t="s">
        <v>537</v>
      </c>
      <c r="E37" s="252">
        <v>210</v>
      </c>
      <c r="F37" s="253"/>
      <c r="G37" s="254">
        <f>ROUND(E37*F37,2)</f>
        <v>0</v>
      </c>
      <c r="H37" s="253"/>
      <c r="I37" s="254">
        <f>ROUND(E37*H37,2)</f>
        <v>0</v>
      </c>
      <c r="J37" s="253"/>
      <c r="K37" s="254">
        <f>ROUND(E37*J37,2)</f>
        <v>0</v>
      </c>
      <c r="L37" s="254">
        <v>21</v>
      </c>
      <c r="M37" s="254">
        <f>G37*(1+L37/100)</f>
        <v>0</v>
      </c>
      <c r="N37" s="252">
        <v>1.0000000000000001E-5</v>
      </c>
      <c r="O37" s="252">
        <f>ROUND(E37*N37,2)</f>
        <v>0</v>
      </c>
      <c r="P37" s="252">
        <v>0</v>
      </c>
      <c r="Q37" s="252">
        <f>ROUND(E37*P37,2)</f>
        <v>0</v>
      </c>
      <c r="R37" s="254"/>
      <c r="S37" s="254" t="s">
        <v>2172</v>
      </c>
      <c r="T37" s="255" t="s">
        <v>2173</v>
      </c>
      <c r="U37" s="223">
        <v>0</v>
      </c>
      <c r="V37" s="223">
        <f>ROUND(E37*U37,2)</f>
        <v>0</v>
      </c>
      <c r="W37" s="223"/>
      <c r="X37" s="223" t="s">
        <v>526</v>
      </c>
      <c r="Y37" s="223" t="s">
        <v>355</v>
      </c>
      <c r="Z37" s="212"/>
      <c r="AA37" s="212"/>
      <c r="AB37" s="212"/>
      <c r="AC37" s="212"/>
      <c r="AD37" s="212"/>
      <c r="AE37" s="212"/>
      <c r="AF37" s="212"/>
      <c r="AG37" s="212" t="s">
        <v>2002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9">
        <v>28</v>
      </c>
      <c r="B38" s="250" t="s">
        <v>2694</v>
      </c>
      <c r="C38" s="260" t="s">
        <v>2695</v>
      </c>
      <c r="D38" s="251" t="s">
        <v>537</v>
      </c>
      <c r="E38" s="252">
        <v>320</v>
      </c>
      <c r="F38" s="253"/>
      <c r="G38" s="254">
        <f>ROUND(E38*F38,2)</f>
        <v>0</v>
      </c>
      <c r="H38" s="253"/>
      <c r="I38" s="254">
        <f>ROUND(E38*H38,2)</f>
        <v>0</v>
      </c>
      <c r="J38" s="253"/>
      <c r="K38" s="254">
        <f>ROUND(E38*J38,2)</f>
        <v>0</v>
      </c>
      <c r="L38" s="254">
        <v>21</v>
      </c>
      <c r="M38" s="254">
        <f>G38*(1+L38/100)</f>
        <v>0</v>
      </c>
      <c r="N38" s="252">
        <v>0</v>
      </c>
      <c r="O38" s="252">
        <f>ROUND(E38*N38,2)</f>
        <v>0</v>
      </c>
      <c r="P38" s="252">
        <v>0</v>
      </c>
      <c r="Q38" s="252">
        <f>ROUND(E38*P38,2)</f>
        <v>0</v>
      </c>
      <c r="R38" s="254"/>
      <c r="S38" s="254" t="s">
        <v>2172</v>
      </c>
      <c r="T38" s="255" t="s">
        <v>2173</v>
      </c>
      <c r="U38" s="223">
        <v>0</v>
      </c>
      <c r="V38" s="223">
        <f>ROUND(E38*U38,2)</f>
        <v>0</v>
      </c>
      <c r="W38" s="223"/>
      <c r="X38" s="223" t="s">
        <v>437</v>
      </c>
      <c r="Y38" s="223" t="s">
        <v>355</v>
      </c>
      <c r="Z38" s="212"/>
      <c r="AA38" s="212"/>
      <c r="AB38" s="212"/>
      <c r="AC38" s="212"/>
      <c r="AD38" s="212"/>
      <c r="AE38" s="212"/>
      <c r="AF38" s="212"/>
      <c r="AG38" s="212" t="s">
        <v>1695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29</v>
      </c>
      <c r="B39" s="250" t="s">
        <v>2696</v>
      </c>
      <c r="C39" s="260" t="s">
        <v>2697</v>
      </c>
      <c r="D39" s="251" t="s">
        <v>537</v>
      </c>
      <c r="E39" s="252">
        <v>530</v>
      </c>
      <c r="F39" s="253"/>
      <c r="G39" s="254">
        <f>ROUND(E39*F39,2)</f>
        <v>0</v>
      </c>
      <c r="H39" s="253"/>
      <c r="I39" s="254">
        <f>ROUND(E39*H39,2)</f>
        <v>0</v>
      </c>
      <c r="J39" s="253"/>
      <c r="K39" s="254">
        <f>ROUND(E39*J39,2)</f>
        <v>0</v>
      </c>
      <c r="L39" s="254">
        <v>21</v>
      </c>
      <c r="M39" s="254">
        <f>G39*(1+L39/100)</f>
        <v>0</v>
      </c>
      <c r="N39" s="252">
        <v>1E-4</v>
      </c>
      <c r="O39" s="252">
        <f>ROUND(E39*N39,2)</f>
        <v>0.05</v>
      </c>
      <c r="P39" s="252">
        <v>0</v>
      </c>
      <c r="Q39" s="252">
        <f>ROUND(E39*P39,2)</f>
        <v>0</v>
      </c>
      <c r="R39" s="254"/>
      <c r="S39" s="254" t="s">
        <v>2172</v>
      </c>
      <c r="T39" s="255" t="s">
        <v>2173</v>
      </c>
      <c r="U39" s="223">
        <v>0</v>
      </c>
      <c r="V39" s="223">
        <f>ROUND(E39*U39,2)</f>
        <v>0</v>
      </c>
      <c r="W39" s="223"/>
      <c r="X39" s="223" t="s">
        <v>526</v>
      </c>
      <c r="Y39" s="223" t="s">
        <v>355</v>
      </c>
      <c r="Z39" s="212"/>
      <c r="AA39" s="212"/>
      <c r="AB39" s="212"/>
      <c r="AC39" s="212"/>
      <c r="AD39" s="212"/>
      <c r="AE39" s="212"/>
      <c r="AF39" s="212"/>
      <c r="AG39" s="212" t="s">
        <v>2002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30</v>
      </c>
      <c r="B40" s="250" t="s">
        <v>2698</v>
      </c>
      <c r="C40" s="260" t="s">
        <v>2699</v>
      </c>
      <c r="D40" s="251" t="s">
        <v>537</v>
      </c>
      <c r="E40" s="252">
        <v>530</v>
      </c>
      <c r="F40" s="253"/>
      <c r="G40" s="254">
        <f>ROUND(E40*F40,2)</f>
        <v>0</v>
      </c>
      <c r="H40" s="253"/>
      <c r="I40" s="254">
        <f>ROUND(E40*H40,2)</f>
        <v>0</v>
      </c>
      <c r="J40" s="253"/>
      <c r="K40" s="254">
        <f>ROUND(E40*J40,2)</f>
        <v>0</v>
      </c>
      <c r="L40" s="254">
        <v>21</v>
      </c>
      <c r="M40" s="254">
        <f>G40*(1+L40/100)</f>
        <v>0</v>
      </c>
      <c r="N40" s="252">
        <v>0</v>
      </c>
      <c r="O40" s="252">
        <f>ROUND(E40*N40,2)</f>
        <v>0</v>
      </c>
      <c r="P40" s="252">
        <v>0</v>
      </c>
      <c r="Q40" s="252">
        <f>ROUND(E40*P40,2)</f>
        <v>0</v>
      </c>
      <c r="R40" s="254"/>
      <c r="S40" s="254" t="s">
        <v>2172</v>
      </c>
      <c r="T40" s="255" t="s">
        <v>2173</v>
      </c>
      <c r="U40" s="223">
        <v>0</v>
      </c>
      <c r="V40" s="223">
        <f>ROUND(E40*U40,2)</f>
        <v>0</v>
      </c>
      <c r="W40" s="223"/>
      <c r="X40" s="223" t="s">
        <v>437</v>
      </c>
      <c r="Y40" s="223" t="s">
        <v>355</v>
      </c>
      <c r="Z40" s="212"/>
      <c r="AA40" s="212"/>
      <c r="AB40" s="212"/>
      <c r="AC40" s="212"/>
      <c r="AD40" s="212"/>
      <c r="AE40" s="212"/>
      <c r="AF40" s="212"/>
      <c r="AG40" s="212" t="s">
        <v>1695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31</v>
      </c>
      <c r="B41" s="250" t="s">
        <v>2700</v>
      </c>
      <c r="C41" s="260" t="s">
        <v>2701</v>
      </c>
      <c r="D41" s="251" t="s">
        <v>537</v>
      </c>
      <c r="E41" s="252">
        <v>150</v>
      </c>
      <c r="F41" s="253"/>
      <c r="G41" s="254">
        <f>ROUND(E41*F41,2)</f>
        <v>0</v>
      </c>
      <c r="H41" s="253"/>
      <c r="I41" s="254">
        <f>ROUND(E41*H41,2)</f>
        <v>0</v>
      </c>
      <c r="J41" s="253"/>
      <c r="K41" s="254">
        <f>ROUND(E41*J41,2)</f>
        <v>0</v>
      </c>
      <c r="L41" s="254">
        <v>21</v>
      </c>
      <c r="M41" s="254">
        <f>G41*(1+L41/100)</f>
        <v>0</v>
      </c>
      <c r="N41" s="252">
        <v>5.0000000000000002E-5</v>
      </c>
      <c r="O41" s="252">
        <f>ROUND(E41*N41,2)</f>
        <v>0.01</v>
      </c>
      <c r="P41" s="252">
        <v>0</v>
      </c>
      <c r="Q41" s="252">
        <f>ROUND(E41*P41,2)</f>
        <v>0</v>
      </c>
      <c r="R41" s="254"/>
      <c r="S41" s="254" t="s">
        <v>2172</v>
      </c>
      <c r="T41" s="255" t="s">
        <v>2173</v>
      </c>
      <c r="U41" s="223">
        <v>0</v>
      </c>
      <c r="V41" s="223">
        <f>ROUND(E41*U41,2)</f>
        <v>0</v>
      </c>
      <c r="W41" s="223"/>
      <c r="X41" s="223" t="s">
        <v>526</v>
      </c>
      <c r="Y41" s="223" t="s">
        <v>355</v>
      </c>
      <c r="Z41" s="212"/>
      <c r="AA41" s="212"/>
      <c r="AB41" s="212"/>
      <c r="AC41" s="212"/>
      <c r="AD41" s="212"/>
      <c r="AE41" s="212"/>
      <c r="AF41" s="212"/>
      <c r="AG41" s="212" t="s">
        <v>2002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32</v>
      </c>
      <c r="B42" s="250" t="s">
        <v>2224</v>
      </c>
      <c r="C42" s="260" t="s">
        <v>2225</v>
      </c>
      <c r="D42" s="251" t="s">
        <v>537</v>
      </c>
      <c r="E42" s="252">
        <v>150</v>
      </c>
      <c r="F42" s="253"/>
      <c r="G42" s="254">
        <f>ROUND(E42*F42,2)</f>
        <v>0</v>
      </c>
      <c r="H42" s="253"/>
      <c r="I42" s="254">
        <f>ROUND(E42*H42,2)</f>
        <v>0</v>
      </c>
      <c r="J42" s="253"/>
      <c r="K42" s="254">
        <f>ROUND(E42*J42,2)</f>
        <v>0</v>
      </c>
      <c r="L42" s="254">
        <v>21</v>
      </c>
      <c r="M42" s="254">
        <f>G42*(1+L42/100)</f>
        <v>0</v>
      </c>
      <c r="N42" s="252">
        <v>0</v>
      </c>
      <c r="O42" s="252">
        <f>ROUND(E42*N42,2)</f>
        <v>0</v>
      </c>
      <c r="P42" s="252">
        <v>0</v>
      </c>
      <c r="Q42" s="252">
        <f>ROUND(E42*P42,2)</f>
        <v>0</v>
      </c>
      <c r="R42" s="254"/>
      <c r="S42" s="254" t="s">
        <v>2172</v>
      </c>
      <c r="T42" s="255" t="s">
        <v>2173</v>
      </c>
      <c r="U42" s="223">
        <v>0</v>
      </c>
      <c r="V42" s="223">
        <f>ROUND(E42*U42,2)</f>
        <v>0</v>
      </c>
      <c r="W42" s="223"/>
      <c r="X42" s="223" t="s">
        <v>437</v>
      </c>
      <c r="Y42" s="223" t="s">
        <v>355</v>
      </c>
      <c r="Z42" s="212"/>
      <c r="AA42" s="212"/>
      <c r="AB42" s="212"/>
      <c r="AC42" s="212"/>
      <c r="AD42" s="212"/>
      <c r="AE42" s="212"/>
      <c r="AF42" s="212"/>
      <c r="AG42" s="212" t="s">
        <v>1695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33</v>
      </c>
      <c r="B43" s="250" t="s">
        <v>2702</v>
      </c>
      <c r="C43" s="260" t="s">
        <v>2703</v>
      </c>
      <c r="D43" s="251" t="s">
        <v>537</v>
      </c>
      <c r="E43" s="252">
        <v>20</v>
      </c>
      <c r="F43" s="253"/>
      <c r="G43" s="254">
        <f>ROUND(E43*F43,2)</f>
        <v>0</v>
      </c>
      <c r="H43" s="253"/>
      <c r="I43" s="254">
        <f>ROUND(E43*H43,2)</f>
        <v>0</v>
      </c>
      <c r="J43" s="253"/>
      <c r="K43" s="254">
        <f>ROUND(E43*J43,2)</f>
        <v>0</v>
      </c>
      <c r="L43" s="254">
        <v>21</v>
      </c>
      <c r="M43" s="254">
        <f>G43*(1+L43/100)</f>
        <v>0</v>
      </c>
      <c r="N43" s="252">
        <v>1.8000000000000001E-4</v>
      </c>
      <c r="O43" s="252">
        <f>ROUND(E43*N43,2)</f>
        <v>0</v>
      </c>
      <c r="P43" s="252">
        <v>0</v>
      </c>
      <c r="Q43" s="252">
        <f>ROUND(E43*P43,2)</f>
        <v>0</v>
      </c>
      <c r="R43" s="254"/>
      <c r="S43" s="254" t="s">
        <v>2172</v>
      </c>
      <c r="T43" s="255" t="s">
        <v>2173</v>
      </c>
      <c r="U43" s="223">
        <v>0</v>
      </c>
      <c r="V43" s="223">
        <f>ROUND(E43*U43,2)</f>
        <v>0</v>
      </c>
      <c r="W43" s="223"/>
      <c r="X43" s="223" t="s">
        <v>526</v>
      </c>
      <c r="Y43" s="223" t="s">
        <v>355</v>
      </c>
      <c r="Z43" s="212"/>
      <c r="AA43" s="212"/>
      <c r="AB43" s="212"/>
      <c r="AC43" s="212"/>
      <c r="AD43" s="212"/>
      <c r="AE43" s="212"/>
      <c r="AF43" s="212"/>
      <c r="AG43" s="212" t="s">
        <v>2002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34</v>
      </c>
      <c r="B44" s="250" t="s">
        <v>2298</v>
      </c>
      <c r="C44" s="260" t="s">
        <v>2299</v>
      </c>
      <c r="D44" s="251" t="s">
        <v>537</v>
      </c>
      <c r="E44" s="252">
        <v>20</v>
      </c>
      <c r="F44" s="253"/>
      <c r="G44" s="254">
        <f>ROUND(E44*F44,2)</f>
        <v>0</v>
      </c>
      <c r="H44" s="253"/>
      <c r="I44" s="254">
        <f>ROUND(E44*H44,2)</f>
        <v>0</v>
      </c>
      <c r="J44" s="253"/>
      <c r="K44" s="254">
        <f>ROUND(E44*J44,2)</f>
        <v>0</v>
      </c>
      <c r="L44" s="254">
        <v>21</v>
      </c>
      <c r="M44" s="254">
        <f>G44*(1+L44/100)</f>
        <v>0</v>
      </c>
      <c r="N44" s="252">
        <v>0</v>
      </c>
      <c r="O44" s="252">
        <f>ROUND(E44*N44,2)</f>
        <v>0</v>
      </c>
      <c r="P44" s="252">
        <v>0</v>
      </c>
      <c r="Q44" s="252">
        <f>ROUND(E44*P44,2)</f>
        <v>0</v>
      </c>
      <c r="R44" s="254"/>
      <c r="S44" s="254" t="s">
        <v>2172</v>
      </c>
      <c r="T44" s="255" t="s">
        <v>2173</v>
      </c>
      <c r="U44" s="223">
        <v>0</v>
      </c>
      <c r="V44" s="223">
        <f>ROUND(E44*U44,2)</f>
        <v>0</v>
      </c>
      <c r="W44" s="223"/>
      <c r="X44" s="223" t="s">
        <v>437</v>
      </c>
      <c r="Y44" s="223" t="s">
        <v>355</v>
      </c>
      <c r="Z44" s="212"/>
      <c r="AA44" s="212"/>
      <c r="AB44" s="212"/>
      <c r="AC44" s="212"/>
      <c r="AD44" s="212"/>
      <c r="AE44" s="212"/>
      <c r="AF44" s="212"/>
      <c r="AG44" s="212" t="s">
        <v>1695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9">
        <v>35</v>
      </c>
      <c r="B45" s="250" t="s">
        <v>2704</v>
      </c>
      <c r="C45" s="260" t="s">
        <v>2705</v>
      </c>
      <c r="D45" s="251" t="s">
        <v>537</v>
      </c>
      <c r="E45" s="252">
        <v>40</v>
      </c>
      <c r="F45" s="253"/>
      <c r="G45" s="254">
        <f>ROUND(E45*F45,2)</f>
        <v>0</v>
      </c>
      <c r="H45" s="253"/>
      <c r="I45" s="254">
        <f>ROUND(E45*H45,2)</f>
        <v>0</v>
      </c>
      <c r="J45" s="253"/>
      <c r="K45" s="254">
        <f>ROUND(E45*J45,2)</f>
        <v>0</v>
      </c>
      <c r="L45" s="254">
        <v>21</v>
      </c>
      <c r="M45" s="254">
        <f>G45*(1+L45/100)</f>
        <v>0</v>
      </c>
      <c r="N45" s="252">
        <v>6.9999999999999994E-5</v>
      </c>
      <c r="O45" s="252">
        <f>ROUND(E45*N45,2)</f>
        <v>0</v>
      </c>
      <c r="P45" s="252">
        <v>0</v>
      </c>
      <c r="Q45" s="252">
        <f>ROUND(E45*P45,2)</f>
        <v>0</v>
      </c>
      <c r="R45" s="254"/>
      <c r="S45" s="254" t="s">
        <v>2172</v>
      </c>
      <c r="T45" s="255" t="s">
        <v>2173</v>
      </c>
      <c r="U45" s="223">
        <v>0</v>
      </c>
      <c r="V45" s="223">
        <f>ROUND(E45*U45,2)</f>
        <v>0</v>
      </c>
      <c r="W45" s="223"/>
      <c r="X45" s="223" t="s">
        <v>526</v>
      </c>
      <c r="Y45" s="223" t="s">
        <v>355</v>
      </c>
      <c r="Z45" s="212"/>
      <c r="AA45" s="212"/>
      <c r="AB45" s="212"/>
      <c r="AC45" s="212"/>
      <c r="AD45" s="212"/>
      <c r="AE45" s="212"/>
      <c r="AF45" s="212"/>
      <c r="AG45" s="212" t="s">
        <v>2002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36</v>
      </c>
      <c r="B46" s="250" t="s">
        <v>2290</v>
      </c>
      <c r="C46" s="260" t="s">
        <v>2291</v>
      </c>
      <c r="D46" s="251" t="s">
        <v>537</v>
      </c>
      <c r="E46" s="252">
        <v>40</v>
      </c>
      <c r="F46" s="253"/>
      <c r="G46" s="254">
        <f>ROUND(E46*F46,2)</f>
        <v>0</v>
      </c>
      <c r="H46" s="253"/>
      <c r="I46" s="254">
        <f>ROUND(E46*H46,2)</f>
        <v>0</v>
      </c>
      <c r="J46" s="253"/>
      <c r="K46" s="254">
        <f>ROUND(E46*J46,2)</f>
        <v>0</v>
      </c>
      <c r="L46" s="254">
        <v>21</v>
      </c>
      <c r="M46" s="254">
        <f>G46*(1+L46/100)</f>
        <v>0</v>
      </c>
      <c r="N46" s="252">
        <v>0</v>
      </c>
      <c r="O46" s="252">
        <f>ROUND(E46*N46,2)</f>
        <v>0</v>
      </c>
      <c r="P46" s="252">
        <v>0</v>
      </c>
      <c r="Q46" s="252">
        <f>ROUND(E46*P46,2)</f>
        <v>0</v>
      </c>
      <c r="R46" s="254"/>
      <c r="S46" s="254" t="s">
        <v>2172</v>
      </c>
      <c r="T46" s="255" t="s">
        <v>2173</v>
      </c>
      <c r="U46" s="223">
        <v>0</v>
      </c>
      <c r="V46" s="223">
        <f>ROUND(E46*U46,2)</f>
        <v>0</v>
      </c>
      <c r="W46" s="223"/>
      <c r="X46" s="223" t="s">
        <v>437</v>
      </c>
      <c r="Y46" s="223" t="s">
        <v>355</v>
      </c>
      <c r="Z46" s="212"/>
      <c r="AA46" s="212"/>
      <c r="AB46" s="212"/>
      <c r="AC46" s="212"/>
      <c r="AD46" s="212"/>
      <c r="AE46" s="212"/>
      <c r="AF46" s="212"/>
      <c r="AG46" s="212" t="s">
        <v>1695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37</v>
      </c>
      <c r="B47" s="250" t="s">
        <v>2706</v>
      </c>
      <c r="C47" s="260" t="s">
        <v>2707</v>
      </c>
      <c r="D47" s="251" t="s">
        <v>537</v>
      </c>
      <c r="E47" s="252">
        <v>20</v>
      </c>
      <c r="F47" s="253"/>
      <c r="G47" s="254">
        <f>ROUND(E47*F47,2)</f>
        <v>0</v>
      </c>
      <c r="H47" s="253"/>
      <c r="I47" s="254">
        <f>ROUND(E47*H47,2)</f>
        <v>0</v>
      </c>
      <c r="J47" s="253"/>
      <c r="K47" s="254">
        <f>ROUND(E47*J47,2)</f>
        <v>0</v>
      </c>
      <c r="L47" s="254">
        <v>21</v>
      </c>
      <c r="M47" s="254">
        <f>G47*(1+L47/100)</f>
        <v>0</v>
      </c>
      <c r="N47" s="252">
        <v>1.5E-3</v>
      </c>
      <c r="O47" s="252">
        <f>ROUND(E47*N47,2)</f>
        <v>0.03</v>
      </c>
      <c r="P47" s="252">
        <v>0</v>
      </c>
      <c r="Q47" s="252">
        <f>ROUND(E47*P47,2)</f>
        <v>0</v>
      </c>
      <c r="R47" s="254"/>
      <c r="S47" s="254" t="s">
        <v>2172</v>
      </c>
      <c r="T47" s="255" t="s">
        <v>2173</v>
      </c>
      <c r="U47" s="223">
        <v>0</v>
      </c>
      <c r="V47" s="223">
        <f>ROUND(E47*U47,2)</f>
        <v>0</v>
      </c>
      <c r="W47" s="223"/>
      <c r="X47" s="223" t="s">
        <v>526</v>
      </c>
      <c r="Y47" s="223" t="s">
        <v>355</v>
      </c>
      <c r="Z47" s="212"/>
      <c r="AA47" s="212"/>
      <c r="AB47" s="212"/>
      <c r="AC47" s="212"/>
      <c r="AD47" s="212"/>
      <c r="AE47" s="212"/>
      <c r="AF47" s="212"/>
      <c r="AG47" s="212" t="s">
        <v>2002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38</v>
      </c>
      <c r="B48" s="250" t="s">
        <v>2708</v>
      </c>
      <c r="C48" s="260" t="s">
        <v>2709</v>
      </c>
      <c r="D48" s="251" t="s">
        <v>537</v>
      </c>
      <c r="E48" s="252">
        <v>20</v>
      </c>
      <c r="F48" s="253"/>
      <c r="G48" s="254">
        <f>ROUND(E48*F48,2)</f>
        <v>0</v>
      </c>
      <c r="H48" s="253"/>
      <c r="I48" s="254">
        <f>ROUND(E48*H48,2)</f>
        <v>0</v>
      </c>
      <c r="J48" s="253"/>
      <c r="K48" s="254">
        <f>ROUND(E48*J48,2)</f>
        <v>0</v>
      </c>
      <c r="L48" s="254">
        <v>21</v>
      </c>
      <c r="M48" s="254">
        <f>G48*(1+L48/100)</f>
        <v>0</v>
      </c>
      <c r="N48" s="252">
        <v>0</v>
      </c>
      <c r="O48" s="252">
        <f>ROUND(E48*N48,2)</f>
        <v>0</v>
      </c>
      <c r="P48" s="252">
        <v>0</v>
      </c>
      <c r="Q48" s="252">
        <f>ROUND(E48*P48,2)</f>
        <v>0</v>
      </c>
      <c r="R48" s="254"/>
      <c r="S48" s="254" t="s">
        <v>2172</v>
      </c>
      <c r="T48" s="255" t="s">
        <v>2173</v>
      </c>
      <c r="U48" s="223">
        <v>0</v>
      </c>
      <c r="V48" s="223">
        <f>ROUND(E48*U48,2)</f>
        <v>0</v>
      </c>
      <c r="W48" s="223"/>
      <c r="X48" s="223" t="s">
        <v>437</v>
      </c>
      <c r="Y48" s="223" t="s">
        <v>355</v>
      </c>
      <c r="Z48" s="212"/>
      <c r="AA48" s="212"/>
      <c r="AB48" s="212"/>
      <c r="AC48" s="212"/>
      <c r="AD48" s="212"/>
      <c r="AE48" s="212"/>
      <c r="AF48" s="212"/>
      <c r="AG48" s="212" t="s">
        <v>1695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9" t="s">
        <v>347</v>
      </c>
      <c r="B49" s="230" t="s">
        <v>292</v>
      </c>
      <c r="C49" s="256" t="s">
        <v>294</v>
      </c>
      <c r="D49" s="231"/>
      <c r="E49" s="232"/>
      <c r="F49" s="233"/>
      <c r="G49" s="233">
        <f>SUMIF(AG50:AG60,"&lt;&gt;NOR",G50:G60)</f>
        <v>0</v>
      </c>
      <c r="H49" s="233"/>
      <c r="I49" s="233">
        <f>SUM(I50:I60)</f>
        <v>0</v>
      </c>
      <c r="J49" s="233"/>
      <c r="K49" s="233">
        <f>SUM(K50:K60)</f>
        <v>0</v>
      </c>
      <c r="L49" s="233"/>
      <c r="M49" s="233">
        <f>SUM(M50:M60)</f>
        <v>0</v>
      </c>
      <c r="N49" s="232"/>
      <c r="O49" s="232">
        <f>SUM(O50:O60)</f>
        <v>0</v>
      </c>
      <c r="P49" s="232"/>
      <c r="Q49" s="232">
        <f>SUM(Q50:Q60)</f>
        <v>0</v>
      </c>
      <c r="R49" s="233"/>
      <c r="S49" s="233"/>
      <c r="T49" s="234"/>
      <c r="U49" s="228"/>
      <c r="V49" s="228">
        <f>SUM(V50:V60)</f>
        <v>0</v>
      </c>
      <c r="W49" s="228"/>
      <c r="X49" s="228"/>
      <c r="Y49" s="228"/>
      <c r="AG49" t="s">
        <v>348</v>
      </c>
    </row>
    <row r="50" spans="1:60" outlineLevel="1" x14ac:dyDescent="0.2">
      <c r="A50" s="249">
        <v>39</v>
      </c>
      <c r="B50" s="250" t="s">
        <v>2710</v>
      </c>
      <c r="C50" s="260" t="s">
        <v>2711</v>
      </c>
      <c r="D50" s="251" t="s">
        <v>576</v>
      </c>
      <c r="E50" s="252">
        <v>4</v>
      </c>
      <c r="F50" s="253"/>
      <c r="G50" s="254">
        <f>ROUND(E50*F50,2)</f>
        <v>0</v>
      </c>
      <c r="H50" s="253"/>
      <c r="I50" s="254">
        <f>ROUND(E50*H50,2)</f>
        <v>0</v>
      </c>
      <c r="J50" s="253"/>
      <c r="K50" s="254">
        <f>ROUND(E50*J50,2)</f>
        <v>0</v>
      </c>
      <c r="L50" s="254">
        <v>21</v>
      </c>
      <c r="M50" s="254">
        <f>G50*(1+L50/100)</f>
        <v>0</v>
      </c>
      <c r="N50" s="252">
        <v>4.0000000000000002E-4</v>
      </c>
      <c r="O50" s="252">
        <f>ROUND(E50*N50,2)</f>
        <v>0</v>
      </c>
      <c r="P50" s="252">
        <v>0</v>
      </c>
      <c r="Q50" s="252">
        <f>ROUND(E50*P50,2)</f>
        <v>0</v>
      </c>
      <c r="R50" s="254"/>
      <c r="S50" s="254" t="s">
        <v>2172</v>
      </c>
      <c r="T50" s="255" t="s">
        <v>2173</v>
      </c>
      <c r="U50" s="223">
        <v>0</v>
      </c>
      <c r="V50" s="223">
        <f>ROUND(E50*U50,2)</f>
        <v>0</v>
      </c>
      <c r="W50" s="223"/>
      <c r="X50" s="223" t="s">
        <v>526</v>
      </c>
      <c r="Y50" s="223" t="s">
        <v>355</v>
      </c>
      <c r="Z50" s="212"/>
      <c r="AA50" s="212"/>
      <c r="AB50" s="212"/>
      <c r="AC50" s="212"/>
      <c r="AD50" s="212"/>
      <c r="AE50" s="212"/>
      <c r="AF50" s="212"/>
      <c r="AG50" s="212" t="s">
        <v>2002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40</v>
      </c>
      <c r="B51" s="250" t="s">
        <v>2712</v>
      </c>
      <c r="C51" s="260" t="s">
        <v>2713</v>
      </c>
      <c r="D51" s="251" t="s">
        <v>576</v>
      </c>
      <c r="E51" s="252">
        <v>4</v>
      </c>
      <c r="F51" s="253"/>
      <c r="G51" s="254">
        <f>ROUND(E51*F51,2)</f>
        <v>0</v>
      </c>
      <c r="H51" s="253"/>
      <c r="I51" s="254">
        <f>ROUND(E51*H51,2)</f>
        <v>0</v>
      </c>
      <c r="J51" s="253"/>
      <c r="K51" s="254">
        <f>ROUND(E51*J51,2)</f>
        <v>0</v>
      </c>
      <c r="L51" s="254">
        <v>21</v>
      </c>
      <c r="M51" s="254">
        <f>G51*(1+L51/100)</f>
        <v>0</v>
      </c>
      <c r="N51" s="252">
        <v>0</v>
      </c>
      <c r="O51" s="252">
        <f>ROUND(E51*N51,2)</f>
        <v>0</v>
      </c>
      <c r="P51" s="252">
        <v>0</v>
      </c>
      <c r="Q51" s="252">
        <f>ROUND(E51*P51,2)</f>
        <v>0</v>
      </c>
      <c r="R51" s="254"/>
      <c r="S51" s="254" t="s">
        <v>2172</v>
      </c>
      <c r="T51" s="255" t="s">
        <v>2173</v>
      </c>
      <c r="U51" s="223">
        <v>0</v>
      </c>
      <c r="V51" s="223">
        <f>ROUND(E51*U51,2)</f>
        <v>0</v>
      </c>
      <c r="W51" s="223"/>
      <c r="X51" s="223" t="s">
        <v>437</v>
      </c>
      <c r="Y51" s="223" t="s">
        <v>355</v>
      </c>
      <c r="Z51" s="212"/>
      <c r="AA51" s="212"/>
      <c r="AB51" s="212"/>
      <c r="AC51" s="212"/>
      <c r="AD51" s="212"/>
      <c r="AE51" s="212"/>
      <c r="AF51" s="212"/>
      <c r="AG51" s="212" t="s">
        <v>1695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41</v>
      </c>
      <c r="B52" s="250" t="s">
        <v>2714</v>
      </c>
      <c r="C52" s="260" t="s">
        <v>2715</v>
      </c>
      <c r="D52" s="251" t="s">
        <v>576</v>
      </c>
      <c r="E52" s="252">
        <v>4</v>
      </c>
      <c r="F52" s="253"/>
      <c r="G52" s="254">
        <f>ROUND(E52*F52,2)</f>
        <v>0</v>
      </c>
      <c r="H52" s="253"/>
      <c r="I52" s="254">
        <f>ROUND(E52*H52,2)</f>
        <v>0</v>
      </c>
      <c r="J52" s="253"/>
      <c r="K52" s="254">
        <f>ROUND(E52*J52,2)</f>
        <v>0</v>
      </c>
      <c r="L52" s="254">
        <v>21</v>
      </c>
      <c r="M52" s="254">
        <f>G52*(1+L52/100)</f>
        <v>0</v>
      </c>
      <c r="N52" s="252">
        <v>0</v>
      </c>
      <c r="O52" s="252">
        <f>ROUND(E52*N52,2)</f>
        <v>0</v>
      </c>
      <c r="P52" s="252">
        <v>0</v>
      </c>
      <c r="Q52" s="252">
        <f>ROUND(E52*P52,2)</f>
        <v>0</v>
      </c>
      <c r="R52" s="254"/>
      <c r="S52" s="254" t="s">
        <v>2172</v>
      </c>
      <c r="T52" s="255" t="s">
        <v>2173</v>
      </c>
      <c r="U52" s="223">
        <v>0</v>
      </c>
      <c r="V52" s="223">
        <f>ROUND(E52*U52,2)</f>
        <v>0</v>
      </c>
      <c r="W52" s="223"/>
      <c r="X52" s="223" t="s">
        <v>437</v>
      </c>
      <c r="Y52" s="223" t="s">
        <v>355</v>
      </c>
      <c r="Z52" s="212"/>
      <c r="AA52" s="212"/>
      <c r="AB52" s="212"/>
      <c r="AC52" s="212"/>
      <c r="AD52" s="212"/>
      <c r="AE52" s="212"/>
      <c r="AF52" s="212"/>
      <c r="AG52" s="212" t="s">
        <v>1695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42</v>
      </c>
      <c r="B53" s="250" t="s">
        <v>2716</v>
      </c>
      <c r="C53" s="260" t="s">
        <v>2717</v>
      </c>
      <c r="D53" s="251" t="s">
        <v>576</v>
      </c>
      <c r="E53" s="252">
        <v>48</v>
      </c>
      <c r="F53" s="253"/>
      <c r="G53" s="254">
        <f>ROUND(E53*F53,2)</f>
        <v>0</v>
      </c>
      <c r="H53" s="253"/>
      <c r="I53" s="254">
        <f>ROUND(E53*H53,2)</f>
        <v>0</v>
      </c>
      <c r="J53" s="253"/>
      <c r="K53" s="254">
        <f>ROUND(E53*J53,2)</f>
        <v>0</v>
      </c>
      <c r="L53" s="254">
        <v>21</v>
      </c>
      <c r="M53" s="254">
        <f>G53*(1+L53/100)</f>
        <v>0</v>
      </c>
      <c r="N53" s="252">
        <v>1E-4</v>
      </c>
      <c r="O53" s="252">
        <f>ROUND(E53*N53,2)</f>
        <v>0</v>
      </c>
      <c r="P53" s="252">
        <v>0</v>
      </c>
      <c r="Q53" s="252">
        <f>ROUND(E53*P53,2)</f>
        <v>0</v>
      </c>
      <c r="R53" s="254"/>
      <c r="S53" s="254" t="s">
        <v>413</v>
      </c>
      <c r="T53" s="255" t="s">
        <v>353</v>
      </c>
      <c r="U53" s="223">
        <v>0</v>
      </c>
      <c r="V53" s="223">
        <f>ROUND(E53*U53,2)</f>
        <v>0</v>
      </c>
      <c r="W53" s="223"/>
      <c r="X53" s="223" t="s">
        <v>526</v>
      </c>
      <c r="Y53" s="223" t="s">
        <v>355</v>
      </c>
      <c r="Z53" s="212"/>
      <c r="AA53" s="212"/>
      <c r="AB53" s="212"/>
      <c r="AC53" s="212"/>
      <c r="AD53" s="212"/>
      <c r="AE53" s="212"/>
      <c r="AF53" s="212"/>
      <c r="AG53" s="212" t="s">
        <v>2002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9">
        <v>43</v>
      </c>
      <c r="B54" s="250" t="s">
        <v>2718</v>
      </c>
      <c r="C54" s="260" t="s">
        <v>2719</v>
      </c>
      <c r="D54" s="251" t="s">
        <v>576</v>
      </c>
      <c r="E54" s="252">
        <v>96</v>
      </c>
      <c r="F54" s="253"/>
      <c r="G54" s="254">
        <f>ROUND(E54*F54,2)</f>
        <v>0</v>
      </c>
      <c r="H54" s="253"/>
      <c r="I54" s="254">
        <f>ROUND(E54*H54,2)</f>
        <v>0</v>
      </c>
      <c r="J54" s="253"/>
      <c r="K54" s="254">
        <f>ROUND(E54*J54,2)</f>
        <v>0</v>
      </c>
      <c r="L54" s="254">
        <v>21</v>
      </c>
      <c r="M54" s="254">
        <f>G54*(1+L54/100)</f>
        <v>0</v>
      </c>
      <c r="N54" s="252">
        <v>5.0000000000000002E-5</v>
      </c>
      <c r="O54" s="252">
        <f>ROUND(E54*N54,2)</f>
        <v>0</v>
      </c>
      <c r="P54" s="252">
        <v>0</v>
      </c>
      <c r="Q54" s="252">
        <f>ROUND(E54*P54,2)</f>
        <v>0</v>
      </c>
      <c r="R54" s="254"/>
      <c r="S54" s="254" t="s">
        <v>413</v>
      </c>
      <c r="T54" s="255" t="s">
        <v>353</v>
      </c>
      <c r="U54" s="223">
        <v>0</v>
      </c>
      <c r="V54" s="223">
        <f>ROUND(E54*U54,2)</f>
        <v>0</v>
      </c>
      <c r="W54" s="223"/>
      <c r="X54" s="223" t="s">
        <v>526</v>
      </c>
      <c r="Y54" s="223" t="s">
        <v>355</v>
      </c>
      <c r="Z54" s="212"/>
      <c r="AA54" s="212"/>
      <c r="AB54" s="212"/>
      <c r="AC54" s="212"/>
      <c r="AD54" s="212"/>
      <c r="AE54" s="212"/>
      <c r="AF54" s="212"/>
      <c r="AG54" s="212" t="s">
        <v>2002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44</v>
      </c>
      <c r="B55" s="250" t="s">
        <v>2720</v>
      </c>
      <c r="C55" s="260" t="s">
        <v>2721</v>
      </c>
      <c r="D55" s="251" t="s">
        <v>576</v>
      </c>
      <c r="E55" s="252">
        <v>96</v>
      </c>
      <c r="F55" s="253"/>
      <c r="G55" s="254">
        <f>ROUND(E55*F55,2)</f>
        <v>0</v>
      </c>
      <c r="H55" s="253"/>
      <c r="I55" s="254">
        <f>ROUND(E55*H55,2)</f>
        <v>0</v>
      </c>
      <c r="J55" s="253"/>
      <c r="K55" s="254">
        <f>ROUND(E55*J55,2)</f>
        <v>0</v>
      </c>
      <c r="L55" s="254">
        <v>21</v>
      </c>
      <c r="M55" s="254">
        <f>G55*(1+L55/100)</f>
        <v>0</v>
      </c>
      <c r="N55" s="252">
        <v>1.0000000000000001E-5</v>
      </c>
      <c r="O55" s="252">
        <f>ROUND(E55*N55,2)</f>
        <v>0</v>
      </c>
      <c r="P55" s="252">
        <v>0</v>
      </c>
      <c r="Q55" s="252">
        <f>ROUND(E55*P55,2)</f>
        <v>0</v>
      </c>
      <c r="R55" s="254"/>
      <c r="S55" s="254" t="s">
        <v>2172</v>
      </c>
      <c r="T55" s="255" t="s">
        <v>2173</v>
      </c>
      <c r="U55" s="223">
        <v>0</v>
      </c>
      <c r="V55" s="223">
        <f>ROUND(E55*U55,2)</f>
        <v>0</v>
      </c>
      <c r="W55" s="223"/>
      <c r="X55" s="223" t="s">
        <v>526</v>
      </c>
      <c r="Y55" s="223" t="s">
        <v>355</v>
      </c>
      <c r="Z55" s="212"/>
      <c r="AA55" s="212"/>
      <c r="AB55" s="212"/>
      <c r="AC55" s="212"/>
      <c r="AD55" s="212"/>
      <c r="AE55" s="212"/>
      <c r="AF55" s="212"/>
      <c r="AG55" s="212" t="s">
        <v>2002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49">
        <v>45</v>
      </c>
      <c r="B56" s="250" t="s">
        <v>2722</v>
      </c>
      <c r="C56" s="260" t="s">
        <v>2723</v>
      </c>
      <c r="D56" s="251" t="s">
        <v>576</v>
      </c>
      <c r="E56" s="252">
        <v>48</v>
      </c>
      <c r="F56" s="253"/>
      <c r="G56" s="254">
        <f>ROUND(E56*F56,2)</f>
        <v>0</v>
      </c>
      <c r="H56" s="253"/>
      <c r="I56" s="254">
        <f>ROUND(E56*H56,2)</f>
        <v>0</v>
      </c>
      <c r="J56" s="253"/>
      <c r="K56" s="254">
        <f>ROUND(E56*J56,2)</f>
        <v>0</v>
      </c>
      <c r="L56" s="254">
        <v>21</v>
      </c>
      <c r="M56" s="254">
        <f>G56*(1+L56/100)</f>
        <v>0</v>
      </c>
      <c r="N56" s="252">
        <v>0</v>
      </c>
      <c r="O56" s="252">
        <f>ROUND(E56*N56,2)</f>
        <v>0</v>
      </c>
      <c r="P56" s="252">
        <v>0</v>
      </c>
      <c r="Q56" s="252">
        <f>ROUND(E56*P56,2)</f>
        <v>0</v>
      </c>
      <c r="R56" s="254"/>
      <c r="S56" s="254" t="s">
        <v>2172</v>
      </c>
      <c r="T56" s="255" t="s">
        <v>2173</v>
      </c>
      <c r="U56" s="223">
        <v>0</v>
      </c>
      <c r="V56" s="223">
        <f>ROUND(E56*U56,2)</f>
        <v>0</v>
      </c>
      <c r="W56" s="223"/>
      <c r="X56" s="223" t="s">
        <v>437</v>
      </c>
      <c r="Y56" s="223" t="s">
        <v>355</v>
      </c>
      <c r="Z56" s="212"/>
      <c r="AA56" s="212"/>
      <c r="AB56" s="212"/>
      <c r="AC56" s="212"/>
      <c r="AD56" s="212"/>
      <c r="AE56" s="212"/>
      <c r="AF56" s="212"/>
      <c r="AG56" s="212" t="s">
        <v>1695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9">
        <v>46</v>
      </c>
      <c r="B57" s="250" t="s">
        <v>2724</v>
      </c>
      <c r="C57" s="260" t="s">
        <v>2725</v>
      </c>
      <c r="D57" s="251" t="s">
        <v>576</v>
      </c>
      <c r="E57" s="252">
        <v>96</v>
      </c>
      <c r="F57" s="253"/>
      <c r="G57" s="254">
        <f>ROUND(E57*F57,2)</f>
        <v>0</v>
      </c>
      <c r="H57" s="253"/>
      <c r="I57" s="254">
        <f>ROUND(E57*H57,2)</f>
        <v>0</v>
      </c>
      <c r="J57" s="253"/>
      <c r="K57" s="254">
        <f>ROUND(E57*J57,2)</f>
        <v>0</v>
      </c>
      <c r="L57" s="254">
        <v>21</v>
      </c>
      <c r="M57" s="254">
        <f>G57*(1+L57/100)</f>
        <v>0</v>
      </c>
      <c r="N57" s="252">
        <v>0</v>
      </c>
      <c r="O57" s="252">
        <f>ROUND(E57*N57,2)</f>
        <v>0</v>
      </c>
      <c r="P57" s="252">
        <v>0</v>
      </c>
      <c r="Q57" s="252">
        <f>ROUND(E57*P57,2)</f>
        <v>0</v>
      </c>
      <c r="R57" s="254"/>
      <c r="S57" s="254" t="s">
        <v>2172</v>
      </c>
      <c r="T57" s="255" t="s">
        <v>2173</v>
      </c>
      <c r="U57" s="223">
        <v>0</v>
      </c>
      <c r="V57" s="223">
        <f>ROUND(E57*U57,2)</f>
        <v>0</v>
      </c>
      <c r="W57" s="223"/>
      <c r="X57" s="223" t="s">
        <v>437</v>
      </c>
      <c r="Y57" s="223" t="s">
        <v>355</v>
      </c>
      <c r="Z57" s="212"/>
      <c r="AA57" s="212"/>
      <c r="AB57" s="212"/>
      <c r="AC57" s="212"/>
      <c r="AD57" s="212"/>
      <c r="AE57" s="212"/>
      <c r="AF57" s="212"/>
      <c r="AG57" s="212" t="s">
        <v>1695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47</v>
      </c>
      <c r="B58" s="250" t="s">
        <v>2726</v>
      </c>
      <c r="C58" s="260" t="s">
        <v>2727</v>
      </c>
      <c r="D58" s="251" t="s">
        <v>576</v>
      </c>
      <c r="E58" s="252">
        <v>48</v>
      </c>
      <c r="F58" s="253"/>
      <c r="G58" s="254">
        <f>ROUND(E58*F58,2)</f>
        <v>0</v>
      </c>
      <c r="H58" s="253"/>
      <c r="I58" s="254">
        <f>ROUND(E58*H58,2)</f>
        <v>0</v>
      </c>
      <c r="J58" s="253"/>
      <c r="K58" s="254">
        <f>ROUND(E58*J58,2)</f>
        <v>0</v>
      </c>
      <c r="L58" s="254">
        <v>21</v>
      </c>
      <c r="M58" s="254">
        <f>G58*(1+L58/100)</f>
        <v>0</v>
      </c>
      <c r="N58" s="252">
        <v>0</v>
      </c>
      <c r="O58" s="252">
        <f>ROUND(E58*N58,2)</f>
        <v>0</v>
      </c>
      <c r="P58" s="252">
        <v>0</v>
      </c>
      <c r="Q58" s="252">
        <f>ROUND(E58*P58,2)</f>
        <v>0</v>
      </c>
      <c r="R58" s="254"/>
      <c r="S58" s="254" t="s">
        <v>2172</v>
      </c>
      <c r="T58" s="255" t="s">
        <v>2173</v>
      </c>
      <c r="U58" s="223">
        <v>0</v>
      </c>
      <c r="V58" s="223">
        <f>ROUND(E58*U58,2)</f>
        <v>0</v>
      </c>
      <c r="W58" s="223"/>
      <c r="X58" s="223" t="s">
        <v>437</v>
      </c>
      <c r="Y58" s="223" t="s">
        <v>355</v>
      </c>
      <c r="Z58" s="212"/>
      <c r="AA58" s="212"/>
      <c r="AB58" s="212"/>
      <c r="AC58" s="212"/>
      <c r="AD58" s="212"/>
      <c r="AE58" s="212"/>
      <c r="AF58" s="212"/>
      <c r="AG58" s="212" t="s">
        <v>1695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9">
        <v>48</v>
      </c>
      <c r="B59" s="250" t="s">
        <v>2728</v>
      </c>
      <c r="C59" s="260" t="s">
        <v>2729</v>
      </c>
      <c r="D59" s="251" t="s">
        <v>576</v>
      </c>
      <c r="E59" s="252">
        <v>96</v>
      </c>
      <c r="F59" s="253"/>
      <c r="G59" s="254">
        <f>ROUND(E59*F59,2)</f>
        <v>0</v>
      </c>
      <c r="H59" s="253"/>
      <c r="I59" s="254">
        <f>ROUND(E59*H59,2)</f>
        <v>0</v>
      </c>
      <c r="J59" s="253"/>
      <c r="K59" s="254">
        <f>ROUND(E59*J59,2)</f>
        <v>0</v>
      </c>
      <c r="L59" s="254">
        <v>21</v>
      </c>
      <c r="M59" s="254">
        <f>G59*(1+L59/100)</f>
        <v>0</v>
      </c>
      <c r="N59" s="252">
        <v>0</v>
      </c>
      <c r="O59" s="252">
        <f>ROUND(E59*N59,2)</f>
        <v>0</v>
      </c>
      <c r="P59" s="252">
        <v>0</v>
      </c>
      <c r="Q59" s="252">
        <f>ROUND(E59*P59,2)</f>
        <v>0</v>
      </c>
      <c r="R59" s="254"/>
      <c r="S59" s="254" t="s">
        <v>2172</v>
      </c>
      <c r="T59" s="255" t="s">
        <v>2173</v>
      </c>
      <c r="U59" s="223">
        <v>0</v>
      </c>
      <c r="V59" s="223">
        <f>ROUND(E59*U59,2)</f>
        <v>0</v>
      </c>
      <c r="W59" s="223"/>
      <c r="X59" s="223" t="s">
        <v>437</v>
      </c>
      <c r="Y59" s="223" t="s">
        <v>355</v>
      </c>
      <c r="Z59" s="212"/>
      <c r="AA59" s="212"/>
      <c r="AB59" s="212"/>
      <c r="AC59" s="212"/>
      <c r="AD59" s="212"/>
      <c r="AE59" s="212"/>
      <c r="AF59" s="212"/>
      <c r="AG59" s="212" t="s">
        <v>1695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9">
        <v>49</v>
      </c>
      <c r="B60" s="250" t="s">
        <v>2730</v>
      </c>
      <c r="C60" s="260" t="s">
        <v>2731</v>
      </c>
      <c r="D60" s="251" t="s">
        <v>576</v>
      </c>
      <c r="E60" s="252">
        <v>2</v>
      </c>
      <c r="F60" s="253"/>
      <c r="G60" s="254">
        <f>ROUND(E60*F60,2)</f>
        <v>0</v>
      </c>
      <c r="H60" s="253"/>
      <c r="I60" s="254">
        <f>ROUND(E60*H60,2)</f>
        <v>0</v>
      </c>
      <c r="J60" s="253"/>
      <c r="K60" s="254">
        <f>ROUND(E60*J60,2)</f>
        <v>0</v>
      </c>
      <c r="L60" s="254">
        <v>21</v>
      </c>
      <c r="M60" s="254">
        <f>G60*(1+L60/100)</f>
        <v>0</v>
      </c>
      <c r="N60" s="252">
        <v>0</v>
      </c>
      <c r="O60" s="252">
        <f>ROUND(E60*N60,2)</f>
        <v>0</v>
      </c>
      <c r="P60" s="252">
        <v>0</v>
      </c>
      <c r="Q60" s="252">
        <f>ROUND(E60*P60,2)</f>
        <v>0</v>
      </c>
      <c r="R60" s="254"/>
      <c r="S60" s="254" t="s">
        <v>413</v>
      </c>
      <c r="T60" s="255" t="s">
        <v>353</v>
      </c>
      <c r="U60" s="223">
        <v>0</v>
      </c>
      <c r="V60" s="223">
        <f>ROUND(E60*U60,2)</f>
        <v>0</v>
      </c>
      <c r="W60" s="223"/>
      <c r="X60" s="223" t="s">
        <v>437</v>
      </c>
      <c r="Y60" s="223" t="s">
        <v>355</v>
      </c>
      <c r="Z60" s="212"/>
      <c r="AA60" s="212"/>
      <c r="AB60" s="212"/>
      <c r="AC60" s="212"/>
      <c r="AD60" s="212"/>
      <c r="AE60" s="212"/>
      <c r="AF60" s="212"/>
      <c r="AG60" s="212" t="s">
        <v>1695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347</v>
      </c>
      <c r="B61" s="230" t="s">
        <v>295</v>
      </c>
      <c r="C61" s="256" t="s">
        <v>296</v>
      </c>
      <c r="D61" s="231"/>
      <c r="E61" s="232"/>
      <c r="F61" s="233"/>
      <c r="G61" s="233">
        <f>SUMIF(AG62:AG80,"&lt;&gt;NOR",G62:G80)</f>
        <v>0</v>
      </c>
      <c r="H61" s="233"/>
      <c r="I61" s="233">
        <f>SUM(I62:I80)</f>
        <v>0</v>
      </c>
      <c r="J61" s="233"/>
      <c r="K61" s="233">
        <f>SUM(K62:K80)</f>
        <v>0</v>
      </c>
      <c r="L61" s="233"/>
      <c r="M61" s="233">
        <f>SUM(M62:M80)</f>
        <v>0</v>
      </c>
      <c r="N61" s="232"/>
      <c r="O61" s="232">
        <f>SUM(O62:O80)</f>
        <v>0</v>
      </c>
      <c r="P61" s="232"/>
      <c r="Q61" s="232">
        <f>SUM(Q62:Q80)</f>
        <v>1.53</v>
      </c>
      <c r="R61" s="233"/>
      <c r="S61" s="233"/>
      <c r="T61" s="234"/>
      <c r="U61" s="228"/>
      <c r="V61" s="228">
        <f>SUM(V62:V80)</f>
        <v>0</v>
      </c>
      <c r="W61" s="228"/>
      <c r="X61" s="228"/>
      <c r="Y61" s="228"/>
      <c r="AG61" t="s">
        <v>348</v>
      </c>
    </row>
    <row r="62" spans="1:60" outlineLevel="1" x14ac:dyDescent="0.2">
      <c r="A62" s="249">
        <v>50</v>
      </c>
      <c r="B62" s="250" t="s">
        <v>2732</v>
      </c>
      <c r="C62" s="260" t="s">
        <v>2733</v>
      </c>
      <c r="D62" s="251" t="s">
        <v>582</v>
      </c>
      <c r="E62" s="252">
        <v>1</v>
      </c>
      <c r="F62" s="253"/>
      <c r="G62" s="254">
        <f>ROUND(E62*F62,2)</f>
        <v>0</v>
      </c>
      <c r="H62" s="253"/>
      <c r="I62" s="254">
        <f>ROUND(E62*H62,2)</f>
        <v>0</v>
      </c>
      <c r="J62" s="253"/>
      <c r="K62" s="254">
        <f>ROUND(E62*J62,2)</f>
        <v>0</v>
      </c>
      <c r="L62" s="254">
        <v>21</v>
      </c>
      <c r="M62" s="254">
        <f>G62*(1+L62/100)</f>
        <v>0</v>
      </c>
      <c r="N62" s="252">
        <v>0</v>
      </c>
      <c r="O62" s="252">
        <f>ROUND(E62*N62,2)</f>
        <v>0</v>
      </c>
      <c r="P62" s="252">
        <v>0</v>
      </c>
      <c r="Q62" s="252">
        <f>ROUND(E62*P62,2)</f>
        <v>0</v>
      </c>
      <c r="R62" s="254"/>
      <c r="S62" s="254" t="s">
        <v>2172</v>
      </c>
      <c r="T62" s="255" t="s">
        <v>2173</v>
      </c>
      <c r="U62" s="223">
        <v>0</v>
      </c>
      <c r="V62" s="223">
        <f>ROUND(E62*U62,2)</f>
        <v>0</v>
      </c>
      <c r="W62" s="223"/>
      <c r="X62" s="223" t="s">
        <v>437</v>
      </c>
      <c r="Y62" s="223" t="s">
        <v>355</v>
      </c>
      <c r="Z62" s="212"/>
      <c r="AA62" s="212"/>
      <c r="AB62" s="212"/>
      <c r="AC62" s="212"/>
      <c r="AD62" s="212"/>
      <c r="AE62" s="212"/>
      <c r="AF62" s="212"/>
      <c r="AG62" s="212" t="s">
        <v>1695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9">
        <v>51</v>
      </c>
      <c r="B63" s="250" t="s">
        <v>2306</v>
      </c>
      <c r="C63" s="260" t="s">
        <v>2307</v>
      </c>
      <c r="D63" s="251" t="s">
        <v>576</v>
      </c>
      <c r="E63" s="252">
        <v>10</v>
      </c>
      <c r="F63" s="253"/>
      <c r="G63" s="254">
        <f>ROUND(E63*F63,2)</f>
        <v>0</v>
      </c>
      <c r="H63" s="253"/>
      <c r="I63" s="254">
        <f>ROUND(E63*H63,2)</f>
        <v>0</v>
      </c>
      <c r="J63" s="253"/>
      <c r="K63" s="254">
        <f>ROUND(E63*J63,2)</f>
        <v>0</v>
      </c>
      <c r="L63" s="254">
        <v>21</v>
      </c>
      <c r="M63" s="254">
        <f>G63*(1+L63/100)</f>
        <v>0</v>
      </c>
      <c r="N63" s="252">
        <v>0</v>
      </c>
      <c r="O63" s="252">
        <f>ROUND(E63*N63,2)</f>
        <v>0</v>
      </c>
      <c r="P63" s="252">
        <v>8.0000000000000002E-3</v>
      </c>
      <c r="Q63" s="252">
        <f>ROUND(E63*P63,2)</f>
        <v>0.08</v>
      </c>
      <c r="R63" s="254"/>
      <c r="S63" s="254" t="s">
        <v>2172</v>
      </c>
      <c r="T63" s="255" t="s">
        <v>2173</v>
      </c>
      <c r="U63" s="223">
        <v>0</v>
      </c>
      <c r="V63" s="223">
        <f>ROUND(E63*U63,2)</f>
        <v>0</v>
      </c>
      <c r="W63" s="223"/>
      <c r="X63" s="223" t="s">
        <v>437</v>
      </c>
      <c r="Y63" s="223" t="s">
        <v>355</v>
      </c>
      <c r="Z63" s="212"/>
      <c r="AA63" s="212"/>
      <c r="AB63" s="212"/>
      <c r="AC63" s="212"/>
      <c r="AD63" s="212"/>
      <c r="AE63" s="212"/>
      <c r="AF63" s="212"/>
      <c r="AG63" s="212" t="s">
        <v>1695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49">
        <v>52</v>
      </c>
      <c r="B64" s="250" t="s">
        <v>2306</v>
      </c>
      <c r="C64" s="260" t="s">
        <v>2307</v>
      </c>
      <c r="D64" s="251" t="s">
        <v>576</v>
      </c>
      <c r="E64" s="252">
        <v>50</v>
      </c>
      <c r="F64" s="253"/>
      <c r="G64" s="254">
        <f>ROUND(E64*F64,2)</f>
        <v>0</v>
      </c>
      <c r="H64" s="253"/>
      <c r="I64" s="254">
        <f>ROUND(E64*H64,2)</f>
        <v>0</v>
      </c>
      <c r="J64" s="253"/>
      <c r="K64" s="254">
        <f>ROUND(E64*J64,2)</f>
        <v>0</v>
      </c>
      <c r="L64" s="254">
        <v>21</v>
      </c>
      <c r="M64" s="254">
        <f>G64*(1+L64/100)</f>
        <v>0</v>
      </c>
      <c r="N64" s="252">
        <v>0</v>
      </c>
      <c r="O64" s="252">
        <f>ROUND(E64*N64,2)</f>
        <v>0</v>
      </c>
      <c r="P64" s="252">
        <v>8.0000000000000002E-3</v>
      </c>
      <c r="Q64" s="252">
        <f>ROUND(E64*P64,2)</f>
        <v>0.4</v>
      </c>
      <c r="R64" s="254"/>
      <c r="S64" s="254" t="s">
        <v>2172</v>
      </c>
      <c r="T64" s="255" t="s">
        <v>2173</v>
      </c>
      <c r="U64" s="223">
        <v>0</v>
      </c>
      <c r="V64" s="223">
        <f>ROUND(E64*U64,2)</f>
        <v>0</v>
      </c>
      <c r="W64" s="223"/>
      <c r="X64" s="223" t="s">
        <v>437</v>
      </c>
      <c r="Y64" s="223" t="s">
        <v>355</v>
      </c>
      <c r="Z64" s="212"/>
      <c r="AA64" s="212"/>
      <c r="AB64" s="212"/>
      <c r="AC64" s="212"/>
      <c r="AD64" s="212"/>
      <c r="AE64" s="212"/>
      <c r="AF64" s="212"/>
      <c r="AG64" s="212" t="s">
        <v>1695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9">
        <v>53</v>
      </c>
      <c r="B65" s="250" t="s">
        <v>2308</v>
      </c>
      <c r="C65" s="260" t="s">
        <v>2309</v>
      </c>
      <c r="D65" s="251" t="s">
        <v>576</v>
      </c>
      <c r="E65" s="252">
        <v>50</v>
      </c>
      <c r="F65" s="253"/>
      <c r="G65" s="254">
        <f>ROUND(E65*F65,2)</f>
        <v>0</v>
      </c>
      <c r="H65" s="253"/>
      <c r="I65" s="254">
        <f>ROUND(E65*H65,2)</f>
        <v>0</v>
      </c>
      <c r="J65" s="253"/>
      <c r="K65" s="254">
        <f>ROUND(E65*J65,2)</f>
        <v>0</v>
      </c>
      <c r="L65" s="254">
        <v>21</v>
      </c>
      <c r="M65" s="254">
        <f>G65*(1+L65/100)</f>
        <v>0</v>
      </c>
      <c r="N65" s="252">
        <v>0</v>
      </c>
      <c r="O65" s="252">
        <f>ROUND(E65*N65,2)</f>
        <v>0</v>
      </c>
      <c r="P65" s="252">
        <v>2.1000000000000001E-2</v>
      </c>
      <c r="Q65" s="252">
        <f>ROUND(E65*P65,2)</f>
        <v>1.05</v>
      </c>
      <c r="R65" s="254"/>
      <c r="S65" s="254" t="s">
        <v>2172</v>
      </c>
      <c r="T65" s="255" t="s">
        <v>2173</v>
      </c>
      <c r="U65" s="223">
        <v>0</v>
      </c>
      <c r="V65" s="223">
        <f>ROUND(E65*U65,2)</f>
        <v>0</v>
      </c>
      <c r="W65" s="223"/>
      <c r="X65" s="223" t="s">
        <v>437</v>
      </c>
      <c r="Y65" s="223" t="s">
        <v>355</v>
      </c>
      <c r="Z65" s="212"/>
      <c r="AA65" s="212"/>
      <c r="AB65" s="212"/>
      <c r="AC65" s="212"/>
      <c r="AD65" s="212"/>
      <c r="AE65" s="212"/>
      <c r="AF65" s="212"/>
      <c r="AG65" s="212" t="s">
        <v>1695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9">
        <v>54</v>
      </c>
      <c r="B66" s="250" t="s">
        <v>2734</v>
      </c>
      <c r="C66" s="260" t="s">
        <v>2735</v>
      </c>
      <c r="D66" s="251" t="s">
        <v>1758</v>
      </c>
      <c r="E66" s="252">
        <v>20</v>
      </c>
      <c r="F66" s="253"/>
      <c r="G66" s="254">
        <f>ROUND(E66*F66,2)</f>
        <v>0</v>
      </c>
      <c r="H66" s="253"/>
      <c r="I66" s="254">
        <f>ROUND(E66*H66,2)</f>
        <v>0</v>
      </c>
      <c r="J66" s="253"/>
      <c r="K66" s="254">
        <f>ROUND(E66*J66,2)</f>
        <v>0</v>
      </c>
      <c r="L66" s="254">
        <v>21</v>
      </c>
      <c r="M66" s="254">
        <f>G66*(1+L66/100)</f>
        <v>0</v>
      </c>
      <c r="N66" s="252">
        <v>0</v>
      </c>
      <c r="O66" s="252">
        <f>ROUND(E66*N66,2)</f>
        <v>0</v>
      </c>
      <c r="P66" s="252">
        <v>0</v>
      </c>
      <c r="Q66" s="252">
        <f>ROUND(E66*P66,2)</f>
        <v>0</v>
      </c>
      <c r="R66" s="254"/>
      <c r="S66" s="254" t="s">
        <v>2172</v>
      </c>
      <c r="T66" s="255" t="s">
        <v>2173</v>
      </c>
      <c r="U66" s="223">
        <v>0</v>
      </c>
      <c r="V66" s="223">
        <f>ROUND(E66*U66,2)</f>
        <v>0</v>
      </c>
      <c r="W66" s="223"/>
      <c r="X66" s="223" t="s">
        <v>437</v>
      </c>
      <c r="Y66" s="223" t="s">
        <v>355</v>
      </c>
      <c r="Z66" s="212"/>
      <c r="AA66" s="212"/>
      <c r="AB66" s="212"/>
      <c r="AC66" s="212"/>
      <c r="AD66" s="212"/>
      <c r="AE66" s="212"/>
      <c r="AF66" s="212"/>
      <c r="AG66" s="212" t="s">
        <v>1695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9">
        <v>55</v>
      </c>
      <c r="B67" s="250" t="s">
        <v>2310</v>
      </c>
      <c r="C67" s="260" t="s">
        <v>2311</v>
      </c>
      <c r="D67" s="251" t="s">
        <v>576</v>
      </c>
      <c r="E67" s="252">
        <v>10</v>
      </c>
      <c r="F67" s="253"/>
      <c r="G67" s="254">
        <f>ROUND(E67*F67,2)</f>
        <v>0</v>
      </c>
      <c r="H67" s="253"/>
      <c r="I67" s="254">
        <f>ROUND(E67*H67,2)</f>
        <v>0</v>
      </c>
      <c r="J67" s="253"/>
      <c r="K67" s="254">
        <f>ROUND(E67*J67,2)</f>
        <v>0</v>
      </c>
      <c r="L67" s="254">
        <v>21</v>
      </c>
      <c r="M67" s="254">
        <f>G67*(1+L67/100)</f>
        <v>0</v>
      </c>
      <c r="N67" s="252">
        <v>0</v>
      </c>
      <c r="O67" s="252">
        <f>ROUND(E67*N67,2)</f>
        <v>0</v>
      </c>
      <c r="P67" s="252">
        <v>0</v>
      </c>
      <c r="Q67" s="252">
        <f>ROUND(E67*P67,2)</f>
        <v>0</v>
      </c>
      <c r="R67" s="254"/>
      <c r="S67" s="254" t="s">
        <v>2172</v>
      </c>
      <c r="T67" s="255" t="s">
        <v>2173</v>
      </c>
      <c r="U67" s="223">
        <v>0</v>
      </c>
      <c r="V67" s="223">
        <f>ROUND(E67*U67,2)</f>
        <v>0</v>
      </c>
      <c r="W67" s="223"/>
      <c r="X67" s="223" t="s">
        <v>437</v>
      </c>
      <c r="Y67" s="223" t="s">
        <v>355</v>
      </c>
      <c r="Z67" s="212"/>
      <c r="AA67" s="212"/>
      <c r="AB67" s="212"/>
      <c r="AC67" s="212"/>
      <c r="AD67" s="212"/>
      <c r="AE67" s="212"/>
      <c r="AF67" s="212"/>
      <c r="AG67" s="212" t="s">
        <v>1695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9">
        <v>56</v>
      </c>
      <c r="B68" s="250" t="s">
        <v>2736</v>
      </c>
      <c r="C68" s="260" t="s">
        <v>2737</v>
      </c>
      <c r="D68" s="251" t="s">
        <v>582</v>
      </c>
      <c r="E68" s="252">
        <v>6</v>
      </c>
      <c r="F68" s="253"/>
      <c r="G68" s="254">
        <f>ROUND(E68*F68,2)</f>
        <v>0</v>
      </c>
      <c r="H68" s="253"/>
      <c r="I68" s="254">
        <f>ROUND(E68*H68,2)</f>
        <v>0</v>
      </c>
      <c r="J68" s="253"/>
      <c r="K68" s="254">
        <f>ROUND(E68*J68,2)</f>
        <v>0</v>
      </c>
      <c r="L68" s="254">
        <v>21</v>
      </c>
      <c r="M68" s="254">
        <f>G68*(1+L68/100)</f>
        <v>0</v>
      </c>
      <c r="N68" s="252">
        <v>0</v>
      </c>
      <c r="O68" s="252">
        <f>ROUND(E68*N68,2)</f>
        <v>0</v>
      </c>
      <c r="P68" s="252">
        <v>0</v>
      </c>
      <c r="Q68" s="252">
        <f>ROUND(E68*P68,2)</f>
        <v>0</v>
      </c>
      <c r="R68" s="254"/>
      <c r="S68" s="254" t="s">
        <v>2172</v>
      </c>
      <c r="T68" s="255" t="s">
        <v>2173</v>
      </c>
      <c r="U68" s="223">
        <v>0</v>
      </c>
      <c r="V68" s="223">
        <f>ROUND(E68*U68,2)</f>
        <v>0</v>
      </c>
      <c r="W68" s="223"/>
      <c r="X68" s="223" t="s">
        <v>437</v>
      </c>
      <c r="Y68" s="223" t="s">
        <v>355</v>
      </c>
      <c r="Z68" s="212"/>
      <c r="AA68" s="212"/>
      <c r="AB68" s="212"/>
      <c r="AC68" s="212"/>
      <c r="AD68" s="212"/>
      <c r="AE68" s="212"/>
      <c r="AF68" s="212"/>
      <c r="AG68" s="212" t="s">
        <v>1695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9">
        <v>57</v>
      </c>
      <c r="B69" s="250" t="s">
        <v>2738</v>
      </c>
      <c r="C69" s="260" t="s">
        <v>2739</v>
      </c>
      <c r="D69" s="251" t="s">
        <v>582</v>
      </c>
      <c r="E69" s="252">
        <v>180</v>
      </c>
      <c r="F69" s="253"/>
      <c r="G69" s="254">
        <f>ROUND(E69*F69,2)</f>
        <v>0</v>
      </c>
      <c r="H69" s="253"/>
      <c r="I69" s="254">
        <f>ROUND(E69*H69,2)</f>
        <v>0</v>
      </c>
      <c r="J69" s="253"/>
      <c r="K69" s="254">
        <f>ROUND(E69*J69,2)</f>
        <v>0</v>
      </c>
      <c r="L69" s="254">
        <v>21</v>
      </c>
      <c r="M69" s="254">
        <f>G69*(1+L69/100)</f>
        <v>0</v>
      </c>
      <c r="N69" s="252">
        <v>0</v>
      </c>
      <c r="O69" s="252">
        <f>ROUND(E69*N69,2)</f>
        <v>0</v>
      </c>
      <c r="P69" s="252">
        <v>0</v>
      </c>
      <c r="Q69" s="252">
        <f>ROUND(E69*P69,2)</f>
        <v>0</v>
      </c>
      <c r="R69" s="254"/>
      <c r="S69" s="254" t="s">
        <v>2172</v>
      </c>
      <c r="T69" s="255" t="s">
        <v>2173</v>
      </c>
      <c r="U69" s="223">
        <v>0</v>
      </c>
      <c r="V69" s="223">
        <f>ROUND(E69*U69,2)</f>
        <v>0</v>
      </c>
      <c r="W69" s="223"/>
      <c r="X69" s="223" t="s">
        <v>437</v>
      </c>
      <c r="Y69" s="223" t="s">
        <v>355</v>
      </c>
      <c r="Z69" s="212"/>
      <c r="AA69" s="212"/>
      <c r="AB69" s="212"/>
      <c r="AC69" s="212"/>
      <c r="AD69" s="212"/>
      <c r="AE69" s="212"/>
      <c r="AF69" s="212"/>
      <c r="AG69" s="212" t="s">
        <v>1695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9">
        <v>58</v>
      </c>
      <c r="B70" s="250" t="s">
        <v>2740</v>
      </c>
      <c r="C70" s="260" t="s">
        <v>2741</v>
      </c>
      <c r="D70" s="251" t="s">
        <v>582</v>
      </c>
      <c r="E70" s="252">
        <v>0.5</v>
      </c>
      <c r="F70" s="253"/>
      <c r="G70" s="254">
        <f>ROUND(E70*F70,2)</f>
        <v>0</v>
      </c>
      <c r="H70" s="253"/>
      <c r="I70" s="254">
        <f>ROUND(E70*H70,2)</f>
        <v>0</v>
      </c>
      <c r="J70" s="253"/>
      <c r="K70" s="254">
        <f>ROUND(E70*J70,2)</f>
        <v>0</v>
      </c>
      <c r="L70" s="254">
        <v>21</v>
      </c>
      <c r="M70" s="254">
        <f>G70*(1+L70/100)</f>
        <v>0</v>
      </c>
      <c r="N70" s="252">
        <v>0</v>
      </c>
      <c r="O70" s="252">
        <f>ROUND(E70*N70,2)</f>
        <v>0</v>
      </c>
      <c r="P70" s="252">
        <v>0</v>
      </c>
      <c r="Q70" s="252">
        <f>ROUND(E70*P70,2)</f>
        <v>0</v>
      </c>
      <c r="R70" s="254"/>
      <c r="S70" s="254" t="s">
        <v>2172</v>
      </c>
      <c r="T70" s="255" t="s">
        <v>2173</v>
      </c>
      <c r="U70" s="223">
        <v>0</v>
      </c>
      <c r="V70" s="223">
        <f>ROUND(E70*U70,2)</f>
        <v>0</v>
      </c>
      <c r="W70" s="223"/>
      <c r="X70" s="223" t="s">
        <v>437</v>
      </c>
      <c r="Y70" s="223" t="s">
        <v>355</v>
      </c>
      <c r="Z70" s="212"/>
      <c r="AA70" s="212"/>
      <c r="AB70" s="212"/>
      <c r="AC70" s="212"/>
      <c r="AD70" s="212"/>
      <c r="AE70" s="212"/>
      <c r="AF70" s="212"/>
      <c r="AG70" s="212" t="s">
        <v>1695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49">
        <v>59</v>
      </c>
      <c r="B71" s="250" t="s">
        <v>2742</v>
      </c>
      <c r="C71" s="260" t="s">
        <v>2743</v>
      </c>
      <c r="D71" s="251" t="s">
        <v>582</v>
      </c>
      <c r="E71" s="252">
        <v>5.5</v>
      </c>
      <c r="F71" s="253"/>
      <c r="G71" s="254">
        <f>ROUND(E71*F71,2)</f>
        <v>0</v>
      </c>
      <c r="H71" s="253"/>
      <c r="I71" s="254">
        <f>ROUND(E71*H71,2)</f>
        <v>0</v>
      </c>
      <c r="J71" s="253"/>
      <c r="K71" s="254">
        <f>ROUND(E71*J71,2)</f>
        <v>0</v>
      </c>
      <c r="L71" s="254">
        <v>21</v>
      </c>
      <c r="M71" s="254">
        <f>G71*(1+L71/100)</f>
        <v>0</v>
      </c>
      <c r="N71" s="252">
        <v>0</v>
      </c>
      <c r="O71" s="252">
        <f>ROUND(E71*N71,2)</f>
        <v>0</v>
      </c>
      <c r="P71" s="252">
        <v>0</v>
      </c>
      <c r="Q71" s="252">
        <f>ROUND(E71*P71,2)</f>
        <v>0</v>
      </c>
      <c r="R71" s="254"/>
      <c r="S71" s="254" t="s">
        <v>2172</v>
      </c>
      <c r="T71" s="255" t="s">
        <v>2173</v>
      </c>
      <c r="U71" s="223">
        <v>0</v>
      </c>
      <c r="V71" s="223">
        <f>ROUND(E71*U71,2)</f>
        <v>0</v>
      </c>
      <c r="W71" s="223"/>
      <c r="X71" s="223" t="s">
        <v>437</v>
      </c>
      <c r="Y71" s="223" t="s">
        <v>355</v>
      </c>
      <c r="Z71" s="212"/>
      <c r="AA71" s="212"/>
      <c r="AB71" s="212"/>
      <c r="AC71" s="212"/>
      <c r="AD71" s="212"/>
      <c r="AE71" s="212"/>
      <c r="AF71" s="212"/>
      <c r="AG71" s="212" t="s">
        <v>1695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9">
        <v>60</v>
      </c>
      <c r="B72" s="250" t="s">
        <v>2744</v>
      </c>
      <c r="C72" s="260" t="s">
        <v>2745</v>
      </c>
      <c r="D72" s="251" t="s">
        <v>582</v>
      </c>
      <c r="E72" s="252">
        <v>20</v>
      </c>
      <c r="F72" s="253"/>
      <c r="G72" s="254">
        <f>ROUND(E72*F72,2)</f>
        <v>0</v>
      </c>
      <c r="H72" s="253"/>
      <c r="I72" s="254">
        <f>ROUND(E72*H72,2)</f>
        <v>0</v>
      </c>
      <c r="J72" s="253"/>
      <c r="K72" s="254">
        <f>ROUND(E72*J72,2)</f>
        <v>0</v>
      </c>
      <c r="L72" s="254">
        <v>21</v>
      </c>
      <c r="M72" s="254">
        <f>G72*(1+L72/100)</f>
        <v>0</v>
      </c>
      <c r="N72" s="252">
        <v>0</v>
      </c>
      <c r="O72" s="252">
        <f>ROUND(E72*N72,2)</f>
        <v>0</v>
      </c>
      <c r="P72" s="252">
        <v>0</v>
      </c>
      <c r="Q72" s="252">
        <f>ROUND(E72*P72,2)</f>
        <v>0</v>
      </c>
      <c r="R72" s="254"/>
      <c r="S72" s="254" t="s">
        <v>2172</v>
      </c>
      <c r="T72" s="255" t="s">
        <v>2173</v>
      </c>
      <c r="U72" s="223">
        <v>0</v>
      </c>
      <c r="V72" s="223">
        <f>ROUND(E72*U72,2)</f>
        <v>0</v>
      </c>
      <c r="W72" s="223"/>
      <c r="X72" s="223" t="s">
        <v>437</v>
      </c>
      <c r="Y72" s="223" t="s">
        <v>355</v>
      </c>
      <c r="Z72" s="212"/>
      <c r="AA72" s="212"/>
      <c r="AB72" s="212"/>
      <c r="AC72" s="212"/>
      <c r="AD72" s="212"/>
      <c r="AE72" s="212"/>
      <c r="AF72" s="212"/>
      <c r="AG72" s="212" t="s">
        <v>1695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9">
        <v>61</v>
      </c>
      <c r="B73" s="250" t="s">
        <v>2746</v>
      </c>
      <c r="C73" s="260" t="s">
        <v>2747</v>
      </c>
      <c r="D73" s="251" t="s">
        <v>450</v>
      </c>
      <c r="E73" s="252">
        <v>18</v>
      </c>
      <c r="F73" s="253"/>
      <c r="G73" s="254">
        <f>ROUND(E73*F73,2)</f>
        <v>0</v>
      </c>
      <c r="H73" s="253"/>
      <c r="I73" s="254">
        <f>ROUND(E73*H73,2)</f>
        <v>0</v>
      </c>
      <c r="J73" s="253"/>
      <c r="K73" s="254">
        <f>ROUND(E73*J73,2)</f>
        <v>0</v>
      </c>
      <c r="L73" s="254">
        <v>21</v>
      </c>
      <c r="M73" s="254">
        <f>G73*(1+L73/100)</f>
        <v>0</v>
      </c>
      <c r="N73" s="252">
        <v>0</v>
      </c>
      <c r="O73" s="252">
        <f>ROUND(E73*N73,2)</f>
        <v>0</v>
      </c>
      <c r="P73" s="252">
        <v>0</v>
      </c>
      <c r="Q73" s="252">
        <f>ROUND(E73*P73,2)</f>
        <v>0</v>
      </c>
      <c r="R73" s="254"/>
      <c r="S73" s="254" t="s">
        <v>2172</v>
      </c>
      <c r="T73" s="255" t="s">
        <v>2173</v>
      </c>
      <c r="U73" s="223">
        <v>0</v>
      </c>
      <c r="V73" s="223">
        <f>ROUND(E73*U73,2)</f>
        <v>0</v>
      </c>
      <c r="W73" s="223"/>
      <c r="X73" s="223" t="s">
        <v>437</v>
      </c>
      <c r="Y73" s="223" t="s">
        <v>355</v>
      </c>
      <c r="Z73" s="212"/>
      <c r="AA73" s="212"/>
      <c r="AB73" s="212"/>
      <c r="AC73" s="212"/>
      <c r="AD73" s="212"/>
      <c r="AE73" s="212"/>
      <c r="AF73" s="212"/>
      <c r="AG73" s="212" t="s">
        <v>1695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9">
        <v>62</v>
      </c>
      <c r="B74" s="250" t="s">
        <v>2748</v>
      </c>
      <c r="C74" s="260" t="s">
        <v>2749</v>
      </c>
      <c r="D74" s="251" t="s">
        <v>450</v>
      </c>
      <c r="E74" s="252">
        <v>360</v>
      </c>
      <c r="F74" s="253"/>
      <c r="G74" s="254">
        <f>ROUND(E74*F74,2)</f>
        <v>0</v>
      </c>
      <c r="H74" s="253"/>
      <c r="I74" s="254">
        <f>ROUND(E74*H74,2)</f>
        <v>0</v>
      </c>
      <c r="J74" s="253"/>
      <c r="K74" s="254">
        <f>ROUND(E74*J74,2)</f>
        <v>0</v>
      </c>
      <c r="L74" s="254">
        <v>21</v>
      </c>
      <c r="M74" s="254">
        <f>G74*(1+L74/100)</f>
        <v>0</v>
      </c>
      <c r="N74" s="252">
        <v>0</v>
      </c>
      <c r="O74" s="252">
        <f>ROUND(E74*N74,2)</f>
        <v>0</v>
      </c>
      <c r="P74" s="252">
        <v>0</v>
      </c>
      <c r="Q74" s="252">
        <f>ROUND(E74*P74,2)</f>
        <v>0</v>
      </c>
      <c r="R74" s="254"/>
      <c r="S74" s="254" t="s">
        <v>2172</v>
      </c>
      <c r="T74" s="255" t="s">
        <v>2173</v>
      </c>
      <c r="U74" s="223">
        <v>0</v>
      </c>
      <c r="V74" s="223">
        <f>ROUND(E74*U74,2)</f>
        <v>0</v>
      </c>
      <c r="W74" s="223"/>
      <c r="X74" s="223" t="s">
        <v>437</v>
      </c>
      <c r="Y74" s="223" t="s">
        <v>355</v>
      </c>
      <c r="Z74" s="212"/>
      <c r="AA74" s="212"/>
      <c r="AB74" s="212"/>
      <c r="AC74" s="212"/>
      <c r="AD74" s="212"/>
      <c r="AE74" s="212"/>
      <c r="AF74" s="212"/>
      <c r="AG74" s="212" t="s">
        <v>1695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9">
        <v>63</v>
      </c>
      <c r="B75" s="250" t="s">
        <v>2375</v>
      </c>
      <c r="C75" s="260" t="s">
        <v>2376</v>
      </c>
      <c r="D75" s="251" t="s">
        <v>582</v>
      </c>
      <c r="E75" s="252">
        <v>0.2</v>
      </c>
      <c r="F75" s="253"/>
      <c r="G75" s="254">
        <f>ROUND(E75*F75,2)</f>
        <v>0</v>
      </c>
      <c r="H75" s="253"/>
      <c r="I75" s="254">
        <f>ROUND(E75*H75,2)</f>
        <v>0</v>
      </c>
      <c r="J75" s="253"/>
      <c r="K75" s="254">
        <f>ROUND(E75*J75,2)</f>
        <v>0</v>
      </c>
      <c r="L75" s="254">
        <v>21</v>
      </c>
      <c r="M75" s="254">
        <f>G75*(1+L75/100)</f>
        <v>0</v>
      </c>
      <c r="N75" s="252">
        <v>0</v>
      </c>
      <c r="O75" s="252">
        <f>ROUND(E75*N75,2)</f>
        <v>0</v>
      </c>
      <c r="P75" s="252">
        <v>0</v>
      </c>
      <c r="Q75" s="252">
        <f>ROUND(E75*P75,2)</f>
        <v>0</v>
      </c>
      <c r="R75" s="254"/>
      <c r="S75" s="254" t="s">
        <v>2172</v>
      </c>
      <c r="T75" s="255" t="s">
        <v>2173</v>
      </c>
      <c r="U75" s="223">
        <v>0</v>
      </c>
      <c r="V75" s="223">
        <f>ROUND(E75*U75,2)</f>
        <v>0</v>
      </c>
      <c r="W75" s="223"/>
      <c r="X75" s="223" t="s">
        <v>437</v>
      </c>
      <c r="Y75" s="223" t="s">
        <v>355</v>
      </c>
      <c r="Z75" s="212"/>
      <c r="AA75" s="212"/>
      <c r="AB75" s="212"/>
      <c r="AC75" s="212"/>
      <c r="AD75" s="212"/>
      <c r="AE75" s="212"/>
      <c r="AF75" s="212"/>
      <c r="AG75" s="212" t="s">
        <v>1695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49">
        <v>64</v>
      </c>
      <c r="B76" s="250" t="s">
        <v>2750</v>
      </c>
      <c r="C76" s="260" t="s">
        <v>2751</v>
      </c>
      <c r="D76" s="251" t="s">
        <v>576</v>
      </c>
      <c r="E76" s="252">
        <v>1</v>
      </c>
      <c r="F76" s="253"/>
      <c r="G76" s="254">
        <f>ROUND(E76*F76,2)</f>
        <v>0</v>
      </c>
      <c r="H76" s="253"/>
      <c r="I76" s="254">
        <f>ROUND(E76*H76,2)</f>
        <v>0</v>
      </c>
      <c r="J76" s="253"/>
      <c r="K76" s="254">
        <f>ROUND(E76*J76,2)</f>
        <v>0</v>
      </c>
      <c r="L76" s="254">
        <v>21</v>
      </c>
      <c r="M76" s="254">
        <f>G76*(1+L76/100)</f>
        <v>0</v>
      </c>
      <c r="N76" s="252">
        <v>0</v>
      </c>
      <c r="O76" s="252">
        <f>ROUND(E76*N76,2)</f>
        <v>0</v>
      </c>
      <c r="P76" s="252">
        <v>0</v>
      </c>
      <c r="Q76" s="252">
        <f>ROUND(E76*P76,2)</f>
        <v>0</v>
      </c>
      <c r="R76" s="254"/>
      <c r="S76" s="254" t="s">
        <v>413</v>
      </c>
      <c r="T76" s="255" t="s">
        <v>353</v>
      </c>
      <c r="U76" s="223">
        <v>0</v>
      </c>
      <c r="V76" s="223">
        <f>ROUND(E76*U76,2)</f>
        <v>0</v>
      </c>
      <c r="W76" s="223"/>
      <c r="X76" s="223" t="s">
        <v>437</v>
      </c>
      <c r="Y76" s="223" t="s">
        <v>355</v>
      </c>
      <c r="Z76" s="212"/>
      <c r="AA76" s="212"/>
      <c r="AB76" s="212"/>
      <c r="AC76" s="212"/>
      <c r="AD76" s="212"/>
      <c r="AE76" s="212"/>
      <c r="AF76" s="212"/>
      <c r="AG76" s="212" t="s">
        <v>1695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9">
        <v>65</v>
      </c>
      <c r="B77" s="250" t="s">
        <v>2752</v>
      </c>
      <c r="C77" s="260" t="s">
        <v>2753</v>
      </c>
      <c r="D77" s="251" t="s">
        <v>1758</v>
      </c>
      <c r="E77" s="252">
        <v>25</v>
      </c>
      <c r="F77" s="253"/>
      <c r="G77" s="254">
        <f>ROUND(E77*F77,2)</f>
        <v>0</v>
      </c>
      <c r="H77" s="253"/>
      <c r="I77" s="254">
        <f>ROUND(E77*H77,2)</f>
        <v>0</v>
      </c>
      <c r="J77" s="253"/>
      <c r="K77" s="254">
        <f>ROUND(E77*J77,2)</f>
        <v>0</v>
      </c>
      <c r="L77" s="254">
        <v>21</v>
      </c>
      <c r="M77" s="254">
        <f>G77*(1+L77/100)</f>
        <v>0</v>
      </c>
      <c r="N77" s="252">
        <v>0</v>
      </c>
      <c r="O77" s="252">
        <f>ROUND(E77*N77,2)</f>
        <v>0</v>
      </c>
      <c r="P77" s="252">
        <v>0</v>
      </c>
      <c r="Q77" s="252">
        <f>ROUND(E77*P77,2)</f>
        <v>0</v>
      </c>
      <c r="R77" s="254"/>
      <c r="S77" s="254" t="s">
        <v>413</v>
      </c>
      <c r="T77" s="255" t="s">
        <v>353</v>
      </c>
      <c r="U77" s="223">
        <v>0</v>
      </c>
      <c r="V77" s="223">
        <f>ROUND(E77*U77,2)</f>
        <v>0</v>
      </c>
      <c r="W77" s="223"/>
      <c r="X77" s="223" t="s">
        <v>437</v>
      </c>
      <c r="Y77" s="223" t="s">
        <v>355</v>
      </c>
      <c r="Z77" s="212"/>
      <c r="AA77" s="212"/>
      <c r="AB77" s="212"/>
      <c r="AC77" s="212"/>
      <c r="AD77" s="212"/>
      <c r="AE77" s="212"/>
      <c r="AF77" s="212"/>
      <c r="AG77" s="212" t="s">
        <v>1695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9">
        <v>66</v>
      </c>
      <c r="B78" s="250" t="s">
        <v>2754</v>
      </c>
      <c r="C78" s="260" t="s">
        <v>2755</v>
      </c>
      <c r="D78" s="251" t="s">
        <v>1758</v>
      </c>
      <c r="E78" s="252">
        <v>2</v>
      </c>
      <c r="F78" s="253"/>
      <c r="G78" s="254">
        <f>ROUND(E78*F78,2)</f>
        <v>0</v>
      </c>
      <c r="H78" s="253"/>
      <c r="I78" s="254">
        <f>ROUND(E78*H78,2)</f>
        <v>0</v>
      </c>
      <c r="J78" s="253"/>
      <c r="K78" s="254">
        <f>ROUND(E78*J78,2)</f>
        <v>0</v>
      </c>
      <c r="L78" s="254">
        <v>21</v>
      </c>
      <c r="M78" s="254">
        <f>G78*(1+L78/100)</f>
        <v>0</v>
      </c>
      <c r="N78" s="252">
        <v>0</v>
      </c>
      <c r="O78" s="252">
        <f>ROUND(E78*N78,2)</f>
        <v>0</v>
      </c>
      <c r="P78" s="252">
        <v>0</v>
      </c>
      <c r="Q78" s="252">
        <f>ROUND(E78*P78,2)</f>
        <v>0</v>
      </c>
      <c r="R78" s="254"/>
      <c r="S78" s="254" t="s">
        <v>413</v>
      </c>
      <c r="T78" s="255" t="s">
        <v>353</v>
      </c>
      <c r="U78" s="223">
        <v>0</v>
      </c>
      <c r="V78" s="223">
        <f>ROUND(E78*U78,2)</f>
        <v>0</v>
      </c>
      <c r="W78" s="223"/>
      <c r="X78" s="223" t="s">
        <v>437</v>
      </c>
      <c r="Y78" s="223" t="s">
        <v>355</v>
      </c>
      <c r="Z78" s="212"/>
      <c r="AA78" s="212"/>
      <c r="AB78" s="212"/>
      <c r="AC78" s="212"/>
      <c r="AD78" s="212"/>
      <c r="AE78" s="212"/>
      <c r="AF78" s="212"/>
      <c r="AG78" s="212" t="s">
        <v>1695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49">
        <v>67</v>
      </c>
      <c r="B79" s="250" t="s">
        <v>2756</v>
      </c>
      <c r="C79" s="260" t="s">
        <v>2757</v>
      </c>
      <c r="D79" s="251" t="s">
        <v>1758</v>
      </c>
      <c r="E79" s="252">
        <v>8</v>
      </c>
      <c r="F79" s="253"/>
      <c r="G79" s="254">
        <f>ROUND(E79*F79,2)</f>
        <v>0</v>
      </c>
      <c r="H79" s="253"/>
      <c r="I79" s="254">
        <f>ROUND(E79*H79,2)</f>
        <v>0</v>
      </c>
      <c r="J79" s="253"/>
      <c r="K79" s="254">
        <f>ROUND(E79*J79,2)</f>
        <v>0</v>
      </c>
      <c r="L79" s="254">
        <v>21</v>
      </c>
      <c r="M79" s="254">
        <f>G79*(1+L79/100)</f>
        <v>0</v>
      </c>
      <c r="N79" s="252">
        <v>0</v>
      </c>
      <c r="O79" s="252">
        <f>ROUND(E79*N79,2)</f>
        <v>0</v>
      </c>
      <c r="P79" s="252">
        <v>0</v>
      </c>
      <c r="Q79" s="252">
        <f>ROUND(E79*P79,2)</f>
        <v>0</v>
      </c>
      <c r="R79" s="254"/>
      <c r="S79" s="254" t="s">
        <v>413</v>
      </c>
      <c r="T79" s="255" t="s">
        <v>353</v>
      </c>
      <c r="U79" s="223">
        <v>0</v>
      </c>
      <c r="V79" s="223">
        <f>ROUND(E79*U79,2)</f>
        <v>0</v>
      </c>
      <c r="W79" s="223"/>
      <c r="X79" s="223" t="s">
        <v>437</v>
      </c>
      <c r="Y79" s="223" t="s">
        <v>355</v>
      </c>
      <c r="Z79" s="212"/>
      <c r="AA79" s="212"/>
      <c r="AB79" s="212"/>
      <c r="AC79" s="212"/>
      <c r="AD79" s="212"/>
      <c r="AE79" s="212"/>
      <c r="AF79" s="212"/>
      <c r="AG79" s="212" t="s">
        <v>1695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9">
        <v>68</v>
      </c>
      <c r="B80" s="250" t="s">
        <v>2758</v>
      </c>
      <c r="C80" s="260" t="s">
        <v>2759</v>
      </c>
      <c r="D80" s="251" t="s">
        <v>1758</v>
      </c>
      <c r="E80" s="252">
        <v>10</v>
      </c>
      <c r="F80" s="253"/>
      <c r="G80" s="254">
        <f>ROUND(E80*F80,2)</f>
        <v>0</v>
      </c>
      <c r="H80" s="253"/>
      <c r="I80" s="254">
        <f>ROUND(E80*H80,2)</f>
        <v>0</v>
      </c>
      <c r="J80" s="253"/>
      <c r="K80" s="254">
        <f>ROUND(E80*J80,2)</f>
        <v>0</v>
      </c>
      <c r="L80" s="254">
        <v>21</v>
      </c>
      <c r="M80" s="254">
        <f>G80*(1+L80/100)</f>
        <v>0</v>
      </c>
      <c r="N80" s="252">
        <v>0</v>
      </c>
      <c r="O80" s="252">
        <f>ROUND(E80*N80,2)</f>
        <v>0</v>
      </c>
      <c r="P80" s="252">
        <v>0</v>
      </c>
      <c r="Q80" s="252">
        <f>ROUND(E80*P80,2)</f>
        <v>0</v>
      </c>
      <c r="R80" s="254"/>
      <c r="S80" s="254" t="s">
        <v>413</v>
      </c>
      <c r="T80" s="255" t="s">
        <v>353</v>
      </c>
      <c r="U80" s="223">
        <v>0</v>
      </c>
      <c r="V80" s="223">
        <f>ROUND(E80*U80,2)</f>
        <v>0</v>
      </c>
      <c r="W80" s="223"/>
      <c r="X80" s="223" t="s">
        <v>437</v>
      </c>
      <c r="Y80" s="223" t="s">
        <v>355</v>
      </c>
      <c r="Z80" s="212"/>
      <c r="AA80" s="212"/>
      <c r="AB80" s="212"/>
      <c r="AC80" s="212"/>
      <c r="AD80" s="212"/>
      <c r="AE80" s="212"/>
      <c r="AF80" s="212"/>
      <c r="AG80" s="212" t="s">
        <v>1695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347</v>
      </c>
      <c r="B81" s="230" t="s">
        <v>297</v>
      </c>
      <c r="C81" s="256" t="s">
        <v>298</v>
      </c>
      <c r="D81" s="231"/>
      <c r="E81" s="232"/>
      <c r="F81" s="233"/>
      <c r="G81" s="233">
        <f>SUMIF(AG82:AG94,"&lt;&gt;NOR",G82:G94)</f>
        <v>0</v>
      </c>
      <c r="H81" s="233"/>
      <c r="I81" s="233">
        <f>SUM(I82:I94)</f>
        <v>0</v>
      </c>
      <c r="J81" s="233"/>
      <c r="K81" s="233">
        <f>SUM(K82:K94)</f>
        <v>0</v>
      </c>
      <c r="L81" s="233"/>
      <c r="M81" s="233">
        <f>SUM(M82:M94)</f>
        <v>0</v>
      </c>
      <c r="N81" s="232"/>
      <c r="O81" s="232">
        <f>SUM(O82:O94)</f>
        <v>0</v>
      </c>
      <c r="P81" s="232"/>
      <c r="Q81" s="232">
        <f>SUM(Q82:Q94)</f>
        <v>0</v>
      </c>
      <c r="R81" s="233"/>
      <c r="S81" s="233"/>
      <c r="T81" s="234"/>
      <c r="U81" s="228"/>
      <c r="V81" s="228">
        <f>SUM(V82:V94)</f>
        <v>0</v>
      </c>
      <c r="W81" s="228"/>
      <c r="X81" s="228"/>
      <c r="Y81" s="228"/>
      <c r="AG81" t="s">
        <v>348</v>
      </c>
    </row>
    <row r="82" spans="1:60" ht="22.5" outlineLevel="1" x14ac:dyDescent="0.2">
      <c r="A82" s="249">
        <v>69</v>
      </c>
      <c r="B82" s="250" t="s">
        <v>2760</v>
      </c>
      <c r="C82" s="260" t="s">
        <v>2761</v>
      </c>
      <c r="D82" s="251" t="s">
        <v>576</v>
      </c>
      <c r="E82" s="252">
        <v>2</v>
      </c>
      <c r="F82" s="253"/>
      <c r="G82" s="254">
        <f>ROUND(E82*F82,2)</f>
        <v>0</v>
      </c>
      <c r="H82" s="253"/>
      <c r="I82" s="254">
        <f>ROUND(E82*H82,2)</f>
        <v>0</v>
      </c>
      <c r="J82" s="253"/>
      <c r="K82" s="254">
        <f>ROUND(E82*J82,2)</f>
        <v>0</v>
      </c>
      <c r="L82" s="254">
        <v>21</v>
      </c>
      <c r="M82" s="254">
        <f>G82*(1+L82/100)</f>
        <v>0</v>
      </c>
      <c r="N82" s="252">
        <v>0</v>
      </c>
      <c r="O82" s="252">
        <f>ROUND(E82*N82,2)</f>
        <v>0</v>
      </c>
      <c r="P82" s="252">
        <v>0</v>
      </c>
      <c r="Q82" s="252">
        <f>ROUND(E82*P82,2)</f>
        <v>0</v>
      </c>
      <c r="R82" s="254"/>
      <c r="S82" s="254" t="s">
        <v>413</v>
      </c>
      <c r="T82" s="255" t="s">
        <v>353</v>
      </c>
      <c r="U82" s="223">
        <v>0</v>
      </c>
      <c r="V82" s="223">
        <f>ROUND(E82*U82,2)</f>
        <v>0</v>
      </c>
      <c r="W82" s="223"/>
      <c r="X82" s="223" t="s">
        <v>526</v>
      </c>
      <c r="Y82" s="223" t="s">
        <v>355</v>
      </c>
      <c r="Z82" s="212"/>
      <c r="AA82" s="212"/>
      <c r="AB82" s="212"/>
      <c r="AC82" s="212"/>
      <c r="AD82" s="212"/>
      <c r="AE82" s="212"/>
      <c r="AF82" s="212"/>
      <c r="AG82" s="212" t="s">
        <v>2002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9">
        <v>70</v>
      </c>
      <c r="B83" s="250" t="s">
        <v>2762</v>
      </c>
      <c r="C83" s="260" t="s">
        <v>2763</v>
      </c>
      <c r="D83" s="251" t="s">
        <v>576</v>
      </c>
      <c r="E83" s="252">
        <v>2</v>
      </c>
      <c r="F83" s="253"/>
      <c r="G83" s="254">
        <f>ROUND(E83*F83,2)</f>
        <v>0</v>
      </c>
      <c r="H83" s="253"/>
      <c r="I83" s="254">
        <f>ROUND(E83*H83,2)</f>
        <v>0</v>
      </c>
      <c r="J83" s="253"/>
      <c r="K83" s="254">
        <f>ROUND(E83*J83,2)</f>
        <v>0</v>
      </c>
      <c r="L83" s="254">
        <v>21</v>
      </c>
      <c r="M83" s="254">
        <f>G83*(1+L83/100)</f>
        <v>0</v>
      </c>
      <c r="N83" s="252">
        <v>0</v>
      </c>
      <c r="O83" s="252">
        <f>ROUND(E83*N83,2)</f>
        <v>0</v>
      </c>
      <c r="P83" s="252">
        <v>0</v>
      </c>
      <c r="Q83" s="252">
        <f>ROUND(E83*P83,2)</f>
        <v>0</v>
      </c>
      <c r="R83" s="254"/>
      <c r="S83" s="254" t="s">
        <v>413</v>
      </c>
      <c r="T83" s="255" t="s">
        <v>353</v>
      </c>
      <c r="U83" s="223">
        <v>0</v>
      </c>
      <c r="V83" s="223">
        <f>ROUND(E83*U83,2)</f>
        <v>0</v>
      </c>
      <c r="W83" s="223"/>
      <c r="X83" s="223" t="s">
        <v>437</v>
      </c>
      <c r="Y83" s="223" t="s">
        <v>355</v>
      </c>
      <c r="Z83" s="212"/>
      <c r="AA83" s="212"/>
      <c r="AB83" s="212"/>
      <c r="AC83" s="212"/>
      <c r="AD83" s="212"/>
      <c r="AE83" s="212"/>
      <c r="AF83" s="212"/>
      <c r="AG83" s="212" t="s">
        <v>1695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49">
        <v>71</v>
      </c>
      <c r="B84" s="250" t="s">
        <v>2764</v>
      </c>
      <c r="C84" s="260" t="s">
        <v>2765</v>
      </c>
      <c r="D84" s="251" t="s">
        <v>576</v>
      </c>
      <c r="E84" s="252">
        <v>6</v>
      </c>
      <c r="F84" s="253"/>
      <c r="G84" s="254">
        <f>ROUND(E84*F84,2)</f>
        <v>0</v>
      </c>
      <c r="H84" s="253"/>
      <c r="I84" s="254">
        <f>ROUND(E84*H84,2)</f>
        <v>0</v>
      </c>
      <c r="J84" s="253"/>
      <c r="K84" s="254">
        <f>ROUND(E84*J84,2)</f>
        <v>0</v>
      </c>
      <c r="L84" s="254">
        <v>21</v>
      </c>
      <c r="M84" s="254">
        <f>G84*(1+L84/100)</f>
        <v>0</v>
      </c>
      <c r="N84" s="252">
        <v>0</v>
      </c>
      <c r="O84" s="252">
        <f>ROUND(E84*N84,2)</f>
        <v>0</v>
      </c>
      <c r="P84" s="252">
        <v>0</v>
      </c>
      <c r="Q84" s="252">
        <f>ROUND(E84*P84,2)</f>
        <v>0</v>
      </c>
      <c r="R84" s="254"/>
      <c r="S84" s="254" t="s">
        <v>413</v>
      </c>
      <c r="T84" s="255" t="s">
        <v>353</v>
      </c>
      <c r="U84" s="223">
        <v>0</v>
      </c>
      <c r="V84" s="223">
        <f>ROUND(E84*U84,2)</f>
        <v>0</v>
      </c>
      <c r="W84" s="223"/>
      <c r="X84" s="223" t="s">
        <v>526</v>
      </c>
      <c r="Y84" s="223" t="s">
        <v>355</v>
      </c>
      <c r="Z84" s="212"/>
      <c r="AA84" s="212"/>
      <c r="AB84" s="212"/>
      <c r="AC84" s="212"/>
      <c r="AD84" s="212"/>
      <c r="AE84" s="212"/>
      <c r="AF84" s="212"/>
      <c r="AG84" s="212" t="s">
        <v>2002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9">
        <v>72</v>
      </c>
      <c r="B85" s="250" t="s">
        <v>2766</v>
      </c>
      <c r="C85" s="260" t="s">
        <v>2767</v>
      </c>
      <c r="D85" s="251" t="s">
        <v>576</v>
      </c>
      <c r="E85" s="252">
        <v>6</v>
      </c>
      <c r="F85" s="253"/>
      <c r="G85" s="254">
        <f>ROUND(E85*F85,2)</f>
        <v>0</v>
      </c>
      <c r="H85" s="253"/>
      <c r="I85" s="254">
        <f>ROUND(E85*H85,2)</f>
        <v>0</v>
      </c>
      <c r="J85" s="253"/>
      <c r="K85" s="254">
        <f>ROUND(E85*J85,2)</f>
        <v>0</v>
      </c>
      <c r="L85" s="254">
        <v>21</v>
      </c>
      <c r="M85" s="254">
        <f>G85*(1+L85/100)</f>
        <v>0</v>
      </c>
      <c r="N85" s="252">
        <v>0</v>
      </c>
      <c r="O85" s="252">
        <f>ROUND(E85*N85,2)</f>
        <v>0</v>
      </c>
      <c r="P85" s="252">
        <v>0</v>
      </c>
      <c r="Q85" s="252">
        <f>ROUND(E85*P85,2)</f>
        <v>0</v>
      </c>
      <c r="R85" s="254"/>
      <c r="S85" s="254" t="s">
        <v>413</v>
      </c>
      <c r="T85" s="255" t="s">
        <v>353</v>
      </c>
      <c r="U85" s="223">
        <v>0</v>
      </c>
      <c r="V85" s="223">
        <f>ROUND(E85*U85,2)</f>
        <v>0</v>
      </c>
      <c r="W85" s="223"/>
      <c r="X85" s="223" t="s">
        <v>437</v>
      </c>
      <c r="Y85" s="223" t="s">
        <v>355</v>
      </c>
      <c r="Z85" s="212"/>
      <c r="AA85" s="212"/>
      <c r="AB85" s="212"/>
      <c r="AC85" s="212"/>
      <c r="AD85" s="212"/>
      <c r="AE85" s="212"/>
      <c r="AF85" s="212"/>
      <c r="AG85" s="212" t="s">
        <v>1695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9">
        <v>73</v>
      </c>
      <c r="B86" s="250" t="s">
        <v>2768</v>
      </c>
      <c r="C86" s="260" t="s">
        <v>2769</v>
      </c>
      <c r="D86" s="251" t="s">
        <v>537</v>
      </c>
      <c r="E86" s="252">
        <v>1</v>
      </c>
      <c r="F86" s="253"/>
      <c r="G86" s="254">
        <f>ROUND(E86*F86,2)</f>
        <v>0</v>
      </c>
      <c r="H86" s="253"/>
      <c r="I86" s="254">
        <f>ROUND(E86*H86,2)</f>
        <v>0</v>
      </c>
      <c r="J86" s="253"/>
      <c r="K86" s="254">
        <f>ROUND(E86*J86,2)</f>
        <v>0</v>
      </c>
      <c r="L86" s="254">
        <v>21</v>
      </c>
      <c r="M86" s="254">
        <f>G86*(1+L86/100)</f>
        <v>0</v>
      </c>
      <c r="N86" s="252">
        <v>0</v>
      </c>
      <c r="O86" s="252">
        <f>ROUND(E86*N86,2)</f>
        <v>0</v>
      </c>
      <c r="P86" s="252">
        <v>0</v>
      </c>
      <c r="Q86" s="252">
        <f>ROUND(E86*P86,2)</f>
        <v>0</v>
      </c>
      <c r="R86" s="254"/>
      <c r="S86" s="254" t="s">
        <v>413</v>
      </c>
      <c r="T86" s="255" t="s">
        <v>353</v>
      </c>
      <c r="U86" s="223">
        <v>0</v>
      </c>
      <c r="V86" s="223">
        <f>ROUND(E86*U86,2)</f>
        <v>0</v>
      </c>
      <c r="W86" s="223"/>
      <c r="X86" s="223" t="s">
        <v>437</v>
      </c>
      <c r="Y86" s="223" t="s">
        <v>355</v>
      </c>
      <c r="Z86" s="212"/>
      <c r="AA86" s="212"/>
      <c r="AB86" s="212"/>
      <c r="AC86" s="212"/>
      <c r="AD86" s="212"/>
      <c r="AE86" s="212"/>
      <c r="AF86" s="212"/>
      <c r="AG86" s="212" t="s">
        <v>1695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9">
        <v>74</v>
      </c>
      <c r="B87" s="250" t="s">
        <v>2770</v>
      </c>
      <c r="C87" s="260" t="s">
        <v>2771</v>
      </c>
      <c r="D87" s="251" t="s">
        <v>537</v>
      </c>
      <c r="E87" s="252">
        <v>6</v>
      </c>
      <c r="F87" s="253"/>
      <c r="G87" s="254">
        <f>ROUND(E87*F87,2)</f>
        <v>0</v>
      </c>
      <c r="H87" s="253"/>
      <c r="I87" s="254">
        <f>ROUND(E87*H87,2)</f>
        <v>0</v>
      </c>
      <c r="J87" s="253"/>
      <c r="K87" s="254">
        <f>ROUND(E87*J87,2)</f>
        <v>0</v>
      </c>
      <c r="L87" s="254">
        <v>21</v>
      </c>
      <c r="M87" s="254">
        <f>G87*(1+L87/100)</f>
        <v>0</v>
      </c>
      <c r="N87" s="252">
        <v>0</v>
      </c>
      <c r="O87" s="252">
        <f>ROUND(E87*N87,2)</f>
        <v>0</v>
      </c>
      <c r="P87" s="252">
        <v>0</v>
      </c>
      <c r="Q87" s="252">
        <f>ROUND(E87*P87,2)</f>
        <v>0</v>
      </c>
      <c r="R87" s="254"/>
      <c r="S87" s="254" t="s">
        <v>413</v>
      </c>
      <c r="T87" s="255" t="s">
        <v>353</v>
      </c>
      <c r="U87" s="223">
        <v>0</v>
      </c>
      <c r="V87" s="223">
        <f>ROUND(E87*U87,2)</f>
        <v>0</v>
      </c>
      <c r="W87" s="223"/>
      <c r="X87" s="223" t="s">
        <v>437</v>
      </c>
      <c r="Y87" s="223" t="s">
        <v>355</v>
      </c>
      <c r="Z87" s="212"/>
      <c r="AA87" s="212"/>
      <c r="AB87" s="212"/>
      <c r="AC87" s="212"/>
      <c r="AD87" s="212"/>
      <c r="AE87" s="212"/>
      <c r="AF87" s="212"/>
      <c r="AG87" s="212" t="s">
        <v>1695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49">
        <v>75</v>
      </c>
      <c r="B88" s="250" t="s">
        <v>2764</v>
      </c>
      <c r="C88" s="260" t="s">
        <v>2765</v>
      </c>
      <c r="D88" s="251" t="s">
        <v>576</v>
      </c>
      <c r="E88" s="252">
        <v>6</v>
      </c>
      <c r="F88" s="253"/>
      <c r="G88" s="254">
        <f>ROUND(E88*F88,2)</f>
        <v>0</v>
      </c>
      <c r="H88" s="253"/>
      <c r="I88" s="254">
        <f>ROUND(E88*H88,2)</f>
        <v>0</v>
      </c>
      <c r="J88" s="253"/>
      <c r="K88" s="254">
        <f>ROUND(E88*J88,2)</f>
        <v>0</v>
      </c>
      <c r="L88" s="254">
        <v>21</v>
      </c>
      <c r="M88" s="254">
        <f>G88*(1+L88/100)</f>
        <v>0</v>
      </c>
      <c r="N88" s="252">
        <v>0</v>
      </c>
      <c r="O88" s="252">
        <f>ROUND(E88*N88,2)</f>
        <v>0</v>
      </c>
      <c r="P88" s="252">
        <v>0</v>
      </c>
      <c r="Q88" s="252">
        <f>ROUND(E88*P88,2)</f>
        <v>0</v>
      </c>
      <c r="R88" s="254"/>
      <c r="S88" s="254" t="s">
        <v>413</v>
      </c>
      <c r="T88" s="255" t="s">
        <v>353</v>
      </c>
      <c r="U88" s="223">
        <v>0</v>
      </c>
      <c r="V88" s="223">
        <f>ROUND(E88*U88,2)</f>
        <v>0</v>
      </c>
      <c r="W88" s="223"/>
      <c r="X88" s="223" t="s">
        <v>526</v>
      </c>
      <c r="Y88" s="223" t="s">
        <v>355</v>
      </c>
      <c r="Z88" s="212"/>
      <c r="AA88" s="212"/>
      <c r="AB88" s="212"/>
      <c r="AC88" s="212"/>
      <c r="AD88" s="212"/>
      <c r="AE88" s="212"/>
      <c r="AF88" s="212"/>
      <c r="AG88" s="212" t="s">
        <v>2002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49">
        <v>76</v>
      </c>
      <c r="B89" s="250" t="s">
        <v>2772</v>
      </c>
      <c r="C89" s="260" t="s">
        <v>2773</v>
      </c>
      <c r="D89" s="251" t="s">
        <v>576</v>
      </c>
      <c r="E89" s="252">
        <v>6</v>
      </c>
      <c r="F89" s="253"/>
      <c r="G89" s="254">
        <f>ROUND(E89*F89,2)</f>
        <v>0</v>
      </c>
      <c r="H89" s="253"/>
      <c r="I89" s="254">
        <f>ROUND(E89*H89,2)</f>
        <v>0</v>
      </c>
      <c r="J89" s="253"/>
      <c r="K89" s="254">
        <f>ROUND(E89*J89,2)</f>
        <v>0</v>
      </c>
      <c r="L89" s="254">
        <v>21</v>
      </c>
      <c r="M89" s="254">
        <f>G89*(1+L89/100)</f>
        <v>0</v>
      </c>
      <c r="N89" s="252">
        <v>0</v>
      </c>
      <c r="O89" s="252">
        <f>ROUND(E89*N89,2)</f>
        <v>0</v>
      </c>
      <c r="P89" s="252">
        <v>0</v>
      </c>
      <c r="Q89" s="252">
        <f>ROUND(E89*P89,2)</f>
        <v>0</v>
      </c>
      <c r="R89" s="254"/>
      <c r="S89" s="254" t="s">
        <v>413</v>
      </c>
      <c r="T89" s="255" t="s">
        <v>353</v>
      </c>
      <c r="U89" s="223">
        <v>0</v>
      </c>
      <c r="V89" s="223">
        <f>ROUND(E89*U89,2)</f>
        <v>0</v>
      </c>
      <c r="W89" s="223"/>
      <c r="X89" s="223" t="s">
        <v>437</v>
      </c>
      <c r="Y89" s="223" t="s">
        <v>355</v>
      </c>
      <c r="Z89" s="212"/>
      <c r="AA89" s="212"/>
      <c r="AB89" s="212"/>
      <c r="AC89" s="212"/>
      <c r="AD89" s="212"/>
      <c r="AE89" s="212"/>
      <c r="AF89" s="212"/>
      <c r="AG89" s="212" t="s">
        <v>1695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9">
        <v>77</v>
      </c>
      <c r="B90" s="250" t="s">
        <v>2774</v>
      </c>
      <c r="C90" s="260" t="s">
        <v>2775</v>
      </c>
      <c r="D90" s="251" t="s">
        <v>1758</v>
      </c>
      <c r="E90" s="252">
        <v>12</v>
      </c>
      <c r="F90" s="253"/>
      <c r="G90" s="254">
        <f>ROUND(E90*F90,2)</f>
        <v>0</v>
      </c>
      <c r="H90" s="253"/>
      <c r="I90" s="254">
        <f>ROUND(E90*H90,2)</f>
        <v>0</v>
      </c>
      <c r="J90" s="253"/>
      <c r="K90" s="254">
        <f>ROUND(E90*J90,2)</f>
        <v>0</v>
      </c>
      <c r="L90" s="254">
        <v>21</v>
      </c>
      <c r="M90" s="254">
        <f>G90*(1+L90/100)</f>
        <v>0</v>
      </c>
      <c r="N90" s="252">
        <v>0</v>
      </c>
      <c r="O90" s="252">
        <f>ROUND(E90*N90,2)</f>
        <v>0</v>
      </c>
      <c r="P90" s="252">
        <v>0</v>
      </c>
      <c r="Q90" s="252">
        <f>ROUND(E90*P90,2)</f>
        <v>0</v>
      </c>
      <c r="R90" s="254"/>
      <c r="S90" s="254" t="s">
        <v>413</v>
      </c>
      <c r="T90" s="255" t="s">
        <v>353</v>
      </c>
      <c r="U90" s="223">
        <v>0</v>
      </c>
      <c r="V90" s="223">
        <f>ROUND(E90*U90,2)</f>
        <v>0</v>
      </c>
      <c r="W90" s="223"/>
      <c r="X90" s="223" t="s">
        <v>437</v>
      </c>
      <c r="Y90" s="223" t="s">
        <v>355</v>
      </c>
      <c r="Z90" s="212"/>
      <c r="AA90" s="212"/>
      <c r="AB90" s="212"/>
      <c r="AC90" s="212"/>
      <c r="AD90" s="212"/>
      <c r="AE90" s="212"/>
      <c r="AF90" s="212"/>
      <c r="AG90" s="212" t="s">
        <v>1695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9">
        <v>78</v>
      </c>
      <c r="B91" s="250" t="s">
        <v>2776</v>
      </c>
      <c r="C91" s="260" t="s">
        <v>2158</v>
      </c>
      <c r="D91" s="251" t="s">
        <v>1758</v>
      </c>
      <c r="E91" s="252">
        <v>16</v>
      </c>
      <c r="F91" s="253"/>
      <c r="G91" s="254">
        <f>ROUND(E91*F91,2)</f>
        <v>0</v>
      </c>
      <c r="H91" s="253"/>
      <c r="I91" s="254">
        <f>ROUND(E91*H91,2)</f>
        <v>0</v>
      </c>
      <c r="J91" s="253"/>
      <c r="K91" s="254">
        <f>ROUND(E91*J91,2)</f>
        <v>0</v>
      </c>
      <c r="L91" s="254">
        <v>21</v>
      </c>
      <c r="M91" s="254">
        <f>G91*(1+L91/100)</f>
        <v>0</v>
      </c>
      <c r="N91" s="252">
        <v>0</v>
      </c>
      <c r="O91" s="252">
        <f>ROUND(E91*N91,2)</f>
        <v>0</v>
      </c>
      <c r="P91" s="252">
        <v>0</v>
      </c>
      <c r="Q91" s="252">
        <f>ROUND(E91*P91,2)</f>
        <v>0</v>
      </c>
      <c r="R91" s="254"/>
      <c r="S91" s="254" t="s">
        <v>2172</v>
      </c>
      <c r="T91" s="255" t="s">
        <v>2173</v>
      </c>
      <c r="U91" s="223">
        <v>0</v>
      </c>
      <c r="V91" s="223">
        <f>ROUND(E91*U91,2)</f>
        <v>0</v>
      </c>
      <c r="W91" s="223"/>
      <c r="X91" s="223" t="s">
        <v>437</v>
      </c>
      <c r="Y91" s="223" t="s">
        <v>355</v>
      </c>
      <c r="Z91" s="212"/>
      <c r="AA91" s="212"/>
      <c r="AB91" s="212"/>
      <c r="AC91" s="212"/>
      <c r="AD91" s="212"/>
      <c r="AE91" s="212"/>
      <c r="AF91" s="212"/>
      <c r="AG91" s="212" t="s">
        <v>1695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9">
        <v>79</v>
      </c>
      <c r="B92" s="250" t="s">
        <v>2777</v>
      </c>
      <c r="C92" s="260" t="s">
        <v>2778</v>
      </c>
      <c r="D92" s="251" t="s">
        <v>1758</v>
      </c>
      <c r="E92" s="252">
        <v>1</v>
      </c>
      <c r="F92" s="253"/>
      <c r="G92" s="254">
        <f>ROUND(E92*F92,2)</f>
        <v>0</v>
      </c>
      <c r="H92" s="253"/>
      <c r="I92" s="254">
        <f>ROUND(E92*H92,2)</f>
        <v>0</v>
      </c>
      <c r="J92" s="253"/>
      <c r="K92" s="254">
        <f>ROUND(E92*J92,2)</f>
        <v>0</v>
      </c>
      <c r="L92" s="254">
        <v>21</v>
      </c>
      <c r="M92" s="254">
        <f>G92*(1+L92/100)</f>
        <v>0</v>
      </c>
      <c r="N92" s="252">
        <v>0</v>
      </c>
      <c r="O92" s="252">
        <f>ROUND(E92*N92,2)</f>
        <v>0</v>
      </c>
      <c r="P92" s="252">
        <v>0</v>
      </c>
      <c r="Q92" s="252">
        <f>ROUND(E92*P92,2)</f>
        <v>0</v>
      </c>
      <c r="R92" s="254"/>
      <c r="S92" s="254" t="s">
        <v>413</v>
      </c>
      <c r="T92" s="255" t="s">
        <v>353</v>
      </c>
      <c r="U92" s="223">
        <v>0</v>
      </c>
      <c r="V92" s="223">
        <f>ROUND(E92*U92,2)</f>
        <v>0</v>
      </c>
      <c r="W92" s="223"/>
      <c r="X92" s="223" t="s">
        <v>437</v>
      </c>
      <c r="Y92" s="223" t="s">
        <v>355</v>
      </c>
      <c r="Z92" s="212"/>
      <c r="AA92" s="212"/>
      <c r="AB92" s="212"/>
      <c r="AC92" s="212"/>
      <c r="AD92" s="212"/>
      <c r="AE92" s="212"/>
      <c r="AF92" s="212"/>
      <c r="AG92" s="212" t="s">
        <v>1695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9">
        <v>80</v>
      </c>
      <c r="B93" s="250" t="s">
        <v>2779</v>
      </c>
      <c r="C93" s="260" t="s">
        <v>2780</v>
      </c>
      <c r="D93" s="251" t="s">
        <v>2105</v>
      </c>
      <c r="E93" s="252">
        <v>0.25</v>
      </c>
      <c r="F93" s="253"/>
      <c r="G93" s="254">
        <f>ROUND(E93*F93,2)</f>
        <v>0</v>
      </c>
      <c r="H93" s="253"/>
      <c r="I93" s="254">
        <f>ROUND(E93*H93,2)</f>
        <v>0</v>
      </c>
      <c r="J93" s="253"/>
      <c r="K93" s="254">
        <f>ROUND(E93*J93,2)</f>
        <v>0</v>
      </c>
      <c r="L93" s="254">
        <v>21</v>
      </c>
      <c r="M93" s="254">
        <f>G93*(1+L93/100)</f>
        <v>0</v>
      </c>
      <c r="N93" s="252">
        <v>9.9000000000000008E-3</v>
      </c>
      <c r="O93" s="252">
        <f>ROUND(E93*N93,2)</f>
        <v>0</v>
      </c>
      <c r="P93" s="252">
        <v>0</v>
      </c>
      <c r="Q93" s="252">
        <f>ROUND(E93*P93,2)</f>
        <v>0</v>
      </c>
      <c r="R93" s="254"/>
      <c r="S93" s="254" t="s">
        <v>2172</v>
      </c>
      <c r="T93" s="255" t="s">
        <v>2173</v>
      </c>
      <c r="U93" s="223">
        <v>0</v>
      </c>
      <c r="V93" s="223">
        <f>ROUND(E93*U93,2)</f>
        <v>0</v>
      </c>
      <c r="W93" s="223"/>
      <c r="X93" s="223" t="s">
        <v>437</v>
      </c>
      <c r="Y93" s="223" t="s">
        <v>355</v>
      </c>
      <c r="Z93" s="212"/>
      <c r="AA93" s="212"/>
      <c r="AB93" s="212"/>
      <c r="AC93" s="212"/>
      <c r="AD93" s="212"/>
      <c r="AE93" s="212"/>
      <c r="AF93" s="212"/>
      <c r="AG93" s="212" t="s">
        <v>1695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39">
        <v>81</v>
      </c>
      <c r="B94" s="240" t="s">
        <v>2781</v>
      </c>
      <c r="C94" s="257" t="s">
        <v>2782</v>
      </c>
      <c r="D94" s="241" t="s">
        <v>2105</v>
      </c>
      <c r="E94" s="242">
        <v>0.25</v>
      </c>
      <c r="F94" s="243"/>
      <c r="G94" s="244">
        <f>ROUND(E94*F94,2)</f>
        <v>0</v>
      </c>
      <c r="H94" s="243"/>
      <c r="I94" s="244">
        <f>ROUND(E94*H94,2)</f>
        <v>0</v>
      </c>
      <c r="J94" s="243"/>
      <c r="K94" s="244">
        <f>ROUND(E94*J94,2)</f>
        <v>0</v>
      </c>
      <c r="L94" s="244">
        <v>21</v>
      </c>
      <c r="M94" s="244">
        <f>G94*(1+L94/100)</f>
        <v>0</v>
      </c>
      <c r="N94" s="242">
        <v>0</v>
      </c>
      <c r="O94" s="242">
        <f>ROUND(E94*N94,2)</f>
        <v>0</v>
      </c>
      <c r="P94" s="242">
        <v>0</v>
      </c>
      <c r="Q94" s="242">
        <f>ROUND(E94*P94,2)</f>
        <v>0</v>
      </c>
      <c r="R94" s="244"/>
      <c r="S94" s="244" t="s">
        <v>413</v>
      </c>
      <c r="T94" s="245" t="s">
        <v>353</v>
      </c>
      <c r="U94" s="223">
        <v>0</v>
      </c>
      <c r="V94" s="223">
        <f>ROUND(E94*U94,2)</f>
        <v>0</v>
      </c>
      <c r="W94" s="223"/>
      <c r="X94" s="223" t="s">
        <v>437</v>
      </c>
      <c r="Y94" s="223" t="s">
        <v>355</v>
      </c>
      <c r="Z94" s="212"/>
      <c r="AA94" s="212"/>
      <c r="AB94" s="212"/>
      <c r="AC94" s="212"/>
      <c r="AD94" s="212"/>
      <c r="AE94" s="212"/>
      <c r="AF94" s="212"/>
      <c r="AG94" s="212" t="s">
        <v>1695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3"/>
      <c r="B95" s="4"/>
      <c r="C95" s="261"/>
      <c r="D95" s="6"/>
      <c r="E95" s="3"/>
      <c r="F95" s="3"/>
      <c r="G95" s="3"/>
      <c r="H95" s="3"/>
      <c r="I95" s="3"/>
      <c r="J95" s="3"/>
      <c r="K95" s="3"/>
      <c r="L95" s="3"/>
      <c r="M95" s="3"/>
      <c r="N95" s="3"/>
      <c r="O95" s="3"/>
      <c r="P95" s="3"/>
      <c r="Q95" s="3"/>
      <c r="R95" s="3"/>
      <c r="S95" s="3"/>
      <c r="T95" s="3"/>
      <c r="U95" s="3"/>
      <c r="V95" s="3"/>
      <c r="W95" s="3"/>
      <c r="X95" s="3"/>
      <c r="Y95" s="3"/>
      <c r="AE95">
        <v>12</v>
      </c>
      <c r="AF95">
        <v>21</v>
      </c>
      <c r="AG95" t="s">
        <v>333</v>
      </c>
    </row>
    <row r="96" spans="1:60" x14ac:dyDescent="0.2">
      <c r="A96" s="215"/>
      <c r="B96" s="216" t="s">
        <v>29</v>
      </c>
      <c r="C96" s="262"/>
      <c r="D96" s="217"/>
      <c r="E96" s="218"/>
      <c r="F96" s="218"/>
      <c r="G96" s="238">
        <f>G8+G19+G35+G49+G61+G81</f>
        <v>0</v>
      </c>
      <c r="H96" s="3"/>
      <c r="I96" s="3"/>
      <c r="J96" s="3"/>
      <c r="K96" s="3"/>
      <c r="L96" s="3"/>
      <c r="M96" s="3"/>
      <c r="N96" s="3"/>
      <c r="O96" s="3"/>
      <c r="P96" s="3"/>
      <c r="Q96" s="3"/>
      <c r="R96" s="3"/>
      <c r="S96" s="3"/>
      <c r="T96" s="3"/>
      <c r="U96" s="3"/>
      <c r="V96" s="3"/>
      <c r="W96" s="3"/>
      <c r="X96" s="3"/>
      <c r="Y96" s="3"/>
      <c r="AE96">
        <f>SUMIF(L7:L94,AE95,G7:G94)</f>
        <v>0</v>
      </c>
      <c r="AF96">
        <f>SUMIF(L7:L94,AF95,G7:G94)</f>
        <v>0</v>
      </c>
      <c r="AG96" t="s">
        <v>429</v>
      </c>
    </row>
    <row r="97" spans="3:33" x14ac:dyDescent="0.2">
      <c r="C97" s="263"/>
      <c r="D97" s="10"/>
      <c r="AG97" t="s">
        <v>431</v>
      </c>
    </row>
    <row r="98" spans="3:33" x14ac:dyDescent="0.2">
      <c r="D98" s="10"/>
    </row>
    <row r="99" spans="3:33" x14ac:dyDescent="0.2">
      <c r="D99" s="10"/>
    </row>
    <row r="100" spans="3:33" x14ac:dyDescent="0.2">
      <c r="D100" s="10"/>
    </row>
    <row r="101" spans="3:33" x14ac:dyDescent="0.2">
      <c r="D101" s="10"/>
    </row>
    <row r="102" spans="3:33" x14ac:dyDescent="0.2">
      <c r="D102" s="10"/>
    </row>
    <row r="103" spans="3:33" x14ac:dyDescent="0.2">
      <c r="D103" s="10"/>
    </row>
    <row r="104" spans="3:33" x14ac:dyDescent="0.2">
      <c r="D104" s="10"/>
    </row>
    <row r="105" spans="3:33" x14ac:dyDescent="0.2">
      <c r="D105" s="10"/>
    </row>
    <row r="106" spans="3:33" x14ac:dyDescent="0.2">
      <c r="D106" s="10"/>
    </row>
    <row r="107" spans="3:33" x14ac:dyDescent="0.2">
      <c r="D107" s="10"/>
    </row>
    <row r="108" spans="3:33" x14ac:dyDescent="0.2">
      <c r="D108" s="10"/>
    </row>
    <row r="109" spans="3:33" x14ac:dyDescent="0.2">
      <c r="D109" s="10"/>
    </row>
    <row r="110" spans="3:33" x14ac:dyDescent="0.2">
      <c r="D110" s="10"/>
    </row>
    <row r="111" spans="3:33" x14ac:dyDescent="0.2">
      <c r="D111" s="10"/>
    </row>
    <row r="112" spans="3: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eZyOIpSbqtDETyd2+cb2txBxm2FAhN08HNy+Nt4ObN/D4ayIrz4LhHa3tRz8pzrTNwrsXhz3CAmJcW2feNLQ==" saltValue="1E4AchianV6fIknMrWpfI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1CE2-2B47-472C-AB09-F05B81F11E8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95</v>
      </c>
      <c r="C3" s="201" t="s">
        <v>96</v>
      </c>
      <c r="D3" s="199"/>
      <c r="E3" s="199"/>
      <c r="F3" s="199"/>
      <c r="G3" s="200"/>
      <c r="AC3" s="176" t="s">
        <v>321</v>
      </c>
      <c r="AG3" t="s">
        <v>323</v>
      </c>
    </row>
    <row r="4" spans="1:60" ht="24.95" customHeight="1" x14ac:dyDescent="0.2">
      <c r="A4" s="202" t="s">
        <v>9</v>
      </c>
      <c r="B4" s="203" t="s">
        <v>99</v>
      </c>
      <c r="C4" s="204" t="s">
        <v>100</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282</v>
      </c>
      <c r="C8" s="256" t="s">
        <v>284</v>
      </c>
      <c r="D8" s="231"/>
      <c r="E8" s="232"/>
      <c r="F8" s="233"/>
      <c r="G8" s="233">
        <f>SUMIF(AG9:AG42,"&lt;&gt;NOR",G9:G42)</f>
        <v>0</v>
      </c>
      <c r="H8" s="233"/>
      <c r="I8" s="233">
        <f>SUM(I9:I42)</f>
        <v>0</v>
      </c>
      <c r="J8" s="233"/>
      <c r="K8" s="233">
        <f>SUM(K9:K42)</f>
        <v>0</v>
      </c>
      <c r="L8" s="233"/>
      <c r="M8" s="233">
        <f>SUM(M9:M42)</f>
        <v>0</v>
      </c>
      <c r="N8" s="232"/>
      <c r="O8" s="232">
        <f>SUM(O9:O42)</f>
        <v>0.04</v>
      </c>
      <c r="P8" s="232"/>
      <c r="Q8" s="232">
        <f>SUM(Q9:Q42)</f>
        <v>0.04</v>
      </c>
      <c r="R8" s="233"/>
      <c r="S8" s="233"/>
      <c r="T8" s="234"/>
      <c r="U8" s="228"/>
      <c r="V8" s="228">
        <f>SUM(V9:V42)</f>
        <v>0</v>
      </c>
      <c r="W8" s="228"/>
      <c r="X8" s="228"/>
      <c r="Y8" s="228"/>
      <c r="AG8" t="s">
        <v>348</v>
      </c>
    </row>
    <row r="9" spans="1:60" outlineLevel="1" x14ac:dyDescent="0.2">
      <c r="A9" s="249">
        <v>1</v>
      </c>
      <c r="B9" s="250" t="s">
        <v>2170</v>
      </c>
      <c r="C9" s="260" t="s">
        <v>2171</v>
      </c>
      <c r="D9" s="251" t="s">
        <v>576</v>
      </c>
      <c r="E9" s="252">
        <v>1</v>
      </c>
      <c r="F9" s="253"/>
      <c r="G9" s="254">
        <f>ROUND(E9*F9,2)</f>
        <v>0</v>
      </c>
      <c r="H9" s="253"/>
      <c r="I9" s="254">
        <f>ROUND(E9*H9,2)</f>
        <v>0</v>
      </c>
      <c r="J9" s="253"/>
      <c r="K9" s="254">
        <f>ROUND(E9*J9,2)</f>
        <v>0</v>
      </c>
      <c r="L9" s="254">
        <v>21</v>
      </c>
      <c r="M9" s="254">
        <f>G9*(1+L9/100)</f>
        <v>0</v>
      </c>
      <c r="N9" s="252">
        <v>1.84E-2</v>
      </c>
      <c r="O9" s="252">
        <f>ROUND(E9*N9,2)</f>
        <v>0.02</v>
      </c>
      <c r="P9" s="252">
        <v>0</v>
      </c>
      <c r="Q9" s="252">
        <f>ROUND(E9*P9,2)</f>
        <v>0</v>
      </c>
      <c r="R9" s="254"/>
      <c r="S9" s="254" t="s">
        <v>2172</v>
      </c>
      <c r="T9" s="255" t="s">
        <v>2173</v>
      </c>
      <c r="U9" s="223">
        <v>0</v>
      </c>
      <c r="V9" s="223">
        <f>ROUND(E9*U9,2)</f>
        <v>0</v>
      </c>
      <c r="W9" s="223"/>
      <c r="X9" s="223" t="s">
        <v>526</v>
      </c>
      <c r="Y9" s="223" t="s">
        <v>355</v>
      </c>
      <c r="Z9" s="212"/>
      <c r="AA9" s="212"/>
      <c r="AB9" s="212"/>
      <c r="AC9" s="212"/>
      <c r="AD9" s="212"/>
      <c r="AE9" s="212"/>
      <c r="AF9" s="212"/>
      <c r="AG9" s="212" t="s">
        <v>2002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2174</v>
      </c>
      <c r="C10" s="260" t="s">
        <v>2175</v>
      </c>
      <c r="D10" s="251" t="s">
        <v>576</v>
      </c>
      <c r="E10" s="252">
        <v>1</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2172</v>
      </c>
      <c r="T10" s="255" t="s">
        <v>2173</v>
      </c>
      <c r="U10" s="223">
        <v>0</v>
      </c>
      <c r="V10" s="223">
        <f>ROUND(E10*U10,2)</f>
        <v>0</v>
      </c>
      <c r="W10" s="223"/>
      <c r="X10" s="223" t="s">
        <v>437</v>
      </c>
      <c r="Y10" s="223" t="s">
        <v>355</v>
      </c>
      <c r="Z10" s="212"/>
      <c r="AA10" s="212"/>
      <c r="AB10" s="212"/>
      <c r="AC10" s="212"/>
      <c r="AD10" s="212"/>
      <c r="AE10" s="212"/>
      <c r="AF10" s="212"/>
      <c r="AG10" s="212" t="s">
        <v>1695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2176</v>
      </c>
      <c r="C11" s="260" t="s">
        <v>2177</v>
      </c>
      <c r="D11" s="251" t="s">
        <v>576</v>
      </c>
      <c r="E11" s="252">
        <v>1</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526</v>
      </c>
      <c r="Y11" s="223" t="s">
        <v>355</v>
      </c>
      <c r="Z11" s="212"/>
      <c r="AA11" s="212"/>
      <c r="AB11" s="212"/>
      <c r="AC11" s="212"/>
      <c r="AD11" s="212"/>
      <c r="AE11" s="212"/>
      <c r="AF11" s="212"/>
      <c r="AG11" s="212" t="s">
        <v>2002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4</v>
      </c>
      <c r="B12" s="250" t="s">
        <v>2178</v>
      </c>
      <c r="C12" s="260" t="s">
        <v>2179</v>
      </c>
      <c r="D12" s="251" t="s">
        <v>576</v>
      </c>
      <c r="E12" s="252">
        <v>1</v>
      </c>
      <c r="F12" s="253"/>
      <c r="G12" s="254">
        <f>ROUND(E12*F12,2)</f>
        <v>0</v>
      </c>
      <c r="H12" s="253"/>
      <c r="I12" s="254">
        <f>ROUND(E12*H12,2)</f>
        <v>0</v>
      </c>
      <c r="J12" s="253"/>
      <c r="K12" s="254">
        <f>ROUND(E12*J12,2)</f>
        <v>0</v>
      </c>
      <c r="L12" s="254">
        <v>21</v>
      </c>
      <c r="M12" s="254">
        <f>G12*(1+L12/100)</f>
        <v>0</v>
      </c>
      <c r="N12" s="252">
        <v>2E-3</v>
      </c>
      <c r="O12" s="252">
        <f>ROUND(E12*N12,2)</f>
        <v>0</v>
      </c>
      <c r="P12" s="252">
        <v>0</v>
      </c>
      <c r="Q12" s="252">
        <f>ROUND(E12*P12,2)</f>
        <v>0</v>
      </c>
      <c r="R12" s="254"/>
      <c r="S12" s="254" t="s">
        <v>2172</v>
      </c>
      <c r="T12" s="255" t="s">
        <v>2173</v>
      </c>
      <c r="U12" s="223">
        <v>0</v>
      </c>
      <c r="V12" s="223">
        <f>ROUND(E12*U12,2)</f>
        <v>0</v>
      </c>
      <c r="W12" s="223"/>
      <c r="X12" s="223" t="s">
        <v>526</v>
      </c>
      <c r="Y12" s="223" t="s">
        <v>355</v>
      </c>
      <c r="Z12" s="212"/>
      <c r="AA12" s="212"/>
      <c r="AB12" s="212"/>
      <c r="AC12" s="212"/>
      <c r="AD12" s="212"/>
      <c r="AE12" s="212"/>
      <c r="AF12" s="212"/>
      <c r="AG12" s="212" t="s">
        <v>2002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2180</v>
      </c>
      <c r="C13" s="260" t="s">
        <v>2181</v>
      </c>
      <c r="D13" s="251" t="s">
        <v>576</v>
      </c>
      <c r="E13" s="252">
        <v>1</v>
      </c>
      <c r="F13" s="253"/>
      <c r="G13" s="254">
        <f>ROUND(E13*F13,2)</f>
        <v>0</v>
      </c>
      <c r="H13" s="253"/>
      <c r="I13" s="254">
        <f>ROUND(E13*H13,2)</f>
        <v>0</v>
      </c>
      <c r="J13" s="253"/>
      <c r="K13" s="254">
        <f>ROUND(E13*J13,2)</f>
        <v>0</v>
      </c>
      <c r="L13" s="254">
        <v>21</v>
      </c>
      <c r="M13" s="254">
        <f>G13*(1+L13/100)</f>
        <v>0</v>
      </c>
      <c r="N13" s="252">
        <v>0</v>
      </c>
      <c r="O13" s="252">
        <f>ROUND(E13*N13,2)</f>
        <v>0</v>
      </c>
      <c r="P13" s="252">
        <v>0</v>
      </c>
      <c r="Q13" s="252">
        <f>ROUND(E13*P13,2)</f>
        <v>0</v>
      </c>
      <c r="R13" s="254"/>
      <c r="S13" s="254" t="s">
        <v>2172</v>
      </c>
      <c r="T13" s="255" t="s">
        <v>2173</v>
      </c>
      <c r="U13" s="223">
        <v>0</v>
      </c>
      <c r="V13" s="223">
        <f>ROUND(E13*U13,2)</f>
        <v>0</v>
      </c>
      <c r="W13" s="223"/>
      <c r="X13" s="223" t="s">
        <v>437</v>
      </c>
      <c r="Y13" s="223" t="s">
        <v>355</v>
      </c>
      <c r="Z13" s="212"/>
      <c r="AA13" s="212"/>
      <c r="AB13" s="212"/>
      <c r="AC13" s="212"/>
      <c r="AD13" s="212"/>
      <c r="AE13" s="212"/>
      <c r="AF13" s="212"/>
      <c r="AG13" s="212" t="s">
        <v>1695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2194</v>
      </c>
      <c r="C14" s="260" t="s">
        <v>2195</v>
      </c>
      <c r="D14" s="251" t="s">
        <v>576</v>
      </c>
      <c r="E14" s="252">
        <v>4</v>
      </c>
      <c r="F14" s="253"/>
      <c r="G14" s="254">
        <f>ROUND(E14*F14,2)</f>
        <v>0</v>
      </c>
      <c r="H14" s="253"/>
      <c r="I14" s="254">
        <f>ROUND(E14*H14,2)</f>
        <v>0</v>
      </c>
      <c r="J14" s="253"/>
      <c r="K14" s="254">
        <f>ROUND(E14*J14,2)</f>
        <v>0</v>
      </c>
      <c r="L14" s="254">
        <v>21</v>
      </c>
      <c r="M14" s="254">
        <f>G14*(1+L14/100)</f>
        <v>0</v>
      </c>
      <c r="N14" s="252">
        <v>0</v>
      </c>
      <c r="O14" s="252">
        <f>ROUND(E14*N14,2)</f>
        <v>0</v>
      </c>
      <c r="P14" s="252">
        <v>0</v>
      </c>
      <c r="Q14" s="252">
        <f>ROUND(E14*P14,2)</f>
        <v>0</v>
      </c>
      <c r="R14" s="254"/>
      <c r="S14" s="254" t="s">
        <v>413</v>
      </c>
      <c r="T14" s="255" t="s">
        <v>353</v>
      </c>
      <c r="U14" s="223">
        <v>0</v>
      </c>
      <c r="V14" s="223">
        <f>ROUND(E14*U14,2)</f>
        <v>0</v>
      </c>
      <c r="W14" s="223"/>
      <c r="X14" s="223" t="s">
        <v>526</v>
      </c>
      <c r="Y14" s="223" t="s">
        <v>355</v>
      </c>
      <c r="Z14" s="212"/>
      <c r="AA14" s="212"/>
      <c r="AB14" s="212"/>
      <c r="AC14" s="212"/>
      <c r="AD14" s="212"/>
      <c r="AE14" s="212"/>
      <c r="AF14" s="212"/>
      <c r="AG14" s="212" t="s">
        <v>2002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2196</v>
      </c>
      <c r="C15" s="260" t="s">
        <v>2197</v>
      </c>
      <c r="D15" s="251" t="s">
        <v>576</v>
      </c>
      <c r="E15" s="252">
        <v>1</v>
      </c>
      <c r="F15" s="253"/>
      <c r="G15" s="254">
        <f>ROUND(E15*F15,2)</f>
        <v>0</v>
      </c>
      <c r="H15" s="253"/>
      <c r="I15" s="254">
        <f>ROUND(E15*H15,2)</f>
        <v>0</v>
      </c>
      <c r="J15" s="253"/>
      <c r="K15" s="254">
        <f>ROUND(E15*J15,2)</f>
        <v>0</v>
      </c>
      <c r="L15" s="254">
        <v>21</v>
      </c>
      <c r="M15" s="254">
        <f>G15*(1+L15/100)</f>
        <v>0</v>
      </c>
      <c r="N15" s="252">
        <v>1E-4</v>
      </c>
      <c r="O15" s="252">
        <f>ROUND(E15*N15,2)</f>
        <v>0</v>
      </c>
      <c r="P15" s="252">
        <v>0</v>
      </c>
      <c r="Q15" s="252">
        <f>ROUND(E15*P15,2)</f>
        <v>0</v>
      </c>
      <c r="R15" s="254"/>
      <c r="S15" s="254" t="s">
        <v>2172</v>
      </c>
      <c r="T15" s="255" t="s">
        <v>2173</v>
      </c>
      <c r="U15" s="223">
        <v>0</v>
      </c>
      <c r="V15" s="223">
        <f>ROUND(E15*U15,2)</f>
        <v>0</v>
      </c>
      <c r="W15" s="223"/>
      <c r="X15" s="223" t="s">
        <v>526</v>
      </c>
      <c r="Y15" s="223" t="s">
        <v>355</v>
      </c>
      <c r="Z15" s="212"/>
      <c r="AA15" s="212"/>
      <c r="AB15" s="212"/>
      <c r="AC15" s="212"/>
      <c r="AD15" s="212"/>
      <c r="AE15" s="212"/>
      <c r="AF15" s="212"/>
      <c r="AG15" s="212" t="s">
        <v>2002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9">
        <v>8</v>
      </c>
      <c r="B16" s="250" t="s">
        <v>2198</v>
      </c>
      <c r="C16" s="260" t="s">
        <v>2199</v>
      </c>
      <c r="D16" s="251" t="s">
        <v>576</v>
      </c>
      <c r="E16" s="252">
        <v>24</v>
      </c>
      <c r="F16" s="253"/>
      <c r="G16" s="254">
        <f>ROUND(E16*F16,2)</f>
        <v>0</v>
      </c>
      <c r="H16" s="253"/>
      <c r="I16" s="254">
        <f>ROUND(E16*H16,2)</f>
        <v>0</v>
      </c>
      <c r="J16" s="253"/>
      <c r="K16" s="254">
        <f>ROUND(E16*J16,2)</f>
        <v>0</v>
      </c>
      <c r="L16" s="254">
        <v>21</v>
      </c>
      <c r="M16" s="254">
        <f>G16*(1+L16/100)</f>
        <v>0</v>
      </c>
      <c r="N16" s="252">
        <v>2.0000000000000002E-5</v>
      </c>
      <c r="O16" s="252">
        <f>ROUND(E16*N16,2)</f>
        <v>0</v>
      </c>
      <c r="P16" s="252">
        <v>0</v>
      </c>
      <c r="Q16" s="252">
        <f>ROUND(E16*P16,2)</f>
        <v>0</v>
      </c>
      <c r="R16" s="254"/>
      <c r="S16" s="254" t="s">
        <v>2172</v>
      </c>
      <c r="T16" s="255" t="s">
        <v>2173</v>
      </c>
      <c r="U16" s="223">
        <v>0</v>
      </c>
      <c r="V16" s="223">
        <f>ROUND(E16*U16,2)</f>
        <v>0</v>
      </c>
      <c r="W16" s="223"/>
      <c r="X16" s="223" t="s">
        <v>526</v>
      </c>
      <c r="Y16" s="223" t="s">
        <v>355</v>
      </c>
      <c r="Z16" s="212"/>
      <c r="AA16" s="212"/>
      <c r="AB16" s="212"/>
      <c r="AC16" s="212"/>
      <c r="AD16" s="212"/>
      <c r="AE16" s="212"/>
      <c r="AF16" s="212"/>
      <c r="AG16" s="212" t="s">
        <v>2002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2200</v>
      </c>
      <c r="C17" s="260" t="s">
        <v>2201</v>
      </c>
      <c r="D17" s="251" t="s">
        <v>576</v>
      </c>
      <c r="E17" s="252">
        <v>1</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2172</v>
      </c>
      <c r="T17" s="255" t="s">
        <v>2173</v>
      </c>
      <c r="U17" s="223">
        <v>0</v>
      </c>
      <c r="V17" s="223">
        <f>ROUND(E17*U17,2)</f>
        <v>0</v>
      </c>
      <c r="W17" s="223"/>
      <c r="X17" s="223" t="s">
        <v>437</v>
      </c>
      <c r="Y17" s="223" t="s">
        <v>355</v>
      </c>
      <c r="Z17" s="212"/>
      <c r="AA17" s="212"/>
      <c r="AB17" s="212"/>
      <c r="AC17" s="212"/>
      <c r="AD17" s="212"/>
      <c r="AE17" s="212"/>
      <c r="AF17" s="212"/>
      <c r="AG17" s="212" t="s">
        <v>1695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2202</v>
      </c>
      <c r="C18" s="260" t="s">
        <v>2203</v>
      </c>
      <c r="D18" s="251" t="s">
        <v>576</v>
      </c>
      <c r="E18" s="252">
        <v>1</v>
      </c>
      <c r="F18" s="253"/>
      <c r="G18" s="254">
        <f>ROUND(E18*F18,2)</f>
        <v>0</v>
      </c>
      <c r="H18" s="253"/>
      <c r="I18" s="254">
        <f>ROUND(E18*H18,2)</f>
        <v>0</v>
      </c>
      <c r="J18" s="253"/>
      <c r="K18" s="254">
        <f>ROUND(E18*J18,2)</f>
        <v>0</v>
      </c>
      <c r="L18" s="254">
        <v>21</v>
      </c>
      <c r="M18" s="254">
        <f>G18*(1+L18/100)</f>
        <v>0</v>
      </c>
      <c r="N18" s="252">
        <v>1E-4</v>
      </c>
      <c r="O18" s="252">
        <f>ROUND(E18*N18,2)</f>
        <v>0</v>
      </c>
      <c r="P18" s="252">
        <v>0</v>
      </c>
      <c r="Q18" s="252">
        <f>ROUND(E18*P18,2)</f>
        <v>0</v>
      </c>
      <c r="R18" s="254"/>
      <c r="S18" s="254" t="s">
        <v>2172</v>
      </c>
      <c r="T18" s="255" t="s">
        <v>2173</v>
      </c>
      <c r="U18" s="223">
        <v>0</v>
      </c>
      <c r="V18" s="223">
        <f>ROUND(E18*U18,2)</f>
        <v>0</v>
      </c>
      <c r="W18" s="223"/>
      <c r="X18" s="223" t="s">
        <v>526</v>
      </c>
      <c r="Y18" s="223" t="s">
        <v>355</v>
      </c>
      <c r="Z18" s="212"/>
      <c r="AA18" s="212"/>
      <c r="AB18" s="212"/>
      <c r="AC18" s="212"/>
      <c r="AD18" s="212"/>
      <c r="AE18" s="212"/>
      <c r="AF18" s="212"/>
      <c r="AG18" s="212" t="s">
        <v>2002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2204</v>
      </c>
      <c r="C19" s="260" t="s">
        <v>2205</v>
      </c>
      <c r="D19" s="251" t="s">
        <v>576</v>
      </c>
      <c r="E19" s="252">
        <v>1</v>
      </c>
      <c r="F19" s="253"/>
      <c r="G19" s="254">
        <f>ROUND(E19*F19,2)</f>
        <v>0</v>
      </c>
      <c r="H19" s="253"/>
      <c r="I19" s="254">
        <f>ROUND(E19*H19,2)</f>
        <v>0</v>
      </c>
      <c r="J19" s="253"/>
      <c r="K19" s="254">
        <f>ROUND(E19*J19,2)</f>
        <v>0</v>
      </c>
      <c r="L19" s="254">
        <v>21</v>
      </c>
      <c r="M19" s="254">
        <f>G19*(1+L19/100)</f>
        <v>0</v>
      </c>
      <c r="N19" s="252">
        <v>0</v>
      </c>
      <c r="O19" s="252">
        <f>ROUND(E19*N19,2)</f>
        <v>0</v>
      </c>
      <c r="P19" s="252">
        <v>0</v>
      </c>
      <c r="Q19" s="252">
        <f>ROUND(E19*P19,2)</f>
        <v>0</v>
      </c>
      <c r="R19" s="254"/>
      <c r="S19" s="254" t="s">
        <v>2172</v>
      </c>
      <c r="T19" s="255" t="s">
        <v>2173</v>
      </c>
      <c r="U19" s="223">
        <v>0</v>
      </c>
      <c r="V19" s="223">
        <f>ROUND(E19*U19,2)</f>
        <v>0</v>
      </c>
      <c r="W19" s="223"/>
      <c r="X19" s="223" t="s">
        <v>437</v>
      </c>
      <c r="Y19" s="223" t="s">
        <v>355</v>
      </c>
      <c r="Z19" s="212"/>
      <c r="AA19" s="212"/>
      <c r="AB19" s="212"/>
      <c r="AC19" s="212"/>
      <c r="AD19" s="212"/>
      <c r="AE19" s="212"/>
      <c r="AF19" s="212"/>
      <c r="AG19" s="212" t="s">
        <v>1695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2206</v>
      </c>
      <c r="C20" s="260" t="s">
        <v>2207</v>
      </c>
      <c r="D20" s="251" t="s">
        <v>576</v>
      </c>
      <c r="E20" s="252">
        <v>1</v>
      </c>
      <c r="F20" s="253"/>
      <c r="G20" s="254">
        <f>ROUND(E20*F20,2)</f>
        <v>0</v>
      </c>
      <c r="H20" s="253"/>
      <c r="I20" s="254">
        <f>ROUND(E20*H20,2)</f>
        <v>0</v>
      </c>
      <c r="J20" s="253"/>
      <c r="K20" s="254">
        <f>ROUND(E20*J20,2)</f>
        <v>0</v>
      </c>
      <c r="L20" s="254">
        <v>21</v>
      </c>
      <c r="M20" s="254">
        <f>G20*(1+L20/100)</f>
        <v>0</v>
      </c>
      <c r="N20" s="252">
        <v>0</v>
      </c>
      <c r="O20" s="252">
        <f>ROUND(E20*N20,2)</f>
        <v>0</v>
      </c>
      <c r="P20" s="252">
        <v>0</v>
      </c>
      <c r="Q20" s="252">
        <f>ROUND(E20*P20,2)</f>
        <v>0</v>
      </c>
      <c r="R20" s="254"/>
      <c r="S20" s="254" t="s">
        <v>2172</v>
      </c>
      <c r="T20" s="255" t="s">
        <v>2173</v>
      </c>
      <c r="U20" s="223">
        <v>0</v>
      </c>
      <c r="V20" s="223">
        <f>ROUND(E20*U20,2)</f>
        <v>0</v>
      </c>
      <c r="W20" s="223"/>
      <c r="X20" s="223" t="s">
        <v>437</v>
      </c>
      <c r="Y20" s="223" t="s">
        <v>355</v>
      </c>
      <c r="Z20" s="212"/>
      <c r="AA20" s="212"/>
      <c r="AB20" s="212"/>
      <c r="AC20" s="212"/>
      <c r="AD20" s="212"/>
      <c r="AE20" s="212"/>
      <c r="AF20" s="212"/>
      <c r="AG20" s="212" t="s">
        <v>1695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13</v>
      </c>
      <c r="B21" s="250" t="s">
        <v>2208</v>
      </c>
      <c r="C21" s="260" t="s">
        <v>2209</v>
      </c>
      <c r="D21" s="251" t="s">
        <v>576</v>
      </c>
      <c r="E21" s="252">
        <v>3</v>
      </c>
      <c r="F21" s="253"/>
      <c r="G21" s="254">
        <f>ROUND(E21*F21,2)</f>
        <v>0</v>
      </c>
      <c r="H21" s="253"/>
      <c r="I21" s="254">
        <f>ROUND(E21*H21,2)</f>
        <v>0</v>
      </c>
      <c r="J21" s="253"/>
      <c r="K21" s="254">
        <f>ROUND(E21*J21,2)</f>
        <v>0</v>
      </c>
      <c r="L21" s="254">
        <v>21</v>
      </c>
      <c r="M21" s="254">
        <f>G21*(1+L21/100)</f>
        <v>0</v>
      </c>
      <c r="N21" s="252">
        <v>0</v>
      </c>
      <c r="O21" s="252">
        <f>ROUND(E21*N21,2)</f>
        <v>0</v>
      </c>
      <c r="P21" s="252">
        <v>0</v>
      </c>
      <c r="Q21" s="252">
        <f>ROUND(E21*P21,2)</f>
        <v>0</v>
      </c>
      <c r="R21" s="254"/>
      <c r="S21" s="254" t="s">
        <v>2172</v>
      </c>
      <c r="T21" s="255" t="s">
        <v>2173</v>
      </c>
      <c r="U21" s="223">
        <v>0</v>
      </c>
      <c r="V21" s="223">
        <f>ROUND(E21*U21,2)</f>
        <v>0</v>
      </c>
      <c r="W21" s="223"/>
      <c r="X21" s="223" t="s">
        <v>437</v>
      </c>
      <c r="Y21" s="223" t="s">
        <v>355</v>
      </c>
      <c r="Z21" s="212"/>
      <c r="AA21" s="212"/>
      <c r="AB21" s="212"/>
      <c r="AC21" s="212"/>
      <c r="AD21" s="212"/>
      <c r="AE21" s="212"/>
      <c r="AF21" s="212"/>
      <c r="AG21" s="212" t="s">
        <v>1695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14</v>
      </c>
      <c r="B22" s="250" t="s">
        <v>2210</v>
      </c>
      <c r="C22" s="260" t="s">
        <v>2211</v>
      </c>
      <c r="D22" s="251" t="s">
        <v>576</v>
      </c>
      <c r="E22" s="252">
        <v>1</v>
      </c>
      <c r="F22" s="253"/>
      <c r="G22" s="254">
        <f>ROUND(E22*F22,2)</f>
        <v>0</v>
      </c>
      <c r="H22" s="253"/>
      <c r="I22" s="254">
        <f>ROUND(E22*H22,2)</f>
        <v>0</v>
      </c>
      <c r="J22" s="253"/>
      <c r="K22" s="254">
        <f>ROUND(E22*J22,2)</f>
        <v>0</v>
      </c>
      <c r="L22" s="254">
        <v>21</v>
      </c>
      <c r="M22" s="254">
        <f>G22*(1+L22/100)</f>
        <v>0</v>
      </c>
      <c r="N22" s="252">
        <v>0</v>
      </c>
      <c r="O22" s="252">
        <f>ROUND(E22*N22,2)</f>
        <v>0</v>
      </c>
      <c r="P22" s="252">
        <v>0</v>
      </c>
      <c r="Q22" s="252">
        <f>ROUND(E22*P22,2)</f>
        <v>0</v>
      </c>
      <c r="R22" s="254"/>
      <c r="S22" s="254" t="s">
        <v>413</v>
      </c>
      <c r="T22" s="255" t="s">
        <v>353</v>
      </c>
      <c r="U22" s="223">
        <v>0</v>
      </c>
      <c r="V22" s="223">
        <f>ROUND(E22*U22,2)</f>
        <v>0</v>
      </c>
      <c r="W22" s="223"/>
      <c r="X22" s="223" t="s">
        <v>526</v>
      </c>
      <c r="Y22" s="223" t="s">
        <v>355</v>
      </c>
      <c r="Z22" s="212"/>
      <c r="AA22" s="212"/>
      <c r="AB22" s="212"/>
      <c r="AC22" s="212"/>
      <c r="AD22" s="212"/>
      <c r="AE22" s="212"/>
      <c r="AF22" s="212"/>
      <c r="AG22" s="212" t="s">
        <v>2002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15</v>
      </c>
      <c r="B23" s="250" t="s">
        <v>2212</v>
      </c>
      <c r="C23" s="260" t="s">
        <v>2213</v>
      </c>
      <c r="D23" s="251" t="s">
        <v>576</v>
      </c>
      <c r="E23" s="252">
        <v>1</v>
      </c>
      <c r="F23" s="253"/>
      <c r="G23" s="254">
        <f>ROUND(E23*F23,2)</f>
        <v>0</v>
      </c>
      <c r="H23" s="253"/>
      <c r="I23" s="254">
        <f>ROUND(E23*H23,2)</f>
        <v>0</v>
      </c>
      <c r="J23" s="253"/>
      <c r="K23" s="254">
        <f>ROUND(E23*J23,2)</f>
        <v>0</v>
      </c>
      <c r="L23" s="254">
        <v>21</v>
      </c>
      <c r="M23" s="254">
        <f>G23*(1+L23/100)</f>
        <v>0</v>
      </c>
      <c r="N23" s="252">
        <v>0</v>
      </c>
      <c r="O23" s="252">
        <f>ROUND(E23*N23,2)</f>
        <v>0</v>
      </c>
      <c r="P23" s="252">
        <v>0</v>
      </c>
      <c r="Q23" s="252">
        <f>ROUND(E23*P23,2)</f>
        <v>0</v>
      </c>
      <c r="R23" s="254"/>
      <c r="S23" s="254" t="s">
        <v>2172</v>
      </c>
      <c r="T23" s="255" t="s">
        <v>2173</v>
      </c>
      <c r="U23" s="223">
        <v>0</v>
      </c>
      <c r="V23" s="223">
        <f>ROUND(E23*U23,2)</f>
        <v>0</v>
      </c>
      <c r="W23" s="223"/>
      <c r="X23" s="223" t="s">
        <v>437</v>
      </c>
      <c r="Y23" s="223" t="s">
        <v>355</v>
      </c>
      <c r="Z23" s="212"/>
      <c r="AA23" s="212"/>
      <c r="AB23" s="212"/>
      <c r="AC23" s="212"/>
      <c r="AD23" s="212"/>
      <c r="AE23" s="212"/>
      <c r="AF23" s="212"/>
      <c r="AG23" s="212" t="s">
        <v>1695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49">
        <v>16</v>
      </c>
      <c r="B24" s="250" t="s">
        <v>2214</v>
      </c>
      <c r="C24" s="260" t="s">
        <v>2215</v>
      </c>
      <c r="D24" s="251" t="s">
        <v>576</v>
      </c>
      <c r="E24" s="252">
        <v>1</v>
      </c>
      <c r="F24" s="253"/>
      <c r="G24" s="254">
        <f>ROUND(E24*F24,2)</f>
        <v>0</v>
      </c>
      <c r="H24" s="253"/>
      <c r="I24" s="254">
        <f>ROUND(E24*H24,2)</f>
        <v>0</v>
      </c>
      <c r="J24" s="253"/>
      <c r="K24" s="254">
        <f>ROUND(E24*J24,2)</f>
        <v>0</v>
      </c>
      <c r="L24" s="254">
        <v>21</v>
      </c>
      <c r="M24" s="254">
        <f>G24*(1+L24/100)</f>
        <v>0</v>
      </c>
      <c r="N24" s="252">
        <v>0</v>
      </c>
      <c r="O24" s="252">
        <f>ROUND(E24*N24,2)</f>
        <v>0</v>
      </c>
      <c r="P24" s="252">
        <v>0</v>
      </c>
      <c r="Q24" s="252">
        <f>ROUND(E24*P24,2)</f>
        <v>0</v>
      </c>
      <c r="R24" s="254"/>
      <c r="S24" s="254" t="s">
        <v>413</v>
      </c>
      <c r="T24" s="255" t="s">
        <v>353</v>
      </c>
      <c r="U24" s="223">
        <v>0</v>
      </c>
      <c r="V24" s="223">
        <f>ROUND(E24*U24,2)</f>
        <v>0</v>
      </c>
      <c r="W24" s="223"/>
      <c r="X24" s="223" t="s">
        <v>437</v>
      </c>
      <c r="Y24" s="223" t="s">
        <v>355</v>
      </c>
      <c r="Z24" s="212"/>
      <c r="AA24" s="212"/>
      <c r="AB24" s="212"/>
      <c r="AC24" s="212"/>
      <c r="AD24" s="212"/>
      <c r="AE24" s="212"/>
      <c r="AF24" s="212"/>
      <c r="AG24" s="212" t="s">
        <v>1695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49">
        <v>17</v>
      </c>
      <c r="B25" s="250" t="s">
        <v>2216</v>
      </c>
      <c r="C25" s="260" t="s">
        <v>2217</v>
      </c>
      <c r="D25" s="251" t="s">
        <v>576</v>
      </c>
      <c r="E25" s="252">
        <v>1</v>
      </c>
      <c r="F25" s="253"/>
      <c r="G25" s="254">
        <f>ROUND(E25*F25,2)</f>
        <v>0</v>
      </c>
      <c r="H25" s="253"/>
      <c r="I25" s="254">
        <f>ROUND(E25*H25,2)</f>
        <v>0</v>
      </c>
      <c r="J25" s="253"/>
      <c r="K25" s="254">
        <f>ROUND(E25*J25,2)</f>
        <v>0</v>
      </c>
      <c r="L25" s="254">
        <v>21</v>
      </c>
      <c r="M25" s="254">
        <f>G25*(1+L25/100)</f>
        <v>0</v>
      </c>
      <c r="N25" s="252">
        <v>0</v>
      </c>
      <c r="O25" s="252">
        <f>ROUND(E25*N25,2)</f>
        <v>0</v>
      </c>
      <c r="P25" s="252">
        <v>0</v>
      </c>
      <c r="Q25" s="252">
        <f>ROUND(E25*P25,2)</f>
        <v>0</v>
      </c>
      <c r="R25" s="254"/>
      <c r="S25" s="254" t="s">
        <v>413</v>
      </c>
      <c r="T25" s="255" t="s">
        <v>353</v>
      </c>
      <c r="U25" s="223">
        <v>0</v>
      </c>
      <c r="V25" s="223">
        <f>ROUND(E25*U25,2)</f>
        <v>0</v>
      </c>
      <c r="W25" s="223"/>
      <c r="X25" s="223" t="s">
        <v>437</v>
      </c>
      <c r="Y25" s="223" t="s">
        <v>355</v>
      </c>
      <c r="Z25" s="212"/>
      <c r="AA25" s="212"/>
      <c r="AB25" s="212"/>
      <c r="AC25" s="212"/>
      <c r="AD25" s="212"/>
      <c r="AE25" s="212"/>
      <c r="AF25" s="212"/>
      <c r="AG25" s="212" t="s">
        <v>1695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18</v>
      </c>
      <c r="B26" s="250" t="s">
        <v>2218</v>
      </c>
      <c r="C26" s="260" t="s">
        <v>2219</v>
      </c>
      <c r="D26" s="251" t="s">
        <v>576</v>
      </c>
      <c r="E26" s="252">
        <v>2</v>
      </c>
      <c r="F26" s="253"/>
      <c r="G26" s="254">
        <f>ROUND(E26*F26,2)</f>
        <v>0</v>
      </c>
      <c r="H26" s="253"/>
      <c r="I26" s="254">
        <f>ROUND(E26*H26,2)</f>
        <v>0</v>
      </c>
      <c r="J26" s="253"/>
      <c r="K26" s="254">
        <f>ROUND(E26*J26,2)</f>
        <v>0</v>
      </c>
      <c r="L26" s="254">
        <v>21</v>
      </c>
      <c r="M26" s="254">
        <f>G26*(1+L26/100)</f>
        <v>0</v>
      </c>
      <c r="N26" s="252">
        <v>0</v>
      </c>
      <c r="O26" s="252">
        <f>ROUND(E26*N26,2)</f>
        <v>0</v>
      </c>
      <c r="P26" s="252">
        <v>0</v>
      </c>
      <c r="Q26" s="252">
        <f>ROUND(E26*P26,2)</f>
        <v>0</v>
      </c>
      <c r="R26" s="254"/>
      <c r="S26" s="254" t="s">
        <v>413</v>
      </c>
      <c r="T26" s="255" t="s">
        <v>353</v>
      </c>
      <c r="U26" s="223">
        <v>0</v>
      </c>
      <c r="V26" s="223">
        <f>ROUND(E26*U26,2)</f>
        <v>0</v>
      </c>
      <c r="W26" s="223"/>
      <c r="X26" s="223" t="s">
        <v>526</v>
      </c>
      <c r="Y26" s="223" t="s">
        <v>355</v>
      </c>
      <c r="Z26" s="212"/>
      <c r="AA26" s="212"/>
      <c r="AB26" s="212"/>
      <c r="AC26" s="212"/>
      <c r="AD26" s="212"/>
      <c r="AE26" s="212"/>
      <c r="AF26" s="212"/>
      <c r="AG26" s="212" t="s">
        <v>2002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19</v>
      </c>
      <c r="B27" s="250" t="s">
        <v>2220</v>
      </c>
      <c r="C27" s="260" t="s">
        <v>2221</v>
      </c>
      <c r="D27" s="251" t="s">
        <v>576</v>
      </c>
      <c r="E27" s="252">
        <v>2</v>
      </c>
      <c r="F27" s="253"/>
      <c r="G27" s="254">
        <f>ROUND(E27*F27,2)</f>
        <v>0</v>
      </c>
      <c r="H27" s="253"/>
      <c r="I27" s="254">
        <f>ROUND(E27*H27,2)</f>
        <v>0</v>
      </c>
      <c r="J27" s="253"/>
      <c r="K27" s="254">
        <f>ROUND(E27*J27,2)</f>
        <v>0</v>
      </c>
      <c r="L27" s="254">
        <v>21</v>
      </c>
      <c r="M27" s="254">
        <f>G27*(1+L27/100)</f>
        <v>0</v>
      </c>
      <c r="N27" s="252">
        <v>0</v>
      </c>
      <c r="O27" s="252">
        <f>ROUND(E27*N27,2)</f>
        <v>0</v>
      </c>
      <c r="P27" s="252">
        <v>0</v>
      </c>
      <c r="Q27" s="252">
        <f>ROUND(E27*P27,2)</f>
        <v>0</v>
      </c>
      <c r="R27" s="254"/>
      <c r="S27" s="254" t="s">
        <v>413</v>
      </c>
      <c r="T27" s="255" t="s">
        <v>353</v>
      </c>
      <c r="U27" s="223">
        <v>0</v>
      </c>
      <c r="V27" s="223">
        <f>ROUND(E27*U27,2)</f>
        <v>0</v>
      </c>
      <c r="W27" s="223"/>
      <c r="X27" s="223" t="s">
        <v>437</v>
      </c>
      <c r="Y27" s="223" t="s">
        <v>355</v>
      </c>
      <c r="Z27" s="212"/>
      <c r="AA27" s="212"/>
      <c r="AB27" s="212"/>
      <c r="AC27" s="212"/>
      <c r="AD27" s="212"/>
      <c r="AE27" s="212"/>
      <c r="AF27" s="212"/>
      <c r="AG27" s="212" t="s">
        <v>1695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49">
        <v>20</v>
      </c>
      <c r="B28" s="250" t="s">
        <v>2222</v>
      </c>
      <c r="C28" s="260" t="s">
        <v>2223</v>
      </c>
      <c r="D28" s="251" t="s">
        <v>537</v>
      </c>
      <c r="E28" s="252">
        <v>280</v>
      </c>
      <c r="F28" s="253"/>
      <c r="G28" s="254">
        <f>ROUND(E28*F28,2)</f>
        <v>0</v>
      </c>
      <c r="H28" s="253"/>
      <c r="I28" s="254">
        <f>ROUND(E28*H28,2)</f>
        <v>0</v>
      </c>
      <c r="J28" s="253"/>
      <c r="K28" s="254">
        <f>ROUND(E28*J28,2)</f>
        <v>0</v>
      </c>
      <c r="L28" s="254">
        <v>21</v>
      </c>
      <c r="M28" s="254">
        <f>G28*(1+L28/100)</f>
        <v>0</v>
      </c>
      <c r="N28" s="252">
        <v>6.0000000000000002E-5</v>
      </c>
      <c r="O28" s="252">
        <f>ROUND(E28*N28,2)</f>
        <v>0.02</v>
      </c>
      <c r="P28" s="252">
        <v>0</v>
      </c>
      <c r="Q28" s="252">
        <f>ROUND(E28*P28,2)</f>
        <v>0</v>
      </c>
      <c r="R28" s="254"/>
      <c r="S28" s="254" t="s">
        <v>2172</v>
      </c>
      <c r="T28" s="255" t="s">
        <v>2173</v>
      </c>
      <c r="U28" s="223">
        <v>0</v>
      </c>
      <c r="V28" s="223">
        <f>ROUND(E28*U28,2)</f>
        <v>0</v>
      </c>
      <c r="W28" s="223"/>
      <c r="X28" s="223" t="s">
        <v>526</v>
      </c>
      <c r="Y28" s="223" t="s">
        <v>355</v>
      </c>
      <c r="Z28" s="212"/>
      <c r="AA28" s="212"/>
      <c r="AB28" s="212"/>
      <c r="AC28" s="212"/>
      <c r="AD28" s="212"/>
      <c r="AE28" s="212"/>
      <c r="AF28" s="212"/>
      <c r="AG28" s="212" t="s">
        <v>2002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21</v>
      </c>
      <c r="B29" s="250" t="s">
        <v>2224</v>
      </c>
      <c r="C29" s="260" t="s">
        <v>2225</v>
      </c>
      <c r="D29" s="251" t="s">
        <v>537</v>
      </c>
      <c r="E29" s="252">
        <v>280</v>
      </c>
      <c r="F29" s="253"/>
      <c r="G29" s="254">
        <f>ROUND(E29*F29,2)</f>
        <v>0</v>
      </c>
      <c r="H29" s="253"/>
      <c r="I29" s="254">
        <f>ROUND(E29*H29,2)</f>
        <v>0</v>
      </c>
      <c r="J29" s="253"/>
      <c r="K29" s="254">
        <f>ROUND(E29*J29,2)</f>
        <v>0</v>
      </c>
      <c r="L29" s="254">
        <v>21</v>
      </c>
      <c r="M29" s="254">
        <f>G29*(1+L29/100)</f>
        <v>0</v>
      </c>
      <c r="N29" s="252">
        <v>0</v>
      </c>
      <c r="O29" s="252">
        <f>ROUND(E29*N29,2)</f>
        <v>0</v>
      </c>
      <c r="P29" s="252">
        <v>0</v>
      </c>
      <c r="Q29" s="252">
        <f>ROUND(E29*P29,2)</f>
        <v>0</v>
      </c>
      <c r="R29" s="254"/>
      <c r="S29" s="254" t="s">
        <v>2172</v>
      </c>
      <c r="T29" s="255" t="s">
        <v>2173</v>
      </c>
      <c r="U29" s="223">
        <v>0</v>
      </c>
      <c r="V29" s="223">
        <f>ROUND(E29*U29,2)</f>
        <v>0</v>
      </c>
      <c r="W29" s="223"/>
      <c r="X29" s="223" t="s">
        <v>437</v>
      </c>
      <c r="Y29" s="223" t="s">
        <v>355</v>
      </c>
      <c r="Z29" s="212"/>
      <c r="AA29" s="212"/>
      <c r="AB29" s="212"/>
      <c r="AC29" s="212"/>
      <c r="AD29" s="212"/>
      <c r="AE29" s="212"/>
      <c r="AF29" s="212"/>
      <c r="AG29" s="212" t="s">
        <v>1695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22</v>
      </c>
      <c r="B30" s="250" t="s">
        <v>2226</v>
      </c>
      <c r="C30" s="260" t="s">
        <v>2227</v>
      </c>
      <c r="D30" s="251" t="s">
        <v>576</v>
      </c>
      <c r="E30" s="252">
        <v>9</v>
      </c>
      <c r="F30" s="253"/>
      <c r="G30" s="254">
        <f>ROUND(E30*F30,2)</f>
        <v>0</v>
      </c>
      <c r="H30" s="253"/>
      <c r="I30" s="254">
        <f>ROUND(E30*H30,2)</f>
        <v>0</v>
      </c>
      <c r="J30" s="253"/>
      <c r="K30" s="254">
        <f>ROUND(E30*J30,2)</f>
        <v>0</v>
      </c>
      <c r="L30" s="254">
        <v>21</v>
      </c>
      <c r="M30" s="254">
        <f>G30*(1+L30/100)</f>
        <v>0</v>
      </c>
      <c r="N30" s="252">
        <v>5.0000000000000002E-5</v>
      </c>
      <c r="O30" s="252">
        <f>ROUND(E30*N30,2)</f>
        <v>0</v>
      </c>
      <c r="P30" s="252">
        <v>0</v>
      </c>
      <c r="Q30" s="252">
        <f>ROUND(E30*P30,2)</f>
        <v>0</v>
      </c>
      <c r="R30" s="254"/>
      <c r="S30" s="254" t="s">
        <v>2172</v>
      </c>
      <c r="T30" s="255" t="s">
        <v>2173</v>
      </c>
      <c r="U30" s="223">
        <v>0</v>
      </c>
      <c r="V30" s="223">
        <f>ROUND(E30*U30,2)</f>
        <v>0</v>
      </c>
      <c r="W30" s="223"/>
      <c r="X30" s="223" t="s">
        <v>526</v>
      </c>
      <c r="Y30" s="223" t="s">
        <v>355</v>
      </c>
      <c r="Z30" s="212"/>
      <c r="AA30" s="212"/>
      <c r="AB30" s="212"/>
      <c r="AC30" s="212"/>
      <c r="AD30" s="212"/>
      <c r="AE30" s="212"/>
      <c r="AF30" s="212"/>
      <c r="AG30" s="212" t="s">
        <v>2002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23</v>
      </c>
      <c r="B31" s="250" t="s">
        <v>2228</v>
      </c>
      <c r="C31" s="260" t="s">
        <v>2229</v>
      </c>
      <c r="D31" s="251" t="s">
        <v>576</v>
      </c>
      <c r="E31" s="252">
        <v>9</v>
      </c>
      <c r="F31" s="253"/>
      <c r="G31" s="254">
        <f>ROUND(E31*F31,2)</f>
        <v>0</v>
      </c>
      <c r="H31" s="253"/>
      <c r="I31" s="254">
        <f>ROUND(E31*H31,2)</f>
        <v>0</v>
      </c>
      <c r="J31" s="253"/>
      <c r="K31" s="254">
        <f>ROUND(E31*J31,2)</f>
        <v>0</v>
      </c>
      <c r="L31" s="254">
        <v>21</v>
      </c>
      <c r="M31" s="254">
        <f>G31*(1+L31/100)</f>
        <v>0</v>
      </c>
      <c r="N31" s="252">
        <v>1.0000000000000001E-5</v>
      </c>
      <c r="O31" s="252">
        <f>ROUND(E31*N31,2)</f>
        <v>0</v>
      </c>
      <c r="P31" s="252">
        <v>0</v>
      </c>
      <c r="Q31" s="252">
        <f>ROUND(E31*P31,2)</f>
        <v>0</v>
      </c>
      <c r="R31" s="254"/>
      <c r="S31" s="254" t="s">
        <v>2172</v>
      </c>
      <c r="T31" s="255" t="s">
        <v>2173</v>
      </c>
      <c r="U31" s="223">
        <v>0</v>
      </c>
      <c r="V31" s="223">
        <f>ROUND(E31*U31,2)</f>
        <v>0</v>
      </c>
      <c r="W31" s="223"/>
      <c r="X31" s="223" t="s">
        <v>526</v>
      </c>
      <c r="Y31" s="223" t="s">
        <v>355</v>
      </c>
      <c r="Z31" s="212"/>
      <c r="AA31" s="212"/>
      <c r="AB31" s="212"/>
      <c r="AC31" s="212"/>
      <c r="AD31" s="212"/>
      <c r="AE31" s="212"/>
      <c r="AF31" s="212"/>
      <c r="AG31" s="212" t="s">
        <v>2002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24</v>
      </c>
      <c r="B32" s="250" t="s">
        <v>2230</v>
      </c>
      <c r="C32" s="260" t="s">
        <v>2231</v>
      </c>
      <c r="D32" s="251" t="s">
        <v>576</v>
      </c>
      <c r="E32" s="252">
        <v>9</v>
      </c>
      <c r="F32" s="253"/>
      <c r="G32" s="254">
        <f>ROUND(E32*F32,2)</f>
        <v>0</v>
      </c>
      <c r="H32" s="253"/>
      <c r="I32" s="254">
        <f>ROUND(E32*H32,2)</f>
        <v>0</v>
      </c>
      <c r="J32" s="253"/>
      <c r="K32" s="254">
        <f>ROUND(E32*J32,2)</f>
        <v>0</v>
      </c>
      <c r="L32" s="254">
        <v>21</v>
      </c>
      <c r="M32" s="254">
        <f>G32*(1+L32/100)</f>
        <v>0</v>
      </c>
      <c r="N32" s="252">
        <v>0</v>
      </c>
      <c r="O32" s="252">
        <f>ROUND(E32*N32,2)</f>
        <v>0</v>
      </c>
      <c r="P32" s="252">
        <v>0</v>
      </c>
      <c r="Q32" s="252">
        <f>ROUND(E32*P32,2)</f>
        <v>0</v>
      </c>
      <c r="R32" s="254"/>
      <c r="S32" s="254" t="s">
        <v>2172</v>
      </c>
      <c r="T32" s="255" t="s">
        <v>2173</v>
      </c>
      <c r="U32" s="223">
        <v>0</v>
      </c>
      <c r="V32" s="223">
        <f>ROUND(E32*U32,2)</f>
        <v>0</v>
      </c>
      <c r="W32" s="223"/>
      <c r="X32" s="223" t="s">
        <v>437</v>
      </c>
      <c r="Y32" s="223" t="s">
        <v>355</v>
      </c>
      <c r="Z32" s="212"/>
      <c r="AA32" s="212"/>
      <c r="AB32" s="212"/>
      <c r="AC32" s="212"/>
      <c r="AD32" s="212"/>
      <c r="AE32" s="212"/>
      <c r="AF32" s="212"/>
      <c r="AG32" s="212" t="s">
        <v>1695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25</v>
      </c>
      <c r="B33" s="250" t="s">
        <v>2232</v>
      </c>
      <c r="C33" s="260" t="s">
        <v>2233</v>
      </c>
      <c r="D33" s="251" t="s">
        <v>576</v>
      </c>
      <c r="E33" s="252">
        <v>3</v>
      </c>
      <c r="F33" s="253"/>
      <c r="G33" s="254">
        <f>ROUND(E33*F33,2)</f>
        <v>0</v>
      </c>
      <c r="H33" s="253"/>
      <c r="I33" s="254">
        <f>ROUND(E33*H33,2)</f>
        <v>0</v>
      </c>
      <c r="J33" s="253"/>
      <c r="K33" s="254">
        <f>ROUND(E33*J33,2)</f>
        <v>0</v>
      </c>
      <c r="L33" s="254">
        <v>21</v>
      </c>
      <c r="M33" s="254">
        <f>G33*(1+L33/100)</f>
        <v>0</v>
      </c>
      <c r="N33" s="252">
        <v>2.9999999999999997E-4</v>
      </c>
      <c r="O33" s="252">
        <f>ROUND(E33*N33,2)</f>
        <v>0</v>
      </c>
      <c r="P33" s="252">
        <v>0</v>
      </c>
      <c r="Q33" s="252">
        <f>ROUND(E33*P33,2)</f>
        <v>0</v>
      </c>
      <c r="R33" s="254"/>
      <c r="S33" s="254" t="s">
        <v>413</v>
      </c>
      <c r="T33" s="255" t="s">
        <v>353</v>
      </c>
      <c r="U33" s="223">
        <v>0</v>
      </c>
      <c r="V33" s="223">
        <f>ROUND(E33*U33,2)</f>
        <v>0</v>
      </c>
      <c r="W33" s="223"/>
      <c r="X33" s="223" t="s">
        <v>526</v>
      </c>
      <c r="Y33" s="223" t="s">
        <v>355</v>
      </c>
      <c r="Z33" s="212"/>
      <c r="AA33" s="212"/>
      <c r="AB33" s="212"/>
      <c r="AC33" s="212"/>
      <c r="AD33" s="212"/>
      <c r="AE33" s="212"/>
      <c r="AF33" s="212"/>
      <c r="AG33" s="212" t="s">
        <v>2002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26</v>
      </c>
      <c r="B34" s="250" t="s">
        <v>2234</v>
      </c>
      <c r="C34" s="260" t="s">
        <v>2235</v>
      </c>
      <c r="D34" s="251" t="s">
        <v>576</v>
      </c>
      <c r="E34" s="252">
        <v>3</v>
      </c>
      <c r="F34" s="253"/>
      <c r="G34" s="254">
        <f>ROUND(E34*F34,2)</f>
        <v>0</v>
      </c>
      <c r="H34" s="253"/>
      <c r="I34" s="254">
        <f>ROUND(E34*H34,2)</f>
        <v>0</v>
      </c>
      <c r="J34" s="253"/>
      <c r="K34" s="254">
        <f>ROUND(E34*J34,2)</f>
        <v>0</v>
      </c>
      <c r="L34" s="254">
        <v>21</v>
      </c>
      <c r="M34" s="254">
        <f>G34*(1+L34/100)</f>
        <v>0</v>
      </c>
      <c r="N34" s="252">
        <v>0</v>
      </c>
      <c r="O34" s="252">
        <f>ROUND(E34*N34,2)</f>
        <v>0</v>
      </c>
      <c r="P34" s="252">
        <v>0</v>
      </c>
      <c r="Q34" s="252">
        <f>ROUND(E34*P34,2)</f>
        <v>0</v>
      </c>
      <c r="R34" s="254"/>
      <c r="S34" s="254" t="s">
        <v>413</v>
      </c>
      <c r="T34" s="255" t="s">
        <v>353</v>
      </c>
      <c r="U34" s="223">
        <v>0</v>
      </c>
      <c r="V34" s="223">
        <f>ROUND(E34*U34,2)</f>
        <v>0</v>
      </c>
      <c r="W34" s="223"/>
      <c r="X34" s="223" t="s">
        <v>526</v>
      </c>
      <c r="Y34" s="223" t="s">
        <v>355</v>
      </c>
      <c r="Z34" s="212"/>
      <c r="AA34" s="212"/>
      <c r="AB34" s="212"/>
      <c r="AC34" s="212"/>
      <c r="AD34" s="212"/>
      <c r="AE34" s="212"/>
      <c r="AF34" s="212"/>
      <c r="AG34" s="212" t="s">
        <v>2002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9">
        <v>27</v>
      </c>
      <c r="B35" s="250" t="s">
        <v>2236</v>
      </c>
      <c r="C35" s="260" t="s">
        <v>2237</v>
      </c>
      <c r="D35" s="251" t="s">
        <v>576</v>
      </c>
      <c r="E35" s="252">
        <v>3</v>
      </c>
      <c r="F35" s="253"/>
      <c r="G35" s="254">
        <f>ROUND(E35*F35,2)</f>
        <v>0</v>
      </c>
      <c r="H35" s="253"/>
      <c r="I35" s="254">
        <f>ROUND(E35*H35,2)</f>
        <v>0</v>
      </c>
      <c r="J35" s="253"/>
      <c r="K35" s="254">
        <f>ROUND(E35*J35,2)</f>
        <v>0</v>
      </c>
      <c r="L35" s="254">
        <v>21</v>
      </c>
      <c r="M35" s="254">
        <f>G35*(1+L35/100)</f>
        <v>0</v>
      </c>
      <c r="N35" s="252">
        <v>0</v>
      </c>
      <c r="O35" s="252">
        <f>ROUND(E35*N35,2)</f>
        <v>0</v>
      </c>
      <c r="P35" s="252">
        <v>0</v>
      </c>
      <c r="Q35" s="252">
        <f>ROUND(E35*P35,2)</f>
        <v>0</v>
      </c>
      <c r="R35" s="254"/>
      <c r="S35" s="254" t="s">
        <v>2172</v>
      </c>
      <c r="T35" s="255" t="s">
        <v>2173</v>
      </c>
      <c r="U35" s="223">
        <v>0</v>
      </c>
      <c r="V35" s="223">
        <f>ROUND(E35*U35,2)</f>
        <v>0</v>
      </c>
      <c r="W35" s="223"/>
      <c r="X35" s="223" t="s">
        <v>437</v>
      </c>
      <c r="Y35" s="223" t="s">
        <v>355</v>
      </c>
      <c r="Z35" s="212"/>
      <c r="AA35" s="212"/>
      <c r="AB35" s="212"/>
      <c r="AC35" s="212"/>
      <c r="AD35" s="212"/>
      <c r="AE35" s="212"/>
      <c r="AF35" s="212"/>
      <c r="AG35" s="212" t="s">
        <v>1695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28</v>
      </c>
      <c r="B36" s="250" t="s">
        <v>2238</v>
      </c>
      <c r="C36" s="260" t="s">
        <v>2239</v>
      </c>
      <c r="D36" s="251" t="s">
        <v>576</v>
      </c>
      <c r="E36" s="252">
        <v>3</v>
      </c>
      <c r="F36" s="253"/>
      <c r="G36" s="254">
        <f>ROUND(E36*F36,2)</f>
        <v>0</v>
      </c>
      <c r="H36" s="253"/>
      <c r="I36" s="254">
        <f>ROUND(E36*H36,2)</f>
        <v>0</v>
      </c>
      <c r="J36" s="253"/>
      <c r="K36" s="254">
        <f>ROUND(E36*J36,2)</f>
        <v>0</v>
      </c>
      <c r="L36" s="254">
        <v>21</v>
      </c>
      <c r="M36" s="254">
        <f>G36*(1+L36/100)</f>
        <v>0</v>
      </c>
      <c r="N36" s="252">
        <v>5.4000000000000001E-4</v>
      </c>
      <c r="O36" s="252">
        <f>ROUND(E36*N36,2)</f>
        <v>0</v>
      </c>
      <c r="P36" s="252">
        <v>0</v>
      </c>
      <c r="Q36" s="252">
        <f>ROUND(E36*P36,2)</f>
        <v>0</v>
      </c>
      <c r="R36" s="254"/>
      <c r="S36" s="254" t="s">
        <v>2172</v>
      </c>
      <c r="T36" s="255" t="s">
        <v>2173</v>
      </c>
      <c r="U36" s="223">
        <v>0</v>
      </c>
      <c r="V36" s="223">
        <f>ROUND(E36*U36,2)</f>
        <v>0</v>
      </c>
      <c r="W36" s="223"/>
      <c r="X36" s="223" t="s">
        <v>526</v>
      </c>
      <c r="Y36" s="223" t="s">
        <v>355</v>
      </c>
      <c r="Z36" s="212"/>
      <c r="AA36" s="212"/>
      <c r="AB36" s="212"/>
      <c r="AC36" s="212"/>
      <c r="AD36" s="212"/>
      <c r="AE36" s="212"/>
      <c r="AF36" s="212"/>
      <c r="AG36" s="212" t="s">
        <v>2002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9">
        <v>29</v>
      </c>
      <c r="B37" s="250" t="s">
        <v>2240</v>
      </c>
      <c r="C37" s="260" t="s">
        <v>2241</v>
      </c>
      <c r="D37" s="251" t="s">
        <v>576</v>
      </c>
      <c r="E37" s="252">
        <v>3</v>
      </c>
      <c r="F37" s="253"/>
      <c r="G37" s="254">
        <f>ROUND(E37*F37,2)</f>
        <v>0</v>
      </c>
      <c r="H37" s="253"/>
      <c r="I37" s="254">
        <f>ROUND(E37*H37,2)</f>
        <v>0</v>
      </c>
      <c r="J37" s="253"/>
      <c r="K37" s="254">
        <f>ROUND(E37*J37,2)</f>
        <v>0</v>
      </c>
      <c r="L37" s="254">
        <v>21</v>
      </c>
      <c r="M37" s="254">
        <f>G37*(1+L37/100)</f>
        <v>0</v>
      </c>
      <c r="N37" s="252">
        <v>0</v>
      </c>
      <c r="O37" s="252">
        <f>ROUND(E37*N37,2)</f>
        <v>0</v>
      </c>
      <c r="P37" s="252">
        <v>0</v>
      </c>
      <c r="Q37" s="252">
        <f>ROUND(E37*P37,2)</f>
        <v>0</v>
      </c>
      <c r="R37" s="254"/>
      <c r="S37" s="254" t="s">
        <v>2172</v>
      </c>
      <c r="T37" s="255" t="s">
        <v>2173</v>
      </c>
      <c r="U37" s="223">
        <v>0</v>
      </c>
      <c r="V37" s="223">
        <f>ROUND(E37*U37,2)</f>
        <v>0</v>
      </c>
      <c r="W37" s="223"/>
      <c r="X37" s="223" t="s">
        <v>437</v>
      </c>
      <c r="Y37" s="223" t="s">
        <v>355</v>
      </c>
      <c r="Z37" s="212"/>
      <c r="AA37" s="212"/>
      <c r="AB37" s="212"/>
      <c r="AC37" s="212"/>
      <c r="AD37" s="212"/>
      <c r="AE37" s="212"/>
      <c r="AF37" s="212"/>
      <c r="AG37" s="212" t="s">
        <v>1695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9">
        <v>30</v>
      </c>
      <c r="B38" s="250" t="s">
        <v>2288</v>
      </c>
      <c r="C38" s="260" t="s">
        <v>2289</v>
      </c>
      <c r="D38" s="251" t="s">
        <v>537</v>
      </c>
      <c r="E38" s="252">
        <v>100</v>
      </c>
      <c r="F38" s="253"/>
      <c r="G38" s="254">
        <f>ROUND(E38*F38,2)</f>
        <v>0</v>
      </c>
      <c r="H38" s="253"/>
      <c r="I38" s="254">
        <f>ROUND(E38*H38,2)</f>
        <v>0</v>
      </c>
      <c r="J38" s="253"/>
      <c r="K38" s="254">
        <f>ROUND(E38*J38,2)</f>
        <v>0</v>
      </c>
      <c r="L38" s="254">
        <v>21</v>
      </c>
      <c r="M38" s="254">
        <f>G38*(1+L38/100)</f>
        <v>0</v>
      </c>
      <c r="N38" s="252">
        <v>4.0000000000000003E-5</v>
      </c>
      <c r="O38" s="252">
        <f>ROUND(E38*N38,2)</f>
        <v>0</v>
      </c>
      <c r="P38" s="252">
        <v>0</v>
      </c>
      <c r="Q38" s="252">
        <f>ROUND(E38*P38,2)</f>
        <v>0</v>
      </c>
      <c r="R38" s="254"/>
      <c r="S38" s="254" t="s">
        <v>2172</v>
      </c>
      <c r="T38" s="255" t="s">
        <v>2173</v>
      </c>
      <c r="U38" s="223">
        <v>0</v>
      </c>
      <c r="V38" s="223">
        <f>ROUND(E38*U38,2)</f>
        <v>0</v>
      </c>
      <c r="W38" s="223"/>
      <c r="X38" s="223" t="s">
        <v>526</v>
      </c>
      <c r="Y38" s="223" t="s">
        <v>355</v>
      </c>
      <c r="Z38" s="212"/>
      <c r="AA38" s="212"/>
      <c r="AB38" s="212"/>
      <c r="AC38" s="212"/>
      <c r="AD38" s="212"/>
      <c r="AE38" s="212"/>
      <c r="AF38" s="212"/>
      <c r="AG38" s="212" t="s">
        <v>2002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31</v>
      </c>
      <c r="B39" s="250" t="s">
        <v>2290</v>
      </c>
      <c r="C39" s="260" t="s">
        <v>2291</v>
      </c>
      <c r="D39" s="251" t="s">
        <v>537</v>
      </c>
      <c r="E39" s="252">
        <v>100</v>
      </c>
      <c r="F39" s="253"/>
      <c r="G39" s="254">
        <f>ROUND(E39*F39,2)</f>
        <v>0</v>
      </c>
      <c r="H39" s="253"/>
      <c r="I39" s="254">
        <f>ROUND(E39*H39,2)</f>
        <v>0</v>
      </c>
      <c r="J39" s="253"/>
      <c r="K39" s="254">
        <f>ROUND(E39*J39,2)</f>
        <v>0</v>
      </c>
      <c r="L39" s="254">
        <v>21</v>
      </c>
      <c r="M39" s="254">
        <f>G39*(1+L39/100)</f>
        <v>0</v>
      </c>
      <c r="N39" s="252">
        <v>0</v>
      </c>
      <c r="O39" s="252">
        <f>ROUND(E39*N39,2)</f>
        <v>0</v>
      </c>
      <c r="P39" s="252">
        <v>0</v>
      </c>
      <c r="Q39" s="252">
        <f>ROUND(E39*P39,2)</f>
        <v>0</v>
      </c>
      <c r="R39" s="254"/>
      <c r="S39" s="254" t="s">
        <v>2172</v>
      </c>
      <c r="T39" s="255" t="s">
        <v>2173</v>
      </c>
      <c r="U39" s="223">
        <v>0</v>
      </c>
      <c r="V39" s="223">
        <f>ROUND(E39*U39,2)</f>
        <v>0</v>
      </c>
      <c r="W39" s="223"/>
      <c r="X39" s="223" t="s">
        <v>437</v>
      </c>
      <c r="Y39" s="223" t="s">
        <v>355</v>
      </c>
      <c r="Z39" s="212"/>
      <c r="AA39" s="212"/>
      <c r="AB39" s="212"/>
      <c r="AC39" s="212"/>
      <c r="AD39" s="212"/>
      <c r="AE39" s="212"/>
      <c r="AF39" s="212"/>
      <c r="AG39" s="212" t="s">
        <v>1695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32</v>
      </c>
      <c r="B40" s="250" t="s">
        <v>2296</v>
      </c>
      <c r="C40" s="260" t="s">
        <v>2297</v>
      </c>
      <c r="D40" s="251" t="s">
        <v>537</v>
      </c>
      <c r="E40" s="252">
        <v>10</v>
      </c>
      <c r="F40" s="253"/>
      <c r="G40" s="254">
        <f>ROUND(E40*F40,2)</f>
        <v>0</v>
      </c>
      <c r="H40" s="253"/>
      <c r="I40" s="254">
        <f>ROUND(E40*H40,2)</f>
        <v>0</v>
      </c>
      <c r="J40" s="253"/>
      <c r="K40" s="254">
        <f>ROUND(E40*J40,2)</f>
        <v>0</v>
      </c>
      <c r="L40" s="254">
        <v>21</v>
      </c>
      <c r="M40" s="254">
        <f>G40*(1+L40/100)</f>
        <v>0</v>
      </c>
      <c r="N40" s="252">
        <v>1.2999999999999999E-4</v>
      </c>
      <c r="O40" s="252">
        <f>ROUND(E40*N40,2)</f>
        <v>0</v>
      </c>
      <c r="P40" s="252">
        <v>0</v>
      </c>
      <c r="Q40" s="252">
        <f>ROUND(E40*P40,2)</f>
        <v>0</v>
      </c>
      <c r="R40" s="254"/>
      <c r="S40" s="254" t="s">
        <v>2172</v>
      </c>
      <c r="T40" s="255" t="s">
        <v>2173</v>
      </c>
      <c r="U40" s="223">
        <v>0</v>
      </c>
      <c r="V40" s="223">
        <f>ROUND(E40*U40,2)</f>
        <v>0</v>
      </c>
      <c r="W40" s="223"/>
      <c r="X40" s="223" t="s">
        <v>526</v>
      </c>
      <c r="Y40" s="223" t="s">
        <v>355</v>
      </c>
      <c r="Z40" s="212"/>
      <c r="AA40" s="212"/>
      <c r="AB40" s="212"/>
      <c r="AC40" s="212"/>
      <c r="AD40" s="212"/>
      <c r="AE40" s="212"/>
      <c r="AF40" s="212"/>
      <c r="AG40" s="212" t="s">
        <v>2002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33</v>
      </c>
      <c r="B41" s="250" t="s">
        <v>2298</v>
      </c>
      <c r="C41" s="260" t="s">
        <v>2299</v>
      </c>
      <c r="D41" s="251" t="s">
        <v>537</v>
      </c>
      <c r="E41" s="252">
        <v>10</v>
      </c>
      <c r="F41" s="253"/>
      <c r="G41" s="254">
        <f>ROUND(E41*F41,2)</f>
        <v>0</v>
      </c>
      <c r="H41" s="253"/>
      <c r="I41" s="254">
        <f>ROUND(E41*H41,2)</f>
        <v>0</v>
      </c>
      <c r="J41" s="253"/>
      <c r="K41" s="254">
        <f>ROUND(E41*J41,2)</f>
        <v>0</v>
      </c>
      <c r="L41" s="254">
        <v>21</v>
      </c>
      <c r="M41" s="254">
        <f>G41*(1+L41/100)</f>
        <v>0</v>
      </c>
      <c r="N41" s="252">
        <v>0</v>
      </c>
      <c r="O41" s="252">
        <f>ROUND(E41*N41,2)</f>
        <v>0</v>
      </c>
      <c r="P41" s="252">
        <v>0</v>
      </c>
      <c r="Q41" s="252">
        <f>ROUND(E41*P41,2)</f>
        <v>0</v>
      </c>
      <c r="R41" s="254"/>
      <c r="S41" s="254" t="s">
        <v>2172</v>
      </c>
      <c r="T41" s="255" t="s">
        <v>2173</v>
      </c>
      <c r="U41" s="223">
        <v>0</v>
      </c>
      <c r="V41" s="223">
        <f>ROUND(E41*U41,2)</f>
        <v>0</v>
      </c>
      <c r="W41" s="223"/>
      <c r="X41" s="223" t="s">
        <v>437</v>
      </c>
      <c r="Y41" s="223" t="s">
        <v>355</v>
      </c>
      <c r="Z41" s="212"/>
      <c r="AA41" s="212"/>
      <c r="AB41" s="212"/>
      <c r="AC41" s="212"/>
      <c r="AD41" s="212"/>
      <c r="AE41" s="212"/>
      <c r="AF41" s="212"/>
      <c r="AG41" s="212" t="s">
        <v>1695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49">
        <v>34</v>
      </c>
      <c r="B42" s="250" t="s">
        <v>2306</v>
      </c>
      <c r="C42" s="260" t="s">
        <v>2307</v>
      </c>
      <c r="D42" s="251" t="s">
        <v>576</v>
      </c>
      <c r="E42" s="252">
        <v>5</v>
      </c>
      <c r="F42" s="253"/>
      <c r="G42" s="254">
        <f>ROUND(E42*F42,2)</f>
        <v>0</v>
      </c>
      <c r="H42" s="253"/>
      <c r="I42" s="254">
        <f>ROUND(E42*H42,2)</f>
        <v>0</v>
      </c>
      <c r="J42" s="253"/>
      <c r="K42" s="254">
        <f>ROUND(E42*J42,2)</f>
        <v>0</v>
      </c>
      <c r="L42" s="254">
        <v>21</v>
      </c>
      <c r="M42" s="254">
        <f>G42*(1+L42/100)</f>
        <v>0</v>
      </c>
      <c r="N42" s="252">
        <v>0</v>
      </c>
      <c r="O42" s="252">
        <f>ROUND(E42*N42,2)</f>
        <v>0</v>
      </c>
      <c r="P42" s="252">
        <v>8.0000000000000002E-3</v>
      </c>
      <c r="Q42" s="252">
        <f>ROUND(E42*P42,2)</f>
        <v>0.04</v>
      </c>
      <c r="R42" s="254"/>
      <c r="S42" s="254" t="s">
        <v>2172</v>
      </c>
      <c r="T42" s="255" t="s">
        <v>2173</v>
      </c>
      <c r="U42" s="223">
        <v>0</v>
      </c>
      <c r="V42" s="223">
        <f>ROUND(E42*U42,2)</f>
        <v>0</v>
      </c>
      <c r="W42" s="223"/>
      <c r="X42" s="223" t="s">
        <v>437</v>
      </c>
      <c r="Y42" s="223" t="s">
        <v>355</v>
      </c>
      <c r="Z42" s="212"/>
      <c r="AA42" s="212"/>
      <c r="AB42" s="212"/>
      <c r="AC42" s="212"/>
      <c r="AD42" s="212"/>
      <c r="AE42" s="212"/>
      <c r="AF42" s="212"/>
      <c r="AG42" s="212" t="s">
        <v>1695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29" t="s">
        <v>347</v>
      </c>
      <c r="B43" s="230" t="s">
        <v>285</v>
      </c>
      <c r="C43" s="256" t="s">
        <v>287</v>
      </c>
      <c r="D43" s="231"/>
      <c r="E43" s="232"/>
      <c r="F43" s="233"/>
      <c r="G43" s="233">
        <f>SUMIF(AG44:AG55,"&lt;&gt;NOR",G44:G55)</f>
        <v>0</v>
      </c>
      <c r="H43" s="233"/>
      <c r="I43" s="233">
        <f>SUM(I44:I55)</f>
        <v>0</v>
      </c>
      <c r="J43" s="233"/>
      <c r="K43" s="233">
        <f>SUM(K44:K55)</f>
        <v>0</v>
      </c>
      <c r="L43" s="233"/>
      <c r="M43" s="233">
        <f>SUM(M44:M55)</f>
        <v>0</v>
      </c>
      <c r="N43" s="232"/>
      <c r="O43" s="232">
        <f>SUM(O44:O55)</f>
        <v>0</v>
      </c>
      <c r="P43" s="232"/>
      <c r="Q43" s="232">
        <f>SUM(Q44:Q55)</f>
        <v>0</v>
      </c>
      <c r="R43" s="233"/>
      <c r="S43" s="233"/>
      <c r="T43" s="234"/>
      <c r="U43" s="228"/>
      <c r="V43" s="228">
        <f>SUM(V44:V55)</f>
        <v>0</v>
      </c>
      <c r="W43" s="228"/>
      <c r="X43" s="228"/>
      <c r="Y43" s="228"/>
      <c r="AG43" t="s">
        <v>348</v>
      </c>
    </row>
    <row r="44" spans="1:60" ht="22.5" outlineLevel="1" x14ac:dyDescent="0.2">
      <c r="A44" s="249">
        <v>35</v>
      </c>
      <c r="B44" s="250" t="s">
        <v>2331</v>
      </c>
      <c r="C44" s="260" t="s">
        <v>2332</v>
      </c>
      <c r="D44" s="251" t="s">
        <v>576</v>
      </c>
      <c r="E44" s="252">
        <v>3</v>
      </c>
      <c r="F44" s="253"/>
      <c r="G44" s="254">
        <f>ROUND(E44*F44,2)</f>
        <v>0</v>
      </c>
      <c r="H44" s="253"/>
      <c r="I44" s="254">
        <f>ROUND(E44*H44,2)</f>
        <v>0</v>
      </c>
      <c r="J44" s="253"/>
      <c r="K44" s="254">
        <f>ROUND(E44*J44,2)</f>
        <v>0</v>
      </c>
      <c r="L44" s="254">
        <v>21</v>
      </c>
      <c r="M44" s="254">
        <f>G44*(1+L44/100)</f>
        <v>0</v>
      </c>
      <c r="N44" s="252">
        <v>8.3000000000000001E-4</v>
      </c>
      <c r="O44" s="252">
        <f>ROUND(E44*N44,2)</f>
        <v>0</v>
      </c>
      <c r="P44" s="252">
        <v>0</v>
      </c>
      <c r="Q44" s="252">
        <f>ROUND(E44*P44,2)</f>
        <v>0</v>
      </c>
      <c r="R44" s="254"/>
      <c r="S44" s="254" t="s">
        <v>413</v>
      </c>
      <c r="T44" s="255" t="s">
        <v>353</v>
      </c>
      <c r="U44" s="223">
        <v>0</v>
      </c>
      <c r="V44" s="223">
        <f>ROUND(E44*U44,2)</f>
        <v>0</v>
      </c>
      <c r="W44" s="223"/>
      <c r="X44" s="223" t="s">
        <v>526</v>
      </c>
      <c r="Y44" s="223" t="s">
        <v>355</v>
      </c>
      <c r="Z44" s="212"/>
      <c r="AA44" s="212"/>
      <c r="AB44" s="212"/>
      <c r="AC44" s="212"/>
      <c r="AD44" s="212"/>
      <c r="AE44" s="212"/>
      <c r="AF44" s="212"/>
      <c r="AG44" s="212" t="s">
        <v>2002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9">
        <v>36</v>
      </c>
      <c r="B45" s="250" t="s">
        <v>2333</v>
      </c>
      <c r="C45" s="260" t="s">
        <v>2334</v>
      </c>
      <c r="D45" s="251" t="s">
        <v>576</v>
      </c>
      <c r="E45" s="252">
        <v>3</v>
      </c>
      <c r="F45" s="253"/>
      <c r="G45" s="254">
        <f>ROUND(E45*F45,2)</f>
        <v>0</v>
      </c>
      <c r="H45" s="253"/>
      <c r="I45" s="254">
        <f>ROUND(E45*H45,2)</f>
        <v>0</v>
      </c>
      <c r="J45" s="253"/>
      <c r="K45" s="254">
        <f>ROUND(E45*J45,2)</f>
        <v>0</v>
      </c>
      <c r="L45" s="254">
        <v>21</v>
      </c>
      <c r="M45" s="254">
        <f>G45*(1+L45/100)</f>
        <v>0</v>
      </c>
      <c r="N45" s="252">
        <v>0</v>
      </c>
      <c r="O45" s="252">
        <f>ROUND(E45*N45,2)</f>
        <v>0</v>
      </c>
      <c r="P45" s="252">
        <v>0</v>
      </c>
      <c r="Q45" s="252">
        <f>ROUND(E45*P45,2)</f>
        <v>0</v>
      </c>
      <c r="R45" s="254"/>
      <c r="S45" s="254" t="s">
        <v>2172</v>
      </c>
      <c r="T45" s="255" t="s">
        <v>2173</v>
      </c>
      <c r="U45" s="223">
        <v>0</v>
      </c>
      <c r="V45" s="223">
        <f>ROUND(E45*U45,2)</f>
        <v>0</v>
      </c>
      <c r="W45" s="223"/>
      <c r="X45" s="223" t="s">
        <v>437</v>
      </c>
      <c r="Y45" s="223" t="s">
        <v>355</v>
      </c>
      <c r="Z45" s="212"/>
      <c r="AA45" s="212"/>
      <c r="AB45" s="212"/>
      <c r="AC45" s="212"/>
      <c r="AD45" s="212"/>
      <c r="AE45" s="212"/>
      <c r="AF45" s="212"/>
      <c r="AG45" s="212" t="s">
        <v>1695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37</v>
      </c>
      <c r="B46" s="250" t="s">
        <v>2335</v>
      </c>
      <c r="C46" s="260" t="s">
        <v>2336</v>
      </c>
      <c r="D46" s="251" t="s">
        <v>576</v>
      </c>
      <c r="E46" s="252">
        <v>3</v>
      </c>
      <c r="F46" s="253"/>
      <c r="G46" s="254">
        <f>ROUND(E46*F46,2)</f>
        <v>0</v>
      </c>
      <c r="H46" s="253"/>
      <c r="I46" s="254">
        <f>ROUND(E46*H46,2)</f>
        <v>0</v>
      </c>
      <c r="J46" s="253"/>
      <c r="K46" s="254">
        <f>ROUND(E46*J46,2)</f>
        <v>0</v>
      </c>
      <c r="L46" s="254">
        <v>21</v>
      </c>
      <c r="M46" s="254">
        <f>G46*(1+L46/100)</f>
        <v>0</v>
      </c>
      <c r="N46" s="252">
        <v>0</v>
      </c>
      <c r="O46" s="252">
        <f>ROUND(E46*N46,2)</f>
        <v>0</v>
      </c>
      <c r="P46" s="252">
        <v>0</v>
      </c>
      <c r="Q46" s="252">
        <f>ROUND(E46*P46,2)</f>
        <v>0</v>
      </c>
      <c r="R46" s="254"/>
      <c r="S46" s="254" t="s">
        <v>2172</v>
      </c>
      <c r="T46" s="255" t="s">
        <v>2173</v>
      </c>
      <c r="U46" s="223">
        <v>0</v>
      </c>
      <c r="V46" s="223">
        <f>ROUND(E46*U46,2)</f>
        <v>0</v>
      </c>
      <c r="W46" s="223"/>
      <c r="X46" s="223" t="s">
        <v>437</v>
      </c>
      <c r="Y46" s="223" t="s">
        <v>355</v>
      </c>
      <c r="Z46" s="212"/>
      <c r="AA46" s="212"/>
      <c r="AB46" s="212"/>
      <c r="AC46" s="212"/>
      <c r="AD46" s="212"/>
      <c r="AE46" s="212"/>
      <c r="AF46" s="212"/>
      <c r="AG46" s="212" t="s">
        <v>1695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38</v>
      </c>
      <c r="B47" s="250" t="s">
        <v>2337</v>
      </c>
      <c r="C47" s="260" t="s">
        <v>2338</v>
      </c>
      <c r="D47" s="251" t="s">
        <v>576</v>
      </c>
      <c r="E47" s="252">
        <v>3</v>
      </c>
      <c r="F47" s="253"/>
      <c r="G47" s="254">
        <f>ROUND(E47*F47,2)</f>
        <v>0</v>
      </c>
      <c r="H47" s="253"/>
      <c r="I47" s="254">
        <f>ROUND(E47*H47,2)</f>
        <v>0</v>
      </c>
      <c r="J47" s="253"/>
      <c r="K47" s="254">
        <f>ROUND(E47*J47,2)</f>
        <v>0</v>
      </c>
      <c r="L47" s="254">
        <v>21</v>
      </c>
      <c r="M47" s="254">
        <f>G47*(1+L47/100)</f>
        <v>0</v>
      </c>
      <c r="N47" s="252">
        <v>0</v>
      </c>
      <c r="O47" s="252">
        <f>ROUND(E47*N47,2)</f>
        <v>0</v>
      </c>
      <c r="P47" s="252">
        <v>0</v>
      </c>
      <c r="Q47" s="252">
        <f>ROUND(E47*P47,2)</f>
        <v>0</v>
      </c>
      <c r="R47" s="254"/>
      <c r="S47" s="254" t="s">
        <v>2172</v>
      </c>
      <c r="T47" s="255" t="s">
        <v>2173</v>
      </c>
      <c r="U47" s="223">
        <v>0</v>
      </c>
      <c r="V47" s="223">
        <f>ROUND(E47*U47,2)</f>
        <v>0</v>
      </c>
      <c r="W47" s="223"/>
      <c r="X47" s="223" t="s">
        <v>437</v>
      </c>
      <c r="Y47" s="223" t="s">
        <v>355</v>
      </c>
      <c r="Z47" s="212"/>
      <c r="AA47" s="212"/>
      <c r="AB47" s="212"/>
      <c r="AC47" s="212"/>
      <c r="AD47" s="212"/>
      <c r="AE47" s="212"/>
      <c r="AF47" s="212"/>
      <c r="AG47" s="212" t="s">
        <v>1695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49">
        <v>39</v>
      </c>
      <c r="B48" s="250" t="s">
        <v>2339</v>
      </c>
      <c r="C48" s="260" t="s">
        <v>2340</v>
      </c>
      <c r="D48" s="251" t="s">
        <v>576</v>
      </c>
      <c r="E48" s="252">
        <v>1</v>
      </c>
      <c r="F48" s="253"/>
      <c r="G48" s="254">
        <f>ROUND(E48*F48,2)</f>
        <v>0</v>
      </c>
      <c r="H48" s="253"/>
      <c r="I48" s="254">
        <f>ROUND(E48*H48,2)</f>
        <v>0</v>
      </c>
      <c r="J48" s="253"/>
      <c r="K48" s="254">
        <f>ROUND(E48*J48,2)</f>
        <v>0</v>
      </c>
      <c r="L48" s="254">
        <v>21</v>
      </c>
      <c r="M48" s="254">
        <f>G48*(1+L48/100)</f>
        <v>0</v>
      </c>
      <c r="N48" s="252">
        <v>3.0000000000000001E-3</v>
      </c>
      <c r="O48" s="252">
        <f>ROUND(E48*N48,2)</f>
        <v>0</v>
      </c>
      <c r="P48" s="252">
        <v>0</v>
      </c>
      <c r="Q48" s="252">
        <f>ROUND(E48*P48,2)</f>
        <v>0</v>
      </c>
      <c r="R48" s="254"/>
      <c r="S48" s="254" t="s">
        <v>2172</v>
      </c>
      <c r="T48" s="255" t="s">
        <v>2173</v>
      </c>
      <c r="U48" s="223">
        <v>0</v>
      </c>
      <c r="V48" s="223">
        <f>ROUND(E48*U48,2)</f>
        <v>0</v>
      </c>
      <c r="W48" s="223"/>
      <c r="X48" s="223" t="s">
        <v>526</v>
      </c>
      <c r="Y48" s="223" t="s">
        <v>355</v>
      </c>
      <c r="Z48" s="212"/>
      <c r="AA48" s="212"/>
      <c r="AB48" s="212"/>
      <c r="AC48" s="212"/>
      <c r="AD48" s="212"/>
      <c r="AE48" s="212"/>
      <c r="AF48" s="212"/>
      <c r="AG48" s="212" t="s">
        <v>2002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40</v>
      </c>
      <c r="B49" s="250" t="s">
        <v>2341</v>
      </c>
      <c r="C49" s="260" t="s">
        <v>2342</v>
      </c>
      <c r="D49" s="251" t="s">
        <v>576</v>
      </c>
      <c r="E49" s="252">
        <v>1</v>
      </c>
      <c r="F49" s="253"/>
      <c r="G49" s="254">
        <f>ROUND(E49*F49,2)</f>
        <v>0</v>
      </c>
      <c r="H49" s="253"/>
      <c r="I49" s="254">
        <f>ROUND(E49*H49,2)</f>
        <v>0</v>
      </c>
      <c r="J49" s="253"/>
      <c r="K49" s="254">
        <f>ROUND(E49*J49,2)</f>
        <v>0</v>
      </c>
      <c r="L49" s="254">
        <v>21</v>
      </c>
      <c r="M49" s="254">
        <f>G49*(1+L49/100)</f>
        <v>0</v>
      </c>
      <c r="N49" s="252">
        <v>7.5000000000000002E-4</v>
      </c>
      <c r="O49" s="252">
        <f>ROUND(E49*N49,2)</f>
        <v>0</v>
      </c>
      <c r="P49" s="252">
        <v>0</v>
      </c>
      <c r="Q49" s="252">
        <f>ROUND(E49*P49,2)</f>
        <v>0</v>
      </c>
      <c r="R49" s="254"/>
      <c r="S49" s="254" t="s">
        <v>2172</v>
      </c>
      <c r="T49" s="255" t="s">
        <v>2173</v>
      </c>
      <c r="U49" s="223">
        <v>0</v>
      </c>
      <c r="V49" s="223">
        <f>ROUND(E49*U49,2)</f>
        <v>0</v>
      </c>
      <c r="W49" s="223"/>
      <c r="X49" s="223" t="s">
        <v>526</v>
      </c>
      <c r="Y49" s="223" t="s">
        <v>355</v>
      </c>
      <c r="Z49" s="212"/>
      <c r="AA49" s="212"/>
      <c r="AB49" s="212"/>
      <c r="AC49" s="212"/>
      <c r="AD49" s="212"/>
      <c r="AE49" s="212"/>
      <c r="AF49" s="212"/>
      <c r="AG49" s="212" t="s">
        <v>2002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9">
        <v>41</v>
      </c>
      <c r="B50" s="250" t="s">
        <v>2343</v>
      </c>
      <c r="C50" s="260" t="s">
        <v>2344</v>
      </c>
      <c r="D50" s="251" t="s">
        <v>576</v>
      </c>
      <c r="E50" s="252">
        <v>1</v>
      </c>
      <c r="F50" s="253"/>
      <c r="G50" s="254">
        <f>ROUND(E50*F50,2)</f>
        <v>0</v>
      </c>
      <c r="H50" s="253"/>
      <c r="I50" s="254">
        <f>ROUND(E50*H50,2)</f>
        <v>0</v>
      </c>
      <c r="J50" s="253"/>
      <c r="K50" s="254">
        <f>ROUND(E50*J50,2)</f>
        <v>0</v>
      </c>
      <c r="L50" s="254">
        <v>21</v>
      </c>
      <c r="M50" s="254">
        <f>G50*(1+L50/100)</f>
        <v>0</v>
      </c>
      <c r="N50" s="252">
        <v>0</v>
      </c>
      <c r="O50" s="252">
        <f>ROUND(E50*N50,2)</f>
        <v>0</v>
      </c>
      <c r="P50" s="252">
        <v>0</v>
      </c>
      <c r="Q50" s="252">
        <f>ROUND(E50*P50,2)</f>
        <v>0</v>
      </c>
      <c r="R50" s="254"/>
      <c r="S50" s="254" t="s">
        <v>2172</v>
      </c>
      <c r="T50" s="255" t="s">
        <v>2173</v>
      </c>
      <c r="U50" s="223">
        <v>0</v>
      </c>
      <c r="V50" s="223">
        <f>ROUND(E50*U50,2)</f>
        <v>0</v>
      </c>
      <c r="W50" s="223"/>
      <c r="X50" s="223" t="s">
        <v>437</v>
      </c>
      <c r="Y50" s="223" t="s">
        <v>355</v>
      </c>
      <c r="Z50" s="212"/>
      <c r="AA50" s="212"/>
      <c r="AB50" s="212"/>
      <c r="AC50" s="212"/>
      <c r="AD50" s="212"/>
      <c r="AE50" s="212"/>
      <c r="AF50" s="212"/>
      <c r="AG50" s="212" t="s">
        <v>1695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42</v>
      </c>
      <c r="B51" s="250" t="s">
        <v>2345</v>
      </c>
      <c r="C51" s="260" t="s">
        <v>2346</v>
      </c>
      <c r="D51" s="251" t="s">
        <v>576</v>
      </c>
      <c r="E51" s="252">
        <v>1</v>
      </c>
      <c r="F51" s="253"/>
      <c r="G51" s="254">
        <f>ROUND(E51*F51,2)</f>
        <v>0</v>
      </c>
      <c r="H51" s="253"/>
      <c r="I51" s="254">
        <f>ROUND(E51*H51,2)</f>
        <v>0</v>
      </c>
      <c r="J51" s="253"/>
      <c r="K51" s="254">
        <f>ROUND(E51*J51,2)</f>
        <v>0</v>
      </c>
      <c r="L51" s="254">
        <v>21</v>
      </c>
      <c r="M51" s="254">
        <f>G51*(1+L51/100)</f>
        <v>0</v>
      </c>
      <c r="N51" s="252">
        <v>0</v>
      </c>
      <c r="O51" s="252">
        <f>ROUND(E51*N51,2)</f>
        <v>0</v>
      </c>
      <c r="P51" s="252">
        <v>0</v>
      </c>
      <c r="Q51" s="252">
        <f>ROUND(E51*P51,2)</f>
        <v>0</v>
      </c>
      <c r="R51" s="254"/>
      <c r="S51" s="254" t="s">
        <v>2172</v>
      </c>
      <c r="T51" s="255" t="s">
        <v>2173</v>
      </c>
      <c r="U51" s="223">
        <v>0</v>
      </c>
      <c r="V51" s="223">
        <f>ROUND(E51*U51,2)</f>
        <v>0</v>
      </c>
      <c r="W51" s="223"/>
      <c r="X51" s="223" t="s">
        <v>526</v>
      </c>
      <c r="Y51" s="223" t="s">
        <v>355</v>
      </c>
      <c r="Z51" s="212"/>
      <c r="AA51" s="212"/>
      <c r="AB51" s="212"/>
      <c r="AC51" s="212"/>
      <c r="AD51" s="212"/>
      <c r="AE51" s="212"/>
      <c r="AF51" s="212"/>
      <c r="AG51" s="212" t="s">
        <v>2002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43</v>
      </c>
      <c r="B52" s="250" t="s">
        <v>2212</v>
      </c>
      <c r="C52" s="260" t="s">
        <v>2213</v>
      </c>
      <c r="D52" s="251" t="s">
        <v>576</v>
      </c>
      <c r="E52" s="252">
        <v>1</v>
      </c>
      <c r="F52" s="253"/>
      <c r="G52" s="254">
        <f>ROUND(E52*F52,2)</f>
        <v>0</v>
      </c>
      <c r="H52" s="253"/>
      <c r="I52" s="254">
        <f>ROUND(E52*H52,2)</f>
        <v>0</v>
      </c>
      <c r="J52" s="253"/>
      <c r="K52" s="254">
        <f>ROUND(E52*J52,2)</f>
        <v>0</v>
      </c>
      <c r="L52" s="254">
        <v>21</v>
      </c>
      <c r="M52" s="254">
        <f>G52*(1+L52/100)</f>
        <v>0</v>
      </c>
      <c r="N52" s="252">
        <v>0</v>
      </c>
      <c r="O52" s="252">
        <f>ROUND(E52*N52,2)</f>
        <v>0</v>
      </c>
      <c r="P52" s="252">
        <v>0</v>
      </c>
      <c r="Q52" s="252">
        <f>ROUND(E52*P52,2)</f>
        <v>0</v>
      </c>
      <c r="R52" s="254"/>
      <c r="S52" s="254" t="s">
        <v>2172</v>
      </c>
      <c r="T52" s="255" t="s">
        <v>2173</v>
      </c>
      <c r="U52" s="223">
        <v>0</v>
      </c>
      <c r="V52" s="223">
        <f>ROUND(E52*U52,2)</f>
        <v>0</v>
      </c>
      <c r="W52" s="223"/>
      <c r="X52" s="223" t="s">
        <v>437</v>
      </c>
      <c r="Y52" s="223" t="s">
        <v>355</v>
      </c>
      <c r="Z52" s="212"/>
      <c r="AA52" s="212"/>
      <c r="AB52" s="212"/>
      <c r="AC52" s="212"/>
      <c r="AD52" s="212"/>
      <c r="AE52" s="212"/>
      <c r="AF52" s="212"/>
      <c r="AG52" s="212" t="s">
        <v>1695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44</v>
      </c>
      <c r="B53" s="250" t="s">
        <v>2347</v>
      </c>
      <c r="C53" s="260" t="s">
        <v>2348</v>
      </c>
      <c r="D53" s="251" t="s">
        <v>576</v>
      </c>
      <c r="E53" s="252">
        <v>1</v>
      </c>
      <c r="F53" s="253"/>
      <c r="G53" s="254">
        <f>ROUND(E53*F53,2)</f>
        <v>0</v>
      </c>
      <c r="H53" s="253"/>
      <c r="I53" s="254">
        <f>ROUND(E53*H53,2)</f>
        <v>0</v>
      </c>
      <c r="J53" s="253"/>
      <c r="K53" s="254">
        <f>ROUND(E53*J53,2)</f>
        <v>0</v>
      </c>
      <c r="L53" s="254">
        <v>21</v>
      </c>
      <c r="M53" s="254">
        <f>G53*(1+L53/100)</f>
        <v>0</v>
      </c>
      <c r="N53" s="252">
        <v>0</v>
      </c>
      <c r="O53" s="252">
        <f>ROUND(E53*N53,2)</f>
        <v>0</v>
      </c>
      <c r="P53" s="252">
        <v>0</v>
      </c>
      <c r="Q53" s="252">
        <f>ROUND(E53*P53,2)</f>
        <v>0</v>
      </c>
      <c r="R53" s="254"/>
      <c r="S53" s="254" t="s">
        <v>2172</v>
      </c>
      <c r="T53" s="255" t="s">
        <v>2173</v>
      </c>
      <c r="U53" s="223">
        <v>0</v>
      </c>
      <c r="V53" s="223">
        <f>ROUND(E53*U53,2)</f>
        <v>0</v>
      </c>
      <c r="W53" s="223"/>
      <c r="X53" s="223" t="s">
        <v>437</v>
      </c>
      <c r="Y53" s="223" t="s">
        <v>355</v>
      </c>
      <c r="Z53" s="212"/>
      <c r="AA53" s="212"/>
      <c r="AB53" s="212"/>
      <c r="AC53" s="212"/>
      <c r="AD53" s="212"/>
      <c r="AE53" s="212"/>
      <c r="AF53" s="212"/>
      <c r="AG53" s="212" t="s">
        <v>1695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49">
        <v>45</v>
      </c>
      <c r="B54" s="250" t="s">
        <v>2349</v>
      </c>
      <c r="C54" s="260" t="s">
        <v>2350</v>
      </c>
      <c r="D54" s="251" t="s">
        <v>576</v>
      </c>
      <c r="E54" s="252">
        <v>10</v>
      </c>
      <c r="F54" s="253"/>
      <c r="G54" s="254">
        <f>ROUND(E54*F54,2)</f>
        <v>0</v>
      </c>
      <c r="H54" s="253"/>
      <c r="I54" s="254">
        <f>ROUND(E54*H54,2)</f>
        <v>0</v>
      </c>
      <c r="J54" s="253"/>
      <c r="K54" s="254">
        <f>ROUND(E54*J54,2)</f>
        <v>0</v>
      </c>
      <c r="L54" s="254">
        <v>21</v>
      </c>
      <c r="M54" s="254">
        <f>G54*(1+L54/100)</f>
        <v>0</v>
      </c>
      <c r="N54" s="252">
        <v>0</v>
      </c>
      <c r="O54" s="252">
        <f>ROUND(E54*N54,2)</f>
        <v>0</v>
      </c>
      <c r="P54" s="252">
        <v>0</v>
      </c>
      <c r="Q54" s="252">
        <f>ROUND(E54*P54,2)</f>
        <v>0</v>
      </c>
      <c r="R54" s="254"/>
      <c r="S54" s="254" t="s">
        <v>2172</v>
      </c>
      <c r="T54" s="255" t="s">
        <v>2173</v>
      </c>
      <c r="U54" s="223">
        <v>0</v>
      </c>
      <c r="V54" s="223">
        <f>ROUND(E54*U54,2)</f>
        <v>0</v>
      </c>
      <c r="W54" s="223"/>
      <c r="X54" s="223" t="s">
        <v>526</v>
      </c>
      <c r="Y54" s="223" t="s">
        <v>355</v>
      </c>
      <c r="Z54" s="212"/>
      <c r="AA54" s="212"/>
      <c r="AB54" s="212"/>
      <c r="AC54" s="212"/>
      <c r="AD54" s="212"/>
      <c r="AE54" s="212"/>
      <c r="AF54" s="212"/>
      <c r="AG54" s="212" t="s">
        <v>2002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46</v>
      </c>
      <c r="B55" s="250" t="s">
        <v>2351</v>
      </c>
      <c r="C55" s="260" t="s">
        <v>2352</v>
      </c>
      <c r="D55" s="251" t="s">
        <v>576</v>
      </c>
      <c r="E55" s="252">
        <v>10</v>
      </c>
      <c r="F55" s="253"/>
      <c r="G55" s="254">
        <f>ROUND(E55*F55,2)</f>
        <v>0</v>
      </c>
      <c r="H55" s="253"/>
      <c r="I55" s="254">
        <f>ROUND(E55*H55,2)</f>
        <v>0</v>
      </c>
      <c r="J55" s="253"/>
      <c r="K55" s="254">
        <f>ROUND(E55*J55,2)</f>
        <v>0</v>
      </c>
      <c r="L55" s="254">
        <v>21</v>
      </c>
      <c r="M55" s="254">
        <f>G55*(1+L55/100)</f>
        <v>0</v>
      </c>
      <c r="N55" s="252">
        <v>0</v>
      </c>
      <c r="O55" s="252">
        <f>ROUND(E55*N55,2)</f>
        <v>0</v>
      </c>
      <c r="P55" s="252">
        <v>0</v>
      </c>
      <c r="Q55" s="252">
        <f>ROUND(E55*P55,2)</f>
        <v>0</v>
      </c>
      <c r="R55" s="254"/>
      <c r="S55" s="254" t="s">
        <v>2172</v>
      </c>
      <c r="T55" s="255" t="s">
        <v>2173</v>
      </c>
      <c r="U55" s="223">
        <v>0</v>
      </c>
      <c r="V55" s="223">
        <f>ROUND(E55*U55,2)</f>
        <v>0</v>
      </c>
      <c r="W55" s="223"/>
      <c r="X55" s="223" t="s">
        <v>437</v>
      </c>
      <c r="Y55" s="223" t="s">
        <v>355</v>
      </c>
      <c r="Z55" s="212"/>
      <c r="AA55" s="212"/>
      <c r="AB55" s="212"/>
      <c r="AC55" s="212"/>
      <c r="AD55" s="212"/>
      <c r="AE55" s="212"/>
      <c r="AF55" s="212"/>
      <c r="AG55" s="212" t="s">
        <v>1695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347</v>
      </c>
      <c r="B56" s="230" t="s">
        <v>289</v>
      </c>
      <c r="C56" s="256" t="s">
        <v>291</v>
      </c>
      <c r="D56" s="231"/>
      <c r="E56" s="232"/>
      <c r="F56" s="233"/>
      <c r="G56" s="233">
        <f>SUMIF(AG57:AG66,"&lt;&gt;NOR",G57:G66)</f>
        <v>0</v>
      </c>
      <c r="H56" s="233"/>
      <c r="I56" s="233">
        <f>SUM(I57:I66)</f>
        <v>0</v>
      </c>
      <c r="J56" s="233"/>
      <c r="K56" s="233">
        <f>SUM(K57:K66)</f>
        <v>0</v>
      </c>
      <c r="L56" s="233"/>
      <c r="M56" s="233">
        <f>SUM(M57:M66)</f>
        <v>0</v>
      </c>
      <c r="N56" s="232"/>
      <c r="O56" s="232">
        <f>SUM(O57:O66)</f>
        <v>0.03</v>
      </c>
      <c r="P56" s="232"/>
      <c r="Q56" s="232">
        <f>SUM(Q57:Q66)</f>
        <v>0</v>
      </c>
      <c r="R56" s="233"/>
      <c r="S56" s="233"/>
      <c r="T56" s="234"/>
      <c r="U56" s="228"/>
      <c r="V56" s="228">
        <f>SUM(V57:V66)</f>
        <v>0</v>
      </c>
      <c r="W56" s="228"/>
      <c r="X56" s="228"/>
      <c r="Y56" s="228"/>
      <c r="AG56" t="s">
        <v>348</v>
      </c>
    </row>
    <row r="57" spans="1:60" outlineLevel="1" x14ac:dyDescent="0.2">
      <c r="A57" s="249">
        <v>47</v>
      </c>
      <c r="B57" s="250" t="s">
        <v>2692</v>
      </c>
      <c r="C57" s="260" t="s">
        <v>2693</v>
      </c>
      <c r="D57" s="251" t="s">
        <v>537</v>
      </c>
      <c r="E57" s="252">
        <v>120</v>
      </c>
      <c r="F57" s="253"/>
      <c r="G57" s="254">
        <f>ROUND(E57*F57,2)</f>
        <v>0</v>
      </c>
      <c r="H57" s="253"/>
      <c r="I57" s="254">
        <f>ROUND(E57*H57,2)</f>
        <v>0</v>
      </c>
      <c r="J57" s="253"/>
      <c r="K57" s="254">
        <f>ROUND(E57*J57,2)</f>
        <v>0</v>
      </c>
      <c r="L57" s="254">
        <v>21</v>
      </c>
      <c r="M57" s="254">
        <f>G57*(1+L57/100)</f>
        <v>0</v>
      </c>
      <c r="N57" s="252">
        <v>1.0000000000000001E-5</v>
      </c>
      <c r="O57" s="252">
        <f>ROUND(E57*N57,2)</f>
        <v>0</v>
      </c>
      <c r="P57" s="252">
        <v>0</v>
      </c>
      <c r="Q57" s="252">
        <f>ROUND(E57*P57,2)</f>
        <v>0</v>
      </c>
      <c r="R57" s="254"/>
      <c r="S57" s="254" t="s">
        <v>2172</v>
      </c>
      <c r="T57" s="255" t="s">
        <v>2173</v>
      </c>
      <c r="U57" s="223">
        <v>0</v>
      </c>
      <c r="V57" s="223">
        <f>ROUND(E57*U57,2)</f>
        <v>0</v>
      </c>
      <c r="W57" s="223"/>
      <c r="X57" s="223" t="s">
        <v>526</v>
      </c>
      <c r="Y57" s="223" t="s">
        <v>355</v>
      </c>
      <c r="Z57" s="212"/>
      <c r="AA57" s="212"/>
      <c r="AB57" s="212"/>
      <c r="AC57" s="212"/>
      <c r="AD57" s="212"/>
      <c r="AE57" s="212"/>
      <c r="AF57" s="212"/>
      <c r="AG57" s="212" t="s">
        <v>2002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48</v>
      </c>
      <c r="B58" s="250" t="s">
        <v>2694</v>
      </c>
      <c r="C58" s="260" t="s">
        <v>2695</v>
      </c>
      <c r="D58" s="251" t="s">
        <v>537</v>
      </c>
      <c r="E58" s="252">
        <v>120</v>
      </c>
      <c r="F58" s="253"/>
      <c r="G58" s="254">
        <f>ROUND(E58*F58,2)</f>
        <v>0</v>
      </c>
      <c r="H58" s="253"/>
      <c r="I58" s="254">
        <f>ROUND(E58*H58,2)</f>
        <v>0</v>
      </c>
      <c r="J58" s="253"/>
      <c r="K58" s="254">
        <f>ROUND(E58*J58,2)</f>
        <v>0</v>
      </c>
      <c r="L58" s="254">
        <v>21</v>
      </c>
      <c r="M58" s="254">
        <f>G58*(1+L58/100)</f>
        <v>0</v>
      </c>
      <c r="N58" s="252">
        <v>0</v>
      </c>
      <c r="O58" s="252">
        <f>ROUND(E58*N58,2)</f>
        <v>0</v>
      </c>
      <c r="P58" s="252">
        <v>0</v>
      </c>
      <c r="Q58" s="252">
        <f>ROUND(E58*P58,2)</f>
        <v>0</v>
      </c>
      <c r="R58" s="254"/>
      <c r="S58" s="254" t="s">
        <v>2172</v>
      </c>
      <c r="T58" s="255" t="s">
        <v>2173</v>
      </c>
      <c r="U58" s="223">
        <v>0</v>
      </c>
      <c r="V58" s="223">
        <f>ROUND(E58*U58,2)</f>
        <v>0</v>
      </c>
      <c r="W58" s="223"/>
      <c r="X58" s="223" t="s">
        <v>437</v>
      </c>
      <c r="Y58" s="223" t="s">
        <v>355</v>
      </c>
      <c r="Z58" s="212"/>
      <c r="AA58" s="212"/>
      <c r="AB58" s="212"/>
      <c r="AC58" s="212"/>
      <c r="AD58" s="212"/>
      <c r="AE58" s="212"/>
      <c r="AF58" s="212"/>
      <c r="AG58" s="212" t="s">
        <v>1695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9">
        <v>49</v>
      </c>
      <c r="B59" s="250" t="s">
        <v>2696</v>
      </c>
      <c r="C59" s="260" t="s">
        <v>2697</v>
      </c>
      <c r="D59" s="251" t="s">
        <v>537</v>
      </c>
      <c r="E59" s="252">
        <v>100</v>
      </c>
      <c r="F59" s="253"/>
      <c r="G59" s="254">
        <f>ROUND(E59*F59,2)</f>
        <v>0</v>
      </c>
      <c r="H59" s="253"/>
      <c r="I59" s="254">
        <f>ROUND(E59*H59,2)</f>
        <v>0</v>
      </c>
      <c r="J59" s="253"/>
      <c r="K59" s="254">
        <f>ROUND(E59*J59,2)</f>
        <v>0</v>
      </c>
      <c r="L59" s="254">
        <v>21</v>
      </c>
      <c r="M59" s="254">
        <f>G59*(1+L59/100)</f>
        <v>0</v>
      </c>
      <c r="N59" s="252">
        <v>1E-4</v>
      </c>
      <c r="O59" s="252">
        <f>ROUND(E59*N59,2)</f>
        <v>0.01</v>
      </c>
      <c r="P59" s="252">
        <v>0</v>
      </c>
      <c r="Q59" s="252">
        <f>ROUND(E59*P59,2)</f>
        <v>0</v>
      </c>
      <c r="R59" s="254"/>
      <c r="S59" s="254" t="s">
        <v>2172</v>
      </c>
      <c r="T59" s="255" t="s">
        <v>2173</v>
      </c>
      <c r="U59" s="223">
        <v>0</v>
      </c>
      <c r="V59" s="223">
        <f>ROUND(E59*U59,2)</f>
        <v>0</v>
      </c>
      <c r="W59" s="223"/>
      <c r="X59" s="223" t="s">
        <v>526</v>
      </c>
      <c r="Y59" s="223" t="s">
        <v>355</v>
      </c>
      <c r="Z59" s="212"/>
      <c r="AA59" s="212"/>
      <c r="AB59" s="212"/>
      <c r="AC59" s="212"/>
      <c r="AD59" s="212"/>
      <c r="AE59" s="212"/>
      <c r="AF59" s="212"/>
      <c r="AG59" s="212" t="s">
        <v>2002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9">
        <v>50</v>
      </c>
      <c r="B60" s="250" t="s">
        <v>2698</v>
      </c>
      <c r="C60" s="260" t="s">
        <v>2699</v>
      </c>
      <c r="D60" s="251" t="s">
        <v>537</v>
      </c>
      <c r="E60" s="252">
        <v>530</v>
      </c>
      <c r="F60" s="253"/>
      <c r="G60" s="254">
        <f>ROUND(E60*F60,2)</f>
        <v>0</v>
      </c>
      <c r="H60" s="253"/>
      <c r="I60" s="254">
        <f>ROUND(E60*H60,2)</f>
        <v>0</v>
      </c>
      <c r="J60" s="253"/>
      <c r="K60" s="254">
        <f>ROUND(E60*J60,2)</f>
        <v>0</v>
      </c>
      <c r="L60" s="254">
        <v>21</v>
      </c>
      <c r="M60" s="254">
        <f>G60*(1+L60/100)</f>
        <v>0</v>
      </c>
      <c r="N60" s="252">
        <v>0</v>
      </c>
      <c r="O60" s="252">
        <f>ROUND(E60*N60,2)</f>
        <v>0</v>
      </c>
      <c r="P60" s="252">
        <v>0</v>
      </c>
      <c r="Q60" s="252">
        <f>ROUND(E60*P60,2)</f>
        <v>0</v>
      </c>
      <c r="R60" s="254"/>
      <c r="S60" s="254" t="s">
        <v>2172</v>
      </c>
      <c r="T60" s="255" t="s">
        <v>2173</v>
      </c>
      <c r="U60" s="223">
        <v>0</v>
      </c>
      <c r="V60" s="223">
        <f>ROUND(E60*U60,2)</f>
        <v>0</v>
      </c>
      <c r="W60" s="223"/>
      <c r="X60" s="223" t="s">
        <v>437</v>
      </c>
      <c r="Y60" s="223" t="s">
        <v>355</v>
      </c>
      <c r="Z60" s="212"/>
      <c r="AA60" s="212"/>
      <c r="AB60" s="212"/>
      <c r="AC60" s="212"/>
      <c r="AD60" s="212"/>
      <c r="AE60" s="212"/>
      <c r="AF60" s="212"/>
      <c r="AG60" s="212" t="s">
        <v>1695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9">
        <v>51</v>
      </c>
      <c r="B61" s="250" t="s">
        <v>2700</v>
      </c>
      <c r="C61" s="260" t="s">
        <v>2701</v>
      </c>
      <c r="D61" s="251" t="s">
        <v>537</v>
      </c>
      <c r="E61" s="252">
        <v>200</v>
      </c>
      <c r="F61" s="253"/>
      <c r="G61" s="254">
        <f>ROUND(E61*F61,2)</f>
        <v>0</v>
      </c>
      <c r="H61" s="253"/>
      <c r="I61" s="254">
        <f>ROUND(E61*H61,2)</f>
        <v>0</v>
      </c>
      <c r="J61" s="253"/>
      <c r="K61" s="254">
        <f>ROUND(E61*J61,2)</f>
        <v>0</v>
      </c>
      <c r="L61" s="254">
        <v>21</v>
      </c>
      <c r="M61" s="254">
        <f>G61*(1+L61/100)</f>
        <v>0</v>
      </c>
      <c r="N61" s="252">
        <v>5.0000000000000002E-5</v>
      </c>
      <c r="O61" s="252">
        <f>ROUND(E61*N61,2)</f>
        <v>0.01</v>
      </c>
      <c r="P61" s="252">
        <v>0</v>
      </c>
      <c r="Q61" s="252">
        <f>ROUND(E61*P61,2)</f>
        <v>0</v>
      </c>
      <c r="R61" s="254"/>
      <c r="S61" s="254" t="s">
        <v>2172</v>
      </c>
      <c r="T61" s="255" t="s">
        <v>2173</v>
      </c>
      <c r="U61" s="223">
        <v>0</v>
      </c>
      <c r="V61" s="223">
        <f>ROUND(E61*U61,2)</f>
        <v>0</v>
      </c>
      <c r="W61" s="223"/>
      <c r="X61" s="223" t="s">
        <v>526</v>
      </c>
      <c r="Y61" s="223" t="s">
        <v>355</v>
      </c>
      <c r="Z61" s="212"/>
      <c r="AA61" s="212"/>
      <c r="AB61" s="212"/>
      <c r="AC61" s="212"/>
      <c r="AD61" s="212"/>
      <c r="AE61" s="212"/>
      <c r="AF61" s="212"/>
      <c r="AG61" s="212" t="s">
        <v>2002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9">
        <v>52</v>
      </c>
      <c r="B62" s="250" t="s">
        <v>2224</v>
      </c>
      <c r="C62" s="260" t="s">
        <v>2225</v>
      </c>
      <c r="D62" s="251" t="s">
        <v>537</v>
      </c>
      <c r="E62" s="252">
        <v>200</v>
      </c>
      <c r="F62" s="253"/>
      <c r="G62" s="254">
        <f>ROUND(E62*F62,2)</f>
        <v>0</v>
      </c>
      <c r="H62" s="253"/>
      <c r="I62" s="254">
        <f>ROUND(E62*H62,2)</f>
        <v>0</v>
      </c>
      <c r="J62" s="253"/>
      <c r="K62" s="254">
        <f>ROUND(E62*J62,2)</f>
        <v>0</v>
      </c>
      <c r="L62" s="254">
        <v>21</v>
      </c>
      <c r="M62" s="254">
        <f>G62*(1+L62/100)</f>
        <v>0</v>
      </c>
      <c r="N62" s="252">
        <v>0</v>
      </c>
      <c r="O62" s="252">
        <f>ROUND(E62*N62,2)</f>
        <v>0</v>
      </c>
      <c r="P62" s="252">
        <v>0</v>
      </c>
      <c r="Q62" s="252">
        <f>ROUND(E62*P62,2)</f>
        <v>0</v>
      </c>
      <c r="R62" s="254"/>
      <c r="S62" s="254" t="s">
        <v>2172</v>
      </c>
      <c r="T62" s="255" t="s">
        <v>2173</v>
      </c>
      <c r="U62" s="223">
        <v>0</v>
      </c>
      <c r="V62" s="223">
        <f>ROUND(E62*U62,2)</f>
        <v>0</v>
      </c>
      <c r="W62" s="223"/>
      <c r="X62" s="223" t="s">
        <v>437</v>
      </c>
      <c r="Y62" s="223" t="s">
        <v>355</v>
      </c>
      <c r="Z62" s="212"/>
      <c r="AA62" s="212"/>
      <c r="AB62" s="212"/>
      <c r="AC62" s="212"/>
      <c r="AD62" s="212"/>
      <c r="AE62" s="212"/>
      <c r="AF62" s="212"/>
      <c r="AG62" s="212" t="s">
        <v>1695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9">
        <v>53</v>
      </c>
      <c r="B63" s="250" t="s">
        <v>2704</v>
      </c>
      <c r="C63" s="260" t="s">
        <v>2705</v>
      </c>
      <c r="D63" s="251" t="s">
        <v>537</v>
      </c>
      <c r="E63" s="252">
        <v>150</v>
      </c>
      <c r="F63" s="253"/>
      <c r="G63" s="254">
        <f>ROUND(E63*F63,2)</f>
        <v>0</v>
      </c>
      <c r="H63" s="253"/>
      <c r="I63" s="254">
        <f>ROUND(E63*H63,2)</f>
        <v>0</v>
      </c>
      <c r="J63" s="253"/>
      <c r="K63" s="254">
        <f>ROUND(E63*J63,2)</f>
        <v>0</v>
      </c>
      <c r="L63" s="254">
        <v>21</v>
      </c>
      <c r="M63" s="254">
        <f>G63*(1+L63/100)</f>
        <v>0</v>
      </c>
      <c r="N63" s="252">
        <v>6.9999999999999994E-5</v>
      </c>
      <c r="O63" s="252">
        <f>ROUND(E63*N63,2)</f>
        <v>0.01</v>
      </c>
      <c r="P63" s="252">
        <v>0</v>
      </c>
      <c r="Q63" s="252">
        <f>ROUND(E63*P63,2)</f>
        <v>0</v>
      </c>
      <c r="R63" s="254"/>
      <c r="S63" s="254" t="s">
        <v>2172</v>
      </c>
      <c r="T63" s="255" t="s">
        <v>2173</v>
      </c>
      <c r="U63" s="223">
        <v>0</v>
      </c>
      <c r="V63" s="223">
        <f>ROUND(E63*U63,2)</f>
        <v>0</v>
      </c>
      <c r="W63" s="223"/>
      <c r="X63" s="223" t="s">
        <v>526</v>
      </c>
      <c r="Y63" s="223" t="s">
        <v>355</v>
      </c>
      <c r="Z63" s="212"/>
      <c r="AA63" s="212"/>
      <c r="AB63" s="212"/>
      <c r="AC63" s="212"/>
      <c r="AD63" s="212"/>
      <c r="AE63" s="212"/>
      <c r="AF63" s="212"/>
      <c r="AG63" s="212" t="s">
        <v>2002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9">
        <v>54</v>
      </c>
      <c r="B64" s="250" t="s">
        <v>2290</v>
      </c>
      <c r="C64" s="260" t="s">
        <v>2291</v>
      </c>
      <c r="D64" s="251" t="s">
        <v>537</v>
      </c>
      <c r="E64" s="252">
        <v>100</v>
      </c>
      <c r="F64" s="253"/>
      <c r="G64" s="254">
        <f>ROUND(E64*F64,2)</f>
        <v>0</v>
      </c>
      <c r="H64" s="253"/>
      <c r="I64" s="254">
        <f>ROUND(E64*H64,2)</f>
        <v>0</v>
      </c>
      <c r="J64" s="253"/>
      <c r="K64" s="254">
        <f>ROUND(E64*J64,2)</f>
        <v>0</v>
      </c>
      <c r="L64" s="254">
        <v>21</v>
      </c>
      <c r="M64" s="254">
        <f>G64*(1+L64/100)</f>
        <v>0</v>
      </c>
      <c r="N64" s="252">
        <v>0</v>
      </c>
      <c r="O64" s="252">
        <f>ROUND(E64*N64,2)</f>
        <v>0</v>
      </c>
      <c r="P64" s="252">
        <v>0</v>
      </c>
      <c r="Q64" s="252">
        <f>ROUND(E64*P64,2)</f>
        <v>0</v>
      </c>
      <c r="R64" s="254"/>
      <c r="S64" s="254" t="s">
        <v>2172</v>
      </c>
      <c r="T64" s="255" t="s">
        <v>2173</v>
      </c>
      <c r="U64" s="223">
        <v>0</v>
      </c>
      <c r="V64" s="223">
        <f>ROUND(E64*U64,2)</f>
        <v>0</v>
      </c>
      <c r="W64" s="223"/>
      <c r="X64" s="223" t="s">
        <v>437</v>
      </c>
      <c r="Y64" s="223" t="s">
        <v>355</v>
      </c>
      <c r="Z64" s="212"/>
      <c r="AA64" s="212"/>
      <c r="AB64" s="212"/>
      <c r="AC64" s="212"/>
      <c r="AD64" s="212"/>
      <c r="AE64" s="212"/>
      <c r="AF64" s="212"/>
      <c r="AG64" s="212" t="s">
        <v>1695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9">
        <v>55</v>
      </c>
      <c r="B65" s="250" t="s">
        <v>2702</v>
      </c>
      <c r="C65" s="260" t="s">
        <v>2703</v>
      </c>
      <c r="D65" s="251" t="s">
        <v>537</v>
      </c>
      <c r="E65" s="252">
        <v>20</v>
      </c>
      <c r="F65" s="253"/>
      <c r="G65" s="254">
        <f>ROUND(E65*F65,2)</f>
        <v>0</v>
      </c>
      <c r="H65" s="253"/>
      <c r="I65" s="254">
        <f>ROUND(E65*H65,2)</f>
        <v>0</v>
      </c>
      <c r="J65" s="253"/>
      <c r="K65" s="254">
        <f>ROUND(E65*J65,2)</f>
        <v>0</v>
      </c>
      <c r="L65" s="254">
        <v>21</v>
      </c>
      <c r="M65" s="254">
        <f>G65*(1+L65/100)</f>
        <v>0</v>
      </c>
      <c r="N65" s="252">
        <v>1.8000000000000001E-4</v>
      </c>
      <c r="O65" s="252">
        <f>ROUND(E65*N65,2)</f>
        <v>0</v>
      </c>
      <c r="P65" s="252">
        <v>0</v>
      </c>
      <c r="Q65" s="252">
        <f>ROUND(E65*P65,2)</f>
        <v>0</v>
      </c>
      <c r="R65" s="254"/>
      <c r="S65" s="254" t="s">
        <v>2172</v>
      </c>
      <c r="T65" s="255" t="s">
        <v>2173</v>
      </c>
      <c r="U65" s="223">
        <v>0</v>
      </c>
      <c r="V65" s="223">
        <f>ROUND(E65*U65,2)</f>
        <v>0</v>
      </c>
      <c r="W65" s="223"/>
      <c r="X65" s="223" t="s">
        <v>526</v>
      </c>
      <c r="Y65" s="223" t="s">
        <v>355</v>
      </c>
      <c r="Z65" s="212"/>
      <c r="AA65" s="212"/>
      <c r="AB65" s="212"/>
      <c r="AC65" s="212"/>
      <c r="AD65" s="212"/>
      <c r="AE65" s="212"/>
      <c r="AF65" s="212"/>
      <c r="AG65" s="212" t="s">
        <v>2002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9">
        <v>56</v>
      </c>
      <c r="B66" s="250" t="s">
        <v>2298</v>
      </c>
      <c r="C66" s="260" t="s">
        <v>2299</v>
      </c>
      <c r="D66" s="251" t="s">
        <v>537</v>
      </c>
      <c r="E66" s="252">
        <v>20</v>
      </c>
      <c r="F66" s="253"/>
      <c r="G66" s="254">
        <f>ROUND(E66*F66,2)</f>
        <v>0</v>
      </c>
      <c r="H66" s="253"/>
      <c r="I66" s="254">
        <f>ROUND(E66*H66,2)</f>
        <v>0</v>
      </c>
      <c r="J66" s="253"/>
      <c r="K66" s="254">
        <f>ROUND(E66*J66,2)</f>
        <v>0</v>
      </c>
      <c r="L66" s="254">
        <v>21</v>
      </c>
      <c r="M66" s="254">
        <f>G66*(1+L66/100)</f>
        <v>0</v>
      </c>
      <c r="N66" s="252">
        <v>0</v>
      </c>
      <c r="O66" s="252">
        <f>ROUND(E66*N66,2)</f>
        <v>0</v>
      </c>
      <c r="P66" s="252">
        <v>0</v>
      </c>
      <c r="Q66" s="252">
        <f>ROUND(E66*P66,2)</f>
        <v>0</v>
      </c>
      <c r="R66" s="254"/>
      <c r="S66" s="254" t="s">
        <v>2172</v>
      </c>
      <c r="T66" s="255" t="s">
        <v>2173</v>
      </c>
      <c r="U66" s="223">
        <v>0</v>
      </c>
      <c r="V66" s="223">
        <f>ROUND(E66*U66,2)</f>
        <v>0</v>
      </c>
      <c r="W66" s="223"/>
      <c r="X66" s="223" t="s">
        <v>437</v>
      </c>
      <c r="Y66" s="223" t="s">
        <v>355</v>
      </c>
      <c r="Z66" s="212"/>
      <c r="AA66" s="212"/>
      <c r="AB66" s="212"/>
      <c r="AC66" s="212"/>
      <c r="AD66" s="212"/>
      <c r="AE66" s="212"/>
      <c r="AF66" s="212"/>
      <c r="AG66" s="212" t="s">
        <v>1695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
      <c r="A67" s="229" t="s">
        <v>347</v>
      </c>
      <c r="B67" s="230" t="s">
        <v>292</v>
      </c>
      <c r="C67" s="256" t="s">
        <v>293</v>
      </c>
      <c r="D67" s="231"/>
      <c r="E67" s="232"/>
      <c r="F67" s="233"/>
      <c r="G67" s="233">
        <f>SUMIF(AG68:AG78,"&lt;&gt;NOR",G68:G78)</f>
        <v>0</v>
      </c>
      <c r="H67" s="233"/>
      <c r="I67" s="233">
        <f>SUM(I68:I78)</f>
        <v>0</v>
      </c>
      <c r="J67" s="233"/>
      <c r="K67" s="233">
        <f>SUM(K68:K78)</f>
        <v>0</v>
      </c>
      <c r="L67" s="233"/>
      <c r="M67" s="233">
        <f>SUM(M68:M78)</f>
        <v>0</v>
      </c>
      <c r="N67" s="232"/>
      <c r="O67" s="232">
        <f>SUM(O68:O78)</f>
        <v>0</v>
      </c>
      <c r="P67" s="232"/>
      <c r="Q67" s="232">
        <f>SUM(Q68:Q78)</f>
        <v>0</v>
      </c>
      <c r="R67" s="233"/>
      <c r="S67" s="233"/>
      <c r="T67" s="234"/>
      <c r="U67" s="228"/>
      <c r="V67" s="228">
        <f>SUM(V68:V78)</f>
        <v>0</v>
      </c>
      <c r="W67" s="228"/>
      <c r="X67" s="228"/>
      <c r="Y67" s="228"/>
      <c r="AG67" t="s">
        <v>348</v>
      </c>
    </row>
    <row r="68" spans="1:60" outlineLevel="1" x14ac:dyDescent="0.2">
      <c r="A68" s="249">
        <v>57</v>
      </c>
      <c r="B68" s="250" t="s">
        <v>2710</v>
      </c>
      <c r="C68" s="260" t="s">
        <v>2711</v>
      </c>
      <c r="D68" s="251" t="s">
        <v>576</v>
      </c>
      <c r="E68" s="252">
        <v>2</v>
      </c>
      <c r="F68" s="253"/>
      <c r="G68" s="254">
        <f>ROUND(E68*F68,2)</f>
        <v>0</v>
      </c>
      <c r="H68" s="253"/>
      <c r="I68" s="254">
        <f>ROUND(E68*H68,2)</f>
        <v>0</v>
      </c>
      <c r="J68" s="253"/>
      <c r="K68" s="254">
        <f>ROUND(E68*J68,2)</f>
        <v>0</v>
      </c>
      <c r="L68" s="254">
        <v>21</v>
      </c>
      <c r="M68" s="254">
        <f>G68*(1+L68/100)</f>
        <v>0</v>
      </c>
      <c r="N68" s="252">
        <v>4.0000000000000002E-4</v>
      </c>
      <c r="O68" s="252">
        <f>ROUND(E68*N68,2)</f>
        <v>0</v>
      </c>
      <c r="P68" s="252">
        <v>0</v>
      </c>
      <c r="Q68" s="252">
        <f>ROUND(E68*P68,2)</f>
        <v>0</v>
      </c>
      <c r="R68" s="254"/>
      <c r="S68" s="254" t="s">
        <v>2172</v>
      </c>
      <c r="T68" s="255" t="s">
        <v>2173</v>
      </c>
      <c r="U68" s="223">
        <v>0</v>
      </c>
      <c r="V68" s="223">
        <f>ROUND(E68*U68,2)</f>
        <v>0</v>
      </c>
      <c r="W68" s="223"/>
      <c r="X68" s="223" t="s">
        <v>526</v>
      </c>
      <c r="Y68" s="223" t="s">
        <v>355</v>
      </c>
      <c r="Z68" s="212"/>
      <c r="AA68" s="212"/>
      <c r="AB68" s="212"/>
      <c r="AC68" s="212"/>
      <c r="AD68" s="212"/>
      <c r="AE68" s="212"/>
      <c r="AF68" s="212"/>
      <c r="AG68" s="212" t="s">
        <v>2002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9">
        <v>58</v>
      </c>
      <c r="B69" s="250" t="s">
        <v>2712</v>
      </c>
      <c r="C69" s="260" t="s">
        <v>2713</v>
      </c>
      <c r="D69" s="251" t="s">
        <v>576</v>
      </c>
      <c r="E69" s="252">
        <v>2</v>
      </c>
      <c r="F69" s="253"/>
      <c r="G69" s="254">
        <f>ROUND(E69*F69,2)</f>
        <v>0</v>
      </c>
      <c r="H69" s="253"/>
      <c r="I69" s="254">
        <f>ROUND(E69*H69,2)</f>
        <v>0</v>
      </c>
      <c r="J69" s="253"/>
      <c r="K69" s="254">
        <f>ROUND(E69*J69,2)</f>
        <v>0</v>
      </c>
      <c r="L69" s="254">
        <v>21</v>
      </c>
      <c r="M69" s="254">
        <f>G69*(1+L69/100)</f>
        <v>0</v>
      </c>
      <c r="N69" s="252">
        <v>0</v>
      </c>
      <c r="O69" s="252">
        <f>ROUND(E69*N69,2)</f>
        <v>0</v>
      </c>
      <c r="P69" s="252">
        <v>0</v>
      </c>
      <c r="Q69" s="252">
        <f>ROUND(E69*P69,2)</f>
        <v>0</v>
      </c>
      <c r="R69" s="254"/>
      <c r="S69" s="254" t="s">
        <v>2172</v>
      </c>
      <c r="T69" s="255" t="s">
        <v>2173</v>
      </c>
      <c r="U69" s="223">
        <v>0</v>
      </c>
      <c r="V69" s="223">
        <f>ROUND(E69*U69,2)</f>
        <v>0</v>
      </c>
      <c r="W69" s="223"/>
      <c r="X69" s="223" t="s">
        <v>437</v>
      </c>
      <c r="Y69" s="223" t="s">
        <v>355</v>
      </c>
      <c r="Z69" s="212"/>
      <c r="AA69" s="212"/>
      <c r="AB69" s="212"/>
      <c r="AC69" s="212"/>
      <c r="AD69" s="212"/>
      <c r="AE69" s="212"/>
      <c r="AF69" s="212"/>
      <c r="AG69" s="212" t="s">
        <v>1695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9">
        <v>59</v>
      </c>
      <c r="B70" s="250" t="s">
        <v>2714</v>
      </c>
      <c r="C70" s="260" t="s">
        <v>2715</v>
      </c>
      <c r="D70" s="251" t="s">
        <v>576</v>
      </c>
      <c r="E70" s="252">
        <v>2</v>
      </c>
      <c r="F70" s="253"/>
      <c r="G70" s="254">
        <f>ROUND(E70*F70,2)</f>
        <v>0</v>
      </c>
      <c r="H70" s="253"/>
      <c r="I70" s="254">
        <f>ROUND(E70*H70,2)</f>
        <v>0</v>
      </c>
      <c r="J70" s="253"/>
      <c r="K70" s="254">
        <f>ROUND(E70*J70,2)</f>
        <v>0</v>
      </c>
      <c r="L70" s="254">
        <v>21</v>
      </c>
      <c r="M70" s="254">
        <f>G70*(1+L70/100)</f>
        <v>0</v>
      </c>
      <c r="N70" s="252">
        <v>0</v>
      </c>
      <c r="O70" s="252">
        <f>ROUND(E70*N70,2)</f>
        <v>0</v>
      </c>
      <c r="P70" s="252">
        <v>0</v>
      </c>
      <c r="Q70" s="252">
        <f>ROUND(E70*P70,2)</f>
        <v>0</v>
      </c>
      <c r="R70" s="254"/>
      <c r="S70" s="254" t="s">
        <v>2172</v>
      </c>
      <c r="T70" s="255" t="s">
        <v>2173</v>
      </c>
      <c r="U70" s="223">
        <v>0</v>
      </c>
      <c r="V70" s="223">
        <f>ROUND(E70*U70,2)</f>
        <v>0</v>
      </c>
      <c r="W70" s="223"/>
      <c r="X70" s="223" t="s">
        <v>437</v>
      </c>
      <c r="Y70" s="223" t="s">
        <v>355</v>
      </c>
      <c r="Z70" s="212"/>
      <c r="AA70" s="212"/>
      <c r="AB70" s="212"/>
      <c r="AC70" s="212"/>
      <c r="AD70" s="212"/>
      <c r="AE70" s="212"/>
      <c r="AF70" s="212"/>
      <c r="AG70" s="212" t="s">
        <v>1695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9">
        <v>60</v>
      </c>
      <c r="B71" s="250" t="s">
        <v>2716</v>
      </c>
      <c r="C71" s="260" t="s">
        <v>2717</v>
      </c>
      <c r="D71" s="251" t="s">
        <v>576</v>
      </c>
      <c r="E71" s="252">
        <v>24</v>
      </c>
      <c r="F71" s="253"/>
      <c r="G71" s="254">
        <f>ROUND(E71*F71,2)</f>
        <v>0</v>
      </c>
      <c r="H71" s="253"/>
      <c r="I71" s="254">
        <f>ROUND(E71*H71,2)</f>
        <v>0</v>
      </c>
      <c r="J71" s="253"/>
      <c r="K71" s="254">
        <f>ROUND(E71*J71,2)</f>
        <v>0</v>
      </c>
      <c r="L71" s="254">
        <v>21</v>
      </c>
      <c r="M71" s="254">
        <f>G71*(1+L71/100)</f>
        <v>0</v>
      </c>
      <c r="N71" s="252">
        <v>1E-4</v>
      </c>
      <c r="O71" s="252">
        <f>ROUND(E71*N71,2)</f>
        <v>0</v>
      </c>
      <c r="P71" s="252">
        <v>0</v>
      </c>
      <c r="Q71" s="252">
        <f>ROUND(E71*P71,2)</f>
        <v>0</v>
      </c>
      <c r="R71" s="254"/>
      <c r="S71" s="254" t="s">
        <v>413</v>
      </c>
      <c r="T71" s="255" t="s">
        <v>353</v>
      </c>
      <c r="U71" s="223">
        <v>0</v>
      </c>
      <c r="V71" s="223">
        <f>ROUND(E71*U71,2)</f>
        <v>0</v>
      </c>
      <c r="W71" s="223"/>
      <c r="X71" s="223" t="s">
        <v>526</v>
      </c>
      <c r="Y71" s="223" t="s">
        <v>355</v>
      </c>
      <c r="Z71" s="212"/>
      <c r="AA71" s="212"/>
      <c r="AB71" s="212"/>
      <c r="AC71" s="212"/>
      <c r="AD71" s="212"/>
      <c r="AE71" s="212"/>
      <c r="AF71" s="212"/>
      <c r="AG71" s="212" t="s">
        <v>2002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9">
        <v>61</v>
      </c>
      <c r="B72" s="250" t="s">
        <v>2718</v>
      </c>
      <c r="C72" s="260" t="s">
        <v>2719</v>
      </c>
      <c r="D72" s="251" t="s">
        <v>576</v>
      </c>
      <c r="E72" s="252">
        <v>48</v>
      </c>
      <c r="F72" s="253"/>
      <c r="G72" s="254">
        <f>ROUND(E72*F72,2)</f>
        <v>0</v>
      </c>
      <c r="H72" s="253"/>
      <c r="I72" s="254">
        <f>ROUND(E72*H72,2)</f>
        <v>0</v>
      </c>
      <c r="J72" s="253"/>
      <c r="K72" s="254">
        <f>ROUND(E72*J72,2)</f>
        <v>0</v>
      </c>
      <c r="L72" s="254">
        <v>21</v>
      </c>
      <c r="M72" s="254">
        <f>G72*(1+L72/100)</f>
        <v>0</v>
      </c>
      <c r="N72" s="252">
        <v>5.0000000000000002E-5</v>
      </c>
      <c r="O72" s="252">
        <f>ROUND(E72*N72,2)</f>
        <v>0</v>
      </c>
      <c r="P72" s="252">
        <v>0</v>
      </c>
      <c r="Q72" s="252">
        <f>ROUND(E72*P72,2)</f>
        <v>0</v>
      </c>
      <c r="R72" s="254"/>
      <c r="S72" s="254" t="s">
        <v>413</v>
      </c>
      <c r="T72" s="255" t="s">
        <v>353</v>
      </c>
      <c r="U72" s="223">
        <v>0</v>
      </c>
      <c r="V72" s="223">
        <f>ROUND(E72*U72,2)</f>
        <v>0</v>
      </c>
      <c r="W72" s="223"/>
      <c r="X72" s="223" t="s">
        <v>526</v>
      </c>
      <c r="Y72" s="223" t="s">
        <v>355</v>
      </c>
      <c r="Z72" s="212"/>
      <c r="AA72" s="212"/>
      <c r="AB72" s="212"/>
      <c r="AC72" s="212"/>
      <c r="AD72" s="212"/>
      <c r="AE72" s="212"/>
      <c r="AF72" s="212"/>
      <c r="AG72" s="212" t="s">
        <v>2002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9">
        <v>62</v>
      </c>
      <c r="B73" s="250" t="s">
        <v>2720</v>
      </c>
      <c r="C73" s="260" t="s">
        <v>2721</v>
      </c>
      <c r="D73" s="251" t="s">
        <v>576</v>
      </c>
      <c r="E73" s="252">
        <v>48</v>
      </c>
      <c r="F73" s="253"/>
      <c r="G73" s="254">
        <f>ROUND(E73*F73,2)</f>
        <v>0</v>
      </c>
      <c r="H73" s="253"/>
      <c r="I73" s="254">
        <f>ROUND(E73*H73,2)</f>
        <v>0</v>
      </c>
      <c r="J73" s="253"/>
      <c r="K73" s="254">
        <f>ROUND(E73*J73,2)</f>
        <v>0</v>
      </c>
      <c r="L73" s="254">
        <v>21</v>
      </c>
      <c r="M73" s="254">
        <f>G73*(1+L73/100)</f>
        <v>0</v>
      </c>
      <c r="N73" s="252">
        <v>1.0000000000000001E-5</v>
      </c>
      <c r="O73" s="252">
        <f>ROUND(E73*N73,2)</f>
        <v>0</v>
      </c>
      <c r="P73" s="252">
        <v>0</v>
      </c>
      <c r="Q73" s="252">
        <f>ROUND(E73*P73,2)</f>
        <v>0</v>
      </c>
      <c r="R73" s="254"/>
      <c r="S73" s="254" t="s">
        <v>2172</v>
      </c>
      <c r="T73" s="255" t="s">
        <v>2173</v>
      </c>
      <c r="U73" s="223">
        <v>0</v>
      </c>
      <c r="V73" s="223">
        <f>ROUND(E73*U73,2)</f>
        <v>0</v>
      </c>
      <c r="W73" s="223"/>
      <c r="X73" s="223" t="s">
        <v>526</v>
      </c>
      <c r="Y73" s="223" t="s">
        <v>355</v>
      </c>
      <c r="Z73" s="212"/>
      <c r="AA73" s="212"/>
      <c r="AB73" s="212"/>
      <c r="AC73" s="212"/>
      <c r="AD73" s="212"/>
      <c r="AE73" s="212"/>
      <c r="AF73" s="212"/>
      <c r="AG73" s="212" t="s">
        <v>2002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9">
        <v>63</v>
      </c>
      <c r="B74" s="250" t="s">
        <v>2722</v>
      </c>
      <c r="C74" s="260" t="s">
        <v>2723</v>
      </c>
      <c r="D74" s="251" t="s">
        <v>576</v>
      </c>
      <c r="E74" s="252">
        <v>48</v>
      </c>
      <c r="F74" s="253"/>
      <c r="G74" s="254">
        <f>ROUND(E74*F74,2)</f>
        <v>0</v>
      </c>
      <c r="H74" s="253"/>
      <c r="I74" s="254">
        <f>ROUND(E74*H74,2)</f>
        <v>0</v>
      </c>
      <c r="J74" s="253"/>
      <c r="K74" s="254">
        <f>ROUND(E74*J74,2)</f>
        <v>0</v>
      </c>
      <c r="L74" s="254">
        <v>21</v>
      </c>
      <c r="M74" s="254">
        <f>G74*(1+L74/100)</f>
        <v>0</v>
      </c>
      <c r="N74" s="252">
        <v>0</v>
      </c>
      <c r="O74" s="252">
        <f>ROUND(E74*N74,2)</f>
        <v>0</v>
      </c>
      <c r="P74" s="252">
        <v>0</v>
      </c>
      <c r="Q74" s="252">
        <f>ROUND(E74*P74,2)</f>
        <v>0</v>
      </c>
      <c r="R74" s="254"/>
      <c r="S74" s="254" t="s">
        <v>2172</v>
      </c>
      <c r="T74" s="255" t="s">
        <v>2173</v>
      </c>
      <c r="U74" s="223">
        <v>0</v>
      </c>
      <c r="V74" s="223">
        <f>ROUND(E74*U74,2)</f>
        <v>0</v>
      </c>
      <c r="W74" s="223"/>
      <c r="X74" s="223" t="s">
        <v>437</v>
      </c>
      <c r="Y74" s="223" t="s">
        <v>355</v>
      </c>
      <c r="Z74" s="212"/>
      <c r="AA74" s="212"/>
      <c r="AB74" s="212"/>
      <c r="AC74" s="212"/>
      <c r="AD74" s="212"/>
      <c r="AE74" s="212"/>
      <c r="AF74" s="212"/>
      <c r="AG74" s="212" t="s">
        <v>1695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9">
        <v>64</v>
      </c>
      <c r="B75" s="250" t="s">
        <v>2724</v>
      </c>
      <c r="C75" s="260" t="s">
        <v>2725</v>
      </c>
      <c r="D75" s="251" t="s">
        <v>576</v>
      </c>
      <c r="E75" s="252">
        <v>48</v>
      </c>
      <c r="F75" s="253"/>
      <c r="G75" s="254">
        <f>ROUND(E75*F75,2)</f>
        <v>0</v>
      </c>
      <c r="H75" s="253"/>
      <c r="I75" s="254">
        <f>ROUND(E75*H75,2)</f>
        <v>0</v>
      </c>
      <c r="J75" s="253"/>
      <c r="K75" s="254">
        <f>ROUND(E75*J75,2)</f>
        <v>0</v>
      </c>
      <c r="L75" s="254">
        <v>21</v>
      </c>
      <c r="M75" s="254">
        <f>G75*(1+L75/100)</f>
        <v>0</v>
      </c>
      <c r="N75" s="252">
        <v>0</v>
      </c>
      <c r="O75" s="252">
        <f>ROUND(E75*N75,2)</f>
        <v>0</v>
      </c>
      <c r="P75" s="252">
        <v>0</v>
      </c>
      <c r="Q75" s="252">
        <f>ROUND(E75*P75,2)</f>
        <v>0</v>
      </c>
      <c r="R75" s="254"/>
      <c r="S75" s="254" t="s">
        <v>2172</v>
      </c>
      <c r="T75" s="255" t="s">
        <v>2173</v>
      </c>
      <c r="U75" s="223">
        <v>0</v>
      </c>
      <c r="V75" s="223">
        <f>ROUND(E75*U75,2)</f>
        <v>0</v>
      </c>
      <c r="W75" s="223"/>
      <c r="X75" s="223" t="s">
        <v>437</v>
      </c>
      <c r="Y75" s="223" t="s">
        <v>355</v>
      </c>
      <c r="Z75" s="212"/>
      <c r="AA75" s="212"/>
      <c r="AB75" s="212"/>
      <c r="AC75" s="212"/>
      <c r="AD75" s="212"/>
      <c r="AE75" s="212"/>
      <c r="AF75" s="212"/>
      <c r="AG75" s="212" t="s">
        <v>1695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9">
        <v>65</v>
      </c>
      <c r="B76" s="250" t="s">
        <v>2726</v>
      </c>
      <c r="C76" s="260" t="s">
        <v>2727</v>
      </c>
      <c r="D76" s="251" t="s">
        <v>576</v>
      </c>
      <c r="E76" s="252">
        <v>24</v>
      </c>
      <c r="F76" s="253"/>
      <c r="G76" s="254">
        <f>ROUND(E76*F76,2)</f>
        <v>0</v>
      </c>
      <c r="H76" s="253"/>
      <c r="I76" s="254">
        <f>ROUND(E76*H76,2)</f>
        <v>0</v>
      </c>
      <c r="J76" s="253"/>
      <c r="K76" s="254">
        <f>ROUND(E76*J76,2)</f>
        <v>0</v>
      </c>
      <c r="L76" s="254">
        <v>21</v>
      </c>
      <c r="M76" s="254">
        <f>G76*(1+L76/100)</f>
        <v>0</v>
      </c>
      <c r="N76" s="252">
        <v>0</v>
      </c>
      <c r="O76" s="252">
        <f>ROUND(E76*N76,2)</f>
        <v>0</v>
      </c>
      <c r="P76" s="252">
        <v>0</v>
      </c>
      <c r="Q76" s="252">
        <f>ROUND(E76*P76,2)</f>
        <v>0</v>
      </c>
      <c r="R76" s="254"/>
      <c r="S76" s="254" t="s">
        <v>2172</v>
      </c>
      <c r="T76" s="255" t="s">
        <v>2173</v>
      </c>
      <c r="U76" s="223">
        <v>0</v>
      </c>
      <c r="V76" s="223">
        <f>ROUND(E76*U76,2)</f>
        <v>0</v>
      </c>
      <c r="W76" s="223"/>
      <c r="X76" s="223" t="s">
        <v>437</v>
      </c>
      <c r="Y76" s="223" t="s">
        <v>355</v>
      </c>
      <c r="Z76" s="212"/>
      <c r="AA76" s="212"/>
      <c r="AB76" s="212"/>
      <c r="AC76" s="212"/>
      <c r="AD76" s="212"/>
      <c r="AE76" s="212"/>
      <c r="AF76" s="212"/>
      <c r="AG76" s="212" t="s">
        <v>1695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9">
        <v>66</v>
      </c>
      <c r="B77" s="250" t="s">
        <v>2728</v>
      </c>
      <c r="C77" s="260" t="s">
        <v>2729</v>
      </c>
      <c r="D77" s="251" t="s">
        <v>576</v>
      </c>
      <c r="E77" s="252">
        <v>48</v>
      </c>
      <c r="F77" s="253"/>
      <c r="G77" s="254">
        <f>ROUND(E77*F77,2)</f>
        <v>0</v>
      </c>
      <c r="H77" s="253"/>
      <c r="I77" s="254">
        <f>ROUND(E77*H77,2)</f>
        <v>0</v>
      </c>
      <c r="J77" s="253"/>
      <c r="K77" s="254">
        <f>ROUND(E77*J77,2)</f>
        <v>0</v>
      </c>
      <c r="L77" s="254">
        <v>21</v>
      </c>
      <c r="M77" s="254">
        <f>G77*(1+L77/100)</f>
        <v>0</v>
      </c>
      <c r="N77" s="252">
        <v>0</v>
      </c>
      <c r="O77" s="252">
        <f>ROUND(E77*N77,2)</f>
        <v>0</v>
      </c>
      <c r="P77" s="252">
        <v>0</v>
      </c>
      <c r="Q77" s="252">
        <f>ROUND(E77*P77,2)</f>
        <v>0</v>
      </c>
      <c r="R77" s="254"/>
      <c r="S77" s="254" t="s">
        <v>2172</v>
      </c>
      <c r="T77" s="255" t="s">
        <v>2173</v>
      </c>
      <c r="U77" s="223">
        <v>0</v>
      </c>
      <c r="V77" s="223">
        <f>ROUND(E77*U77,2)</f>
        <v>0</v>
      </c>
      <c r="W77" s="223"/>
      <c r="X77" s="223" t="s">
        <v>437</v>
      </c>
      <c r="Y77" s="223" t="s">
        <v>355</v>
      </c>
      <c r="Z77" s="212"/>
      <c r="AA77" s="212"/>
      <c r="AB77" s="212"/>
      <c r="AC77" s="212"/>
      <c r="AD77" s="212"/>
      <c r="AE77" s="212"/>
      <c r="AF77" s="212"/>
      <c r="AG77" s="212" t="s">
        <v>1695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49">
        <v>67</v>
      </c>
      <c r="B78" s="250" t="s">
        <v>2730</v>
      </c>
      <c r="C78" s="260" t="s">
        <v>2731</v>
      </c>
      <c r="D78" s="251" t="s">
        <v>576</v>
      </c>
      <c r="E78" s="252">
        <v>1</v>
      </c>
      <c r="F78" s="253"/>
      <c r="G78" s="254">
        <f>ROUND(E78*F78,2)</f>
        <v>0</v>
      </c>
      <c r="H78" s="253"/>
      <c r="I78" s="254">
        <f>ROUND(E78*H78,2)</f>
        <v>0</v>
      </c>
      <c r="J78" s="253"/>
      <c r="K78" s="254">
        <f>ROUND(E78*J78,2)</f>
        <v>0</v>
      </c>
      <c r="L78" s="254">
        <v>21</v>
      </c>
      <c r="M78" s="254">
        <f>G78*(1+L78/100)</f>
        <v>0</v>
      </c>
      <c r="N78" s="252">
        <v>0</v>
      </c>
      <c r="O78" s="252">
        <f>ROUND(E78*N78,2)</f>
        <v>0</v>
      </c>
      <c r="P78" s="252">
        <v>0</v>
      </c>
      <c r="Q78" s="252">
        <f>ROUND(E78*P78,2)</f>
        <v>0</v>
      </c>
      <c r="R78" s="254"/>
      <c r="S78" s="254" t="s">
        <v>413</v>
      </c>
      <c r="T78" s="255" t="s">
        <v>353</v>
      </c>
      <c r="U78" s="223">
        <v>0</v>
      </c>
      <c r="V78" s="223">
        <f>ROUND(E78*U78,2)</f>
        <v>0</v>
      </c>
      <c r="W78" s="223"/>
      <c r="X78" s="223" t="s">
        <v>437</v>
      </c>
      <c r="Y78" s="223" t="s">
        <v>355</v>
      </c>
      <c r="Z78" s="212"/>
      <c r="AA78" s="212"/>
      <c r="AB78" s="212"/>
      <c r="AC78" s="212"/>
      <c r="AD78" s="212"/>
      <c r="AE78" s="212"/>
      <c r="AF78" s="212"/>
      <c r="AG78" s="212" t="s">
        <v>1695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29" t="s">
        <v>347</v>
      </c>
      <c r="B79" s="230" t="s">
        <v>295</v>
      </c>
      <c r="C79" s="256" t="s">
        <v>296</v>
      </c>
      <c r="D79" s="231"/>
      <c r="E79" s="232"/>
      <c r="F79" s="233"/>
      <c r="G79" s="233">
        <f>SUMIF(AG80:AG89,"&lt;&gt;NOR",G80:G89)</f>
        <v>0</v>
      </c>
      <c r="H79" s="233"/>
      <c r="I79" s="233">
        <f>SUM(I80:I89)</f>
        <v>0</v>
      </c>
      <c r="J79" s="233"/>
      <c r="K79" s="233">
        <f>SUM(K80:K89)</f>
        <v>0</v>
      </c>
      <c r="L79" s="233"/>
      <c r="M79" s="233">
        <f>SUM(M80:M89)</f>
        <v>0</v>
      </c>
      <c r="N79" s="232"/>
      <c r="O79" s="232">
        <f>SUM(O80:O89)</f>
        <v>0</v>
      </c>
      <c r="P79" s="232"/>
      <c r="Q79" s="232">
        <f>SUM(Q80:Q89)</f>
        <v>0.05</v>
      </c>
      <c r="R79" s="233"/>
      <c r="S79" s="233"/>
      <c r="T79" s="234"/>
      <c r="U79" s="228"/>
      <c r="V79" s="228">
        <f>SUM(V80:V89)</f>
        <v>0</v>
      </c>
      <c r="W79" s="228"/>
      <c r="X79" s="228"/>
      <c r="Y79" s="228"/>
      <c r="AG79" t="s">
        <v>348</v>
      </c>
    </row>
    <row r="80" spans="1:60" ht="22.5" outlineLevel="1" x14ac:dyDescent="0.2">
      <c r="A80" s="249">
        <v>68</v>
      </c>
      <c r="B80" s="250" t="s">
        <v>2367</v>
      </c>
      <c r="C80" s="260" t="s">
        <v>2368</v>
      </c>
      <c r="D80" s="251" t="s">
        <v>576</v>
      </c>
      <c r="E80" s="252">
        <v>1</v>
      </c>
      <c r="F80" s="253"/>
      <c r="G80" s="254">
        <f>ROUND(E80*F80,2)</f>
        <v>0</v>
      </c>
      <c r="H80" s="253"/>
      <c r="I80" s="254">
        <f>ROUND(E80*H80,2)</f>
        <v>0</v>
      </c>
      <c r="J80" s="253"/>
      <c r="K80" s="254">
        <f>ROUND(E80*J80,2)</f>
        <v>0</v>
      </c>
      <c r="L80" s="254">
        <v>21</v>
      </c>
      <c r="M80" s="254">
        <f>G80*(1+L80/100)</f>
        <v>0</v>
      </c>
      <c r="N80" s="252">
        <v>4.0000000000000003E-5</v>
      </c>
      <c r="O80" s="252">
        <f>ROUND(E80*N80,2)</f>
        <v>0</v>
      </c>
      <c r="P80" s="252">
        <v>0</v>
      </c>
      <c r="Q80" s="252">
        <f>ROUND(E80*P80,2)</f>
        <v>0</v>
      </c>
      <c r="R80" s="254"/>
      <c r="S80" s="254" t="s">
        <v>2172</v>
      </c>
      <c r="T80" s="255" t="s">
        <v>2173</v>
      </c>
      <c r="U80" s="223">
        <v>0</v>
      </c>
      <c r="V80" s="223">
        <f>ROUND(E80*U80,2)</f>
        <v>0</v>
      </c>
      <c r="W80" s="223"/>
      <c r="X80" s="223" t="s">
        <v>437</v>
      </c>
      <c r="Y80" s="223" t="s">
        <v>355</v>
      </c>
      <c r="Z80" s="212"/>
      <c r="AA80" s="212"/>
      <c r="AB80" s="212"/>
      <c r="AC80" s="212"/>
      <c r="AD80" s="212"/>
      <c r="AE80" s="212"/>
      <c r="AF80" s="212"/>
      <c r="AG80" s="212" t="s">
        <v>1695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49">
        <v>69</v>
      </c>
      <c r="B81" s="250" t="s">
        <v>2306</v>
      </c>
      <c r="C81" s="260" t="s">
        <v>2307</v>
      </c>
      <c r="D81" s="251" t="s">
        <v>576</v>
      </c>
      <c r="E81" s="252">
        <v>1</v>
      </c>
      <c r="F81" s="253"/>
      <c r="G81" s="254">
        <f>ROUND(E81*F81,2)</f>
        <v>0</v>
      </c>
      <c r="H81" s="253"/>
      <c r="I81" s="254">
        <f>ROUND(E81*H81,2)</f>
        <v>0</v>
      </c>
      <c r="J81" s="253"/>
      <c r="K81" s="254">
        <f>ROUND(E81*J81,2)</f>
        <v>0</v>
      </c>
      <c r="L81" s="254">
        <v>21</v>
      </c>
      <c r="M81" s="254">
        <f>G81*(1+L81/100)</f>
        <v>0</v>
      </c>
      <c r="N81" s="252">
        <v>0</v>
      </c>
      <c r="O81" s="252">
        <f>ROUND(E81*N81,2)</f>
        <v>0</v>
      </c>
      <c r="P81" s="252">
        <v>8.0000000000000002E-3</v>
      </c>
      <c r="Q81" s="252">
        <f>ROUND(E81*P81,2)</f>
        <v>0.01</v>
      </c>
      <c r="R81" s="254"/>
      <c r="S81" s="254" t="s">
        <v>2172</v>
      </c>
      <c r="T81" s="255" t="s">
        <v>2173</v>
      </c>
      <c r="U81" s="223">
        <v>0</v>
      </c>
      <c r="V81" s="223">
        <f>ROUND(E81*U81,2)</f>
        <v>0</v>
      </c>
      <c r="W81" s="223"/>
      <c r="X81" s="223" t="s">
        <v>437</v>
      </c>
      <c r="Y81" s="223" t="s">
        <v>355</v>
      </c>
      <c r="Z81" s="212"/>
      <c r="AA81" s="212"/>
      <c r="AB81" s="212"/>
      <c r="AC81" s="212"/>
      <c r="AD81" s="212"/>
      <c r="AE81" s="212"/>
      <c r="AF81" s="212"/>
      <c r="AG81" s="212" t="s">
        <v>1695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49">
        <v>70</v>
      </c>
      <c r="B82" s="250" t="s">
        <v>2308</v>
      </c>
      <c r="C82" s="260" t="s">
        <v>2309</v>
      </c>
      <c r="D82" s="251" t="s">
        <v>576</v>
      </c>
      <c r="E82" s="252">
        <v>2</v>
      </c>
      <c r="F82" s="253"/>
      <c r="G82" s="254">
        <f>ROUND(E82*F82,2)</f>
        <v>0</v>
      </c>
      <c r="H82" s="253"/>
      <c r="I82" s="254">
        <f>ROUND(E82*H82,2)</f>
        <v>0</v>
      </c>
      <c r="J82" s="253"/>
      <c r="K82" s="254">
        <f>ROUND(E82*J82,2)</f>
        <v>0</v>
      </c>
      <c r="L82" s="254">
        <v>21</v>
      </c>
      <c r="M82" s="254">
        <f>G82*(1+L82/100)</f>
        <v>0</v>
      </c>
      <c r="N82" s="252">
        <v>0</v>
      </c>
      <c r="O82" s="252">
        <f>ROUND(E82*N82,2)</f>
        <v>0</v>
      </c>
      <c r="P82" s="252">
        <v>2.1000000000000001E-2</v>
      </c>
      <c r="Q82" s="252">
        <f>ROUND(E82*P82,2)</f>
        <v>0.04</v>
      </c>
      <c r="R82" s="254"/>
      <c r="S82" s="254" t="s">
        <v>2172</v>
      </c>
      <c r="T82" s="255" t="s">
        <v>2173</v>
      </c>
      <c r="U82" s="223">
        <v>0</v>
      </c>
      <c r="V82" s="223">
        <f>ROUND(E82*U82,2)</f>
        <v>0</v>
      </c>
      <c r="W82" s="223"/>
      <c r="X82" s="223" t="s">
        <v>437</v>
      </c>
      <c r="Y82" s="223" t="s">
        <v>355</v>
      </c>
      <c r="Z82" s="212"/>
      <c r="AA82" s="212"/>
      <c r="AB82" s="212"/>
      <c r="AC82" s="212"/>
      <c r="AD82" s="212"/>
      <c r="AE82" s="212"/>
      <c r="AF82" s="212"/>
      <c r="AG82" s="212" t="s">
        <v>1695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9">
        <v>71</v>
      </c>
      <c r="B83" s="250" t="s">
        <v>2310</v>
      </c>
      <c r="C83" s="260" t="s">
        <v>2311</v>
      </c>
      <c r="D83" s="251" t="s">
        <v>576</v>
      </c>
      <c r="E83" s="252">
        <v>5</v>
      </c>
      <c r="F83" s="253"/>
      <c r="G83" s="254">
        <f>ROUND(E83*F83,2)</f>
        <v>0</v>
      </c>
      <c r="H83" s="253"/>
      <c r="I83" s="254">
        <f>ROUND(E83*H83,2)</f>
        <v>0</v>
      </c>
      <c r="J83" s="253"/>
      <c r="K83" s="254">
        <f>ROUND(E83*J83,2)</f>
        <v>0</v>
      </c>
      <c r="L83" s="254">
        <v>21</v>
      </c>
      <c r="M83" s="254">
        <f>G83*(1+L83/100)</f>
        <v>0</v>
      </c>
      <c r="N83" s="252">
        <v>0</v>
      </c>
      <c r="O83" s="252">
        <f>ROUND(E83*N83,2)</f>
        <v>0</v>
      </c>
      <c r="P83" s="252">
        <v>0</v>
      </c>
      <c r="Q83" s="252">
        <f>ROUND(E83*P83,2)</f>
        <v>0</v>
      </c>
      <c r="R83" s="254"/>
      <c r="S83" s="254" t="s">
        <v>2172</v>
      </c>
      <c r="T83" s="255" t="s">
        <v>2173</v>
      </c>
      <c r="U83" s="223">
        <v>0</v>
      </c>
      <c r="V83" s="223">
        <f>ROUND(E83*U83,2)</f>
        <v>0</v>
      </c>
      <c r="W83" s="223"/>
      <c r="X83" s="223" t="s">
        <v>437</v>
      </c>
      <c r="Y83" s="223" t="s">
        <v>355</v>
      </c>
      <c r="Z83" s="212"/>
      <c r="AA83" s="212"/>
      <c r="AB83" s="212"/>
      <c r="AC83" s="212"/>
      <c r="AD83" s="212"/>
      <c r="AE83" s="212"/>
      <c r="AF83" s="212"/>
      <c r="AG83" s="212" t="s">
        <v>1695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9">
        <v>72</v>
      </c>
      <c r="B84" s="250" t="s">
        <v>2375</v>
      </c>
      <c r="C84" s="260" t="s">
        <v>2376</v>
      </c>
      <c r="D84" s="251" t="s">
        <v>582</v>
      </c>
      <c r="E84" s="252">
        <v>0.1</v>
      </c>
      <c r="F84" s="253"/>
      <c r="G84" s="254">
        <f>ROUND(E84*F84,2)</f>
        <v>0</v>
      </c>
      <c r="H84" s="253"/>
      <c r="I84" s="254">
        <f>ROUND(E84*H84,2)</f>
        <v>0</v>
      </c>
      <c r="J84" s="253"/>
      <c r="K84" s="254">
        <f>ROUND(E84*J84,2)</f>
        <v>0</v>
      </c>
      <c r="L84" s="254">
        <v>21</v>
      </c>
      <c r="M84" s="254">
        <f>G84*(1+L84/100)</f>
        <v>0</v>
      </c>
      <c r="N84" s="252">
        <v>0</v>
      </c>
      <c r="O84" s="252">
        <f>ROUND(E84*N84,2)</f>
        <v>0</v>
      </c>
      <c r="P84" s="252">
        <v>0</v>
      </c>
      <c r="Q84" s="252">
        <f>ROUND(E84*P84,2)</f>
        <v>0</v>
      </c>
      <c r="R84" s="254"/>
      <c r="S84" s="254" t="s">
        <v>2172</v>
      </c>
      <c r="T84" s="255" t="s">
        <v>2173</v>
      </c>
      <c r="U84" s="223">
        <v>0</v>
      </c>
      <c r="V84" s="223">
        <f>ROUND(E84*U84,2)</f>
        <v>0</v>
      </c>
      <c r="W84" s="223"/>
      <c r="X84" s="223" t="s">
        <v>437</v>
      </c>
      <c r="Y84" s="223" t="s">
        <v>355</v>
      </c>
      <c r="Z84" s="212"/>
      <c r="AA84" s="212"/>
      <c r="AB84" s="212"/>
      <c r="AC84" s="212"/>
      <c r="AD84" s="212"/>
      <c r="AE84" s="212"/>
      <c r="AF84" s="212"/>
      <c r="AG84" s="212" t="s">
        <v>1695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9">
        <v>73</v>
      </c>
      <c r="B85" s="250" t="s">
        <v>2377</v>
      </c>
      <c r="C85" s="260" t="s">
        <v>2378</v>
      </c>
      <c r="D85" s="251" t="s">
        <v>1758</v>
      </c>
      <c r="E85" s="252">
        <v>24</v>
      </c>
      <c r="F85" s="253"/>
      <c r="G85" s="254">
        <f>ROUND(E85*F85,2)</f>
        <v>0</v>
      </c>
      <c r="H85" s="253"/>
      <c r="I85" s="254">
        <f>ROUND(E85*H85,2)</f>
        <v>0</v>
      </c>
      <c r="J85" s="253"/>
      <c r="K85" s="254">
        <f>ROUND(E85*J85,2)</f>
        <v>0</v>
      </c>
      <c r="L85" s="254">
        <v>21</v>
      </c>
      <c r="M85" s="254">
        <f>G85*(1+L85/100)</f>
        <v>0</v>
      </c>
      <c r="N85" s="252">
        <v>0</v>
      </c>
      <c r="O85" s="252">
        <f>ROUND(E85*N85,2)</f>
        <v>0</v>
      </c>
      <c r="P85" s="252">
        <v>0</v>
      </c>
      <c r="Q85" s="252">
        <f>ROUND(E85*P85,2)</f>
        <v>0</v>
      </c>
      <c r="R85" s="254"/>
      <c r="S85" s="254" t="s">
        <v>2172</v>
      </c>
      <c r="T85" s="255" t="s">
        <v>2173</v>
      </c>
      <c r="U85" s="223">
        <v>0</v>
      </c>
      <c r="V85" s="223">
        <f>ROUND(E85*U85,2)</f>
        <v>0</v>
      </c>
      <c r="W85" s="223"/>
      <c r="X85" s="223" t="s">
        <v>437</v>
      </c>
      <c r="Y85" s="223" t="s">
        <v>355</v>
      </c>
      <c r="Z85" s="212"/>
      <c r="AA85" s="212"/>
      <c r="AB85" s="212"/>
      <c r="AC85" s="212"/>
      <c r="AD85" s="212"/>
      <c r="AE85" s="212"/>
      <c r="AF85" s="212"/>
      <c r="AG85" s="212" t="s">
        <v>1695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9">
        <v>74</v>
      </c>
      <c r="B86" s="250" t="s">
        <v>2379</v>
      </c>
      <c r="C86" s="260" t="s">
        <v>2380</v>
      </c>
      <c r="D86" s="251" t="s">
        <v>1758</v>
      </c>
      <c r="E86" s="252">
        <v>24</v>
      </c>
      <c r="F86" s="253"/>
      <c r="G86" s="254">
        <f>ROUND(E86*F86,2)</f>
        <v>0</v>
      </c>
      <c r="H86" s="253"/>
      <c r="I86" s="254">
        <f>ROUND(E86*H86,2)</f>
        <v>0</v>
      </c>
      <c r="J86" s="253"/>
      <c r="K86" s="254">
        <f>ROUND(E86*J86,2)</f>
        <v>0</v>
      </c>
      <c r="L86" s="254">
        <v>21</v>
      </c>
      <c r="M86" s="254">
        <f>G86*(1+L86/100)</f>
        <v>0</v>
      </c>
      <c r="N86" s="252">
        <v>0</v>
      </c>
      <c r="O86" s="252">
        <f>ROUND(E86*N86,2)</f>
        <v>0</v>
      </c>
      <c r="P86" s="252">
        <v>0</v>
      </c>
      <c r="Q86" s="252">
        <f>ROUND(E86*P86,2)</f>
        <v>0</v>
      </c>
      <c r="R86" s="254"/>
      <c r="S86" s="254" t="s">
        <v>2172</v>
      </c>
      <c r="T86" s="255" t="s">
        <v>2173</v>
      </c>
      <c r="U86" s="223">
        <v>0</v>
      </c>
      <c r="V86" s="223">
        <f>ROUND(E86*U86,2)</f>
        <v>0</v>
      </c>
      <c r="W86" s="223"/>
      <c r="X86" s="223" t="s">
        <v>437</v>
      </c>
      <c r="Y86" s="223" t="s">
        <v>355</v>
      </c>
      <c r="Z86" s="212"/>
      <c r="AA86" s="212"/>
      <c r="AB86" s="212"/>
      <c r="AC86" s="212"/>
      <c r="AD86" s="212"/>
      <c r="AE86" s="212"/>
      <c r="AF86" s="212"/>
      <c r="AG86" s="212" t="s">
        <v>1695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9">
        <v>75</v>
      </c>
      <c r="B87" s="250" t="s">
        <v>2381</v>
      </c>
      <c r="C87" s="260" t="s">
        <v>2382</v>
      </c>
      <c r="D87" s="251" t="s">
        <v>1758</v>
      </c>
      <c r="E87" s="252">
        <v>8</v>
      </c>
      <c r="F87" s="253"/>
      <c r="G87" s="254">
        <f>ROUND(E87*F87,2)</f>
        <v>0</v>
      </c>
      <c r="H87" s="253"/>
      <c r="I87" s="254">
        <f>ROUND(E87*H87,2)</f>
        <v>0</v>
      </c>
      <c r="J87" s="253"/>
      <c r="K87" s="254">
        <f>ROUND(E87*J87,2)</f>
        <v>0</v>
      </c>
      <c r="L87" s="254">
        <v>21</v>
      </c>
      <c r="M87" s="254">
        <f>G87*(1+L87/100)</f>
        <v>0</v>
      </c>
      <c r="N87" s="252">
        <v>0</v>
      </c>
      <c r="O87" s="252">
        <f>ROUND(E87*N87,2)</f>
        <v>0</v>
      </c>
      <c r="P87" s="252">
        <v>0</v>
      </c>
      <c r="Q87" s="252">
        <f>ROUND(E87*P87,2)</f>
        <v>0</v>
      </c>
      <c r="R87" s="254"/>
      <c r="S87" s="254" t="s">
        <v>2172</v>
      </c>
      <c r="T87" s="255" t="s">
        <v>2173</v>
      </c>
      <c r="U87" s="223">
        <v>0</v>
      </c>
      <c r="V87" s="223">
        <f>ROUND(E87*U87,2)</f>
        <v>0</v>
      </c>
      <c r="W87" s="223"/>
      <c r="X87" s="223" t="s">
        <v>437</v>
      </c>
      <c r="Y87" s="223" t="s">
        <v>355</v>
      </c>
      <c r="Z87" s="212"/>
      <c r="AA87" s="212"/>
      <c r="AB87" s="212"/>
      <c r="AC87" s="212"/>
      <c r="AD87" s="212"/>
      <c r="AE87" s="212"/>
      <c r="AF87" s="212"/>
      <c r="AG87" s="212" t="s">
        <v>1695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9">
        <v>76</v>
      </c>
      <c r="B88" s="250" t="s">
        <v>2383</v>
      </c>
      <c r="C88" s="260" t="s">
        <v>2158</v>
      </c>
      <c r="D88" s="251" t="s">
        <v>1758</v>
      </c>
      <c r="E88" s="252">
        <v>12</v>
      </c>
      <c r="F88" s="253"/>
      <c r="G88" s="254">
        <f>ROUND(E88*F88,2)</f>
        <v>0</v>
      </c>
      <c r="H88" s="253"/>
      <c r="I88" s="254">
        <f>ROUND(E88*H88,2)</f>
        <v>0</v>
      </c>
      <c r="J88" s="253"/>
      <c r="K88" s="254">
        <f>ROUND(E88*J88,2)</f>
        <v>0</v>
      </c>
      <c r="L88" s="254">
        <v>21</v>
      </c>
      <c r="M88" s="254">
        <f>G88*(1+L88/100)</f>
        <v>0</v>
      </c>
      <c r="N88" s="252">
        <v>0</v>
      </c>
      <c r="O88" s="252">
        <f>ROUND(E88*N88,2)</f>
        <v>0</v>
      </c>
      <c r="P88" s="252">
        <v>0</v>
      </c>
      <c r="Q88" s="252">
        <f>ROUND(E88*P88,2)</f>
        <v>0</v>
      </c>
      <c r="R88" s="254"/>
      <c r="S88" s="254" t="s">
        <v>2172</v>
      </c>
      <c r="T88" s="255" t="s">
        <v>2173</v>
      </c>
      <c r="U88" s="223">
        <v>0</v>
      </c>
      <c r="V88" s="223">
        <f>ROUND(E88*U88,2)</f>
        <v>0</v>
      </c>
      <c r="W88" s="223"/>
      <c r="X88" s="223" t="s">
        <v>437</v>
      </c>
      <c r="Y88" s="223" t="s">
        <v>355</v>
      </c>
      <c r="Z88" s="212"/>
      <c r="AA88" s="212"/>
      <c r="AB88" s="212"/>
      <c r="AC88" s="212"/>
      <c r="AD88" s="212"/>
      <c r="AE88" s="212"/>
      <c r="AF88" s="212"/>
      <c r="AG88" s="212" t="s">
        <v>1695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9">
        <v>77</v>
      </c>
      <c r="B89" s="240" t="s">
        <v>2384</v>
      </c>
      <c r="C89" s="257" t="s">
        <v>2385</v>
      </c>
      <c r="D89" s="241" t="s">
        <v>1758</v>
      </c>
      <c r="E89" s="242">
        <v>8</v>
      </c>
      <c r="F89" s="243"/>
      <c r="G89" s="244">
        <f>ROUND(E89*F89,2)</f>
        <v>0</v>
      </c>
      <c r="H89" s="243"/>
      <c r="I89" s="244">
        <f>ROUND(E89*H89,2)</f>
        <v>0</v>
      </c>
      <c r="J89" s="243"/>
      <c r="K89" s="244">
        <f>ROUND(E89*J89,2)</f>
        <v>0</v>
      </c>
      <c r="L89" s="244">
        <v>21</v>
      </c>
      <c r="M89" s="244">
        <f>G89*(1+L89/100)</f>
        <v>0</v>
      </c>
      <c r="N89" s="242">
        <v>0</v>
      </c>
      <c r="O89" s="242">
        <f>ROUND(E89*N89,2)</f>
        <v>0</v>
      </c>
      <c r="P89" s="242">
        <v>0</v>
      </c>
      <c r="Q89" s="242">
        <f>ROUND(E89*P89,2)</f>
        <v>0</v>
      </c>
      <c r="R89" s="244"/>
      <c r="S89" s="244" t="s">
        <v>2172</v>
      </c>
      <c r="T89" s="245" t="s">
        <v>2173</v>
      </c>
      <c r="U89" s="223">
        <v>0</v>
      </c>
      <c r="V89" s="223">
        <f>ROUND(E89*U89,2)</f>
        <v>0</v>
      </c>
      <c r="W89" s="223"/>
      <c r="X89" s="223" t="s">
        <v>437</v>
      </c>
      <c r="Y89" s="223" t="s">
        <v>355</v>
      </c>
      <c r="Z89" s="212"/>
      <c r="AA89" s="212"/>
      <c r="AB89" s="212"/>
      <c r="AC89" s="212"/>
      <c r="AD89" s="212"/>
      <c r="AE89" s="212"/>
      <c r="AF89" s="212"/>
      <c r="AG89" s="212" t="s">
        <v>1695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3"/>
      <c r="B90" s="4"/>
      <c r="C90" s="261"/>
      <c r="D90" s="6"/>
      <c r="E90" s="3"/>
      <c r="F90" s="3"/>
      <c r="G90" s="3"/>
      <c r="H90" s="3"/>
      <c r="I90" s="3"/>
      <c r="J90" s="3"/>
      <c r="K90" s="3"/>
      <c r="L90" s="3"/>
      <c r="M90" s="3"/>
      <c r="N90" s="3"/>
      <c r="O90" s="3"/>
      <c r="P90" s="3"/>
      <c r="Q90" s="3"/>
      <c r="R90" s="3"/>
      <c r="S90" s="3"/>
      <c r="T90" s="3"/>
      <c r="U90" s="3"/>
      <c r="V90" s="3"/>
      <c r="W90" s="3"/>
      <c r="X90" s="3"/>
      <c r="Y90" s="3"/>
      <c r="AE90">
        <v>12</v>
      </c>
      <c r="AF90">
        <v>21</v>
      </c>
      <c r="AG90" t="s">
        <v>333</v>
      </c>
    </row>
    <row r="91" spans="1:60" x14ac:dyDescent="0.2">
      <c r="A91" s="215"/>
      <c r="B91" s="216" t="s">
        <v>29</v>
      </c>
      <c r="C91" s="262"/>
      <c r="D91" s="217"/>
      <c r="E91" s="218"/>
      <c r="F91" s="218"/>
      <c r="G91" s="238">
        <f>G8+G43+G56+G67+G79</f>
        <v>0</v>
      </c>
      <c r="H91" s="3"/>
      <c r="I91" s="3"/>
      <c r="J91" s="3"/>
      <c r="K91" s="3"/>
      <c r="L91" s="3"/>
      <c r="M91" s="3"/>
      <c r="N91" s="3"/>
      <c r="O91" s="3"/>
      <c r="P91" s="3"/>
      <c r="Q91" s="3"/>
      <c r="R91" s="3"/>
      <c r="S91" s="3"/>
      <c r="T91" s="3"/>
      <c r="U91" s="3"/>
      <c r="V91" s="3"/>
      <c r="W91" s="3"/>
      <c r="X91" s="3"/>
      <c r="Y91" s="3"/>
      <c r="AE91">
        <f>SUMIF(L7:L89,AE90,G7:G89)</f>
        <v>0</v>
      </c>
      <c r="AF91">
        <f>SUMIF(L7:L89,AF90,G7:G89)</f>
        <v>0</v>
      </c>
      <c r="AG91" t="s">
        <v>429</v>
      </c>
    </row>
    <row r="92" spans="1:60" x14ac:dyDescent="0.2">
      <c r="C92" s="263"/>
      <c r="D92" s="10"/>
      <c r="AG92" t="s">
        <v>431</v>
      </c>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UCRHjKQNKGla5EU6VLXIzvAFPBNVXTjTpxPPqcOjNNEVrm/s4h50n4m1QxxpVRVKI+gT/rACTLtplI/Qtodzg==" saltValue="1sMVjspe13HugjjLlUd+H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5F72B-E573-4427-BF96-D181A2361E0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101</v>
      </c>
      <c r="C3" s="201" t="s">
        <v>102</v>
      </c>
      <c r="D3" s="199"/>
      <c r="E3" s="199"/>
      <c r="F3" s="199"/>
      <c r="G3" s="200"/>
      <c r="AC3" s="176" t="s">
        <v>321</v>
      </c>
      <c r="AG3" t="s">
        <v>323</v>
      </c>
    </row>
    <row r="4" spans="1:60" ht="24.95" customHeight="1" x14ac:dyDescent="0.2">
      <c r="A4" s="202" t="s">
        <v>9</v>
      </c>
      <c r="B4" s="203" t="s">
        <v>103</v>
      </c>
      <c r="C4" s="204" t="s">
        <v>104</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244</v>
      </c>
      <c r="C8" s="256" t="s">
        <v>104</v>
      </c>
      <c r="D8" s="231"/>
      <c r="E8" s="232"/>
      <c r="F8" s="233"/>
      <c r="G8" s="233">
        <f>SUMIF(AG9:AG13,"&lt;&gt;NOR",G9:G13)</f>
        <v>0</v>
      </c>
      <c r="H8" s="233"/>
      <c r="I8" s="233">
        <f>SUM(I9:I13)</f>
        <v>0</v>
      </c>
      <c r="J8" s="233"/>
      <c r="K8" s="233">
        <f>SUM(K9:K13)</f>
        <v>0</v>
      </c>
      <c r="L8" s="233"/>
      <c r="M8" s="233">
        <f>SUM(M9:M13)</f>
        <v>0</v>
      </c>
      <c r="N8" s="232"/>
      <c r="O8" s="232">
        <f>SUM(O9:O13)</f>
        <v>0</v>
      </c>
      <c r="P8" s="232"/>
      <c r="Q8" s="232">
        <f>SUM(Q9:Q13)</f>
        <v>0</v>
      </c>
      <c r="R8" s="233"/>
      <c r="S8" s="233"/>
      <c r="T8" s="234"/>
      <c r="U8" s="228"/>
      <c r="V8" s="228">
        <f>SUM(V9:V13)</f>
        <v>0</v>
      </c>
      <c r="W8" s="228"/>
      <c r="X8" s="228"/>
      <c r="Y8" s="228"/>
      <c r="AG8" t="s">
        <v>348</v>
      </c>
    </row>
    <row r="9" spans="1:60" ht="22.5" outlineLevel="1" x14ac:dyDescent="0.2">
      <c r="A9" s="249">
        <v>1</v>
      </c>
      <c r="B9" s="250" t="s">
        <v>1806</v>
      </c>
      <c r="C9" s="260" t="s">
        <v>2783</v>
      </c>
      <c r="D9" s="251" t="s">
        <v>1751</v>
      </c>
      <c r="E9" s="252">
        <v>1</v>
      </c>
      <c r="F9" s="253"/>
      <c r="G9" s="254">
        <f>ROUND(E9*F9,2)</f>
        <v>0</v>
      </c>
      <c r="H9" s="253"/>
      <c r="I9" s="254">
        <f>ROUND(E9*H9,2)</f>
        <v>0</v>
      </c>
      <c r="J9" s="253"/>
      <c r="K9" s="254">
        <f>ROUND(E9*J9,2)</f>
        <v>0</v>
      </c>
      <c r="L9" s="254">
        <v>21</v>
      </c>
      <c r="M9" s="254">
        <f>G9*(1+L9/100)</f>
        <v>0</v>
      </c>
      <c r="N9" s="252">
        <v>0</v>
      </c>
      <c r="O9" s="252">
        <f>ROUND(E9*N9,2)</f>
        <v>0</v>
      </c>
      <c r="P9" s="252">
        <v>0</v>
      </c>
      <c r="Q9" s="252">
        <f>ROUND(E9*P9,2)</f>
        <v>0</v>
      </c>
      <c r="R9" s="254"/>
      <c r="S9" s="254" t="s">
        <v>413</v>
      </c>
      <c r="T9" s="255" t="s">
        <v>353</v>
      </c>
      <c r="U9" s="223">
        <v>0</v>
      </c>
      <c r="V9" s="223">
        <f>ROUND(E9*U9,2)</f>
        <v>0</v>
      </c>
      <c r="W9" s="223"/>
      <c r="X9" s="223" t="s">
        <v>437</v>
      </c>
      <c r="Y9" s="223" t="s">
        <v>355</v>
      </c>
      <c r="Z9" s="212"/>
      <c r="AA9" s="212"/>
      <c r="AB9" s="212"/>
      <c r="AC9" s="212"/>
      <c r="AD9" s="212"/>
      <c r="AE9" s="212"/>
      <c r="AF9" s="212"/>
      <c r="AG9" s="212" t="s">
        <v>1695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1808</v>
      </c>
      <c r="C10" s="260" t="s">
        <v>2784</v>
      </c>
      <c r="D10" s="251" t="s">
        <v>1923</v>
      </c>
      <c r="E10" s="252">
        <v>100</v>
      </c>
      <c r="F10" s="253"/>
      <c r="G10" s="254">
        <f>ROUND(E10*F10,2)</f>
        <v>0</v>
      </c>
      <c r="H10" s="253"/>
      <c r="I10" s="254">
        <f>ROUND(E10*H10,2)</f>
        <v>0</v>
      </c>
      <c r="J10" s="253"/>
      <c r="K10" s="254">
        <f>ROUND(E10*J10,2)</f>
        <v>0</v>
      </c>
      <c r="L10" s="254">
        <v>21</v>
      </c>
      <c r="M10" s="254">
        <f>G10*(1+L10/100)</f>
        <v>0</v>
      </c>
      <c r="N10" s="252">
        <v>0</v>
      </c>
      <c r="O10" s="252">
        <f>ROUND(E10*N10,2)</f>
        <v>0</v>
      </c>
      <c r="P10" s="252">
        <v>0</v>
      </c>
      <c r="Q10" s="252">
        <f>ROUND(E10*P10,2)</f>
        <v>0</v>
      </c>
      <c r="R10" s="254"/>
      <c r="S10" s="254" t="s">
        <v>413</v>
      </c>
      <c r="T10" s="255" t="s">
        <v>353</v>
      </c>
      <c r="U10" s="223">
        <v>0</v>
      </c>
      <c r="V10" s="223">
        <f>ROUND(E10*U10,2)</f>
        <v>0</v>
      </c>
      <c r="W10" s="223"/>
      <c r="X10" s="223" t="s">
        <v>437</v>
      </c>
      <c r="Y10" s="223" t="s">
        <v>355</v>
      </c>
      <c r="Z10" s="212"/>
      <c r="AA10" s="212"/>
      <c r="AB10" s="212"/>
      <c r="AC10" s="212"/>
      <c r="AD10" s="212"/>
      <c r="AE10" s="212"/>
      <c r="AF10" s="212"/>
      <c r="AG10" s="212" t="s">
        <v>1695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1810</v>
      </c>
      <c r="C11" s="260" t="s">
        <v>2785</v>
      </c>
      <c r="D11" s="251" t="s">
        <v>450</v>
      </c>
      <c r="E11" s="252">
        <v>15</v>
      </c>
      <c r="F11" s="253"/>
      <c r="G11" s="254">
        <f>ROUND(E11*F11,2)</f>
        <v>0</v>
      </c>
      <c r="H11" s="253"/>
      <c r="I11" s="254">
        <f>ROUND(E11*H11,2)</f>
        <v>0</v>
      </c>
      <c r="J11" s="253"/>
      <c r="K11" s="254">
        <f>ROUND(E11*J11,2)</f>
        <v>0</v>
      </c>
      <c r="L11" s="254">
        <v>21</v>
      </c>
      <c r="M11" s="254">
        <f>G11*(1+L11/100)</f>
        <v>0</v>
      </c>
      <c r="N11" s="252">
        <v>0</v>
      </c>
      <c r="O11" s="252">
        <f>ROUND(E11*N11,2)</f>
        <v>0</v>
      </c>
      <c r="P11" s="252">
        <v>0</v>
      </c>
      <c r="Q11" s="252">
        <f>ROUND(E11*P11,2)</f>
        <v>0</v>
      </c>
      <c r="R11" s="254"/>
      <c r="S11" s="254" t="s">
        <v>413</v>
      </c>
      <c r="T11" s="255" t="s">
        <v>353</v>
      </c>
      <c r="U11" s="223">
        <v>0</v>
      </c>
      <c r="V11" s="223">
        <f>ROUND(E11*U11,2)</f>
        <v>0</v>
      </c>
      <c r="W11" s="223"/>
      <c r="X11" s="223" t="s">
        <v>437</v>
      </c>
      <c r="Y11" s="223" t="s">
        <v>355</v>
      </c>
      <c r="Z11" s="212"/>
      <c r="AA11" s="212"/>
      <c r="AB11" s="212"/>
      <c r="AC11" s="212"/>
      <c r="AD11" s="212"/>
      <c r="AE11" s="212"/>
      <c r="AF11" s="212"/>
      <c r="AG11" s="212" t="s">
        <v>1695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4</v>
      </c>
      <c r="B12" s="250" t="s">
        <v>1812</v>
      </c>
      <c r="C12" s="260" t="s">
        <v>2786</v>
      </c>
      <c r="D12" s="251" t="s">
        <v>1923</v>
      </c>
      <c r="E12" s="252">
        <v>20</v>
      </c>
      <c r="F12" s="253"/>
      <c r="G12" s="254">
        <f>ROUND(E12*F12,2)</f>
        <v>0</v>
      </c>
      <c r="H12" s="253"/>
      <c r="I12" s="254">
        <f>ROUND(E12*H12,2)</f>
        <v>0</v>
      </c>
      <c r="J12" s="253"/>
      <c r="K12" s="254">
        <f>ROUND(E12*J12,2)</f>
        <v>0</v>
      </c>
      <c r="L12" s="254">
        <v>21</v>
      </c>
      <c r="M12" s="254">
        <f>G12*(1+L12/100)</f>
        <v>0</v>
      </c>
      <c r="N12" s="252">
        <v>0</v>
      </c>
      <c r="O12" s="252">
        <f>ROUND(E12*N12,2)</f>
        <v>0</v>
      </c>
      <c r="P12" s="252">
        <v>0</v>
      </c>
      <c r="Q12" s="252">
        <f>ROUND(E12*P12,2)</f>
        <v>0</v>
      </c>
      <c r="R12" s="254"/>
      <c r="S12" s="254" t="s">
        <v>413</v>
      </c>
      <c r="T12" s="255" t="s">
        <v>353</v>
      </c>
      <c r="U12" s="223">
        <v>0</v>
      </c>
      <c r="V12" s="223">
        <f>ROUND(E12*U12,2)</f>
        <v>0</v>
      </c>
      <c r="W12" s="223"/>
      <c r="X12" s="223" t="s">
        <v>437</v>
      </c>
      <c r="Y12" s="223" t="s">
        <v>355</v>
      </c>
      <c r="Z12" s="212"/>
      <c r="AA12" s="212"/>
      <c r="AB12" s="212"/>
      <c r="AC12" s="212"/>
      <c r="AD12" s="212"/>
      <c r="AE12" s="212"/>
      <c r="AF12" s="212"/>
      <c r="AG12" s="212" t="s">
        <v>1695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49">
        <v>5</v>
      </c>
      <c r="B13" s="250" t="s">
        <v>1814</v>
      </c>
      <c r="C13" s="260" t="s">
        <v>2787</v>
      </c>
      <c r="D13" s="251" t="s">
        <v>450</v>
      </c>
      <c r="E13" s="252">
        <v>10</v>
      </c>
      <c r="F13" s="253"/>
      <c r="G13" s="254">
        <f>ROUND(E13*F13,2)</f>
        <v>0</v>
      </c>
      <c r="H13" s="253"/>
      <c r="I13" s="254">
        <f>ROUND(E13*H13,2)</f>
        <v>0</v>
      </c>
      <c r="J13" s="253"/>
      <c r="K13" s="254">
        <f>ROUND(E13*J13,2)</f>
        <v>0</v>
      </c>
      <c r="L13" s="254">
        <v>21</v>
      </c>
      <c r="M13" s="254">
        <f>G13*(1+L13/100)</f>
        <v>0</v>
      </c>
      <c r="N13" s="252">
        <v>0</v>
      </c>
      <c r="O13" s="252">
        <f>ROUND(E13*N13,2)</f>
        <v>0</v>
      </c>
      <c r="P13" s="252">
        <v>0</v>
      </c>
      <c r="Q13" s="252">
        <f>ROUND(E13*P13,2)</f>
        <v>0</v>
      </c>
      <c r="R13" s="254"/>
      <c r="S13" s="254" t="s">
        <v>413</v>
      </c>
      <c r="T13" s="255" t="s">
        <v>353</v>
      </c>
      <c r="U13" s="223">
        <v>0</v>
      </c>
      <c r="V13" s="223">
        <f>ROUND(E13*U13,2)</f>
        <v>0</v>
      </c>
      <c r="W13" s="223"/>
      <c r="X13" s="223" t="s">
        <v>437</v>
      </c>
      <c r="Y13" s="223" t="s">
        <v>355</v>
      </c>
      <c r="Z13" s="212"/>
      <c r="AA13" s="212"/>
      <c r="AB13" s="212"/>
      <c r="AC13" s="212"/>
      <c r="AD13" s="212"/>
      <c r="AE13" s="212"/>
      <c r="AF13" s="212"/>
      <c r="AG13" s="212" t="s">
        <v>1695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347</v>
      </c>
      <c r="B14" s="230" t="s">
        <v>276</v>
      </c>
      <c r="C14" s="256" t="s">
        <v>277</v>
      </c>
      <c r="D14" s="231"/>
      <c r="E14" s="232"/>
      <c r="F14" s="233"/>
      <c r="G14" s="233">
        <f>SUMIF(AG15:AG18,"&lt;&gt;NOR",G15:G18)</f>
        <v>0</v>
      </c>
      <c r="H14" s="233"/>
      <c r="I14" s="233">
        <f>SUM(I15:I18)</f>
        <v>0</v>
      </c>
      <c r="J14" s="233"/>
      <c r="K14" s="233">
        <f>SUM(K15:K18)</f>
        <v>0</v>
      </c>
      <c r="L14" s="233"/>
      <c r="M14" s="233">
        <f>SUM(M15:M18)</f>
        <v>0</v>
      </c>
      <c r="N14" s="232"/>
      <c r="O14" s="232">
        <f>SUM(O15:O18)</f>
        <v>0</v>
      </c>
      <c r="P14" s="232"/>
      <c r="Q14" s="232">
        <f>SUM(Q15:Q18)</f>
        <v>0</v>
      </c>
      <c r="R14" s="233"/>
      <c r="S14" s="233"/>
      <c r="T14" s="234"/>
      <c r="U14" s="228"/>
      <c r="V14" s="228">
        <f>SUM(V15:V18)</f>
        <v>0</v>
      </c>
      <c r="W14" s="228"/>
      <c r="X14" s="228"/>
      <c r="Y14" s="228"/>
      <c r="AG14" t="s">
        <v>348</v>
      </c>
    </row>
    <row r="15" spans="1:60" outlineLevel="1" x14ac:dyDescent="0.2">
      <c r="A15" s="249">
        <v>6</v>
      </c>
      <c r="B15" s="250" t="s">
        <v>1816</v>
      </c>
      <c r="C15" s="260" t="s">
        <v>2788</v>
      </c>
      <c r="D15" s="251" t="s">
        <v>862</v>
      </c>
      <c r="E15" s="252">
        <v>1</v>
      </c>
      <c r="F15" s="253"/>
      <c r="G15" s="254">
        <f>ROUND(E15*F15,2)</f>
        <v>0</v>
      </c>
      <c r="H15" s="253"/>
      <c r="I15" s="254">
        <f>ROUND(E15*H15,2)</f>
        <v>0</v>
      </c>
      <c r="J15" s="253"/>
      <c r="K15" s="254">
        <f>ROUND(E15*J15,2)</f>
        <v>0</v>
      </c>
      <c r="L15" s="254">
        <v>21</v>
      </c>
      <c r="M15" s="254">
        <f>G15*(1+L15/100)</f>
        <v>0</v>
      </c>
      <c r="N15" s="252">
        <v>0</v>
      </c>
      <c r="O15" s="252">
        <f>ROUND(E15*N15,2)</f>
        <v>0</v>
      </c>
      <c r="P15" s="252">
        <v>0</v>
      </c>
      <c r="Q15" s="252">
        <f>ROUND(E15*P15,2)</f>
        <v>0</v>
      </c>
      <c r="R15" s="254"/>
      <c r="S15" s="254" t="s">
        <v>413</v>
      </c>
      <c r="T15" s="255" t="s">
        <v>353</v>
      </c>
      <c r="U15" s="223">
        <v>0</v>
      </c>
      <c r="V15" s="223">
        <f>ROUND(E15*U15,2)</f>
        <v>0</v>
      </c>
      <c r="W15" s="223"/>
      <c r="X15" s="223" t="s">
        <v>437</v>
      </c>
      <c r="Y15" s="223" t="s">
        <v>355</v>
      </c>
      <c r="Z15" s="212"/>
      <c r="AA15" s="212"/>
      <c r="AB15" s="212"/>
      <c r="AC15" s="212"/>
      <c r="AD15" s="212"/>
      <c r="AE15" s="212"/>
      <c r="AF15" s="212"/>
      <c r="AG15" s="212" t="s">
        <v>1879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7</v>
      </c>
      <c r="B16" s="250" t="s">
        <v>1818</v>
      </c>
      <c r="C16" s="260" t="s">
        <v>2789</v>
      </c>
      <c r="D16" s="251" t="s">
        <v>862</v>
      </c>
      <c r="E16" s="252">
        <v>1</v>
      </c>
      <c r="F16" s="253"/>
      <c r="G16" s="254">
        <f>ROUND(E16*F16,2)</f>
        <v>0</v>
      </c>
      <c r="H16" s="253"/>
      <c r="I16" s="254">
        <f>ROUND(E16*H16,2)</f>
        <v>0</v>
      </c>
      <c r="J16" s="253"/>
      <c r="K16" s="254">
        <f>ROUND(E16*J16,2)</f>
        <v>0</v>
      </c>
      <c r="L16" s="254">
        <v>21</v>
      </c>
      <c r="M16" s="254">
        <f>G16*(1+L16/100)</f>
        <v>0</v>
      </c>
      <c r="N16" s="252">
        <v>0</v>
      </c>
      <c r="O16" s="252">
        <f>ROUND(E16*N16,2)</f>
        <v>0</v>
      </c>
      <c r="P16" s="252">
        <v>0</v>
      </c>
      <c r="Q16" s="252">
        <f>ROUND(E16*P16,2)</f>
        <v>0</v>
      </c>
      <c r="R16" s="254"/>
      <c r="S16" s="254" t="s">
        <v>413</v>
      </c>
      <c r="T16" s="255" t="s">
        <v>353</v>
      </c>
      <c r="U16" s="223">
        <v>0</v>
      </c>
      <c r="V16" s="223">
        <f>ROUND(E16*U16,2)</f>
        <v>0</v>
      </c>
      <c r="W16" s="223"/>
      <c r="X16" s="223" t="s">
        <v>437</v>
      </c>
      <c r="Y16" s="223" t="s">
        <v>355</v>
      </c>
      <c r="Z16" s="212"/>
      <c r="AA16" s="212"/>
      <c r="AB16" s="212"/>
      <c r="AC16" s="212"/>
      <c r="AD16" s="212"/>
      <c r="AE16" s="212"/>
      <c r="AF16" s="212"/>
      <c r="AG16" s="212" t="s">
        <v>1879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8</v>
      </c>
      <c r="B17" s="250" t="s">
        <v>1733</v>
      </c>
      <c r="C17" s="260" t="s">
        <v>1941</v>
      </c>
      <c r="D17" s="251" t="s">
        <v>862</v>
      </c>
      <c r="E17" s="252">
        <v>1</v>
      </c>
      <c r="F17" s="253"/>
      <c r="G17" s="254">
        <f>ROUND(E17*F17,2)</f>
        <v>0</v>
      </c>
      <c r="H17" s="253"/>
      <c r="I17" s="254">
        <f>ROUND(E17*H17,2)</f>
        <v>0</v>
      </c>
      <c r="J17" s="253"/>
      <c r="K17" s="254">
        <f>ROUND(E17*J17,2)</f>
        <v>0</v>
      </c>
      <c r="L17" s="254">
        <v>21</v>
      </c>
      <c r="M17" s="254">
        <f>G17*(1+L17/100)</f>
        <v>0</v>
      </c>
      <c r="N17" s="252">
        <v>0</v>
      </c>
      <c r="O17" s="252">
        <f>ROUND(E17*N17,2)</f>
        <v>0</v>
      </c>
      <c r="P17" s="252">
        <v>0</v>
      </c>
      <c r="Q17" s="252">
        <f>ROUND(E17*P17,2)</f>
        <v>0</v>
      </c>
      <c r="R17" s="254"/>
      <c r="S17" s="254" t="s">
        <v>413</v>
      </c>
      <c r="T17" s="255" t="s">
        <v>353</v>
      </c>
      <c r="U17" s="223">
        <v>0</v>
      </c>
      <c r="V17" s="223">
        <f>ROUND(E17*U17,2)</f>
        <v>0</v>
      </c>
      <c r="W17" s="223"/>
      <c r="X17" s="223" t="s">
        <v>437</v>
      </c>
      <c r="Y17" s="223" t="s">
        <v>355</v>
      </c>
      <c r="Z17" s="212"/>
      <c r="AA17" s="212"/>
      <c r="AB17" s="212"/>
      <c r="AC17" s="212"/>
      <c r="AD17" s="212"/>
      <c r="AE17" s="212"/>
      <c r="AF17" s="212"/>
      <c r="AG17" s="212" t="s">
        <v>1879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9">
        <v>9</v>
      </c>
      <c r="B18" s="240" t="s">
        <v>1735</v>
      </c>
      <c r="C18" s="257" t="s">
        <v>1942</v>
      </c>
      <c r="D18" s="241" t="s">
        <v>862</v>
      </c>
      <c r="E18" s="242">
        <v>1</v>
      </c>
      <c r="F18" s="243"/>
      <c r="G18" s="244">
        <f>ROUND(E18*F18,2)</f>
        <v>0</v>
      </c>
      <c r="H18" s="243"/>
      <c r="I18" s="244">
        <f>ROUND(E18*H18,2)</f>
        <v>0</v>
      </c>
      <c r="J18" s="243"/>
      <c r="K18" s="244">
        <f>ROUND(E18*J18,2)</f>
        <v>0</v>
      </c>
      <c r="L18" s="244">
        <v>21</v>
      </c>
      <c r="M18" s="244">
        <f>G18*(1+L18/100)</f>
        <v>0</v>
      </c>
      <c r="N18" s="242">
        <v>0</v>
      </c>
      <c r="O18" s="242">
        <f>ROUND(E18*N18,2)</f>
        <v>0</v>
      </c>
      <c r="P18" s="242">
        <v>0</v>
      </c>
      <c r="Q18" s="242">
        <f>ROUND(E18*P18,2)</f>
        <v>0</v>
      </c>
      <c r="R18" s="244"/>
      <c r="S18" s="244" t="s">
        <v>413</v>
      </c>
      <c r="T18" s="245" t="s">
        <v>353</v>
      </c>
      <c r="U18" s="223">
        <v>0</v>
      </c>
      <c r="V18" s="223">
        <f>ROUND(E18*U18,2)</f>
        <v>0</v>
      </c>
      <c r="W18" s="223"/>
      <c r="X18" s="223" t="s">
        <v>437</v>
      </c>
      <c r="Y18" s="223" t="s">
        <v>355</v>
      </c>
      <c r="Z18" s="212"/>
      <c r="AA18" s="212"/>
      <c r="AB18" s="212"/>
      <c r="AC18" s="212"/>
      <c r="AD18" s="212"/>
      <c r="AE18" s="212"/>
      <c r="AF18" s="212"/>
      <c r="AG18" s="212" t="s">
        <v>1879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3"/>
      <c r="B19" s="4"/>
      <c r="C19" s="261"/>
      <c r="D19" s="6"/>
      <c r="E19" s="3"/>
      <c r="F19" s="3"/>
      <c r="G19" s="3"/>
      <c r="H19" s="3"/>
      <c r="I19" s="3"/>
      <c r="J19" s="3"/>
      <c r="K19" s="3"/>
      <c r="L19" s="3"/>
      <c r="M19" s="3"/>
      <c r="N19" s="3"/>
      <c r="O19" s="3"/>
      <c r="P19" s="3"/>
      <c r="Q19" s="3"/>
      <c r="R19" s="3"/>
      <c r="S19" s="3"/>
      <c r="T19" s="3"/>
      <c r="U19" s="3"/>
      <c r="V19" s="3"/>
      <c r="W19" s="3"/>
      <c r="X19" s="3"/>
      <c r="Y19" s="3"/>
      <c r="AE19">
        <v>12</v>
      </c>
      <c r="AF19">
        <v>21</v>
      </c>
      <c r="AG19" t="s">
        <v>333</v>
      </c>
    </row>
    <row r="20" spans="1:60" x14ac:dyDescent="0.2">
      <c r="A20" s="215"/>
      <c r="B20" s="216" t="s">
        <v>29</v>
      </c>
      <c r="C20" s="262"/>
      <c r="D20" s="217"/>
      <c r="E20" s="218"/>
      <c r="F20" s="218"/>
      <c r="G20" s="238">
        <f>G8+G14</f>
        <v>0</v>
      </c>
      <c r="H20" s="3"/>
      <c r="I20" s="3"/>
      <c r="J20" s="3"/>
      <c r="K20" s="3"/>
      <c r="L20" s="3"/>
      <c r="M20" s="3"/>
      <c r="N20" s="3"/>
      <c r="O20" s="3"/>
      <c r="P20" s="3"/>
      <c r="Q20" s="3"/>
      <c r="R20" s="3"/>
      <c r="S20" s="3"/>
      <c r="T20" s="3"/>
      <c r="U20" s="3"/>
      <c r="V20" s="3"/>
      <c r="W20" s="3"/>
      <c r="X20" s="3"/>
      <c r="Y20" s="3"/>
      <c r="AE20">
        <f>SUMIF(L7:L18,AE19,G7:G18)</f>
        <v>0</v>
      </c>
      <c r="AF20">
        <f>SUMIF(L7:L18,AF19,G7:G18)</f>
        <v>0</v>
      </c>
      <c r="AG20" t="s">
        <v>429</v>
      </c>
    </row>
    <row r="21" spans="1:60" x14ac:dyDescent="0.2">
      <c r="C21" s="263"/>
      <c r="D21" s="10"/>
      <c r="AG21" t="s">
        <v>431</v>
      </c>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NH3bsa98Npp8P4HzAn9+yAeqs5ubdmR2p0uhCkc35shbq2r+sPcJdc5nq6WGUeLoTaUXmnp1LKLvy6acwvghg==" saltValue="61IUnWxKn3ezWIA7mqRQM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2B92-53BD-4946-90D4-95FBA265620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105</v>
      </c>
      <c r="C3" s="201" t="s">
        <v>106</v>
      </c>
      <c r="D3" s="199"/>
      <c r="E3" s="199"/>
      <c r="F3" s="199"/>
      <c r="G3" s="200"/>
      <c r="AC3" s="176" t="s">
        <v>321</v>
      </c>
      <c r="AG3" t="s">
        <v>323</v>
      </c>
    </row>
    <row r="4" spans="1:60" ht="24.95" customHeight="1" x14ac:dyDescent="0.2">
      <c r="A4" s="202" t="s">
        <v>9</v>
      </c>
      <c r="B4" s="203" t="s">
        <v>107</v>
      </c>
      <c r="C4" s="204" t="s">
        <v>106</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202</v>
      </c>
      <c r="C8" s="256" t="s">
        <v>203</v>
      </c>
      <c r="D8" s="231"/>
      <c r="E8" s="232"/>
      <c r="F8" s="233"/>
      <c r="G8" s="233">
        <f>SUMIF(AG9:AG75,"&lt;&gt;NOR",G9:G75)</f>
        <v>0</v>
      </c>
      <c r="H8" s="233"/>
      <c r="I8" s="233">
        <f>SUM(I9:I75)</f>
        <v>0</v>
      </c>
      <c r="J8" s="233"/>
      <c r="K8" s="233">
        <f>SUM(K9:K75)</f>
        <v>0</v>
      </c>
      <c r="L8" s="233"/>
      <c r="M8" s="233">
        <f>SUM(M9:M75)</f>
        <v>0</v>
      </c>
      <c r="N8" s="232"/>
      <c r="O8" s="232">
        <f>SUM(O9:O75)</f>
        <v>26.270000000000003</v>
      </c>
      <c r="P8" s="232"/>
      <c r="Q8" s="232">
        <f>SUM(Q9:Q75)</f>
        <v>278.92</v>
      </c>
      <c r="R8" s="233"/>
      <c r="S8" s="233"/>
      <c r="T8" s="234"/>
      <c r="U8" s="228"/>
      <c r="V8" s="228">
        <f>SUM(V9:V75)</f>
        <v>357.66999999999996</v>
      </c>
      <c r="W8" s="228"/>
      <c r="X8" s="228"/>
      <c r="Y8" s="228"/>
      <c r="AG8" t="s">
        <v>348</v>
      </c>
    </row>
    <row r="9" spans="1:60" ht="22.5" outlineLevel="1" x14ac:dyDescent="0.2">
      <c r="A9" s="239">
        <v>1</v>
      </c>
      <c r="B9" s="240" t="s">
        <v>2386</v>
      </c>
      <c r="C9" s="257" t="s">
        <v>2387</v>
      </c>
      <c r="D9" s="241" t="s">
        <v>486</v>
      </c>
      <c r="E9" s="242">
        <v>290</v>
      </c>
      <c r="F9" s="243"/>
      <c r="G9" s="244">
        <f>ROUND(E9*F9,2)</f>
        <v>0</v>
      </c>
      <c r="H9" s="243"/>
      <c r="I9" s="244">
        <f>ROUND(E9*H9,2)</f>
        <v>0</v>
      </c>
      <c r="J9" s="243"/>
      <c r="K9" s="244">
        <f>ROUND(E9*J9,2)</f>
        <v>0</v>
      </c>
      <c r="L9" s="244">
        <v>21</v>
      </c>
      <c r="M9" s="244">
        <f>G9*(1+L9/100)</f>
        <v>0</v>
      </c>
      <c r="N9" s="242">
        <v>0</v>
      </c>
      <c r="O9" s="242">
        <f>ROUND(E9*N9,2)</f>
        <v>0</v>
      </c>
      <c r="P9" s="242">
        <v>0</v>
      </c>
      <c r="Q9" s="242">
        <f>ROUND(E9*P9,2)</f>
        <v>0</v>
      </c>
      <c r="R9" s="244" t="s">
        <v>2388</v>
      </c>
      <c r="S9" s="244" t="s">
        <v>352</v>
      </c>
      <c r="T9" s="245" t="s">
        <v>352</v>
      </c>
      <c r="U9" s="223">
        <v>0.01</v>
      </c>
      <c r="V9" s="223">
        <f>ROUND(E9*U9,2)</f>
        <v>2.9</v>
      </c>
      <c r="W9" s="223"/>
      <c r="X9" s="223" t="s">
        <v>437</v>
      </c>
      <c r="Y9" s="223" t="s">
        <v>355</v>
      </c>
      <c r="Z9" s="212"/>
      <c r="AA9" s="212"/>
      <c r="AB9" s="212"/>
      <c r="AC9" s="212"/>
      <c r="AD9" s="212"/>
      <c r="AE9" s="212"/>
      <c r="AF9" s="212"/>
      <c r="AG9" s="212" t="s">
        <v>438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73" t="s">
        <v>2389</v>
      </c>
      <c r="D10" s="270"/>
      <c r="E10" s="270"/>
      <c r="F10" s="270"/>
      <c r="G10" s="270"/>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440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74" t="s">
        <v>2790</v>
      </c>
      <c r="D11" s="264"/>
      <c r="E11" s="265">
        <v>290</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442</v>
      </c>
      <c r="AH11" s="212">
        <v>5</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9">
        <v>2</v>
      </c>
      <c r="B12" s="240" t="s">
        <v>2391</v>
      </c>
      <c r="C12" s="257" t="s">
        <v>2392</v>
      </c>
      <c r="D12" s="241" t="s">
        <v>486</v>
      </c>
      <c r="E12" s="242">
        <v>290</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t="s">
        <v>436</v>
      </c>
      <c r="S12" s="244" t="s">
        <v>352</v>
      </c>
      <c r="T12" s="245" t="s">
        <v>352</v>
      </c>
      <c r="U12" s="223">
        <v>0.17</v>
      </c>
      <c r="V12" s="223">
        <f>ROUND(E12*U12,2)</f>
        <v>49.3</v>
      </c>
      <c r="W12" s="223"/>
      <c r="X12" s="223" t="s">
        <v>437</v>
      </c>
      <c r="Y12" s="223" t="s">
        <v>355</v>
      </c>
      <c r="Z12" s="212"/>
      <c r="AA12" s="212"/>
      <c r="AB12" s="212"/>
      <c r="AC12" s="212"/>
      <c r="AD12" s="212"/>
      <c r="AE12" s="212"/>
      <c r="AF12" s="212"/>
      <c r="AG12" s="212" t="s">
        <v>438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2" x14ac:dyDescent="0.2">
      <c r="A13" s="219"/>
      <c r="B13" s="220"/>
      <c r="C13" s="273" t="s">
        <v>2393</v>
      </c>
      <c r="D13" s="270"/>
      <c r="E13" s="270"/>
      <c r="F13" s="270"/>
      <c r="G13" s="270"/>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440</v>
      </c>
      <c r="AH13" s="212"/>
      <c r="AI13" s="212"/>
      <c r="AJ13" s="212"/>
      <c r="AK13" s="212"/>
      <c r="AL13" s="212"/>
      <c r="AM13" s="212"/>
      <c r="AN13" s="212"/>
      <c r="AO13" s="212"/>
      <c r="AP13" s="212"/>
      <c r="AQ13" s="212"/>
      <c r="AR13" s="212"/>
      <c r="AS13" s="212"/>
      <c r="AT13" s="212"/>
      <c r="AU13" s="212"/>
      <c r="AV13" s="212"/>
      <c r="AW13" s="212"/>
      <c r="AX13" s="212"/>
      <c r="AY13" s="212"/>
      <c r="AZ13" s="212"/>
      <c r="BA13" s="247" t="str">
        <f>C13</f>
        <v>s odstraněním kořenů a s případným nutným odklizením křovin a stromů na hromady na vzdálenost do 50 m nebo s naložením na dopravní prostředek, do sklonu terénu 1 : 5,</v>
      </c>
      <c r="BB13" s="212"/>
      <c r="BC13" s="212"/>
      <c r="BD13" s="212"/>
      <c r="BE13" s="212"/>
      <c r="BF13" s="212"/>
      <c r="BG13" s="212"/>
      <c r="BH13" s="212"/>
    </row>
    <row r="14" spans="1:60" ht="22.5" outlineLevel="2" x14ac:dyDescent="0.2">
      <c r="A14" s="219"/>
      <c r="B14" s="220"/>
      <c r="C14" s="274" t="s">
        <v>2791</v>
      </c>
      <c r="D14" s="264"/>
      <c r="E14" s="265">
        <v>290</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442</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9">
        <v>3</v>
      </c>
      <c r="B15" s="240" t="s">
        <v>2792</v>
      </c>
      <c r="C15" s="257" t="s">
        <v>2793</v>
      </c>
      <c r="D15" s="241" t="s">
        <v>486</v>
      </c>
      <c r="E15" s="242">
        <v>274</v>
      </c>
      <c r="F15" s="243"/>
      <c r="G15" s="244">
        <f>ROUND(E15*F15,2)</f>
        <v>0</v>
      </c>
      <c r="H15" s="243"/>
      <c r="I15" s="244">
        <f>ROUND(E15*H15,2)</f>
        <v>0</v>
      </c>
      <c r="J15" s="243"/>
      <c r="K15" s="244">
        <f>ROUND(E15*J15,2)</f>
        <v>0</v>
      </c>
      <c r="L15" s="244">
        <v>21</v>
      </c>
      <c r="M15" s="244">
        <f>G15*(1+L15/100)</f>
        <v>0</v>
      </c>
      <c r="N15" s="242">
        <v>0</v>
      </c>
      <c r="O15" s="242">
        <f>ROUND(E15*N15,2)</f>
        <v>0</v>
      </c>
      <c r="P15" s="242">
        <v>0.35199999999999998</v>
      </c>
      <c r="Q15" s="242">
        <f>ROUND(E15*P15,2)</f>
        <v>96.45</v>
      </c>
      <c r="R15" s="244" t="s">
        <v>937</v>
      </c>
      <c r="S15" s="244" t="s">
        <v>352</v>
      </c>
      <c r="T15" s="245" t="s">
        <v>352</v>
      </c>
      <c r="U15" s="223">
        <v>4.2000000000000003E-2</v>
      </c>
      <c r="V15" s="223">
        <f>ROUND(E15*U15,2)</f>
        <v>11.51</v>
      </c>
      <c r="W15" s="223"/>
      <c r="X15" s="223" t="s">
        <v>437</v>
      </c>
      <c r="Y15" s="223" t="s">
        <v>355</v>
      </c>
      <c r="Z15" s="212"/>
      <c r="AA15" s="212"/>
      <c r="AB15" s="212"/>
      <c r="AC15" s="212"/>
      <c r="AD15" s="212"/>
      <c r="AE15" s="212"/>
      <c r="AF15" s="212"/>
      <c r="AG15" s="212" t="s">
        <v>438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74" t="s">
        <v>2794</v>
      </c>
      <c r="D16" s="264"/>
      <c r="E16" s="265">
        <v>247</v>
      </c>
      <c r="F16" s="223"/>
      <c r="G16" s="22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442</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74" t="s">
        <v>2795</v>
      </c>
      <c r="D17" s="264"/>
      <c r="E17" s="265">
        <v>27</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442</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75" t="s">
        <v>459</v>
      </c>
      <c r="D18" s="266"/>
      <c r="E18" s="267">
        <v>274</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442</v>
      </c>
      <c r="AH18" s="212">
        <v>1</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9">
        <v>4</v>
      </c>
      <c r="B19" s="240" t="s">
        <v>2796</v>
      </c>
      <c r="C19" s="257" t="s">
        <v>2797</v>
      </c>
      <c r="D19" s="241" t="s">
        <v>486</v>
      </c>
      <c r="E19" s="242">
        <v>548</v>
      </c>
      <c r="F19" s="243"/>
      <c r="G19" s="244">
        <f>ROUND(E19*F19,2)</f>
        <v>0</v>
      </c>
      <c r="H19" s="243"/>
      <c r="I19" s="244">
        <f>ROUND(E19*H19,2)</f>
        <v>0</v>
      </c>
      <c r="J19" s="243"/>
      <c r="K19" s="244">
        <f>ROUND(E19*J19,2)</f>
        <v>0</v>
      </c>
      <c r="L19" s="244">
        <v>21</v>
      </c>
      <c r="M19" s="244">
        <f>G19*(1+L19/100)</f>
        <v>0</v>
      </c>
      <c r="N19" s="242">
        <v>0</v>
      </c>
      <c r="O19" s="242">
        <f>ROUND(E19*N19,2)</f>
        <v>0</v>
      </c>
      <c r="P19" s="242">
        <v>0.22</v>
      </c>
      <c r="Q19" s="242">
        <f>ROUND(E19*P19,2)</f>
        <v>120.56</v>
      </c>
      <c r="R19" s="244" t="s">
        <v>937</v>
      </c>
      <c r="S19" s="244" t="s">
        <v>352</v>
      </c>
      <c r="T19" s="245" t="s">
        <v>352</v>
      </c>
      <c r="U19" s="223">
        <v>7.0000000000000007E-2</v>
      </c>
      <c r="V19" s="223">
        <f>ROUND(E19*U19,2)</f>
        <v>38.36</v>
      </c>
      <c r="W19" s="223"/>
      <c r="X19" s="223" t="s">
        <v>437</v>
      </c>
      <c r="Y19" s="223" t="s">
        <v>355</v>
      </c>
      <c r="Z19" s="212"/>
      <c r="AA19" s="212"/>
      <c r="AB19" s="212"/>
      <c r="AC19" s="212"/>
      <c r="AD19" s="212"/>
      <c r="AE19" s="212"/>
      <c r="AF19" s="212"/>
      <c r="AG19" s="212" t="s">
        <v>438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74" t="s">
        <v>2798</v>
      </c>
      <c r="D20" s="264"/>
      <c r="E20" s="265"/>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442</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74" t="s">
        <v>2799</v>
      </c>
      <c r="D21" s="264"/>
      <c r="E21" s="265">
        <v>494</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442</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74" t="s">
        <v>2800</v>
      </c>
      <c r="D22" s="264"/>
      <c r="E22" s="265">
        <v>54</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442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75" t="s">
        <v>459</v>
      </c>
      <c r="D23" s="266"/>
      <c r="E23" s="267">
        <v>548</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442</v>
      </c>
      <c r="AH23" s="212">
        <v>1</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9">
        <v>5</v>
      </c>
      <c r="B24" s="240" t="s">
        <v>2801</v>
      </c>
      <c r="C24" s="257" t="s">
        <v>2802</v>
      </c>
      <c r="D24" s="241" t="s">
        <v>486</v>
      </c>
      <c r="E24" s="242">
        <v>620</v>
      </c>
      <c r="F24" s="243"/>
      <c r="G24" s="244">
        <f>ROUND(E24*F24,2)</f>
        <v>0</v>
      </c>
      <c r="H24" s="243"/>
      <c r="I24" s="244">
        <f>ROUND(E24*H24,2)</f>
        <v>0</v>
      </c>
      <c r="J24" s="243"/>
      <c r="K24" s="244">
        <f>ROUND(E24*J24,2)</f>
        <v>0</v>
      </c>
      <c r="L24" s="244">
        <v>21</v>
      </c>
      <c r="M24" s="244">
        <f>G24*(1+L24/100)</f>
        <v>0</v>
      </c>
      <c r="N24" s="242">
        <v>0</v>
      </c>
      <c r="O24" s="242">
        <f>ROUND(E24*N24,2)</f>
        <v>0</v>
      </c>
      <c r="P24" s="242">
        <v>8.7999999999999995E-2</v>
      </c>
      <c r="Q24" s="242">
        <f>ROUND(E24*P24,2)</f>
        <v>54.56</v>
      </c>
      <c r="R24" s="244" t="s">
        <v>937</v>
      </c>
      <c r="S24" s="244" t="s">
        <v>352</v>
      </c>
      <c r="T24" s="245" t="s">
        <v>352</v>
      </c>
      <c r="U24" s="223">
        <v>7.1999999999999995E-2</v>
      </c>
      <c r="V24" s="223">
        <f>ROUND(E24*U24,2)</f>
        <v>44.64</v>
      </c>
      <c r="W24" s="223"/>
      <c r="X24" s="223" t="s">
        <v>437</v>
      </c>
      <c r="Y24" s="223" t="s">
        <v>355</v>
      </c>
      <c r="Z24" s="212"/>
      <c r="AA24" s="212"/>
      <c r="AB24" s="212"/>
      <c r="AC24" s="212"/>
      <c r="AD24" s="212"/>
      <c r="AE24" s="212"/>
      <c r="AF24" s="212"/>
      <c r="AG24" s="212" t="s">
        <v>438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2" x14ac:dyDescent="0.2">
      <c r="A25" s="219"/>
      <c r="B25" s="220"/>
      <c r="C25" s="273" t="s">
        <v>2803</v>
      </c>
      <c r="D25" s="270"/>
      <c r="E25" s="270"/>
      <c r="F25" s="270"/>
      <c r="G25" s="270"/>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440</v>
      </c>
      <c r="AH25" s="212"/>
      <c r="AI25" s="212"/>
      <c r="AJ25" s="212"/>
      <c r="AK25" s="212"/>
      <c r="AL25" s="212"/>
      <c r="AM25" s="212"/>
      <c r="AN25" s="212"/>
      <c r="AO25" s="212"/>
      <c r="AP25" s="212"/>
      <c r="AQ25" s="212"/>
      <c r="AR25" s="212"/>
      <c r="AS25" s="212"/>
      <c r="AT25" s="212"/>
      <c r="AU25" s="212"/>
      <c r="AV25" s="212"/>
      <c r="AW25" s="212"/>
      <c r="AX25" s="212"/>
      <c r="AY25" s="212"/>
      <c r="AZ25" s="212"/>
      <c r="BA25" s="247" t="str">
        <f>C25</f>
        <v>s naložením na dopravní prostředek, očištění povrchu od frézované plochy, opotřebování frézovacích nástrojů (nožů, upínacích kroužků, držáků) nutné ruční odstranění (vybourání) živičného krytu kolem překážek,</v>
      </c>
      <c r="BB25" s="212"/>
      <c r="BC25" s="212"/>
      <c r="BD25" s="212"/>
      <c r="BE25" s="212"/>
      <c r="BF25" s="212"/>
      <c r="BG25" s="212"/>
      <c r="BH25" s="212"/>
    </row>
    <row r="26" spans="1:60" outlineLevel="2" x14ac:dyDescent="0.2">
      <c r="A26" s="219"/>
      <c r="B26" s="220"/>
      <c r="C26" s="274" t="s">
        <v>2804</v>
      </c>
      <c r="D26" s="264"/>
      <c r="E26" s="265">
        <v>620</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442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9">
        <v>6</v>
      </c>
      <c r="B27" s="240" t="s">
        <v>2805</v>
      </c>
      <c r="C27" s="257" t="s">
        <v>2806</v>
      </c>
      <c r="D27" s="241" t="s">
        <v>537</v>
      </c>
      <c r="E27" s="242">
        <v>15</v>
      </c>
      <c r="F27" s="243"/>
      <c r="G27" s="244">
        <f>ROUND(E27*F27,2)</f>
        <v>0</v>
      </c>
      <c r="H27" s="243"/>
      <c r="I27" s="244">
        <f>ROUND(E27*H27,2)</f>
        <v>0</v>
      </c>
      <c r="J27" s="243"/>
      <c r="K27" s="244">
        <f>ROUND(E27*J27,2)</f>
        <v>0</v>
      </c>
      <c r="L27" s="244">
        <v>21</v>
      </c>
      <c r="M27" s="244">
        <f>G27*(1+L27/100)</f>
        <v>0</v>
      </c>
      <c r="N27" s="242">
        <v>0</v>
      </c>
      <c r="O27" s="242">
        <f>ROUND(E27*N27,2)</f>
        <v>0</v>
      </c>
      <c r="P27" s="242">
        <v>0.22</v>
      </c>
      <c r="Q27" s="242">
        <f>ROUND(E27*P27,2)</f>
        <v>3.3</v>
      </c>
      <c r="R27" s="244" t="s">
        <v>937</v>
      </c>
      <c r="S27" s="244" t="s">
        <v>352</v>
      </c>
      <c r="T27" s="245" t="s">
        <v>352</v>
      </c>
      <c r="U27" s="223">
        <v>0.14299999999999999</v>
      </c>
      <c r="V27" s="223">
        <f>ROUND(E27*U27,2)</f>
        <v>2.15</v>
      </c>
      <c r="W27" s="223"/>
      <c r="X27" s="223" t="s">
        <v>437</v>
      </c>
      <c r="Y27" s="223" t="s">
        <v>355</v>
      </c>
      <c r="Z27" s="212"/>
      <c r="AA27" s="212"/>
      <c r="AB27" s="212"/>
      <c r="AC27" s="212"/>
      <c r="AD27" s="212"/>
      <c r="AE27" s="212"/>
      <c r="AF27" s="212"/>
      <c r="AG27" s="212" t="s">
        <v>438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73" t="s">
        <v>2807</v>
      </c>
      <c r="D28" s="270"/>
      <c r="E28" s="270"/>
      <c r="F28" s="270"/>
      <c r="G28" s="270"/>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440</v>
      </c>
      <c r="AH28" s="212"/>
      <c r="AI28" s="212"/>
      <c r="AJ28" s="212"/>
      <c r="AK28" s="212"/>
      <c r="AL28" s="212"/>
      <c r="AM28" s="212"/>
      <c r="AN28" s="212"/>
      <c r="AO28" s="212"/>
      <c r="AP28" s="212"/>
      <c r="AQ28" s="212"/>
      <c r="AR28" s="212"/>
      <c r="AS28" s="212"/>
      <c r="AT28" s="212"/>
      <c r="AU28" s="212"/>
      <c r="AV28" s="212"/>
      <c r="AW28" s="212"/>
      <c r="AX28" s="212"/>
      <c r="AY28" s="212"/>
      <c r="AZ28" s="212"/>
      <c r="BA28" s="247" t="str">
        <f>C28</f>
        <v>s vybouráním lože, s přemístěním hmot na skládku na vzdálenost do 3 m nebo naložením na dopravní prostředek</v>
      </c>
      <c r="BB28" s="212"/>
      <c r="BC28" s="212"/>
      <c r="BD28" s="212"/>
      <c r="BE28" s="212"/>
      <c r="BF28" s="212"/>
      <c r="BG28" s="212"/>
      <c r="BH28" s="212"/>
    </row>
    <row r="29" spans="1:60" outlineLevel="2" x14ac:dyDescent="0.2">
      <c r="A29" s="219"/>
      <c r="B29" s="220"/>
      <c r="C29" s="274" t="s">
        <v>2808</v>
      </c>
      <c r="D29" s="264"/>
      <c r="E29" s="265">
        <v>15</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442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9">
        <v>7</v>
      </c>
      <c r="B30" s="240" t="s">
        <v>2809</v>
      </c>
      <c r="C30" s="257" t="s">
        <v>2810</v>
      </c>
      <c r="D30" s="241" t="s">
        <v>537</v>
      </c>
      <c r="E30" s="242">
        <v>15</v>
      </c>
      <c r="F30" s="243"/>
      <c r="G30" s="244">
        <f>ROUND(E30*F30,2)</f>
        <v>0</v>
      </c>
      <c r="H30" s="243"/>
      <c r="I30" s="244">
        <f>ROUND(E30*H30,2)</f>
        <v>0</v>
      </c>
      <c r="J30" s="243"/>
      <c r="K30" s="244">
        <f>ROUND(E30*J30,2)</f>
        <v>0</v>
      </c>
      <c r="L30" s="244">
        <v>21</v>
      </c>
      <c r="M30" s="244">
        <f>G30*(1+L30/100)</f>
        <v>0</v>
      </c>
      <c r="N30" s="242">
        <v>0</v>
      </c>
      <c r="O30" s="242">
        <f>ROUND(E30*N30,2)</f>
        <v>0</v>
      </c>
      <c r="P30" s="242">
        <v>0.27</v>
      </c>
      <c r="Q30" s="242">
        <f>ROUND(E30*P30,2)</f>
        <v>4.05</v>
      </c>
      <c r="R30" s="244" t="s">
        <v>937</v>
      </c>
      <c r="S30" s="244" t="s">
        <v>352</v>
      </c>
      <c r="T30" s="245" t="s">
        <v>352</v>
      </c>
      <c r="U30" s="223">
        <v>0.12</v>
      </c>
      <c r="V30" s="223">
        <f>ROUND(E30*U30,2)</f>
        <v>1.8</v>
      </c>
      <c r="W30" s="223"/>
      <c r="X30" s="223" t="s">
        <v>437</v>
      </c>
      <c r="Y30" s="223" t="s">
        <v>355</v>
      </c>
      <c r="Z30" s="212"/>
      <c r="AA30" s="212"/>
      <c r="AB30" s="212"/>
      <c r="AC30" s="212"/>
      <c r="AD30" s="212"/>
      <c r="AE30" s="212"/>
      <c r="AF30" s="212"/>
      <c r="AG30" s="212" t="s">
        <v>438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73" t="s">
        <v>2807</v>
      </c>
      <c r="D31" s="270"/>
      <c r="E31" s="270"/>
      <c r="F31" s="270"/>
      <c r="G31" s="270"/>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440</v>
      </c>
      <c r="AH31" s="212"/>
      <c r="AI31" s="212"/>
      <c r="AJ31" s="212"/>
      <c r="AK31" s="212"/>
      <c r="AL31" s="212"/>
      <c r="AM31" s="212"/>
      <c r="AN31" s="212"/>
      <c r="AO31" s="212"/>
      <c r="AP31" s="212"/>
      <c r="AQ31" s="212"/>
      <c r="AR31" s="212"/>
      <c r="AS31" s="212"/>
      <c r="AT31" s="212"/>
      <c r="AU31" s="212"/>
      <c r="AV31" s="212"/>
      <c r="AW31" s="212"/>
      <c r="AX31" s="212"/>
      <c r="AY31" s="212"/>
      <c r="AZ31" s="212"/>
      <c r="BA31" s="247" t="str">
        <f>C31</f>
        <v>s vybouráním lože, s přemístěním hmot na skládku na vzdálenost do 3 m nebo naložením na dopravní prostředek</v>
      </c>
      <c r="BB31" s="212"/>
      <c r="BC31" s="212"/>
      <c r="BD31" s="212"/>
      <c r="BE31" s="212"/>
      <c r="BF31" s="212"/>
      <c r="BG31" s="212"/>
      <c r="BH31" s="212"/>
    </row>
    <row r="32" spans="1:60" outlineLevel="2" x14ac:dyDescent="0.2">
      <c r="A32" s="219"/>
      <c r="B32" s="220"/>
      <c r="C32" s="274" t="s">
        <v>2808</v>
      </c>
      <c r="D32" s="264"/>
      <c r="E32" s="265">
        <v>15</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442</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9">
        <v>8</v>
      </c>
      <c r="B33" s="240" t="s">
        <v>448</v>
      </c>
      <c r="C33" s="257" t="s">
        <v>449</v>
      </c>
      <c r="D33" s="241" t="s">
        <v>450</v>
      </c>
      <c r="E33" s="242">
        <v>29.8</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t="s">
        <v>436</v>
      </c>
      <c r="S33" s="244" t="s">
        <v>352</v>
      </c>
      <c r="T33" s="245" t="s">
        <v>352</v>
      </c>
      <c r="U33" s="223">
        <v>1.548</v>
      </c>
      <c r="V33" s="223">
        <f>ROUND(E33*U33,2)</f>
        <v>46.13</v>
      </c>
      <c r="W33" s="223"/>
      <c r="X33" s="223" t="s">
        <v>437</v>
      </c>
      <c r="Y33" s="223" t="s">
        <v>355</v>
      </c>
      <c r="Z33" s="212"/>
      <c r="AA33" s="212"/>
      <c r="AB33" s="212"/>
      <c r="AC33" s="212"/>
      <c r="AD33" s="212"/>
      <c r="AE33" s="212"/>
      <c r="AF33" s="212"/>
      <c r="AG33" s="212" t="s">
        <v>438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73" t="s">
        <v>451</v>
      </c>
      <c r="D34" s="270"/>
      <c r="E34" s="270"/>
      <c r="F34" s="270"/>
      <c r="G34" s="270"/>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440</v>
      </c>
      <c r="AH34" s="212"/>
      <c r="AI34" s="212"/>
      <c r="AJ34" s="212"/>
      <c r="AK34" s="212"/>
      <c r="AL34" s="212"/>
      <c r="AM34" s="212"/>
      <c r="AN34" s="212"/>
      <c r="AO34" s="212"/>
      <c r="AP34" s="212"/>
      <c r="AQ34" s="212"/>
      <c r="AR34" s="212"/>
      <c r="AS34" s="212"/>
      <c r="AT34" s="212"/>
      <c r="AU34" s="212"/>
      <c r="AV34" s="212"/>
      <c r="AW34" s="212"/>
      <c r="AX34" s="212"/>
      <c r="AY34" s="212"/>
      <c r="AZ34" s="212"/>
      <c r="BA34" s="247" t="str">
        <f>C34</f>
        <v>příplatek k cenám vykopávek za ztížení vykopávky v blízkosti podzemního vedení nebo výbušnin v horninách jakékoliv třídy,</v>
      </c>
      <c r="BB34" s="212"/>
      <c r="BC34" s="212"/>
      <c r="BD34" s="212"/>
      <c r="BE34" s="212"/>
      <c r="BF34" s="212"/>
      <c r="BG34" s="212"/>
      <c r="BH34" s="212"/>
    </row>
    <row r="35" spans="1:60" outlineLevel="2" x14ac:dyDescent="0.2">
      <c r="A35" s="219"/>
      <c r="B35" s="220"/>
      <c r="C35" s="274" t="s">
        <v>2811</v>
      </c>
      <c r="D35" s="264"/>
      <c r="E35" s="265">
        <v>29.8</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442</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9">
        <v>9</v>
      </c>
      <c r="B36" s="240" t="s">
        <v>2812</v>
      </c>
      <c r="C36" s="257" t="s">
        <v>2813</v>
      </c>
      <c r="D36" s="241" t="s">
        <v>450</v>
      </c>
      <c r="E36" s="242">
        <v>29.8</v>
      </c>
      <c r="F36" s="243"/>
      <c r="G36" s="244">
        <f>ROUND(E36*F36,2)</f>
        <v>0</v>
      </c>
      <c r="H36" s="243"/>
      <c r="I36" s="244">
        <f>ROUND(E36*H36,2)</f>
        <v>0</v>
      </c>
      <c r="J36" s="243"/>
      <c r="K36" s="244">
        <f>ROUND(E36*J36,2)</f>
        <v>0</v>
      </c>
      <c r="L36" s="244">
        <v>21</v>
      </c>
      <c r="M36" s="244">
        <f>G36*(1+L36/100)</f>
        <v>0</v>
      </c>
      <c r="N36" s="242">
        <v>0</v>
      </c>
      <c r="O36" s="242">
        <f>ROUND(E36*N36,2)</f>
        <v>0</v>
      </c>
      <c r="P36" s="242">
        <v>0</v>
      </c>
      <c r="Q36" s="242">
        <f>ROUND(E36*P36,2)</f>
        <v>0</v>
      </c>
      <c r="R36" s="244" t="s">
        <v>436</v>
      </c>
      <c r="S36" s="244" t="s">
        <v>352</v>
      </c>
      <c r="T36" s="245" t="s">
        <v>352</v>
      </c>
      <c r="U36" s="223">
        <v>0.37</v>
      </c>
      <c r="V36" s="223">
        <f>ROUND(E36*U36,2)</f>
        <v>11.03</v>
      </c>
      <c r="W36" s="223"/>
      <c r="X36" s="223" t="s">
        <v>437</v>
      </c>
      <c r="Y36" s="223" t="s">
        <v>355</v>
      </c>
      <c r="Z36" s="212"/>
      <c r="AA36" s="212"/>
      <c r="AB36" s="212"/>
      <c r="AC36" s="212"/>
      <c r="AD36" s="212"/>
      <c r="AE36" s="212"/>
      <c r="AF36" s="212"/>
      <c r="AG36" s="212" t="s">
        <v>438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73" t="s">
        <v>455</v>
      </c>
      <c r="D37" s="270"/>
      <c r="E37" s="270"/>
      <c r="F37" s="270"/>
      <c r="G37" s="270"/>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440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74" t="s">
        <v>2814</v>
      </c>
      <c r="D38" s="264"/>
      <c r="E38" s="265">
        <v>22.23</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442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74" t="s">
        <v>2815</v>
      </c>
      <c r="D39" s="264"/>
      <c r="E39" s="265">
        <v>4.32</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442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74" t="s">
        <v>2816</v>
      </c>
      <c r="D40" s="264"/>
      <c r="E40" s="265">
        <v>3.25</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442</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75" t="s">
        <v>459</v>
      </c>
      <c r="D41" s="266"/>
      <c r="E41" s="267">
        <v>29.8</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442</v>
      </c>
      <c r="AH41" s="212">
        <v>1</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9">
        <v>10</v>
      </c>
      <c r="B42" s="240" t="s">
        <v>460</v>
      </c>
      <c r="C42" s="257" t="s">
        <v>461</v>
      </c>
      <c r="D42" s="241" t="s">
        <v>450</v>
      </c>
      <c r="E42" s="242">
        <v>11.92</v>
      </c>
      <c r="F42" s="243"/>
      <c r="G42" s="244">
        <f>ROUND(E42*F42,2)</f>
        <v>0</v>
      </c>
      <c r="H42" s="243"/>
      <c r="I42" s="244">
        <f>ROUND(E42*H42,2)</f>
        <v>0</v>
      </c>
      <c r="J42" s="243"/>
      <c r="K42" s="244">
        <f>ROUND(E42*J42,2)</f>
        <v>0</v>
      </c>
      <c r="L42" s="244">
        <v>21</v>
      </c>
      <c r="M42" s="244">
        <f>G42*(1+L42/100)</f>
        <v>0</v>
      </c>
      <c r="N42" s="242">
        <v>0</v>
      </c>
      <c r="O42" s="242">
        <f>ROUND(E42*N42,2)</f>
        <v>0</v>
      </c>
      <c r="P42" s="242">
        <v>0</v>
      </c>
      <c r="Q42" s="242">
        <f>ROUND(E42*P42,2)</f>
        <v>0</v>
      </c>
      <c r="R42" s="244" t="s">
        <v>436</v>
      </c>
      <c r="S42" s="244" t="s">
        <v>352</v>
      </c>
      <c r="T42" s="245" t="s">
        <v>352</v>
      </c>
      <c r="U42" s="223">
        <v>5.8000000000000003E-2</v>
      </c>
      <c r="V42" s="223">
        <f>ROUND(E42*U42,2)</f>
        <v>0.69</v>
      </c>
      <c r="W42" s="223"/>
      <c r="X42" s="223" t="s">
        <v>437</v>
      </c>
      <c r="Y42" s="223" t="s">
        <v>355</v>
      </c>
      <c r="Z42" s="212"/>
      <c r="AA42" s="212"/>
      <c r="AB42" s="212"/>
      <c r="AC42" s="212"/>
      <c r="AD42" s="212"/>
      <c r="AE42" s="212"/>
      <c r="AF42" s="212"/>
      <c r="AG42" s="212" t="s">
        <v>438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73" t="s">
        <v>455</v>
      </c>
      <c r="D43" s="270"/>
      <c r="E43" s="270"/>
      <c r="F43" s="270"/>
      <c r="G43" s="270"/>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440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74" t="s">
        <v>2817</v>
      </c>
      <c r="D44" s="264"/>
      <c r="E44" s="265">
        <v>11.92</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442</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9">
        <v>11</v>
      </c>
      <c r="B45" s="240" t="s">
        <v>498</v>
      </c>
      <c r="C45" s="257" t="s">
        <v>499</v>
      </c>
      <c r="D45" s="241" t="s">
        <v>450</v>
      </c>
      <c r="E45" s="242">
        <v>29.8</v>
      </c>
      <c r="F45" s="243"/>
      <c r="G45" s="244">
        <f>ROUND(E45*F45,2)</f>
        <v>0</v>
      </c>
      <c r="H45" s="243"/>
      <c r="I45" s="244">
        <f>ROUND(E45*H45,2)</f>
        <v>0</v>
      </c>
      <c r="J45" s="243"/>
      <c r="K45" s="244">
        <f>ROUND(E45*J45,2)</f>
        <v>0</v>
      </c>
      <c r="L45" s="244">
        <v>21</v>
      </c>
      <c r="M45" s="244">
        <f>G45*(1+L45/100)</f>
        <v>0</v>
      </c>
      <c r="N45" s="242">
        <v>0</v>
      </c>
      <c r="O45" s="242">
        <f>ROUND(E45*N45,2)</f>
        <v>0</v>
      </c>
      <c r="P45" s="242">
        <v>0</v>
      </c>
      <c r="Q45" s="242">
        <f>ROUND(E45*P45,2)</f>
        <v>0</v>
      </c>
      <c r="R45" s="244" t="s">
        <v>436</v>
      </c>
      <c r="S45" s="244" t="s">
        <v>352</v>
      </c>
      <c r="T45" s="245" t="s">
        <v>352</v>
      </c>
      <c r="U45" s="223">
        <v>1.0999999999999999E-2</v>
      </c>
      <c r="V45" s="223">
        <f>ROUND(E45*U45,2)</f>
        <v>0.33</v>
      </c>
      <c r="W45" s="223"/>
      <c r="X45" s="223" t="s">
        <v>437</v>
      </c>
      <c r="Y45" s="223" t="s">
        <v>355</v>
      </c>
      <c r="Z45" s="212"/>
      <c r="AA45" s="212"/>
      <c r="AB45" s="212"/>
      <c r="AC45" s="212"/>
      <c r="AD45" s="212"/>
      <c r="AE45" s="212"/>
      <c r="AF45" s="212"/>
      <c r="AG45" s="212" t="s">
        <v>438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73" t="s">
        <v>495</v>
      </c>
      <c r="D46" s="270"/>
      <c r="E46" s="270"/>
      <c r="F46" s="270"/>
      <c r="G46" s="270"/>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440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74" t="s">
        <v>2811</v>
      </c>
      <c r="D47" s="264"/>
      <c r="E47" s="265">
        <v>29.8</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442</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9">
        <v>12</v>
      </c>
      <c r="B48" s="240" t="s">
        <v>503</v>
      </c>
      <c r="C48" s="257" t="s">
        <v>504</v>
      </c>
      <c r="D48" s="241" t="s">
        <v>450</v>
      </c>
      <c r="E48" s="242">
        <v>596</v>
      </c>
      <c r="F48" s="243"/>
      <c r="G48" s="244">
        <f>ROUND(E48*F48,2)</f>
        <v>0</v>
      </c>
      <c r="H48" s="243"/>
      <c r="I48" s="244">
        <f>ROUND(E48*H48,2)</f>
        <v>0</v>
      </c>
      <c r="J48" s="243"/>
      <c r="K48" s="244">
        <f>ROUND(E48*J48,2)</f>
        <v>0</v>
      </c>
      <c r="L48" s="244">
        <v>21</v>
      </c>
      <c r="M48" s="244">
        <f>G48*(1+L48/100)</f>
        <v>0</v>
      </c>
      <c r="N48" s="242">
        <v>0</v>
      </c>
      <c r="O48" s="242">
        <f>ROUND(E48*N48,2)</f>
        <v>0</v>
      </c>
      <c r="P48" s="242">
        <v>0</v>
      </c>
      <c r="Q48" s="242">
        <f>ROUND(E48*P48,2)</f>
        <v>0</v>
      </c>
      <c r="R48" s="244" t="s">
        <v>436</v>
      </c>
      <c r="S48" s="244" t="s">
        <v>352</v>
      </c>
      <c r="T48" s="245" t="s">
        <v>352</v>
      </c>
      <c r="U48" s="223">
        <v>0</v>
      </c>
      <c r="V48" s="223">
        <f>ROUND(E48*U48,2)</f>
        <v>0</v>
      </c>
      <c r="W48" s="223"/>
      <c r="X48" s="223" t="s">
        <v>437</v>
      </c>
      <c r="Y48" s="223" t="s">
        <v>355</v>
      </c>
      <c r="Z48" s="212"/>
      <c r="AA48" s="212"/>
      <c r="AB48" s="212"/>
      <c r="AC48" s="212"/>
      <c r="AD48" s="212"/>
      <c r="AE48" s="212"/>
      <c r="AF48" s="212"/>
      <c r="AG48" s="212" t="s">
        <v>438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73" t="s">
        <v>495</v>
      </c>
      <c r="D49" s="270"/>
      <c r="E49" s="270"/>
      <c r="F49" s="270"/>
      <c r="G49" s="270"/>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440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74" t="s">
        <v>2818</v>
      </c>
      <c r="D50" s="264"/>
      <c r="E50" s="265">
        <v>596</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442</v>
      </c>
      <c r="AH50" s="212">
        <v>5</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9">
        <v>13</v>
      </c>
      <c r="B51" s="240" t="s">
        <v>513</v>
      </c>
      <c r="C51" s="257" t="s">
        <v>514</v>
      </c>
      <c r="D51" s="241" t="s">
        <v>486</v>
      </c>
      <c r="E51" s="242">
        <v>287</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t="s">
        <v>436</v>
      </c>
      <c r="S51" s="244" t="s">
        <v>352</v>
      </c>
      <c r="T51" s="245" t="s">
        <v>352</v>
      </c>
      <c r="U51" s="223">
        <v>1.7999999999999999E-2</v>
      </c>
      <c r="V51" s="223">
        <f>ROUND(E51*U51,2)</f>
        <v>5.17</v>
      </c>
      <c r="W51" s="223"/>
      <c r="X51" s="223" t="s">
        <v>437</v>
      </c>
      <c r="Y51" s="223" t="s">
        <v>355</v>
      </c>
      <c r="Z51" s="212"/>
      <c r="AA51" s="212"/>
      <c r="AB51" s="212"/>
      <c r="AC51" s="212"/>
      <c r="AD51" s="212"/>
      <c r="AE51" s="212"/>
      <c r="AF51" s="212"/>
      <c r="AG51" s="212" t="s">
        <v>438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73" t="s">
        <v>515</v>
      </c>
      <c r="D52" s="270"/>
      <c r="E52" s="270"/>
      <c r="F52" s="270"/>
      <c r="G52" s="270"/>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440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74" t="s">
        <v>2794</v>
      </c>
      <c r="D53" s="264"/>
      <c r="E53" s="265">
        <v>247</v>
      </c>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442</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74" t="s">
        <v>2795</v>
      </c>
      <c r="D54" s="264"/>
      <c r="E54" s="265">
        <v>27</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442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74" t="s">
        <v>2819</v>
      </c>
      <c r="D55" s="264"/>
      <c r="E55" s="265">
        <v>13</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442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75" t="s">
        <v>459</v>
      </c>
      <c r="D56" s="266"/>
      <c r="E56" s="267">
        <v>287</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442</v>
      </c>
      <c r="AH56" s="212">
        <v>1</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39">
        <v>14</v>
      </c>
      <c r="B57" s="240" t="s">
        <v>2400</v>
      </c>
      <c r="C57" s="257" t="s">
        <v>2401</v>
      </c>
      <c r="D57" s="241" t="s">
        <v>486</v>
      </c>
      <c r="E57" s="242">
        <v>290</v>
      </c>
      <c r="F57" s="243"/>
      <c r="G57" s="244">
        <f>ROUND(E57*F57,2)</f>
        <v>0</v>
      </c>
      <c r="H57" s="243"/>
      <c r="I57" s="244">
        <f>ROUND(E57*H57,2)</f>
        <v>0</v>
      </c>
      <c r="J57" s="243"/>
      <c r="K57" s="244">
        <f>ROUND(E57*J57,2)</f>
        <v>0</v>
      </c>
      <c r="L57" s="244">
        <v>21</v>
      </c>
      <c r="M57" s="244">
        <f>G57*(1+L57/100)</f>
        <v>0</v>
      </c>
      <c r="N57" s="242">
        <v>0</v>
      </c>
      <c r="O57" s="242">
        <f>ROUND(E57*N57,2)</f>
        <v>0</v>
      </c>
      <c r="P57" s="242">
        <v>0</v>
      </c>
      <c r="Q57" s="242">
        <f>ROUND(E57*P57,2)</f>
        <v>0</v>
      </c>
      <c r="R57" s="244" t="s">
        <v>2388</v>
      </c>
      <c r="S57" s="244" t="s">
        <v>352</v>
      </c>
      <c r="T57" s="245" t="s">
        <v>352</v>
      </c>
      <c r="U57" s="223">
        <v>0.24</v>
      </c>
      <c r="V57" s="223">
        <f>ROUND(E57*U57,2)</f>
        <v>69.599999999999994</v>
      </c>
      <c r="W57" s="223"/>
      <c r="X57" s="223" t="s">
        <v>437</v>
      </c>
      <c r="Y57" s="223" t="s">
        <v>355</v>
      </c>
      <c r="Z57" s="212"/>
      <c r="AA57" s="212"/>
      <c r="AB57" s="212"/>
      <c r="AC57" s="212"/>
      <c r="AD57" s="212"/>
      <c r="AE57" s="212"/>
      <c r="AF57" s="212"/>
      <c r="AG57" s="212" t="s">
        <v>438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73" t="s">
        <v>2402</v>
      </c>
      <c r="D58" s="270"/>
      <c r="E58" s="270"/>
      <c r="F58" s="270"/>
      <c r="G58" s="270"/>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440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2" x14ac:dyDescent="0.2">
      <c r="A59" s="219"/>
      <c r="B59" s="220"/>
      <c r="C59" s="274" t="s">
        <v>2791</v>
      </c>
      <c r="D59" s="264"/>
      <c r="E59" s="265">
        <v>290</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442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9">
        <v>15</v>
      </c>
      <c r="B60" s="240" t="s">
        <v>2403</v>
      </c>
      <c r="C60" s="257" t="s">
        <v>2404</v>
      </c>
      <c r="D60" s="241" t="s">
        <v>486</v>
      </c>
      <c r="E60" s="242">
        <v>290</v>
      </c>
      <c r="F60" s="243"/>
      <c r="G60" s="244">
        <f>ROUND(E60*F60,2)</f>
        <v>0</v>
      </c>
      <c r="H60" s="243"/>
      <c r="I60" s="244">
        <f>ROUND(E60*H60,2)</f>
        <v>0</v>
      </c>
      <c r="J60" s="243"/>
      <c r="K60" s="244">
        <f>ROUND(E60*J60,2)</f>
        <v>0</v>
      </c>
      <c r="L60" s="244">
        <v>21</v>
      </c>
      <c r="M60" s="244">
        <f>G60*(1+L60/100)</f>
        <v>0</v>
      </c>
      <c r="N60" s="242">
        <v>0</v>
      </c>
      <c r="O60" s="242">
        <f>ROUND(E60*N60,2)</f>
        <v>0</v>
      </c>
      <c r="P60" s="242">
        <v>0</v>
      </c>
      <c r="Q60" s="242">
        <f>ROUND(E60*P60,2)</f>
        <v>0</v>
      </c>
      <c r="R60" s="244" t="s">
        <v>436</v>
      </c>
      <c r="S60" s="244" t="s">
        <v>352</v>
      </c>
      <c r="T60" s="245" t="s">
        <v>352</v>
      </c>
      <c r="U60" s="223">
        <v>0.13</v>
      </c>
      <c r="V60" s="223">
        <f>ROUND(E60*U60,2)</f>
        <v>37.700000000000003</v>
      </c>
      <c r="W60" s="223"/>
      <c r="X60" s="223" t="s">
        <v>437</v>
      </c>
      <c r="Y60" s="223" t="s">
        <v>355</v>
      </c>
      <c r="Z60" s="212"/>
      <c r="AA60" s="212"/>
      <c r="AB60" s="212"/>
      <c r="AC60" s="212"/>
      <c r="AD60" s="212"/>
      <c r="AE60" s="212"/>
      <c r="AF60" s="212"/>
      <c r="AG60" s="212" t="s">
        <v>438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73" t="s">
        <v>2405</v>
      </c>
      <c r="D61" s="270"/>
      <c r="E61" s="270"/>
      <c r="F61" s="270"/>
      <c r="G61" s="270"/>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440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2" x14ac:dyDescent="0.2">
      <c r="A62" s="219"/>
      <c r="B62" s="220"/>
      <c r="C62" s="274" t="s">
        <v>2791</v>
      </c>
      <c r="D62" s="264"/>
      <c r="E62" s="265">
        <v>290</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442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9">
        <v>16</v>
      </c>
      <c r="B63" s="240" t="s">
        <v>2406</v>
      </c>
      <c r="C63" s="257" t="s">
        <v>2407</v>
      </c>
      <c r="D63" s="241" t="s">
        <v>486</v>
      </c>
      <c r="E63" s="242">
        <v>290</v>
      </c>
      <c r="F63" s="243"/>
      <c r="G63" s="244">
        <f>ROUND(E63*F63,2)</f>
        <v>0</v>
      </c>
      <c r="H63" s="243"/>
      <c r="I63" s="244">
        <f>ROUND(E63*H63,2)</f>
        <v>0</v>
      </c>
      <c r="J63" s="243"/>
      <c r="K63" s="244">
        <f>ROUND(E63*J63,2)</f>
        <v>0</v>
      </c>
      <c r="L63" s="244">
        <v>21</v>
      </c>
      <c r="M63" s="244">
        <f>G63*(1+L63/100)</f>
        <v>0</v>
      </c>
      <c r="N63" s="242">
        <v>0</v>
      </c>
      <c r="O63" s="242">
        <f>ROUND(E63*N63,2)</f>
        <v>0</v>
      </c>
      <c r="P63" s="242">
        <v>0</v>
      </c>
      <c r="Q63" s="242">
        <f>ROUND(E63*P63,2)</f>
        <v>0</v>
      </c>
      <c r="R63" s="244" t="s">
        <v>2388</v>
      </c>
      <c r="S63" s="244" t="s">
        <v>352</v>
      </c>
      <c r="T63" s="245" t="s">
        <v>352</v>
      </c>
      <c r="U63" s="223">
        <v>0.11</v>
      </c>
      <c r="V63" s="223">
        <f>ROUND(E63*U63,2)</f>
        <v>31.9</v>
      </c>
      <c r="W63" s="223"/>
      <c r="X63" s="223" t="s">
        <v>437</v>
      </c>
      <c r="Y63" s="223" t="s">
        <v>355</v>
      </c>
      <c r="Z63" s="212"/>
      <c r="AA63" s="212"/>
      <c r="AB63" s="212"/>
      <c r="AC63" s="212"/>
      <c r="AD63" s="212"/>
      <c r="AE63" s="212"/>
      <c r="AF63" s="212"/>
      <c r="AG63" s="212" t="s">
        <v>438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73" t="s">
        <v>2408</v>
      </c>
      <c r="D64" s="270"/>
      <c r="E64" s="270"/>
      <c r="F64" s="270"/>
      <c r="G64" s="270"/>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440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2" x14ac:dyDescent="0.2">
      <c r="A65" s="219"/>
      <c r="B65" s="220"/>
      <c r="C65" s="274" t="s">
        <v>2791</v>
      </c>
      <c r="D65" s="264"/>
      <c r="E65" s="265">
        <v>290</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442</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9">
        <v>17</v>
      </c>
      <c r="B66" s="240" t="s">
        <v>2409</v>
      </c>
      <c r="C66" s="257" t="s">
        <v>2410</v>
      </c>
      <c r="D66" s="241" t="s">
        <v>486</v>
      </c>
      <c r="E66" s="242">
        <v>290</v>
      </c>
      <c r="F66" s="243"/>
      <c r="G66" s="244">
        <f>ROUND(E66*F66,2)</f>
        <v>0</v>
      </c>
      <c r="H66" s="243"/>
      <c r="I66" s="244">
        <f>ROUND(E66*H66,2)</f>
        <v>0</v>
      </c>
      <c r="J66" s="243"/>
      <c r="K66" s="244">
        <f>ROUND(E66*J66,2)</f>
        <v>0</v>
      </c>
      <c r="L66" s="244">
        <v>21</v>
      </c>
      <c r="M66" s="244">
        <f>G66*(1+L66/100)</f>
        <v>0</v>
      </c>
      <c r="N66" s="242">
        <v>5.4000000000000001E-4</v>
      </c>
      <c r="O66" s="242">
        <f>ROUND(E66*N66,2)</f>
        <v>0.16</v>
      </c>
      <c r="P66" s="242">
        <v>0</v>
      </c>
      <c r="Q66" s="242">
        <f>ROUND(E66*P66,2)</f>
        <v>0</v>
      </c>
      <c r="R66" s="244" t="s">
        <v>2388</v>
      </c>
      <c r="S66" s="244" t="s">
        <v>352</v>
      </c>
      <c r="T66" s="245" t="s">
        <v>352</v>
      </c>
      <c r="U66" s="223">
        <v>0.01</v>
      </c>
      <c r="V66" s="223">
        <f>ROUND(E66*U66,2)</f>
        <v>2.9</v>
      </c>
      <c r="W66" s="223"/>
      <c r="X66" s="223" t="s">
        <v>437</v>
      </c>
      <c r="Y66" s="223" t="s">
        <v>355</v>
      </c>
      <c r="Z66" s="212"/>
      <c r="AA66" s="212"/>
      <c r="AB66" s="212"/>
      <c r="AC66" s="212"/>
      <c r="AD66" s="212"/>
      <c r="AE66" s="212"/>
      <c r="AF66" s="212"/>
      <c r="AG66" s="212" t="s">
        <v>438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8" t="s">
        <v>2411</v>
      </c>
      <c r="D67" s="246"/>
      <c r="E67" s="246"/>
      <c r="F67" s="246"/>
      <c r="G67" s="246"/>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357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2" x14ac:dyDescent="0.2">
      <c r="A68" s="219"/>
      <c r="B68" s="220"/>
      <c r="C68" s="274" t="s">
        <v>2791</v>
      </c>
      <c r="D68" s="264"/>
      <c r="E68" s="265">
        <v>290</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442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9">
        <v>18</v>
      </c>
      <c r="B69" s="250" t="s">
        <v>2412</v>
      </c>
      <c r="C69" s="260" t="s">
        <v>2413</v>
      </c>
      <c r="D69" s="251" t="s">
        <v>450</v>
      </c>
      <c r="E69" s="252">
        <v>6</v>
      </c>
      <c r="F69" s="253"/>
      <c r="G69" s="254">
        <f>ROUND(E69*F69,2)</f>
        <v>0</v>
      </c>
      <c r="H69" s="253"/>
      <c r="I69" s="254">
        <f>ROUND(E69*H69,2)</f>
        <v>0</v>
      </c>
      <c r="J69" s="253"/>
      <c r="K69" s="254">
        <f>ROUND(E69*J69,2)</f>
        <v>0</v>
      </c>
      <c r="L69" s="254">
        <v>21</v>
      </c>
      <c r="M69" s="254">
        <f>G69*(1+L69/100)</f>
        <v>0</v>
      </c>
      <c r="N69" s="252">
        <v>0</v>
      </c>
      <c r="O69" s="252">
        <f>ROUND(E69*N69,2)</f>
        <v>0</v>
      </c>
      <c r="P69" s="252">
        <v>0</v>
      </c>
      <c r="Q69" s="252">
        <f>ROUND(E69*P69,2)</f>
        <v>0</v>
      </c>
      <c r="R69" s="254" t="s">
        <v>2388</v>
      </c>
      <c r="S69" s="254" t="s">
        <v>352</v>
      </c>
      <c r="T69" s="255" t="s">
        <v>352</v>
      </c>
      <c r="U69" s="223">
        <v>0.26</v>
      </c>
      <c r="V69" s="223">
        <f>ROUND(E69*U69,2)</f>
        <v>1.56</v>
      </c>
      <c r="W69" s="223"/>
      <c r="X69" s="223" t="s">
        <v>437</v>
      </c>
      <c r="Y69" s="223" t="s">
        <v>355</v>
      </c>
      <c r="Z69" s="212"/>
      <c r="AA69" s="212"/>
      <c r="AB69" s="212"/>
      <c r="AC69" s="212"/>
      <c r="AD69" s="212"/>
      <c r="AE69" s="212"/>
      <c r="AF69" s="212"/>
      <c r="AG69" s="212" t="s">
        <v>438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9">
        <v>19</v>
      </c>
      <c r="B70" s="240" t="s">
        <v>517</v>
      </c>
      <c r="C70" s="257" t="s">
        <v>518</v>
      </c>
      <c r="D70" s="241" t="s">
        <v>450</v>
      </c>
      <c r="E70" s="242">
        <v>29.8</v>
      </c>
      <c r="F70" s="243"/>
      <c r="G70" s="244">
        <f>ROUND(E70*F70,2)</f>
        <v>0</v>
      </c>
      <c r="H70" s="243"/>
      <c r="I70" s="244">
        <f>ROUND(E70*H70,2)</f>
        <v>0</v>
      </c>
      <c r="J70" s="243"/>
      <c r="K70" s="244">
        <f>ROUND(E70*J70,2)</f>
        <v>0</v>
      </c>
      <c r="L70" s="244">
        <v>21</v>
      </c>
      <c r="M70" s="244">
        <f>G70*(1+L70/100)</f>
        <v>0</v>
      </c>
      <c r="N70" s="242">
        <v>0</v>
      </c>
      <c r="O70" s="242">
        <f>ROUND(E70*N70,2)</f>
        <v>0</v>
      </c>
      <c r="P70" s="242">
        <v>0</v>
      </c>
      <c r="Q70" s="242">
        <f>ROUND(E70*P70,2)</f>
        <v>0</v>
      </c>
      <c r="R70" s="244" t="s">
        <v>436</v>
      </c>
      <c r="S70" s="244" t="s">
        <v>352</v>
      </c>
      <c r="T70" s="245" t="s">
        <v>352</v>
      </c>
      <c r="U70" s="223">
        <v>0</v>
      </c>
      <c r="V70" s="223">
        <f>ROUND(E70*U70,2)</f>
        <v>0</v>
      </c>
      <c r="W70" s="223"/>
      <c r="X70" s="223" t="s">
        <v>437</v>
      </c>
      <c r="Y70" s="223" t="s">
        <v>355</v>
      </c>
      <c r="Z70" s="212"/>
      <c r="AA70" s="212"/>
      <c r="AB70" s="212"/>
      <c r="AC70" s="212"/>
      <c r="AD70" s="212"/>
      <c r="AE70" s="212"/>
      <c r="AF70" s="212"/>
      <c r="AG70" s="212" t="s">
        <v>438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74" t="s">
        <v>2820</v>
      </c>
      <c r="D71" s="264"/>
      <c r="E71" s="265">
        <v>29.8</v>
      </c>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442</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9">
        <v>20</v>
      </c>
      <c r="B72" s="240" t="s">
        <v>2414</v>
      </c>
      <c r="C72" s="257" t="s">
        <v>2415</v>
      </c>
      <c r="D72" s="241" t="s">
        <v>1266</v>
      </c>
      <c r="E72" s="242">
        <v>8.6999999999999993</v>
      </c>
      <c r="F72" s="243"/>
      <c r="G72" s="244">
        <f>ROUND(E72*F72,2)</f>
        <v>0</v>
      </c>
      <c r="H72" s="243"/>
      <c r="I72" s="244">
        <f>ROUND(E72*H72,2)</f>
        <v>0</v>
      </c>
      <c r="J72" s="243"/>
      <c r="K72" s="244">
        <f>ROUND(E72*J72,2)</f>
        <v>0</v>
      </c>
      <c r="L72" s="244">
        <v>21</v>
      </c>
      <c r="M72" s="244">
        <f>G72*(1+L72/100)</f>
        <v>0</v>
      </c>
      <c r="N72" s="242">
        <v>1E-3</v>
      </c>
      <c r="O72" s="242">
        <f>ROUND(E72*N72,2)</f>
        <v>0.01</v>
      </c>
      <c r="P72" s="242">
        <v>0</v>
      </c>
      <c r="Q72" s="242">
        <f>ROUND(E72*P72,2)</f>
        <v>0</v>
      </c>
      <c r="R72" s="244" t="s">
        <v>525</v>
      </c>
      <c r="S72" s="244" t="s">
        <v>352</v>
      </c>
      <c r="T72" s="245" t="s">
        <v>352</v>
      </c>
      <c r="U72" s="223">
        <v>0</v>
      </c>
      <c r="V72" s="223">
        <f>ROUND(E72*U72,2)</f>
        <v>0</v>
      </c>
      <c r="W72" s="223"/>
      <c r="X72" s="223" t="s">
        <v>526</v>
      </c>
      <c r="Y72" s="223" t="s">
        <v>355</v>
      </c>
      <c r="Z72" s="212"/>
      <c r="AA72" s="212"/>
      <c r="AB72" s="212"/>
      <c r="AC72" s="212"/>
      <c r="AD72" s="212"/>
      <c r="AE72" s="212"/>
      <c r="AF72" s="212"/>
      <c r="AG72" s="212" t="s">
        <v>527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74" t="s">
        <v>2821</v>
      </c>
      <c r="D73" s="264"/>
      <c r="E73" s="265">
        <v>8.6999999999999993</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442</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9">
        <v>21</v>
      </c>
      <c r="B74" s="240" t="s">
        <v>2417</v>
      </c>
      <c r="C74" s="257" t="s">
        <v>2418</v>
      </c>
      <c r="D74" s="241" t="s">
        <v>582</v>
      </c>
      <c r="E74" s="242">
        <v>26.1</v>
      </c>
      <c r="F74" s="243"/>
      <c r="G74" s="244">
        <f>ROUND(E74*F74,2)</f>
        <v>0</v>
      </c>
      <c r="H74" s="243"/>
      <c r="I74" s="244">
        <f>ROUND(E74*H74,2)</f>
        <v>0</v>
      </c>
      <c r="J74" s="243"/>
      <c r="K74" s="244">
        <f>ROUND(E74*J74,2)</f>
        <v>0</v>
      </c>
      <c r="L74" s="244">
        <v>21</v>
      </c>
      <c r="M74" s="244">
        <f>G74*(1+L74/100)</f>
        <v>0</v>
      </c>
      <c r="N74" s="242">
        <v>1</v>
      </c>
      <c r="O74" s="242">
        <f>ROUND(E74*N74,2)</f>
        <v>26.1</v>
      </c>
      <c r="P74" s="242">
        <v>0</v>
      </c>
      <c r="Q74" s="242">
        <f>ROUND(E74*P74,2)</f>
        <v>0</v>
      </c>
      <c r="R74" s="244" t="s">
        <v>525</v>
      </c>
      <c r="S74" s="244" t="s">
        <v>352</v>
      </c>
      <c r="T74" s="245" t="s">
        <v>352</v>
      </c>
      <c r="U74" s="223">
        <v>0</v>
      </c>
      <c r="V74" s="223">
        <f>ROUND(E74*U74,2)</f>
        <v>0</v>
      </c>
      <c r="W74" s="223"/>
      <c r="X74" s="223" t="s">
        <v>526</v>
      </c>
      <c r="Y74" s="223" t="s">
        <v>355</v>
      </c>
      <c r="Z74" s="212"/>
      <c r="AA74" s="212"/>
      <c r="AB74" s="212"/>
      <c r="AC74" s="212"/>
      <c r="AD74" s="212"/>
      <c r="AE74" s="212"/>
      <c r="AF74" s="212"/>
      <c r="AG74" s="212" t="s">
        <v>527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74" t="s">
        <v>2822</v>
      </c>
      <c r="D75" s="264"/>
      <c r="E75" s="265">
        <v>26.1</v>
      </c>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442</v>
      </c>
      <c r="AH75" s="212">
        <v>5</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9" t="s">
        <v>347</v>
      </c>
      <c r="B76" s="230" t="s">
        <v>214</v>
      </c>
      <c r="C76" s="256" t="s">
        <v>215</v>
      </c>
      <c r="D76" s="231"/>
      <c r="E76" s="232"/>
      <c r="F76" s="233"/>
      <c r="G76" s="233">
        <f>SUMIF(AG77:AG143,"&lt;&gt;NOR",G77:G143)</f>
        <v>0</v>
      </c>
      <c r="H76" s="233"/>
      <c r="I76" s="233">
        <f>SUM(I77:I143)</f>
        <v>0</v>
      </c>
      <c r="J76" s="233"/>
      <c r="K76" s="233">
        <f>SUM(K77:K143)</f>
        <v>0</v>
      </c>
      <c r="L76" s="233"/>
      <c r="M76" s="233">
        <f>SUM(M77:M143)</f>
        <v>0</v>
      </c>
      <c r="N76" s="232"/>
      <c r="O76" s="232">
        <f>SUM(O77:O143)</f>
        <v>380.53000000000003</v>
      </c>
      <c r="P76" s="232"/>
      <c r="Q76" s="232">
        <f>SUM(Q77:Q143)</f>
        <v>0</v>
      </c>
      <c r="R76" s="233"/>
      <c r="S76" s="233"/>
      <c r="T76" s="234"/>
      <c r="U76" s="228"/>
      <c r="V76" s="228">
        <f>SUM(V77:V143)</f>
        <v>406.11</v>
      </c>
      <c r="W76" s="228"/>
      <c r="X76" s="228"/>
      <c r="Y76" s="228"/>
      <c r="AG76" t="s">
        <v>348</v>
      </c>
    </row>
    <row r="77" spans="1:60" ht="22.5" outlineLevel="1" x14ac:dyDescent="0.2">
      <c r="A77" s="239">
        <v>22</v>
      </c>
      <c r="B77" s="240" t="s">
        <v>2460</v>
      </c>
      <c r="C77" s="257" t="s">
        <v>2461</v>
      </c>
      <c r="D77" s="241" t="s">
        <v>486</v>
      </c>
      <c r="E77" s="242">
        <v>13</v>
      </c>
      <c r="F77" s="243"/>
      <c r="G77" s="244">
        <f>ROUND(E77*F77,2)</f>
        <v>0</v>
      </c>
      <c r="H77" s="243"/>
      <c r="I77" s="244">
        <f>ROUND(E77*H77,2)</f>
        <v>0</v>
      </c>
      <c r="J77" s="243"/>
      <c r="K77" s="244">
        <f>ROUND(E77*J77,2)</f>
        <v>0</v>
      </c>
      <c r="L77" s="244">
        <v>21</v>
      </c>
      <c r="M77" s="244">
        <f>G77*(1+L77/100)</f>
        <v>0</v>
      </c>
      <c r="N77" s="242">
        <v>0.34499999999999997</v>
      </c>
      <c r="O77" s="242">
        <f>ROUND(E77*N77,2)</f>
        <v>4.49</v>
      </c>
      <c r="P77" s="242">
        <v>0</v>
      </c>
      <c r="Q77" s="242">
        <f>ROUND(E77*P77,2)</f>
        <v>0</v>
      </c>
      <c r="R77" s="244" t="s">
        <v>937</v>
      </c>
      <c r="S77" s="244" t="s">
        <v>352</v>
      </c>
      <c r="T77" s="245" t="s">
        <v>352</v>
      </c>
      <c r="U77" s="223">
        <v>2.5999999999999999E-2</v>
      </c>
      <c r="V77" s="223">
        <f>ROUND(E77*U77,2)</f>
        <v>0.34</v>
      </c>
      <c r="W77" s="223"/>
      <c r="X77" s="223" t="s">
        <v>437</v>
      </c>
      <c r="Y77" s="223" t="s">
        <v>355</v>
      </c>
      <c r="Z77" s="212"/>
      <c r="AA77" s="212"/>
      <c r="AB77" s="212"/>
      <c r="AC77" s="212"/>
      <c r="AD77" s="212"/>
      <c r="AE77" s="212"/>
      <c r="AF77" s="212"/>
      <c r="AG77" s="212" t="s">
        <v>438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74" t="s">
        <v>2823</v>
      </c>
      <c r="D78" s="264"/>
      <c r="E78" s="265">
        <v>13</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442</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9">
        <v>23</v>
      </c>
      <c r="B79" s="240" t="s">
        <v>2824</v>
      </c>
      <c r="C79" s="257" t="s">
        <v>2825</v>
      </c>
      <c r="D79" s="241" t="s">
        <v>486</v>
      </c>
      <c r="E79" s="242">
        <v>27</v>
      </c>
      <c r="F79" s="243"/>
      <c r="G79" s="244">
        <f>ROUND(E79*F79,2)</f>
        <v>0</v>
      </c>
      <c r="H79" s="243"/>
      <c r="I79" s="244">
        <f>ROUND(E79*H79,2)</f>
        <v>0</v>
      </c>
      <c r="J79" s="243"/>
      <c r="K79" s="244">
        <f>ROUND(E79*J79,2)</f>
        <v>0</v>
      </c>
      <c r="L79" s="244">
        <v>21</v>
      </c>
      <c r="M79" s="244">
        <f>G79*(1+L79/100)</f>
        <v>0</v>
      </c>
      <c r="N79" s="242">
        <v>0.36799999999999999</v>
      </c>
      <c r="O79" s="242">
        <f>ROUND(E79*N79,2)</f>
        <v>9.94</v>
      </c>
      <c r="P79" s="242">
        <v>0</v>
      </c>
      <c r="Q79" s="242">
        <f>ROUND(E79*P79,2)</f>
        <v>0</v>
      </c>
      <c r="R79" s="244" t="s">
        <v>937</v>
      </c>
      <c r="S79" s="244" t="s">
        <v>352</v>
      </c>
      <c r="T79" s="245" t="s">
        <v>352</v>
      </c>
      <c r="U79" s="223">
        <v>0.03</v>
      </c>
      <c r="V79" s="223">
        <f>ROUND(E79*U79,2)</f>
        <v>0.81</v>
      </c>
      <c r="W79" s="223"/>
      <c r="X79" s="223" t="s">
        <v>437</v>
      </c>
      <c r="Y79" s="223" t="s">
        <v>355</v>
      </c>
      <c r="Z79" s="212"/>
      <c r="AA79" s="212"/>
      <c r="AB79" s="212"/>
      <c r="AC79" s="212"/>
      <c r="AD79" s="212"/>
      <c r="AE79" s="212"/>
      <c r="AF79" s="212"/>
      <c r="AG79" s="212" t="s">
        <v>438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8" t="s">
        <v>425</v>
      </c>
      <c r="D80" s="246"/>
      <c r="E80" s="246"/>
      <c r="F80" s="246"/>
      <c r="G80" s="246"/>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357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9" t="s">
        <v>2826</v>
      </c>
      <c r="D81" s="248"/>
      <c r="E81" s="248"/>
      <c r="F81" s="248"/>
      <c r="G81" s="248"/>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357</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74" t="s">
        <v>2795</v>
      </c>
      <c r="D82" s="264"/>
      <c r="E82" s="265">
        <v>27</v>
      </c>
      <c r="F82" s="223"/>
      <c r="G82" s="22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442</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39">
        <v>24</v>
      </c>
      <c r="B83" s="240" t="s">
        <v>2827</v>
      </c>
      <c r="C83" s="257" t="s">
        <v>2828</v>
      </c>
      <c r="D83" s="241" t="s">
        <v>486</v>
      </c>
      <c r="E83" s="242">
        <v>247</v>
      </c>
      <c r="F83" s="243"/>
      <c r="G83" s="244">
        <f>ROUND(E83*F83,2)</f>
        <v>0</v>
      </c>
      <c r="H83" s="243"/>
      <c r="I83" s="244">
        <f>ROUND(E83*H83,2)</f>
        <v>0</v>
      </c>
      <c r="J83" s="243"/>
      <c r="K83" s="244">
        <f>ROUND(E83*J83,2)</f>
        <v>0</v>
      </c>
      <c r="L83" s="244">
        <v>21</v>
      </c>
      <c r="M83" s="244">
        <f>G83*(1+L83/100)</f>
        <v>0</v>
      </c>
      <c r="N83" s="242">
        <v>0.46</v>
      </c>
      <c r="O83" s="242">
        <f>ROUND(E83*N83,2)</f>
        <v>113.62</v>
      </c>
      <c r="P83" s="242">
        <v>0</v>
      </c>
      <c r="Q83" s="242">
        <f>ROUND(E83*P83,2)</f>
        <v>0</v>
      </c>
      <c r="R83" s="244" t="s">
        <v>937</v>
      </c>
      <c r="S83" s="244" t="s">
        <v>352</v>
      </c>
      <c r="T83" s="245" t="s">
        <v>352</v>
      </c>
      <c r="U83" s="223">
        <v>0.03</v>
      </c>
      <c r="V83" s="223">
        <f>ROUND(E83*U83,2)</f>
        <v>7.41</v>
      </c>
      <c r="W83" s="223"/>
      <c r="X83" s="223" t="s">
        <v>437</v>
      </c>
      <c r="Y83" s="223" t="s">
        <v>355</v>
      </c>
      <c r="Z83" s="212"/>
      <c r="AA83" s="212"/>
      <c r="AB83" s="212"/>
      <c r="AC83" s="212"/>
      <c r="AD83" s="212"/>
      <c r="AE83" s="212"/>
      <c r="AF83" s="212"/>
      <c r="AG83" s="212" t="s">
        <v>438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8" t="s">
        <v>425</v>
      </c>
      <c r="D84" s="246"/>
      <c r="E84" s="246"/>
      <c r="F84" s="246"/>
      <c r="G84" s="246"/>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357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9" t="s">
        <v>2829</v>
      </c>
      <c r="D85" s="248"/>
      <c r="E85" s="248"/>
      <c r="F85" s="248"/>
      <c r="G85" s="248"/>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357</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74" t="s">
        <v>2794</v>
      </c>
      <c r="D86" s="264"/>
      <c r="E86" s="265">
        <v>247</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442</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39">
        <v>25</v>
      </c>
      <c r="B87" s="240" t="s">
        <v>2830</v>
      </c>
      <c r="C87" s="257" t="s">
        <v>2831</v>
      </c>
      <c r="D87" s="241" t="s">
        <v>486</v>
      </c>
      <c r="E87" s="242">
        <v>247</v>
      </c>
      <c r="F87" s="243"/>
      <c r="G87" s="244">
        <f>ROUND(E87*F87,2)</f>
        <v>0</v>
      </c>
      <c r="H87" s="243"/>
      <c r="I87" s="244">
        <f>ROUND(E87*H87,2)</f>
        <v>0</v>
      </c>
      <c r="J87" s="243"/>
      <c r="K87" s="244">
        <f>ROUND(E87*J87,2)</f>
        <v>0</v>
      </c>
      <c r="L87" s="244">
        <v>21</v>
      </c>
      <c r="M87" s="244">
        <f>G87*(1+L87/100)</f>
        <v>0</v>
      </c>
      <c r="N87" s="242">
        <v>0.15826000000000001</v>
      </c>
      <c r="O87" s="242">
        <f>ROUND(E87*N87,2)</f>
        <v>39.090000000000003</v>
      </c>
      <c r="P87" s="242">
        <v>0</v>
      </c>
      <c r="Q87" s="242">
        <f>ROUND(E87*P87,2)</f>
        <v>0</v>
      </c>
      <c r="R87" s="244" t="s">
        <v>937</v>
      </c>
      <c r="S87" s="244" t="s">
        <v>352</v>
      </c>
      <c r="T87" s="245" t="s">
        <v>352</v>
      </c>
      <c r="U87" s="223">
        <v>0.06</v>
      </c>
      <c r="V87" s="223">
        <f>ROUND(E87*U87,2)</f>
        <v>14.82</v>
      </c>
      <c r="W87" s="223"/>
      <c r="X87" s="223" t="s">
        <v>437</v>
      </c>
      <c r="Y87" s="223" t="s">
        <v>355</v>
      </c>
      <c r="Z87" s="212"/>
      <c r="AA87" s="212"/>
      <c r="AB87" s="212"/>
      <c r="AC87" s="212"/>
      <c r="AD87" s="212"/>
      <c r="AE87" s="212"/>
      <c r="AF87" s="212"/>
      <c r="AG87" s="212" t="s">
        <v>438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73" t="s">
        <v>2832</v>
      </c>
      <c r="D88" s="270"/>
      <c r="E88" s="270"/>
      <c r="F88" s="270"/>
      <c r="G88" s="270"/>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440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9" t="s">
        <v>425</v>
      </c>
      <c r="D89" s="248"/>
      <c r="E89" s="248"/>
      <c r="F89" s="248"/>
      <c r="G89" s="248"/>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357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9" t="s">
        <v>2833</v>
      </c>
      <c r="D90" s="248"/>
      <c r="E90" s="248"/>
      <c r="F90" s="248"/>
      <c r="G90" s="248"/>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357</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74" t="s">
        <v>2794</v>
      </c>
      <c r="D91" s="264"/>
      <c r="E91" s="265">
        <v>247</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442</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9">
        <v>26</v>
      </c>
      <c r="B92" s="240" t="s">
        <v>2834</v>
      </c>
      <c r="C92" s="257" t="s">
        <v>2835</v>
      </c>
      <c r="D92" s="241" t="s">
        <v>486</v>
      </c>
      <c r="E92" s="242">
        <v>27</v>
      </c>
      <c r="F92" s="243"/>
      <c r="G92" s="244">
        <f>ROUND(E92*F92,2)</f>
        <v>0</v>
      </c>
      <c r="H92" s="243"/>
      <c r="I92" s="244">
        <f>ROUND(E92*H92,2)</f>
        <v>0</v>
      </c>
      <c r="J92" s="243"/>
      <c r="K92" s="244">
        <f>ROUND(E92*J92,2)</f>
        <v>0</v>
      </c>
      <c r="L92" s="244">
        <v>21</v>
      </c>
      <c r="M92" s="244">
        <f>G92*(1+L92/100)</f>
        <v>0</v>
      </c>
      <c r="N92" s="242">
        <v>0.30651</v>
      </c>
      <c r="O92" s="242">
        <f>ROUND(E92*N92,2)</f>
        <v>8.2799999999999994</v>
      </c>
      <c r="P92" s="242">
        <v>0</v>
      </c>
      <c r="Q92" s="242">
        <f>ROUND(E92*P92,2)</f>
        <v>0</v>
      </c>
      <c r="R92" s="244" t="s">
        <v>937</v>
      </c>
      <c r="S92" s="244" t="s">
        <v>352</v>
      </c>
      <c r="T92" s="245" t="s">
        <v>352</v>
      </c>
      <c r="U92" s="223">
        <v>2.5000000000000001E-2</v>
      </c>
      <c r="V92" s="223">
        <f>ROUND(E92*U92,2)</f>
        <v>0.68</v>
      </c>
      <c r="W92" s="223"/>
      <c r="X92" s="223" t="s">
        <v>437</v>
      </c>
      <c r="Y92" s="223" t="s">
        <v>355</v>
      </c>
      <c r="Z92" s="212"/>
      <c r="AA92" s="212"/>
      <c r="AB92" s="212"/>
      <c r="AC92" s="212"/>
      <c r="AD92" s="212"/>
      <c r="AE92" s="212"/>
      <c r="AF92" s="212"/>
      <c r="AG92" s="212" t="s">
        <v>438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73" t="s">
        <v>2836</v>
      </c>
      <c r="D93" s="270"/>
      <c r="E93" s="270"/>
      <c r="F93" s="270"/>
      <c r="G93" s="270"/>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440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9" t="s">
        <v>425</v>
      </c>
      <c r="D94" s="248"/>
      <c r="E94" s="248"/>
      <c r="F94" s="248"/>
      <c r="G94" s="248"/>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357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9" t="s">
        <v>2837</v>
      </c>
      <c r="D95" s="248"/>
      <c r="E95" s="248"/>
      <c r="F95" s="248"/>
      <c r="G95" s="248"/>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357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74" t="s">
        <v>2795</v>
      </c>
      <c r="D96" s="264"/>
      <c r="E96" s="265">
        <v>27</v>
      </c>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442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9">
        <v>27</v>
      </c>
      <c r="B97" s="240" t="s">
        <v>2838</v>
      </c>
      <c r="C97" s="257" t="s">
        <v>2839</v>
      </c>
      <c r="D97" s="241" t="s">
        <v>486</v>
      </c>
      <c r="E97" s="242">
        <v>247</v>
      </c>
      <c r="F97" s="243"/>
      <c r="G97" s="244">
        <f>ROUND(E97*F97,2)</f>
        <v>0</v>
      </c>
      <c r="H97" s="243"/>
      <c r="I97" s="244">
        <f>ROUND(E97*H97,2)</f>
        <v>0</v>
      </c>
      <c r="J97" s="243"/>
      <c r="K97" s="244">
        <f>ROUND(E97*J97,2)</f>
        <v>0</v>
      </c>
      <c r="L97" s="244">
        <v>21</v>
      </c>
      <c r="M97" s="244">
        <f>G97*(1+L97/100)</f>
        <v>0</v>
      </c>
      <c r="N97" s="242">
        <v>0.38313999999999998</v>
      </c>
      <c r="O97" s="242">
        <f>ROUND(E97*N97,2)</f>
        <v>94.64</v>
      </c>
      <c r="P97" s="242">
        <v>0</v>
      </c>
      <c r="Q97" s="242">
        <f>ROUND(E97*P97,2)</f>
        <v>0</v>
      </c>
      <c r="R97" s="244" t="s">
        <v>937</v>
      </c>
      <c r="S97" s="244" t="s">
        <v>352</v>
      </c>
      <c r="T97" s="245" t="s">
        <v>352</v>
      </c>
      <c r="U97" s="223">
        <v>0.03</v>
      </c>
      <c r="V97" s="223">
        <f>ROUND(E97*U97,2)</f>
        <v>7.41</v>
      </c>
      <c r="W97" s="223"/>
      <c r="X97" s="223" t="s">
        <v>437</v>
      </c>
      <c r="Y97" s="223" t="s">
        <v>355</v>
      </c>
      <c r="Z97" s="212"/>
      <c r="AA97" s="212"/>
      <c r="AB97" s="212"/>
      <c r="AC97" s="212"/>
      <c r="AD97" s="212"/>
      <c r="AE97" s="212"/>
      <c r="AF97" s="212"/>
      <c r="AG97" s="212" t="s">
        <v>438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73" t="s">
        <v>2836</v>
      </c>
      <c r="D98" s="270"/>
      <c r="E98" s="270"/>
      <c r="F98" s="270"/>
      <c r="G98" s="270"/>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440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9" t="s">
        <v>425</v>
      </c>
      <c r="D99" s="248"/>
      <c r="E99" s="248"/>
      <c r="F99" s="248"/>
      <c r="G99" s="248"/>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357</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9" t="s">
        <v>2840</v>
      </c>
      <c r="D100" s="248"/>
      <c r="E100" s="248"/>
      <c r="F100" s="248"/>
      <c r="G100" s="248"/>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357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74" t="s">
        <v>2794</v>
      </c>
      <c r="D101" s="264"/>
      <c r="E101" s="265">
        <v>247</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442</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9">
        <v>28</v>
      </c>
      <c r="B102" s="240" t="s">
        <v>2841</v>
      </c>
      <c r="C102" s="257" t="s">
        <v>2842</v>
      </c>
      <c r="D102" s="241" t="s">
        <v>486</v>
      </c>
      <c r="E102" s="242">
        <v>247</v>
      </c>
      <c r="F102" s="243"/>
      <c r="G102" s="244">
        <f>ROUND(E102*F102,2)</f>
        <v>0</v>
      </c>
      <c r="H102" s="243"/>
      <c r="I102" s="244">
        <f>ROUND(E102*H102,2)</f>
        <v>0</v>
      </c>
      <c r="J102" s="243"/>
      <c r="K102" s="244">
        <f>ROUND(E102*J102,2)</f>
        <v>0</v>
      </c>
      <c r="L102" s="244">
        <v>21</v>
      </c>
      <c r="M102" s="244">
        <f>G102*(1+L102/100)</f>
        <v>0</v>
      </c>
      <c r="N102" s="242">
        <v>1.01E-3</v>
      </c>
      <c r="O102" s="242">
        <f>ROUND(E102*N102,2)</f>
        <v>0.25</v>
      </c>
      <c r="P102" s="242">
        <v>0</v>
      </c>
      <c r="Q102" s="242">
        <f>ROUND(E102*P102,2)</f>
        <v>0</v>
      </c>
      <c r="R102" s="244" t="s">
        <v>937</v>
      </c>
      <c r="S102" s="244" t="s">
        <v>352</v>
      </c>
      <c r="T102" s="245" t="s">
        <v>352</v>
      </c>
      <c r="U102" s="223">
        <v>4.0000000000000001E-3</v>
      </c>
      <c r="V102" s="223">
        <f>ROUND(E102*U102,2)</f>
        <v>0.99</v>
      </c>
      <c r="W102" s="223"/>
      <c r="X102" s="223" t="s">
        <v>437</v>
      </c>
      <c r="Y102" s="223" t="s">
        <v>355</v>
      </c>
      <c r="Z102" s="212"/>
      <c r="AA102" s="212"/>
      <c r="AB102" s="212"/>
      <c r="AC102" s="212"/>
      <c r="AD102" s="212"/>
      <c r="AE102" s="212"/>
      <c r="AF102" s="212"/>
      <c r="AG102" s="212" t="s">
        <v>438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8" t="s">
        <v>425</v>
      </c>
      <c r="D103" s="246"/>
      <c r="E103" s="246"/>
      <c r="F103" s="246"/>
      <c r="G103" s="246"/>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357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9" t="s">
        <v>2843</v>
      </c>
      <c r="D104" s="248"/>
      <c r="E104" s="248"/>
      <c r="F104" s="248"/>
      <c r="G104" s="248"/>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357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74" t="s">
        <v>2794</v>
      </c>
      <c r="D105" s="264"/>
      <c r="E105" s="265">
        <v>247</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442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9">
        <v>29</v>
      </c>
      <c r="B106" s="240" t="s">
        <v>2844</v>
      </c>
      <c r="C106" s="257" t="s">
        <v>2845</v>
      </c>
      <c r="D106" s="241" t="s">
        <v>486</v>
      </c>
      <c r="E106" s="242">
        <v>867</v>
      </c>
      <c r="F106" s="243"/>
      <c r="G106" s="244">
        <f>ROUND(E106*F106,2)</f>
        <v>0</v>
      </c>
      <c r="H106" s="243"/>
      <c r="I106" s="244">
        <f>ROUND(E106*H106,2)</f>
        <v>0</v>
      </c>
      <c r="J106" s="243"/>
      <c r="K106" s="244">
        <f>ROUND(E106*J106,2)</f>
        <v>0</v>
      </c>
      <c r="L106" s="244">
        <v>21</v>
      </c>
      <c r="M106" s="244">
        <f>G106*(1+L106/100)</f>
        <v>0</v>
      </c>
      <c r="N106" s="242">
        <v>5.0000000000000001E-4</v>
      </c>
      <c r="O106" s="242">
        <f>ROUND(E106*N106,2)</f>
        <v>0.43</v>
      </c>
      <c r="P106" s="242">
        <v>0</v>
      </c>
      <c r="Q106" s="242">
        <f>ROUND(E106*P106,2)</f>
        <v>0</v>
      </c>
      <c r="R106" s="244" t="s">
        <v>937</v>
      </c>
      <c r="S106" s="244" t="s">
        <v>352</v>
      </c>
      <c r="T106" s="245" t="s">
        <v>352</v>
      </c>
      <c r="U106" s="223">
        <v>2E-3</v>
      </c>
      <c r="V106" s="223">
        <f>ROUND(E106*U106,2)</f>
        <v>1.73</v>
      </c>
      <c r="W106" s="223"/>
      <c r="X106" s="223" t="s">
        <v>437</v>
      </c>
      <c r="Y106" s="223" t="s">
        <v>355</v>
      </c>
      <c r="Z106" s="212"/>
      <c r="AA106" s="212"/>
      <c r="AB106" s="212"/>
      <c r="AC106" s="212"/>
      <c r="AD106" s="212"/>
      <c r="AE106" s="212"/>
      <c r="AF106" s="212"/>
      <c r="AG106" s="212" t="s">
        <v>438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73" t="s">
        <v>2846</v>
      </c>
      <c r="D107" s="270"/>
      <c r="E107" s="270"/>
      <c r="F107" s="270"/>
      <c r="G107" s="270"/>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440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9" t="s">
        <v>425</v>
      </c>
      <c r="D108" s="248"/>
      <c r="E108" s="248"/>
      <c r="F108" s="248"/>
      <c r="G108" s="248"/>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357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9" t="s">
        <v>2847</v>
      </c>
      <c r="D109" s="248"/>
      <c r="E109" s="248"/>
      <c r="F109" s="248"/>
      <c r="G109" s="248"/>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357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74" t="s">
        <v>2794</v>
      </c>
      <c r="D110" s="264"/>
      <c r="E110" s="265">
        <v>247</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442</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74" t="s">
        <v>2804</v>
      </c>
      <c r="D111" s="264"/>
      <c r="E111" s="265">
        <v>620</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442</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9">
        <v>30</v>
      </c>
      <c r="B112" s="240" t="s">
        <v>2848</v>
      </c>
      <c r="C112" s="257" t="s">
        <v>2849</v>
      </c>
      <c r="D112" s="241" t="s">
        <v>486</v>
      </c>
      <c r="E112" s="242">
        <v>867</v>
      </c>
      <c r="F112" s="243"/>
      <c r="G112" s="244">
        <f>ROUND(E112*F112,2)</f>
        <v>0</v>
      </c>
      <c r="H112" s="243"/>
      <c r="I112" s="244">
        <f>ROUND(E112*H112,2)</f>
        <v>0</v>
      </c>
      <c r="J112" s="243"/>
      <c r="K112" s="244">
        <f>ROUND(E112*J112,2)</f>
        <v>0</v>
      </c>
      <c r="L112" s="244">
        <v>21</v>
      </c>
      <c r="M112" s="244">
        <f>G112*(1+L112/100)</f>
        <v>0</v>
      </c>
      <c r="N112" s="242">
        <v>0.10373</v>
      </c>
      <c r="O112" s="242">
        <f>ROUND(E112*N112,2)</f>
        <v>89.93</v>
      </c>
      <c r="P112" s="242">
        <v>0</v>
      </c>
      <c r="Q112" s="242">
        <f>ROUND(E112*P112,2)</f>
        <v>0</v>
      </c>
      <c r="R112" s="244" t="s">
        <v>937</v>
      </c>
      <c r="S112" s="244" t="s">
        <v>352</v>
      </c>
      <c r="T112" s="245" t="s">
        <v>352</v>
      </c>
      <c r="U112" s="223">
        <v>0.06</v>
      </c>
      <c r="V112" s="223">
        <f>ROUND(E112*U112,2)</f>
        <v>52.02</v>
      </c>
      <c r="W112" s="223"/>
      <c r="X112" s="223" t="s">
        <v>437</v>
      </c>
      <c r="Y112" s="223" t="s">
        <v>355</v>
      </c>
      <c r="Z112" s="212"/>
      <c r="AA112" s="212"/>
      <c r="AB112" s="212"/>
      <c r="AC112" s="212"/>
      <c r="AD112" s="212"/>
      <c r="AE112" s="212"/>
      <c r="AF112" s="212"/>
      <c r="AG112" s="212" t="s">
        <v>438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8" t="s">
        <v>425</v>
      </c>
      <c r="D113" s="246"/>
      <c r="E113" s="246"/>
      <c r="F113" s="246"/>
      <c r="G113" s="246"/>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357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9" t="s">
        <v>2850</v>
      </c>
      <c r="D114" s="248"/>
      <c r="E114" s="248"/>
      <c r="F114" s="248"/>
      <c r="G114" s="248"/>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357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74" t="s">
        <v>2794</v>
      </c>
      <c r="D115" s="264"/>
      <c r="E115" s="265">
        <v>247</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442</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74" t="s">
        <v>2804</v>
      </c>
      <c r="D116" s="264"/>
      <c r="E116" s="265">
        <v>620</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442</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9">
        <v>31</v>
      </c>
      <c r="B117" s="240" t="s">
        <v>2851</v>
      </c>
      <c r="C117" s="257" t="s">
        <v>2852</v>
      </c>
      <c r="D117" s="241" t="s">
        <v>486</v>
      </c>
      <c r="E117" s="242">
        <v>27</v>
      </c>
      <c r="F117" s="243"/>
      <c r="G117" s="244">
        <f>ROUND(E117*F117,2)</f>
        <v>0</v>
      </c>
      <c r="H117" s="243"/>
      <c r="I117" s="244">
        <f>ROUND(E117*H117,2)</f>
        <v>0</v>
      </c>
      <c r="J117" s="243"/>
      <c r="K117" s="244">
        <f>ROUND(E117*J117,2)</f>
        <v>0</v>
      </c>
      <c r="L117" s="244">
        <v>21</v>
      </c>
      <c r="M117" s="244">
        <f>G117*(1+L117/100)</f>
        <v>0</v>
      </c>
      <c r="N117" s="242">
        <v>0.47820000000000001</v>
      </c>
      <c r="O117" s="242">
        <f>ROUND(E117*N117,2)</f>
        <v>12.91</v>
      </c>
      <c r="P117" s="242">
        <v>0</v>
      </c>
      <c r="Q117" s="242">
        <f>ROUND(E117*P117,2)</f>
        <v>0</v>
      </c>
      <c r="R117" s="244" t="s">
        <v>937</v>
      </c>
      <c r="S117" s="244" t="s">
        <v>352</v>
      </c>
      <c r="T117" s="245" t="s">
        <v>352</v>
      </c>
      <c r="U117" s="223">
        <v>0.09</v>
      </c>
      <c r="V117" s="223">
        <f>ROUND(E117*U117,2)</f>
        <v>2.4300000000000002</v>
      </c>
      <c r="W117" s="223"/>
      <c r="X117" s="223" t="s">
        <v>437</v>
      </c>
      <c r="Y117" s="223" t="s">
        <v>355</v>
      </c>
      <c r="Z117" s="212"/>
      <c r="AA117" s="212"/>
      <c r="AB117" s="212"/>
      <c r="AC117" s="212"/>
      <c r="AD117" s="212"/>
      <c r="AE117" s="212"/>
      <c r="AF117" s="212"/>
      <c r="AG117" s="212" t="s">
        <v>438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8" t="s">
        <v>425</v>
      </c>
      <c r="D118" s="246"/>
      <c r="E118" s="246"/>
      <c r="F118" s="246"/>
      <c r="G118" s="246"/>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357</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9" t="s">
        <v>2853</v>
      </c>
      <c r="D119" s="248"/>
      <c r="E119" s="248"/>
      <c r="F119" s="248"/>
      <c r="G119" s="248"/>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357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74" t="s">
        <v>2795</v>
      </c>
      <c r="D120" s="264"/>
      <c r="E120" s="265">
        <v>27</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442</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9">
        <v>32</v>
      </c>
      <c r="B121" s="240" t="s">
        <v>2854</v>
      </c>
      <c r="C121" s="257" t="s">
        <v>2855</v>
      </c>
      <c r="D121" s="241" t="s">
        <v>486</v>
      </c>
      <c r="E121" s="242">
        <v>13</v>
      </c>
      <c r="F121" s="243"/>
      <c r="G121" s="244">
        <f>ROUND(E121*F121,2)</f>
        <v>0</v>
      </c>
      <c r="H121" s="243"/>
      <c r="I121" s="244">
        <f>ROUND(E121*H121,2)</f>
        <v>0</v>
      </c>
      <c r="J121" s="243"/>
      <c r="K121" s="244">
        <f>ROUND(E121*J121,2)</f>
        <v>0</v>
      </c>
      <c r="L121" s="244">
        <v>21</v>
      </c>
      <c r="M121" s="244">
        <f>G121*(1+L121/100)</f>
        <v>0</v>
      </c>
      <c r="N121" s="242">
        <v>0.33617000000000002</v>
      </c>
      <c r="O121" s="242">
        <f>ROUND(E121*N121,2)</f>
        <v>4.37</v>
      </c>
      <c r="P121" s="242">
        <v>0</v>
      </c>
      <c r="Q121" s="242">
        <f>ROUND(E121*P121,2)</f>
        <v>0</v>
      </c>
      <c r="R121" s="244" t="s">
        <v>937</v>
      </c>
      <c r="S121" s="244" t="s">
        <v>352</v>
      </c>
      <c r="T121" s="245" t="s">
        <v>352</v>
      </c>
      <c r="U121" s="223">
        <v>0.38800000000000001</v>
      </c>
      <c r="V121" s="223">
        <f>ROUND(E121*U121,2)</f>
        <v>5.04</v>
      </c>
      <c r="W121" s="223"/>
      <c r="X121" s="223" t="s">
        <v>437</v>
      </c>
      <c r="Y121" s="223" t="s">
        <v>355</v>
      </c>
      <c r="Z121" s="212"/>
      <c r="AA121" s="212"/>
      <c r="AB121" s="212"/>
      <c r="AC121" s="212"/>
      <c r="AD121" s="212"/>
      <c r="AE121" s="212"/>
      <c r="AF121" s="212"/>
      <c r="AG121" s="212" t="s">
        <v>438</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2" x14ac:dyDescent="0.2">
      <c r="A122" s="219"/>
      <c r="B122" s="220"/>
      <c r="C122" s="273" t="s">
        <v>2856</v>
      </c>
      <c r="D122" s="270"/>
      <c r="E122" s="270"/>
      <c r="F122" s="270"/>
      <c r="G122" s="270"/>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440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47" t="str">
        <f>C122</f>
        <v>komunikací pro pěší, z dlaždic betonových a teracových, do velikosti dlaždic 0,25 m2, s provedením lože do tl. 30 mm, s vyplněním spár a se smetením přebytečného materiálu na vzdálenost do 3 m</v>
      </c>
      <c r="BB122" s="212"/>
      <c r="BC122" s="212"/>
      <c r="BD122" s="212"/>
      <c r="BE122" s="212"/>
      <c r="BF122" s="212"/>
      <c r="BG122" s="212"/>
      <c r="BH122" s="212"/>
    </row>
    <row r="123" spans="1:60" outlineLevel="2" x14ac:dyDescent="0.2">
      <c r="A123" s="219"/>
      <c r="B123" s="220"/>
      <c r="C123" s="274" t="s">
        <v>2857</v>
      </c>
      <c r="D123" s="264"/>
      <c r="E123" s="265">
        <v>13</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442</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9">
        <v>33</v>
      </c>
      <c r="B124" s="240" t="s">
        <v>2858</v>
      </c>
      <c r="C124" s="257" t="s">
        <v>2859</v>
      </c>
      <c r="D124" s="241" t="s">
        <v>486</v>
      </c>
      <c r="E124" s="242">
        <v>620</v>
      </c>
      <c r="F124" s="243"/>
      <c r="G124" s="244">
        <f>ROUND(E124*F124,2)</f>
        <v>0</v>
      </c>
      <c r="H124" s="243"/>
      <c r="I124" s="244">
        <f>ROUND(E124*H124,2)</f>
        <v>0</v>
      </c>
      <c r="J124" s="243"/>
      <c r="K124" s="244">
        <f>ROUND(E124*J124,2)</f>
        <v>0</v>
      </c>
      <c r="L124" s="244">
        <v>21</v>
      </c>
      <c r="M124" s="244">
        <f>G124*(1+L124/100)</f>
        <v>0</v>
      </c>
      <c r="N124" s="242">
        <v>0</v>
      </c>
      <c r="O124" s="242">
        <f>ROUND(E124*N124,2)</f>
        <v>0</v>
      </c>
      <c r="P124" s="242">
        <v>0</v>
      </c>
      <c r="Q124" s="242">
        <f>ROUND(E124*P124,2)</f>
        <v>0</v>
      </c>
      <c r="R124" s="244"/>
      <c r="S124" s="244" t="s">
        <v>413</v>
      </c>
      <c r="T124" s="245" t="s">
        <v>353</v>
      </c>
      <c r="U124" s="223">
        <v>0.5</v>
      </c>
      <c r="V124" s="223">
        <f>ROUND(E124*U124,2)</f>
        <v>310</v>
      </c>
      <c r="W124" s="223"/>
      <c r="X124" s="223" t="s">
        <v>437</v>
      </c>
      <c r="Y124" s="223" t="s">
        <v>355</v>
      </c>
      <c r="Z124" s="212"/>
      <c r="AA124" s="212"/>
      <c r="AB124" s="212"/>
      <c r="AC124" s="212"/>
      <c r="AD124" s="212"/>
      <c r="AE124" s="212"/>
      <c r="AF124" s="212"/>
      <c r="AG124" s="212" t="s">
        <v>438</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8" t="s">
        <v>425</v>
      </c>
      <c r="D125" s="246"/>
      <c r="E125" s="246"/>
      <c r="F125" s="246"/>
      <c r="G125" s="246"/>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357</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9" t="s">
        <v>2860</v>
      </c>
      <c r="D126" s="248"/>
      <c r="E126" s="248"/>
      <c r="F126" s="248"/>
      <c r="G126" s="248"/>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357</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9" t="s">
        <v>1652</v>
      </c>
      <c r="D127" s="248"/>
      <c r="E127" s="248"/>
      <c r="F127" s="248"/>
      <c r="G127" s="248"/>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357</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7" t="str">
        <f>C127</f>
        <v>Kompletní provedení dle veškerých informací obsažených v PD (textová i výkresová část, technologické postupy atd.).</v>
      </c>
      <c r="BB127" s="212"/>
      <c r="BC127" s="212"/>
      <c r="BD127" s="212"/>
      <c r="BE127" s="212"/>
      <c r="BF127" s="212"/>
      <c r="BG127" s="212"/>
      <c r="BH127" s="212"/>
    </row>
    <row r="128" spans="1:60" ht="22.5" outlineLevel="3" x14ac:dyDescent="0.2">
      <c r="A128" s="219"/>
      <c r="B128" s="220"/>
      <c r="C128" s="259" t="s">
        <v>1653</v>
      </c>
      <c r="D128" s="248"/>
      <c r="E128" s="248"/>
      <c r="F128" s="248"/>
      <c r="G128" s="248"/>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357</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47" t="str">
        <f>C128</f>
        <v>Provedení je včetně montáže, demontáže původních konstrukcí, dodávky, přesunu hmot, přesunu a likvidace suti, povrchové úpravy, repasí, dílenských dokumentací,</v>
      </c>
      <c r="BB128" s="212"/>
      <c r="BC128" s="212"/>
      <c r="BD128" s="212"/>
      <c r="BE128" s="212"/>
      <c r="BF128" s="212"/>
      <c r="BG128" s="212"/>
      <c r="BH128" s="212"/>
    </row>
    <row r="129" spans="1:60" outlineLevel="3" x14ac:dyDescent="0.2">
      <c r="A129" s="219"/>
      <c r="B129" s="220"/>
      <c r="C129" s="259" t="s">
        <v>666</v>
      </c>
      <c r="D129" s="248"/>
      <c r="E129" s="248"/>
      <c r="F129" s="248"/>
      <c r="G129" s="248"/>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357</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74" t="s">
        <v>2804</v>
      </c>
      <c r="D130" s="264"/>
      <c r="E130" s="265">
        <v>620</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442</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75" t="s">
        <v>459</v>
      </c>
      <c r="D131" s="266"/>
      <c r="E131" s="267">
        <v>620</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442</v>
      </c>
      <c r="AH131" s="212">
        <v>1</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39">
        <v>34</v>
      </c>
      <c r="B132" s="240" t="s">
        <v>2861</v>
      </c>
      <c r="C132" s="257" t="s">
        <v>2862</v>
      </c>
      <c r="D132" s="241" t="s">
        <v>486</v>
      </c>
      <c r="E132" s="242">
        <v>27</v>
      </c>
      <c r="F132" s="243"/>
      <c r="G132" s="244">
        <f>ROUND(E132*F132,2)</f>
        <v>0</v>
      </c>
      <c r="H132" s="243"/>
      <c r="I132" s="244">
        <f>ROUND(E132*H132,2)</f>
        <v>0</v>
      </c>
      <c r="J132" s="243"/>
      <c r="K132" s="244">
        <f>ROUND(E132*J132,2)</f>
        <v>0</v>
      </c>
      <c r="L132" s="244">
        <v>21</v>
      </c>
      <c r="M132" s="244">
        <f>G132*(1+L132/100)</f>
        <v>0</v>
      </c>
      <c r="N132" s="242">
        <v>9.5640000000000003E-2</v>
      </c>
      <c r="O132" s="242">
        <f>ROUND(E132*N132,2)</f>
        <v>2.58</v>
      </c>
      <c r="P132" s="242">
        <v>0</v>
      </c>
      <c r="Q132" s="242">
        <f>ROUND(E132*P132,2)</f>
        <v>0</v>
      </c>
      <c r="R132" s="244"/>
      <c r="S132" s="244" t="s">
        <v>413</v>
      </c>
      <c r="T132" s="245" t="s">
        <v>353</v>
      </c>
      <c r="U132" s="223">
        <v>0.09</v>
      </c>
      <c r="V132" s="223">
        <f>ROUND(E132*U132,2)</f>
        <v>2.4300000000000002</v>
      </c>
      <c r="W132" s="223"/>
      <c r="X132" s="223" t="s">
        <v>437</v>
      </c>
      <c r="Y132" s="223" t="s">
        <v>355</v>
      </c>
      <c r="Z132" s="212"/>
      <c r="AA132" s="212"/>
      <c r="AB132" s="212"/>
      <c r="AC132" s="212"/>
      <c r="AD132" s="212"/>
      <c r="AE132" s="212"/>
      <c r="AF132" s="212"/>
      <c r="AG132" s="212" t="s">
        <v>438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8" t="s">
        <v>425</v>
      </c>
      <c r="D133" s="246"/>
      <c r="E133" s="246"/>
      <c r="F133" s="246"/>
      <c r="G133" s="246"/>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357</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9" t="s">
        <v>2853</v>
      </c>
      <c r="D134" s="248"/>
      <c r="E134" s="248"/>
      <c r="F134" s="248"/>
      <c r="G134" s="248"/>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357</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9" t="s">
        <v>2863</v>
      </c>
      <c r="D135" s="248"/>
      <c r="E135" s="248"/>
      <c r="F135" s="248"/>
      <c r="G135" s="248"/>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357</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9" t="s">
        <v>1652</v>
      </c>
      <c r="D136" s="248"/>
      <c r="E136" s="248"/>
      <c r="F136" s="248"/>
      <c r="G136" s="248"/>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357</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47" t="str">
        <f>C136</f>
        <v>Kompletní provedení dle veškerých informací obsažených v PD (textová i výkresová část, technologické postupy atd.).</v>
      </c>
      <c r="BB136" s="212"/>
      <c r="BC136" s="212"/>
      <c r="BD136" s="212"/>
      <c r="BE136" s="212"/>
      <c r="BF136" s="212"/>
      <c r="BG136" s="212"/>
      <c r="BH136" s="212"/>
    </row>
    <row r="137" spans="1:60" ht="22.5" outlineLevel="3" x14ac:dyDescent="0.2">
      <c r="A137" s="219"/>
      <c r="B137" s="220"/>
      <c r="C137" s="259" t="s">
        <v>1653</v>
      </c>
      <c r="D137" s="248"/>
      <c r="E137" s="248"/>
      <c r="F137" s="248"/>
      <c r="G137" s="248"/>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357</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47" t="str">
        <f>C137</f>
        <v>Provedení je včetně montáže, demontáže původních konstrukcí, dodávky, přesunu hmot, přesunu a likvidace suti, povrchové úpravy, repasí, dílenských dokumentací,</v>
      </c>
      <c r="BB137" s="212"/>
      <c r="BC137" s="212"/>
      <c r="BD137" s="212"/>
      <c r="BE137" s="212"/>
      <c r="BF137" s="212"/>
      <c r="BG137" s="212"/>
      <c r="BH137" s="212"/>
    </row>
    <row r="138" spans="1:60" outlineLevel="3" x14ac:dyDescent="0.2">
      <c r="A138" s="219"/>
      <c r="B138" s="220"/>
      <c r="C138" s="259" t="s">
        <v>2864</v>
      </c>
      <c r="D138" s="248"/>
      <c r="E138" s="248"/>
      <c r="F138" s="248"/>
      <c r="G138" s="248"/>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357</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74" t="s">
        <v>2865</v>
      </c>
      <c r="D139" s="264"/>
      <c r="E139" s="265">
        <v>27</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442</v>
      </c>
      <c r="AH139" s="212">
        <v>5</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9">
        <v>35</v>
      </c>
      <c r="B140" s="240" t="s">
        <v>2866</v>
      </c>
      <c r="C140" s="257" t="s">
        <v>2867</v>
      </c>
      <c r="D140" s="241"/>
      <c r="E140" s="242">
        <v>0</v>
      </c>
      <c r="F140" s="243"/>
      <c r="G140" s="244">
        <f>ROUND(E140*F140,2)</f>
        <v>0</v>
      </c>
      <c r="H140" s="243"/>
      <c r="I140" s="244">
        <f>ROUND(E140*H140,2)</f>
        <v>0</v>
      </c>
      <c r="J140" s="243"/>
      <c r="K140" s="244">
        <f>ROUND(E140*J140,2)</f>
        <v>0</v>
      </c>
      <c r="L140" s="244">
        <v>21</v>
      </c>
      <c r="M140" s="244">
        <f>G140*(1+L140/100)</f>
        <v>0</v>
      </c>
      <c r="N140" s="242">
        <v>0</v>
      </c>
      <c r="O140" s="242">
        <f>ROUND(E140*N140,2)</f>
        <v>0</v>
      </c>
      <c r="P140" s="242">
        <v>0</v>
      </c>
      <c r="Q140" s="242">
        <f>ROUND(E140*P140,2)</f>
        <v>0</v>
      </c>
      <c r="R140" s="244"/>
      <c r="S140" s="244" t="s">
        <v>413</v>
      </c>
      <c r="T140" s="245" t="s">
        <v>353</v>
      </c>
      <c r="U140" s="223">
        <v>0</v>
      </c>
      <c r="V140" s="223">
        <f>ROUND(E140*U140,2)</f>
        <v>0</v>
      </c>
      <c r="W140" s="223"/>
      <c r="X140" s="223" t="s">
        <v>437</v>
      </c>
      <c r="Y140" s="223" t="s">
        <v>355</v>
      </c>
      <c r="Z140" s="212"/>
      <c r="AA140" s="212"/>
      <c r="AB140" s="212"/>
      <c r="AC140" s="212"/>
      <c r="AD140" s="212"/>
      <c r="AE140" s="212"/>
      <c r="AF140" s="212"/>
      <c r="AG140" s="212" t="s">
        <v>438</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58" t="s">
        <v>2868</v>
      </c>
      <c r="D141" s="246"/>
      <c r="E141" s="246"/>
      <c r="F141" s="246"/>
      <c r="G141" s="246"/>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357</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33.75" outlineLevel="3" x14ac:dyDescent="0.2">
      <c r="A142" s="219"/>
      <c r="B142" s="220"/>
      <c r="C142" s="259" t="s">
        <v>2901</v>
      </c>
      <c r="D142" s="248"/>
      <c r="E142" s="248"/>
      <c r="F142" s="248"/>
      <c r="G142" s="248"/>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357</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7" t="str">
        <f>C142</f>
        <v>Konstrukce nových zpevněných ploch jsou navrženy v souladu s technickými podmínkami TP 170 „Navrhování vozovek pozemních komunikací”, v platném znění za předpokladu dodržení standardních návrhových podmínek. Tyto podmínky zejména únosnost zemní pláně, namrzavost, vodní režim a další je potřeba ověřit na místě samém příslušnými zkouškami.</v>
      </c>
      <c r="BB142" s="212"/>
      <c r="BC142" s="212"/>
      <c r="BD142" s="212"/>
      <c r="BE142" s="212"/>
      <c r="BF142" s="212"/>
      <c r="BG142" s="212"/>
      <c r="BH142" s="212"/>
    </row>
    <row r="143" spans="1:60" ht="67.5" outlineLevel="3" x14ac:dyDescent="0.2">
      <c r="A143" s="219"/>
      <c r="B143" s="220"/>
      <c r="C143" s="259" t="s">
        <v>2869</v>
      </c>
      <c r="D143" s="248"/>
      <c r="E143" s="248"/>
      <c r="F143" s="248"/>
      <c r="G143" s="248"/>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357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47" t="str">
        <f>C143</f>
        <v>Veškerý materiál použitý do díla musí odpovídat příslušným ustanovením ČSN. Pro štěrkové podsypy ČSN 73 6126 a dlažby ČSN 73 6131. Náležitou pozornost je třeba věnovat úpravě zemní pláně, zejména zabránit jejímu zvodnění. Z toho důvodu je důležité začít s realizací a pokládkou navržených konstrukcí zpevněných ploch v těsné návaznosti na její definitivní úpravu. Rozhodující pro posouzení pláně je provedení zatěžovacích zkoušek. Pláň se musí zhutnit na E2,def = 45 MPa. Na základě měření hodnot modulů na pláni v rámci provádění objektu musí v případě nedodržení minimálních předepsaných hodnot dodavatel v součinnosti s geologem stanovit optimální způsob sanace pláně.</v>
      </c>
      <c r="BB143" s="212"/>
      <c r="BC143" s="212"/>
      <c r="BD143" s="212"/>
      <c r="BE143" s="212"/>
      <c r="BF143" s="212"/>
      <c r="BG143" s="212"/>
      <c r="BH143" s="212"/>
    </row>
    <row r="144" spans="1:60" x14ac:dyDescent="0.2">
      <c r="A144" s="229" t="s">
        <v>347</v>
      </c>
      <c r="B144" s="230" t="s">
        <v>228</v>
      </c>
      <c r="C144" s="256" t="s">
        <v>229</v>
      </c>
      <c r="D144" s="231"/>
      <c r="E144" s="232"/>
      <c r="F144" s="233"/>
      <c r="G144" s="233">
        <f>SUMIF(AG145:AG161,"&lt;&gt;NOR",G145:G161)</f>
        <v>0</v>
      </c>
      <c r="H144" s="233"/>
      <c r="I144" s="233">
        <f>SUM(I145:I161)</f>
        <v>0</v>
      </c>
      <c r="J144" s="233"/>
      <c r="K144" s="233">
        <f>SUM(K145:K161)</f>
        <v>0</v>
      </c>
      <c r="L144" s="233"/>
      <c r="M144" s="233">
        <f>SUM(M145:M161)</f>
        <v>0</v>
      </c>
      <c r="N144" s="232"/>
      <c r="O144" s="232">
        <f>SUM(O145:O161)</f>
        <v>16.34</v>
      </c>
      <c r="P144" s="232"/>
      <c r="Q144" s="232">
        <f>SUM(Q145:Q161)</f>
        <v>0</v>
      </c>
      <c r="R144" s="233"/>
      <c r="S144" s="233"/>
      <c r="T144" s="234"/>
      <c r="U144" s="228"/>
      <c r="V144" s="228">
        <f>SUM(V145:V161)</f>
        <v>35.22</v>
      </c>
      <c r="W144" s="228"/>
      <c r="X144" s="228"/>
      <c r="Y144" s="228"/>
      <c r="AG144" t="s">
        <v>348</v>
      </c>
    </row>
    <row r="145" spans="1:60" ht="22.5" outlineLevel="1" x14ac:dyDescent="0.2">
      <c r="A145" s="239">
        <v>36</v>
      </c>
      <c r="B145" s="240" t="s">
        <v>935</v>
      </c>
      <c r="C145" s="257" t="s">
        <v>936</v>
      </c>
      <c r="D145" s="241" t="s">
        <v>537</v>
      </c>
      <c r="E145" s="242">
        <v>10</v>
      </c>
      <c r="F145" s="243"/>
      <c r="G145" s="244">
        <f>ROUND(E145*F145,2)</f>
        <v>0</v>
      </c>
      <c r="H145" s="243"/>
      <c r="I145" s="244">
        <f>ROUND(E145*H145,2)</f>
        <v>0</v>
      </c>
      <c r="J145" s="243"/>
      <c r="K145" s="244">
        <f>ROUND(E145*J145,2)</f>
        <v>0</v>
      </c>
      <c r="L145" s="244">
        <v>21</v>
      </c>
      <c r="M145" s="244">
        <f>G145*(1+L145/100)</f>
        <v>0</v>
      </c>
      <c r="N145" s="242">
        <v>0.15223999999999999</v>
      </c>
      <c r="O145" s="242">
        <f>ROUND(E145*N145,2)</f>
        <v>1.52</v>
      </c>
      <c r="P145" s="242">
        <v>0</v>
      </c>
      <c r="Q145" s="242">
        <f>ROUND(E145*P145,2)</f>
        <v>0</v>
      </c>
      <c r="R145" s="244" t="s">
        <v>937</v>
      </c>
      <c r="S145" s="244" t="s">
        <v>352</v>
      </c>
      <c r="T145" s="245" t="s">
        <v>352</v>
      </c>
      <c r="U145" s="223">
        <v>0.14000000000000001</v>
      </c>
      <c r="V145" s="223">
        <f>ROUND(E145*U145,2)</f>
        <v>1.4</v>
      </c>
      <c r="W145" s="223"/>
      <c r="X145" s="223" t="s">
        <v>437</v>
      </c>
      <c r="Y145" s="223" t="s">
        <v>355</v>
      </c>
      <c r="Z145" s="212"/>
      <c r="AA145" s="212"/>
      <c r="AB145" s="212"/>
      <c r="AC145" s="212"/>
      <c r="AD145" s="212"/>
      <c r="AE145" s="212"/>
      <c r="AF145" s="212"/>
      <c r="AG145" s="212" t="s">
        <v>438</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73" t="s">
        <v>938</v>
      </c>
      <c r="D146" s="270"/>
      <c r="E146" s="270"/>
      <c r="F146" s="270"/>
      <c r="G146" s="270"/>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440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74" t="s">
        <v>2870</v>
      </c>
      <c r="D147" s="264"/>
      <c r="E147" s="265">
        <v>10</v>
      </c>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442</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33.75" outlineLevel="1" x14ac:dyDescent="0.2">
      <c r="A148" s="239">
        <v>37</v>
      </c>
      <c r="B148" s="240" t="s">
        <v>2871</v>
      </c>
      <c r="C148" s="257" t="s">
        <v>2872</v>
      </c>
      <c r="D148" s="241" t="s">
        <v>537</v>
      </c>
      <c r="E148" s="242">
        <v>20</v>
      </c>
      <c r="F148" s="243"/>
      <c r="G148" s="244">
        <f>ROUND(E148*F148,2)</f>
        <v>0</v>
      </c>
      <c r="H148" s="243"/>
      <c r="I148" s="244">
        <f>ROUND(E148*H148,2)</f>
        <v>0</v>
      </c>
      <c r="J148" s="243"/>
      <c r="K148" s="244">
        <f>ROUND(E148*J148,2)</f>
        <v>0</v>
      </c>
      <c r="L148" s="244">
        <v>21</v>
      </c>
      <c r="M148" s="244">
        <f>G148*(1+L148/100)</f>
        <v>0</v>
      </c>
      <c r="N148" s="242">
        <v>0.22133</v>
      </c>
      <c r="O148" s="242">
        <f>ROUND(E148*N148,2)</f>
        <v>4.43</v>
      </c>
      <c r="P148" s="242">
        <v>0</v>
      </c>
      <c r="Q148" s="242">
        <f>ROUND(E148*P148,2)</f>
        <v>0</v>
      </c>
      <c r="R148" s="244" t="s">
        <v>937</v>
      </c>
      <c r="S148" s="244" t="s">
        <v>352</v>
      </c>
      <c r="T148" s="245" t="s">
        <v>352</v>
      </c>
      <c r="U148" s="223">
        <v>0.27200000000000002</v>
      </c>
      <c r="V148" s="223">
        <f>ROUND(E148*U148,2)</f>
        <v>5.44</v>
      </c>
      <c r="W148" s="223"/>
      <c r="X148" s="223" t="s">
        <v>437</v>
      </c>
      <c r="Y148" s="223" t="s">
        <v>355</v>
      </c>
      <c r="Z148" s="212"/>
      <c r="AA148" s="212"/>
      <c r="AB148" s="212"/>
      <c r="AC148" s="212"/>
      <c r="AD148" s="212"/>
      <c r="AE148" s="212"/>
      <c r="AF148" s="212"/>
      <c r="AG148" s="212" t="s">
        <v>438</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73" t="s">
        <v>942</v>
      </c>
      <c r="D149" s="270"/>
      <c r="E149" s="270"/>
      <c r="F149" s="270"/>
      <c r="G149" s="270"/>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440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59" t="s">
        <v>425</v>
      </c>
      <c r="D150" s="248"/>
      <c r="E150" s="248"/>
      <c r="F150" s="248"/>
      <c r="G150" s="248"/>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357</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9" t="s">
        <v>2873</v>
      </c>
      <c r="D151" s="248"/>
      <c r="E151" s="248"/>
      <c r="F151" s="248"/>
      <c r="G151" s="248"/>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357</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74" t="s">
        <v>2874</v>
      </c>
      <c r="D152" s="264"/>
      <c r="E152" s="265">
        <v>20</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442</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75" t="s">
        <v>459</v>
      </c>
      <c r="D153" s="266"/>
      <c r="E153" s="267">
        <v>20</v>
      </c>
      <c r="F153" s="223"/>
      <c r="G153" s="223"/>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442</v>
      </c>
      <c r="AH153" s="212">
        <v>1</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33.75" outlineLevel="1" x14ac:dyDescent="0.2">
      <c r="A154" s="239">
        <v>38</v>
      </c>
      <c r="B154" s="240" t="s">
        <v>2875</v>
      </c>
      <c r="C154" s="257" t="s">
        <v>2876</v>
      </c>
      <c r="D154" s="241" t="s">
        <v>537</v>
      </c>
      <c r="E154" s="242">
        <v>15</v>
      </c>
      <c r="F154" s="243"/>
      <c r="G154" s="244">
        <f>ROUND(E154*F154,2)</f>
        <v>0</v>
      </c>
      <c r="H154" s="243"/>
      <c r="I154" s="244">
        <f>ROUND(E154*H154,2)</f>
        <v>0</v>
      </c>
      <c r="J154" s="243"/>
      <c r="K154" s="244">
        <f>ROUND(E154*J154,2)</f>
        <v>0</v>
      </c>
      <c r="L154" s="244">
        <v>21</v>
      </c>
      <c r="M154" s="244">
        <f>G154*(1+L154/100)</f>
        <v>0</v>
      </c>
      <c r="N154" s="242">
        <v>0.26879999999999998</v>
      </c>
      <c r="O154" s="242">
        <f>ROUND(E154*N154,2)</f>
        <v>4.03</v>
      </c>
      <c r="P154" s="242">
        <v>0</v>
      </c>
      <c r="Q154" s="242">
        <f>ROUND(E154*P154,2)</f>
        <v>0</v>
      </c>
      <c r="R154" s="244" t="s">
        <v>937</v>
      </c>
      <c r="S154" s="244" t="s">
        <v>352</v>
      </c>
      <c r="T154" s="245" t="s">
        <v>352</v>
      </c>
      <c r="U154" s="223">
        <v>0.27200000000000002</v>
      </c>
      <c r="V154" s="223">
        <f>ROUND(E154*U154,2)</f>
        <v>4.08</v>
      </c>
      <c r="W154" s="223"/>
      <c r="X154" s="223" t="s">
        <v>437</v>
      </c>
      <c r="Y154" s="223" t="s">
        <v>355</v>
      </c>
      <c r="Z154" s="212"/>
      <c r="AA154" s="212"/>
      <c r="AB154" s="212"/>
      <c r="AC154" s="212"/>
      <c r="AD154" s="212"/>
      <c r="AE154" s="212"/>
      <c r="AF154" s="212"/>
      <c r="AG154" s="212" t="s">
        <v>438</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73" t="s">
        <v>942</v>
      </c>
      <c r="D155" s="270"/>
      <c r="E155" s="270"/>
      <c r="F155" s="270"/>
      <c r="G155" s="270"/>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440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74" t="s">
        <v>2808</v>
      </c>
      <c r="D156" s="264"/>
      <c r="E156" s="265">
        <v>15</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442</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22.5" outlineLevel="1" x14ac:dyDescent="0.2">
      <c r="A157" s="239">
        <v>39</v>
      </c>
      <c r="B157" s="240" t="s">
        <v>2877</v>
      </c>
      <c r="C157" s="257" t="s">
        <v>2878</v>
      </c>
      <c r="D157" s="241" t="s">
        <v>537</v>
      </c>
      <c r="E157" s="242">
        <v>56</v>
      </c>
      <c r="F157" s="243"/>
      <c r="G157" s="244">
        <f>ROUND(E157*F157,2)</f>
        <v>0</v>
      </c>
      <c r="H157" s="243"/>
      <c r="I157" s="244">
        <f>ROUND(E157*H157,2)</f>
        <v>0</v>
      </c>
      <c r="J157" s="243"/>
      <c r="K157" s="244">
        <f>ROUND(E157*J157,2)</f>
        <v>0</v>
      </c>
      <c r="L157" s="244">
        <v>21</v>
      </c>
      <c r="M157" s="244">
        <f>G157*(1+L157/100)</f>
        <v>0</v>
      </c>
      <c r="N157" s="242">
        <v>0.11359</v>
      </c>
      <c r="O157" s="242">
        <f>ROUND(E157*N157,2)</f>
        <v>6.36</v>
      </c>
      <c r="P157" s="242">
        <v>0</v>
      </c>
      <c r="Q157" s="242">
        <f>ROUND(E157*P157,2)</f>
        <v>0</v>
      </c>
      <c r="R157" s="244" t="s">
        <v>937</v>
      </c>
      <c r="S157" s="244" t="s">
        <v>352</v>
      </c>
      <c r="T157" s="245" t="s">
        <v>352</v>
      </c>
      <c r="U157" s="223">
        <v>0.26</v>
      </c>
      <c r="V157" s="223">
        <f>ROUND(E157*U157,2)</f>
        <v>14.56</v>
      </c>
      <c r="W157" s="223"/>
      <c r="X157" s="223" t="s">
        <v>437</v>
      </c>
      <c r="Y157" s="223" t="s">
        <v>355</v>
      </c>
      <c r="Z157" s="212"/>
      <c r="AA157" s="212"/>
      <c r="AB157" s="212"/>
      <c r="AC157" s="212"/>
      <c r="AD157" s="212"/>
      <c r="AE157" s="212"/>
      <c r="AF157" s="212"/>
      <c r="AG157" s="212" t="s">
        <v>438</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74" t="s">
        <v>2879</v>
      </c>
      <c r="D158" s="264"/>
      <c r="E158" s="265">
        <v>56</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442</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9">
        <v>40</v>
      </c>
      <c r="B159" s="240" t="s">
        <v>2880</v>
      </c>
      <c r="C159" s="257" t="s">
        <v>2881</v>
      </c>
      <c r="D159" s="241" t="s">
        <v>537</v>
      </c>
      <c r="E159" s="242">
        <v>177</v>
      </c>
      <c r="F159" s="243"/>
      <c r="G159" s="244">
        <f>ROUND(E159*F159,2)</f>
        <v>0</v>
      </c>
      <c r="H159" s="243"/>
      <c r="I159" s="244">
        <f>ROUND(E159*H159,2)</f>
        <v>0</v>
      </c>
      <c r="J159" s="243"/>
      <c r="K159" s="244">
        <f>ROUND(E159*J159,2)</f>
        <v>0</v>
      </c>
      <c r="L159" s="244">
        <v>21</v>
      </c>
      <c r="M159" s="244">
        <f>G159*(1+L159/100)</f>
        <v>0</v>
      </c>
      <c r="N159" s="242">
        <v>0</v>
      </c>
      <c r="O159" s="242">
        <f>ROUND(E159*N159,2)</f>
        <v>0</v>
      </c>
      <c r="P159" s="242">
        <v>0</v>
      </c>
      <c r="Q159" s="242">
        <f>ROUND(E159*P159,2)</f>
        <v>0</v>
      </c>
      <c r="R159" s="244" t="s">
        <v>937</v>
      </c>
      <c r="S159" s="244" t="s">
        <v>352</v>
      </c>
      <c r="T159" s="245" t="s">
        <v>352</v>
      </c>
      <c r="U159" s="223">
        <v>5.5E-2</v>
      </c>
      <c r="V159" s="223">
        <f>ROUND(E159*U159,2)</f>
        <v>9.74</v>
      </c>
      <c r="W159" s="223"/>
      <c r="X159" s="223" t="s">
        <v>437</v>
      </c>
      <c r="Y159" s="223" t="s">
        <v>355</v>
      </c>
      <c r="Z159" s="212"/>
      <c r="AA159" s="212"/>
      <c r="AB159" s="212"/>
      <c r="AC159" s="212"/>
      <c r="AD159" s="212"/>
      <c r="AE159" s="212"/>
      <c r="AF159" s="212"/>
      <c r="AG159" s="212" t="s">
        <v>438</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73" t="s">
        <v>2882</v>
      </c>
      <c r="D160" s="270"/>
      <c r="E160" s="270"/>
      <c r="F160" s="270"/>
      <c r="G160" s="270"/>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440</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74" t="s">
        <v>2883</v>
      </c>
      <c r="D161" s="264"/>
      <c r="E161" s="265">
        <v>177</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442</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x14ac:dyDescent="0.2">
      <c r="A162" s="229" t="s">
        <v>347</v>
      </c>
      <c r="B162" s="230" t="s">
        <v>230</v>
      </c>
      <c r="C162" s="256" t="s">
        <v>231</v>
      </c>
      <c r="D162" s="231"/>
      <c r="E162" s="232"/>
      <c r="F162" s="233"/>
      <c r="G162" s="233">
        <f>SUMIF(AG163:AG167,"&lt;&gt;NOR",G163:G167)</f>
        <v>0</v>
      </c>
      <c r="H162" s="233"/>
      <c r="I162" s="233">
        <f>SUM(I163:I167)</f>
        <v>0</v>
      </c>
      <c r="J162" s="233"/>
      <c r="K162" s="233">
        <f>SUM(K163:K167)</f>
        <v>0</v>
      </c>
      <c r="L162" s="233"/>
      <c r="M162" s="233">
        <f>SUM(M163:M167)</f>
        <v>0</v>
      </c>
      <c r="N162" s="232"/>
      <c r="O162" s="232">
        <f>SUM(O163:O167)</f>
        <v>0</v>
      </c>
      <c r="P162" s="232"/>
      <c r="Q162" s="232">
        <f>SUM(Q163:Q167)</f>
        <v>0</v>
      </c>
      <c r="R162" s="233"/>
      <c r="S162" s="233"/>
      <c r="T162" s="234"/>
      <c r="U162" s="228"/>
      <c r="V162" s="228">
        <f>SUM(V163:V167)</f>
        <v>4.38</v>
      </c>
      <c r="W162" s="228"/>
      <c r="X162" s="228"/>
      <c r="Y162" s="228"/>
      <c r="AG162" t="s">
        <v>348</v>
      </c>
    </row>
    <row r="163" spans="1:60" outlineLevel="1" x14ac:dyDescent="0.2">
      <c r="A163" s="239">
        <v>41</v>
      </c>
      <c r="B163" s="240" t="s">
        <v>2884</v>
      </c>
      <c r="C163" s="257" t="s">
        <v>2885</v>
      </c>
      <c r="D163" s="241" t="s">
        <v>486</v>
      </c>
      <c r="E163" s="242">
        <v>274</v>
      </c>
      <c r="F163" s="243"/>
      <c r="G163" s="244">
        <f>ROUND(E163*F163,2)</f>
        <v>0</v>
      </c>
      <c r="H163" s="243"/>
      <c r="I163" s="244">
        <f>ROUND(E163*H163,2)</f>
        <v>0</v>
      </c>
      <c r="J163" s="243"/>
      <c r="K163" s="244">
        <f>ROUND(E163*J163,2)</f>
        <v>0</v>
      </c>
      <c r="L163" s="244">
        <v>21</v>
      </c>
      <c r="M163" s="244">
        <f>G163*(1+L163/100)</f>
        <v>0</v>
      </c>
      <c r="N163" s="242">
        <v>1.0000000000000001E-5</v>
      </c>
      <c r="O163" s="242">
        <f>ROUND(E163*N163,2)</f>
        <v>0</v>
      </c>
      <c r="P163" s="242">
        <v>0</v>
      </c>
      <c r="Q163" s="242">
        <f>ROUND(E163*P163,2)</f>
        <v>0</v>
      </c>
      <c r="R163" s="244" t="s">
        <v>937</v>
      </c>
      <c r="S163" s="244" t="s">
        <v>352</v>
      </c>
      <c r="T163" s="245" t="s">
        <v>352</v>
      </c>
      <c r="U163" s="223">
        <v>1.6E-2</v>
      </c>
      <c r="V163" s="223">
        <f>ROUND(E163*U163,2)</f>
        <v>4.38</v>
      </c>
      <c r="W163" s="223"/>
      <c r="X163" s="223" t="s">
        <v>437</v>
      </c>
      <c r="Y163" s="223" t="s">
        <v>355</v>
      </c>
      <c r="Z163" s="212"/>
      <c r="AA163" s="212"/>
      <c r="AB163" s="212"/>
      <c r="AC163" s="212"/>
      <c r="AD163" s="212"/>
      <c r="AE163" s="212"/>
      <c r="AF163" s="212"/>
      <c r="AG163" s="212" t="s">
        <v>438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73" t="s">
        <v>2886</v>
      </c>
      <c r="D164" s="270"/>
      <c r="E164" s="270"/>
      <c r="F164" s="270"/>
      <c r="G164" s="270"/>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440</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74" t="s">
        <v>2794</v>
      </c>
      <c r="D165" s="264"/>
      <c r="E165" s="265">
        <v>247</v>
      </c>
      <c r="F165" s="223"/>
      <c r="G165" s="22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442</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74" t="s">
        <v>2795</v>
      </c>
      <c r="D166" s="264"/>
      <c r="E166" s="265">
        <v>27</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442</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75" t="s">
        <v>459</v>
      </c>
      <c r="D167" s="266"/>
      <c r="E167" s="267">
        <v>274</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442</v>
      </c>
      <c r="AH167" s="212">
        <v>1</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x14ac:dyDescent="0.2">
      <c r="A168" s="229" t="s">
        <v>347</v>
      </c>
      <c r="B168" s="230" t="s">
        <v>242</v>
      </c>
      <c r="C168" s="256" t="s">
        <v>243</v>
      </c>
      <c r="D168" s="231"/>
      <c r="E168" s="232"/>
      <c r="F168" s="233"/>
      <c r="G168" s="233">
        <f>SUMIF(AG169:AG173,"&lt;&gt;NOR",G169:G173)</f>
        <v>0</v>
      </c>
      <c r="H168" s="233"/>
      <c r="I168" s="233">
        <f>SUM(I169:I173)</f>
        <v>0</v>
      </c>
      <c r="J168" s="233"/>
      <c r="K168" s="233">
        <f>SUM(K169:K173)</f>
        <v>0</v>
      </c>
      <c r="L168" s="233"/>
      <c r="M168" s="233">
        <f>SUM(M169:M173)</f>
        <v>0</v>
      </c>
      <c r="N168" s="232"/>
      <c r="O168" s="232">
        <f>SUM(O169:O173)</f>
        <v>0</v>
      </c>
      <c r="P168" s="232"/>
      <c r="Q168" s="232">
        <f>SUM(Q169:Q173)</f>
        <v>0</v>
      </c>
      <c r="R168" s="233"/>
      <c r="S168" s="233"/>
      <c r="T168" s="234"/>
      <c r="U168" s="228"/>
      <c r="V168" s="228">
        <f>SUM(V169:V173)</f>
        <v>6.77</v>
      </c>
      <c r="W168" s="228"/>
      <c r="X168" s="228"/>
      <c r="Y168" s="228"/>
      <c r="AG168" t="s">
        <v>348</v>
      </c>
    </row>
    <row r="169" spans="1:60" outlineLevel="1" x14ac:dyDescent="0.2">
      <c r="A169" s="239">
        <v>42</v>
      </c>
      <c r="B169" s="240" t="s">
        <v>2887</v>
      </c>
      <c r="C169" s="257" t="s">
        <v>2888</v>
      </c>
      <c r="D169" s="241" t="s">
        <v>582</v>
      </c>
      <c r="E169" s="242">
        <v>423.13342</v>
      </c>
      <c r="F169" s="243"/>
      <c r="G169" s="244">
        <f>ROUND(E169*F169,2)</f>
        <v>0</v>
      </c>
      <c r="H169" s="243"/>
      <c r="I169" s="244">
        <f>ROUND(E169*H169,2)</f>
        <v>0</v>
      </c>
      <c r="J169" s="243"/>
      <c r="K169" s="244">
        <f>ROUND(E169*J169,2)</f>
        <v>0</v>
      </c>
      <c r="L169" s="244">
        <v>21</v>
      </c>
      <c r="M169" s="244">
        <f>G169*(1+L169/100)</f>
        <v>0</v>
      </c>
      <c r="N169" s="242">
        <v>0</v>
      </c>
      <c r="O169" s="242">
        <f>ROUND(E169*N169,2)</f>
        <v>0</v>
      </c>
      <c r="P169" s="242">
        <v>0</v>
      </c>
      <c r="Q169" s="242">
        <f>ROUND(E169*P169,2)</f>
        <v>0</v>
      </c>
      <c r="R169" s="244" t="s">
        <v>937</v>
      </c>
      <c r="S169" s="244" t="s">
        <v>352</v>
      </c>
      <c r="T169" s="245" t="s">
        <v>352</v>
      </c>
      <c r="U169" s="223">
        <v>1.6E-2</v>
      </c>
      <c r="V169" s="223">
        <f>ROUND(E169*U169,2)</f>
        <v>6.77</v>
      </c>
      <c r="W169" s="223"/>
      <c r="X169" s="223" t="s">
        <v>1026</v>
      </c>
      <c r="Y169" s="223" t="s">
        <v>355</v>
      </c>
      <c r="Z169" s="212"/>
      <c r="AA169" s="212"/>
      <c r="AB169" s="212"/>
      <c r="AC169" s="212"/>
      <c r="AD169" s="212"/>
      <c r="AE169" s="212"/>
      <c r="AF169" s="212"/>
      <c r="AG169" s="212" t="s">
        <v>1027</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73" t="s">
        <v>2492</v>
      </c>
      <c r="D170" s="270"/>
      <c r="E170" s="270"/>
      <c r="F170" s="270"/>
      <c r="G170" s="270"/>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440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74" t="s">
        <v>1029</v>
      </c>
      <c r="D171" s="264"/>
      <c r="E171" s="265"/>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442</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74" t="s">
        <v>2889</v>
      </c>
      <c r="D172" s="264"/>
      <c r="E172" s="265"/>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442</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74" t="s">
        <v>2890</v>
      </c>
      <c r="D173" s="264"/>
      <c r="E173" s="265">
        <v>423.13342</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442</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x14ac:dyDescent="0.2">
      <c r="A174" s="229" t="s">
        <v>347</v>
      </c>
      <c r="B174" s="230" t="s">
        <v>315</v>
      </c>
      <c r="C174" s="256" t="s">
        <v>239</v>
      </c>
      <c r="D174" s="231"/>
      <c r="E174" s="232"/>
      <c r="F174" s="233"/>
      <c r="G174" s="233">
        <f>SUMIF(AG175:AG205,"&lt;&gt;NOR",G175:G205)</f>
        <v>0</v>
      </c>
      <c r="H174" s="233"/>
      <c r="I174" s="233">
        <f>SUM(I175:I205)</f>
        <v>0</v>
      </c>
      <c r="J174" s="233"/>
      <c r="K174" s="233">
        <f>SUM(K175:K205)</f>
        <v>0</v>
      </c>
      <c r="L174" s="233"/>
      <c r="M174" s="233">
        <f>SUM(M175:M205)</f>
        <v>0</v>
      </c>
      <c r="N174" s="232"/>
      <c r="O174" s="232">
        <f>SUM(O175:O205)</f>
        <v>0</v>
      </c>
      <c r="P174" s="232"/>
      <c r="Q174" s="232">
        <f>SUM(Q175:Q205)</f>
        <v>0</v>
      </c>
      <c r="R174" s="233"/>
      <c r="S174" s="233"/>
      <c r="T174" s="234"/>
      <c r="U174" s="228"/>
      <c r="V174" s="228">
        <f>SUM(V175:V205)</f>
        <v>329.12</v>
      </c>
      <c r="W174" s="228"/>
      <c r="X174" s="228"/>
      <c r="Y174" s="228"/>
      <c r="AG174" t="s">
        <v>348</v>
      </c>
    </row>
    <row r="175" spans="1:60" outlineLevel="1" x14ac:dyDescent="0.2">
      <c r="A175" s="239">
        <v>43</v>
      </c>
      <c r="B175" s="240" t="s">
        <v>1633</v>
      </c>
      <c r="C175" s="257" t="s">
        <v>1634</v>
      </c>
      <c r="D175" s="241" t="s">
        <v>582</v>
      </c>
      <c r="E175" s="242">
        <v>278.91800000000001</v>
      </c>
      <c r="F175" s="243"/>
      <c r="G175" s="244">
        <f>ROUND(E175*F175,2)</f>
        <v>0</v>
      </c>
      <c r="H175" s="243"/>
      <c r="I175" s="244">
        <f>ROUND(E175*H175,2)</f>
        <v>0</v>
      </c>
      <c r="J175" s="243"/>
      <c r="K175" s="244">
        <f>ROUND(E175*J175,2)</f>
        <v>0</v>
      </c>
      <c r="L175" s="244">
        <v>21</v>
      </c>
      <c r="M175" s="244">
        <f>G175*(1+L175/100)</f>
        <v>0</v>
      </c>
      <c r="N175" s="242">
        <v>0</v>
      </c>
      <c r="O175" s="242">
        <f>ROUND(E175*N175,2)</f>
        <v>0</v>
      </c>
      <c r="P175" s="242">
        <v>0</v>
      </c>
      <c r="Q175" s="242">
        <f>ROUND(E175*P175,2)</f>
        <v>0</v>
      </c>
      <c r="R175" s="244" t="s">
        <v>1017</v>
      </c>
      <c r="S175" s="244" t="s">
        <v>352</v>
      </c>
      <c r="T175" s="245" t="s">
        <v>352</v>
      </c>
      <c r="U175" s="223">
        <v>0.49</v>
      </c>
      <c r="V175" s="223">
        <f>ROUND(E175*U175,2)</f>
        <v>136.66999999999999</v>
      </c>
      <c r="W175" s="223"/>
      <c r="X175" s="223" t="s">
        <v>1621</v>
      </c>
      <c r="Y175" s="223" t="s">
        <v>355</v>
      </c>
      <c r="Z175" s="212"/>
      <c r="AA175" s="212"/>
      <c r="AB175" s="212"/>
      <c r="AC175" s="212"/>
      <c r="AD175" s="212"/>
      <c r="AE175" s="212"/>
      <c r="AF175" s="212"/>
      <c r="AG175" s="212" t="s">
        <v>1622</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58" t="s">
        <v>1635</v>
      </c>
      <c r="D176" s="246"/>
      <c r="E176" s="246"/>
      <c r="F176" s="246"/>
      <c r="G176" s="246"/>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357</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74" t="s">
        <v>1630</v>
      </c>
      <c r="D177" s="264"/>
      <c r="E177" s="265"/>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442</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74" t="s">
        <v>2891</v>
      </c>
      <c r="D178" s="264"/>
      <c r="E178" s="265"/>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442</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74" t="s">
        <v>2892</v>
      </c>
      <c r="D179" s="264"/>
      <c r="E179" s="265">
        <v>278.91800000000001</v>
      </c>
      <c r="F179" s="223"/>
      <c r="G179" s="223"/>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442</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9">
        <v>44</v>
      </c>
      <c r="B180" s="240" t="s">
        <v>1636</v>
      </c>
      <c r="C180" s="257" t="s">
        <v>1637</v>
      </c>
      <c r="D180" s="241" t="s">
        <v>582</v>
      </c>
      <c r="E180" s="242">
        <v>8088.6220000000003</v>
      </c>
      <c r="F180" s="243"/>
      <c r="G180" s="244">
        <f>ROUND(E180*F180,2)</f>
        <v>0</v>
      </c>
      <c r="H180" s="243"/>
      <c r="I180" s="244">
        <f>ROUND(E180*H180,2)</f>
        <v>0</v>
      </c>
      <c r="J180" s="243"/>
      <c r="K180" s="244">
        <f>ROUND(E180*J180,2)</f>
        <v>0</v>
      </c>
      <c r="L180" s="244">
        <v>21</v>
      </c>
      <c r="M180" s="244">
        <f>G180*(1+L180/100)</f>
        <v>0</v>
      </c>
      <c r="N180" s="242">
        <v>0</v>
      </c>
      <c r="O180" s="242">
        <f>ROUND(E180*N180,2)</f>
        <v>0</v>
      </c>
      <c r="P180" s="242">
        <v>0</v>
      </c>
      <c r="Q180" s="242">
        <f>ROUND(E180*P180,2)</f>
        <v>0</v>
      </c>
      <c r="R180" s="244" t="s">
        <v>1017</v>
      </c>
      <c r="S180" s="244" t="s">
        <v>352</v>
      </c>
      <c r="T180" s="245" t="s">
        <v>352</v>
      </c>
      <c r="U180" s="223">
        <v>0</v>
      </c>
      <c r="V180" s="223">
        <f>ROUND(E180*U180,2)</f>
        <v>0</v>
      </c>
      <c r="W180" s="223"/>
      <c r="X180" s="223" t="s">
        <v>1621</v>
      </c>
      <c r="Y180" s="223" t="s">
        <v>355</v>
      </c>
      <c r="Z180" s="212"/>
      <c r="AA180" s="212"/>
      <c r="AB180" s="212"/>
      <c r="AC180" s="212"/>
      <c r="AD180" s="212"/>
      <c r="AE180" s="212"/>
      <c r="AF180" s="212"/>
      <c r="AG180" s="212" t="s">
        <v>1622</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74" t="s">
        <v>1630</v>
      </c>
      <c r="D181" s="264"/>
      <c r="E181" s="265"/>
      <c r="F181" s="223"/>
      <c r="G181" s="223"/>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442</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74" t="s">
        <v>2891</v>
      </c>
      <c r="D182" s="264"/>
      <c r="E182" s="265"/>
      <c r="F182" s="223"/>
      <c r="G182" s="223"/>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442</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74" t="s">
        <v>2893</v>
      </c>
      <c r="D183" s="264"/>
      <c r="E183" s="265">
        <v>8088.6220000000003</v>
      </c>
      <c r="F183" s="223"/>
      <c r="G183" s="223"/>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442</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9">
        <v>45</v>
      </c>
      <c r="B184" s="240" t="s">
        <v>1639</v>
      </c>
      <c r="C184" s="257" t="s">
        <v>1640</v>
      </c>
      <c r="D184" s="241" t="s">
        <v>582</v>
      </c>
      <c r="E184" s="242">
        <v>139.459</v>
      </c>
      <c r="F184" s="243"/>
      <c r="G184" s="244">
        <f>ROUND(E184*F184,2)</f>
        <v>0</v>
      </c>
      <c r="H184" s="243"/>
      <c r="I184" s="244">
        <f>ROUND(E184*H184,2)</f>
        <v>0</v>
      </c>
      <c r="J184" s="243"/>
      <c r="K184" s="244">
        <f>ROUND(E184*J184,2)</f>
        <v>0</v>
      </c>
      <c r="L184" s="244">
        <v>21</v>
      </c>
      <c r="M184" s="244">
        <f>G184*(1+L184/100)</f>
        <v>0</v>
      </c>
      <c r="N184" s="242">
        <v>0</v>
      </c>
      <c r="O184" s="242">
        <f>ROUND(E184*N184,2)</f>
        <v>0</v>
      </c>
      <c r="P184" s="242">
        <v>0</v>
      </c>
      <c r="Q184" s="242">
        <f>ROUND(E184*P184,2)</f>
        <v>0</v>
      </c>
      <c r="R184" s="244" t="s">
        <v>1017</v>
      </c>
      <c r="S184" s="244" t="s">
        <v>352</v>
      </c>
      <c r="T184" s="245" t="s">
        <v>352</v>
      </c>
      <c r="U184" s="223">
        <v>0.94</v>
      </c>
      <c r="V184" s="223">
        <f>ROUND(E184*U184,2)</f>
        <v>131.09</v>
      </c>
      <c r="W184" s="223"/>
      <c r="X184" s="223" t="s">
        <v>1621</v>
      </c>
      <c r="Y184" s="223" t="s">
        <v>355</v>
      </c>
      <c r="Z184" s="212"/>
      <c r="AA184" s="212"/>
      <c r="AB184" s="212"/>
      <c r="AC184" s="212"/>
      <c r="AD184" s="212"/>
      <c r="AE184" s="212"/>
      <c r="AF184" s="212"/>
      <c r="AG184" s="212" t="s">
        <v>1622</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8" t="s">
        <v>1628</v>
      </c>
      <c r="D185" s="246"/>
      <c r="E185" s="246"/>
      <c r="F185" s="246"/>
      <c r="G185" s="246"/>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357</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9" t="s">
        <v>1629</v>
      </c>
      <c r="D186" s="248"/>
      <c r="E186" s="248"/>
      <c r="F186" s="248"/>
      <c r="G186" s="248"/>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357</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74" t="s">
        <v>1630</v>
      </c>
      <c r="D187" s="264"/>
      <c r="E187" s="265"/>
      <c r="F187" s="223"/>
      <c r="G187" s="22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442</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74" t="s">
        <v>2891</v>
      </c>
      <c r="D188" s="264"/>
      <c r="E188" s="265"/>
      <c r="F188" s="223"/>
      <c r="G188" s="223"/>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442</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74" t="s">
        <v>2894</v>
      </c>
      <c r="D189" s="264"/>
      <c r="E189" s="265">
        <v>139.459</v>
      </c>
      <c r="F189" s="223"/>
      <c r="G189" s="22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442</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1" x14ac:dyDescent="0.2">
      <c r="A190" s="239">
        <v>46</v>
      </c>
      <c r="B190" s="240" t="s">
        <v>1642</v>
      </c>
      <c r="C190" s="257" t="s">
        <v>1643</v>
      </c>
      <c r="D190" s="241" t="s">
        <v>582</v>
      </c>
      <c r="E190" s="242">
        <v>557.83600000000001</v>
      </c>
      <c r="F190" s="243"/>
      <c r="G190" s="244">
        <f>ROUND(E190*F190,2)</f>
        <v>0</v>
      </c>
      <c r="H190" s="243"/>
      <c r="I190" s="244">
        <f>ROUND(E190*H190,2)</f>
        <v>0</v>
      </c>
      <c r="J190" s="243"/>
      <c r="K190" s="244">
        <f>ROUND(E190*J190,2)</f>
        <v>0</v>
      </c>
      <c r="L190" s="244">
        <v>21</v>
      </c>
      <c r="M190" s="244">
        <f>G190*(1+L190/100)</f>
        <v>0</v>
      </c>
      <c r="N190" s="242">
        <v>0</v>
      </c>
      <c r="O190" s="242">
        <f>ROUND(E190*N190,2)</f>
        <v>0</v>
      </c>
      <c r="P190" s="242">
        <v>0</v>
      </c>
      <c r="Q190" s="242">
        <f>ROUND(E190*P190,2)</f>
        <v>0</v>
      </c>
      <c r="R190" s="244" t="s">
        <v>1017</v>
      </c>
      <c r="S190" s="244" t="s">
        <v>352</v>
      </c>
      <c r="T190" s="245" t="s">
        <v>352</v>
      </c>
      <c r="U190" s="223">
        <v>0.11</v>
      </c>
      <c r="V190" s="223">
        <f>ROUND(E190*U190,2)</f>
        <v>61.36</v>
      </c>
      <c r="W190" s="223"/>
      <c r="X190" s="223" t="s">
        <v>1621</v>
      </c>
      <c r="Y190" s="223" t="s">
        <v>355</v>
      </c>
      <c r="Z190" s="212"/>
      <c r="AA190" s="212"/>
      <c r="AB190" s="212"/>
      <c r="AC190" s="212"/>
      <c r="AD190" s="212"/>
      <c r="AE190" s="212"/>
      <c r="AF190" s="212"/>
      <c r="AG190" s="212" t="s">
        <v>1622</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74" t="s">
        <v>1630</v>
      </c>
      <c r="D191" s="264"/>
      <c r="E191" s="265"/>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442</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74" t="s">
        <v>2891</v>
      </c>
      <c r="D192" s="264"/>
      <c r="E192" s="265"/>
      <c r="F192" s="223"/>
      <c r="G192" s="223"/>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442</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74" t="s">
        <v>2895</v>
      </c>
      <c r="D193" s="264"/>
      <c r="E193" s="265">
        <v>557.83600000000001</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442</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2.5" outlineLevel="1" x14ac:dyDescent="0.2">
      <c r="A194" s="239">
        <v>47</v>
      </c>
      <c r="B194" s="240" t="s">
        <v>1644</v>
      </c>
      <c r="C194" s="257" t="s">
        <v>1645</v>
      </c>
      <c r="D194" s="241" t="s">
        <v>582</v>
      </c>
      <c r="E194" s="242">
        <v>96.447059999999993</v>
      </c>
      <c r="F194" s="243"/>
      <c r="G194" s="244">
        <f>ROUND(E194*F194,2)</f>
        <v>0</v>
      </c>
      <c r="H194" s="243"/>
      <c r="I194" s="244">
        <f>ROUND(E194*H194,2)</f>
        <v>0</v>
      </c>
      <c r="J194" s="243"/>
      <c r="K194" s="244">
        <f>ROUND(E194*J194,2)</f>
        <v>0</v>
      </c>
      <c r="L194" s="244">
        <v>21</v>
      </c>
      <c r="M194" s="244">
        <f>G194*(1+L194/100)</f>
        <v>0</v>
      </c>
      <c r="N194" s="242">
        <v>0</v>
      </c>
      <c r="O194" s="242">
        <f>ROUND(E194*N194,2)</f>
        <v>0</v>
      </c>
      <c r="P194" s="242">
        <v>0</v>
      </c>
      <c r="Q194" s="242">
        <f>ROUND(E194*P194,2)</f>
        <v>0</v>
      </c>
      <c r="R194" s="244" t="s">
        <v>1017</v>
      </c>
      <c r="S194" s="244" t="s">
        <v>352</v>
      </c>
      <c r="T194" s="245" t="s">
        <v>352</v>
      </c>
      <c r="U194" s="223">
        <v>0</v>
      </c>
      <c r="V194" s="223">
        <f>ROUND(E194*U194,2)</f>
        <v>0</v>
      </c>
      <c r="W194" s="223"/>
      <c r="X194" s="223" t="s">
        <v>1621</v>
      </c>
      <c r="Y194" s="223" t="s">
        <v>355</v>
      </c>
      <c r="Z194" s="212"/>
      <c r="AA194" s="212"/>
      <c r="AB194" s="212"/>
      <c r="AC194" s="212"/>
      <c r="AD194" s="212"/>
      <c r="AE194" s="212"/>
      <c r="AF194" s="212"/>
      <c r="AG194" s="212" t="s">
        <v>1622</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74" t="s">
        <v>1630</v>
      </c>
      <c r="D195" s="264"/>
      <c r="E195" s="265"/>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442</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74" t="s">
        <v>2891</v>
      </c>
      <c r="D196" s="264"/>
      <c r="E196" s="265"/>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442</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74" t="s">
        <v>2896</v>
      </c>
      <c r="D197" s="264"/>
      <c r="E197" s="265">
        <v>96.447059999999993</v>
      </c>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442</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ht="22.5" outlineLevel="1" x14ac:dyDescent="0.2">
      <c r="A198" s="239">
        <v>48</v>
      </c>
      <c r="B198" s="240" t="s">
        <v>1647</v>
      </c>
      <c r="C198" s="257" t="s">
        <v>1648</v>
      </c>
      <c r="D198" s="241" t="s">
        <v>582</v>
      </c>
      <c r="E198" s="242">
        <v>7.3494900000000003</v>
      </c>
      <c r="F198" s="243"/>
      <c r="G198" s="244">
        <f>ROUND(E198*F198,2)</f>
        <v>0</v>
      </c>
      <c r="H198" s="243"/>
      <c r="I198" s="244">
        <f>ROUND(E198*H198,2)</f>
        <v>0</v>
      </c>
      <c r="J198" s="243"/>
      <c r="K198" s="244">
        <f>ROUND(E198*J198,2)</f>
        <v>0</v>
      </c>
      <c r="L198" s="244">
        <v>21</v>
      </c>
      <c r="M198" s="244">
        <f>G198*(1+L198/100)</f>
        <v>0</v>
      </c>
      <c r="N198" s="242">
        <v>0</v>
      </c>
      <c r="O198" s="242">
        <f>ROUND(E198*N198,2)</f>
        <v>0</v>
      </c>
      <c r="P198" s="242">
        <v>0</v>
      </c>
      <c r="Q198" s="242">
        <f>ROUND(E198*P198,2)</f>
        <v>0</v>
      </c>
      <c r="R198" s="244" t="s">
        <v>1017</v>
      </c>
      <c r="S198" s="244" t="s">
        <v>352</v>
      </c>
      <c r="T198" s="245" t="s">
        <v>352</v>
      </c>
      <c r="U198" s="223">
        <v>0</v>
      </c>
      <c r="V198" s="223">
        <f>ROUND(E198*U198,2)</f>
        <v>0</v>
      </c>
      <c r="W198" s="223"/>
      <c r="X198" s="223" t="s">
        <v>1621</v>
      </c>
      <c r="Y198" s="223" t="s">
        <v>355</v>
      </c>
      <c r="Z198" s="212"/>
      <c r="AA198" s="212"/>
      <c r="AB198" s="212"/>
      <c r="AC198" s="212"/>
      <c r="AD198" s="212"/>
      <c r="AE198" s="212"/>
      <c r="AF198" s="212"/>
      <c r="AG198" s="212" t="s">
        <v>1622</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74" t="s">
        <v>1630</v>
      </c>
      <c r="D199" s="264"/>
      <c r="E199" s="265"/>
      <c r="F199" s="223"/>
      <c r="G199" s="223"/>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442</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74" t="s">
        <v>2891</v>
      </c>
      <c r="D200" s="264"/>
      <c r="E200" s="265"/>
      <c r="F200" s="223"/>
      <c r="G200" s="223"/>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442</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74" t="s">
        <v>2897</v>
      </c>
      <c r="D201" s="264"/>
      <c r="E201" s="265">
        <v>7.3494900000000003</v>
      </c>
      <c r="F201" s="223"/>
      <c r="G201" s="223"/>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442</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ht="22.5" outlineLevel="1" x14ac:dyDescent="0.2">
      <c r="A202" s="239">
        <v>49</v>
      </c>
      <c r="B202" s="240" t="s">
        <v>2898</v>
      </c>
      <c r="C202" s="257" t="s">
        <v>2899</v>
      </c>
      <c r="D202" s="241" t="s">
        <v>582</v>
      </c>
      <c r="E202" s="242">
        <v>175.11867000000001</v>
      </c>
      <c r="F202" s="243"/>
      <c r="G202" s="244">
        <f>ROUND(E202*F202,2)</f>
        <v>0</v>
      </c>
      <c r="H202" s="243"/>
      <c r="I202" s="244">
        <f>ROUND(E202*H202,2)</f>
        <v>0</v>
      </c>
      <c r="J202" s="243"/>
      <c r="K202" s="244">
        <f>ROUND(E202*J202,2)</f>
        <v>0</v>
      </c>
      <c r="L202" s="244">
        <v>21</v>
      </c>
      <c r="M202" s="244">
        <f>G202*(1+L202/100)</f>
        <v>0</v>
      </c>
      <c r="N202" s="242">
        <v>0</v>
      </c>
      <c r="O202" s="242">
        <f>ROUND(E202*N202,2)</f>
        <v>0</v>
      </c>
      <c r="P202" s="242">
        <v>0</v>
      </c>
      <c r="Q202" s="242">
        <f>ROUND(E202*P202,2)</f>
        <v>0</v>
      </c>
      <c r="R202" s="244" t="s">
        <v>1017</v>
      </c>
      <c r="S202" s="244" t="s">
        <v>352</v>
      </c>
      <c r="T202" s="245" t="s">
        <v>352</v>
      </c>
      <c r="U202" s="223">
        <v>0</v>
      </c>
      <c r="V202" s="223">
        <f>ROUND(E202*U202,2)</f>
        <v>0</v>
      </c>
      <c r="W202" s="223"/>
      <c r="X202" s="223" t="s">
        <v>1621</v>
      </c>
      <c r="Y202" s="223" t="s">
        <v>355</v>
      </c>
      <c r="Z202" s="212"/>
      <c r="AA202" s="212"/>
      <c r="AB202" s="212"/>
      <c r="AC202" s="212"/>
      <c r="AD202" s="212"/>
      <c r="AE202" s="212"/>
      <c r="AF202" s="212"/>
      <c r="AG202" s="212" t="s">
        <v>1622</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74" t="s">
        <v>1630</v>
      </c>
      <c r="D203" s="264"/>
      <c r="E203" s="265"/>
      <c r="F203" s="223"/>
      <c r="G203" s="223"/>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442</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74" t="s">
        <v>2891</v>
      </c>
      <c r="D204" s="264"/>
      <c r="E204" s="265"/>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442</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74" t="s">
        <v>2900</v>
      </c>
      <c r="D205" s="264"/>
      <c r="E205" s="265">
        <v>175.11867000000001</v>
      </c>
      <c r="F205" s="223"/>
      <c r="G205" s="223"/>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442</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x14ac:dyDescent="0.2">
      <c r="A206" s="3"/>
      <c r="B206" s="4"/>
      <c r="C206" s="261"/>
      <c r="D206" s="6"/>
      <c r="E206" s="3"/>
      <c r="F206" s="3"/>
      <c r="G206" s="3"/>
      <c r="H206" s="3"/>
      <c r="I206" s="3"/>
      <c r="J206" s="3"/>
      <c r="K206" s="3"/>
      <c r="L206" s="3"/>
      <c r="M206" s="3"/>
      <c r="N206" s="3"/>
      <c r="O206" s="3"/>
      <c r="P206" s="3"/>
      <c r="Q206" s="3"/>
      <c r="R206" s="3"/>
      <c r="S206" s="3"/>
      <c r="T206" s="3"/>
      <c r="U206" s="3"/>
      <c r="V206" s="3"/>
      <c r="W206" s="3"/>
      <c r="X206" s="3"/>
      <c r="Y206" s="3"/>
      <c r="AE206">
        <v>12</v>
      </c>
      <c r="AF206">
        <v>21</v>
      </c>
      <c r="AG206" t="s">
        <v>333</v>
      </c>
    </row>
    <row r="207" spans="1:60" x14ac:dyDescent="0.2">
      <c r="A207" s="215"/>
      <c r="B207" s="216" t="s">
        <v>29</v>
      </c>
      <c r="C207" s="262"/>
      <c r="D207" s="217"/>
      <c r="E207" s="218"/>
      <c r="F207" s="218"/>
      <c r="G207" s="238">
        <f>G8+G76+G144+G162+G168+G174</f>
        <v>0</v>
      </c>
      <c r="H207" s="3"/>
      <c r="I207" s="3"/>
      <c r="J207" s="3"/>
      <c r="K207" s="3"/>
      <c r="L207" s="3"/>
      <c r="M207" s="3"/>
      <c r="N207" s="3"/>
      <c r="O207" s="3"/>
      <c r="P207" s="3"/>
      <c r="Q207" s="3"/>
      <c r="R207" s="3"/>
      <c r="S207" s="3"/>
      <c r="T207" s="3"/>
      <c r="U207" s="3"/>
      <c r="V207" s="3"/>
      <c r="W207" s="3"/>
      <c r="X207" s="3"/>
      <c r="Y207" s="3"/>
      <c r="AE207">
        <f>SUMIF(L7:L205,AE206,G7:G205)</f>
        <v>0</v>
      </c>
      <c r="AF207">
        <f>SUMIF(L7:L205,AF206,G7:G205)</f>
        <v>0</v>
      </c>
      <c r="AG207" t="s">
        <v>429</v>
      </c>
    </row>
    <row r="208" spans="1:60" x14ac:dyDescent="0.2">
      <c r="C208" s="263"/>
      <c r="D208" s="10"/>
      <c r="AG208" t="s">
        <v>431</v>
      </c>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qRiYcvjUwAAHOmkvqTBlJMyTCXIkbhB4qRpQHtnzD0SwUb0lo1nIaEleAZ0lE9jdPM8pPken5HRCaxuyro8YA==" saltValue="a21nTUPohkplYwkac9SudA==" spinCount="100000" sheet="1" formatRows="0"/>
  <mergeCells count="67">
    <mergeCell ref="C186:G186"/>
    <mergeCell ref="C155:G155"/>
    <mergeCell ref="C160:G160"/>
    <mergeCell ref="C164:G164"/>
    <mergeCell ref="C170:G170"/>
    <mergeCell ref="C176:G176"/>
    <mergeCell ref="C185:G185"/>
    <mergeCell ref="C142:G142"/>
    <mergeCell ref="C143:G143"/>
    <mergeCell ref="C146:G146"/>
    <mergeCell ref="C149:G149"/>
    <mergeCell ref="C150:G150"/>
    <mergeCell ref="C151:G151"/>
    <mergeCell ref="C134:G134"/>
    <mergeCell ref="C135:G135"/>
    <mergeCell ref="C136:G136"/>
    <mergeCell ref="C137:G137"/>
    <mergeCell ref="C138:G138"/>
    <mergeCell ref="C141:G141"/>
    <mergeCell ref="C125:G125"/>
    <mergeCell ref="C126:G126"/>
    <mergeCell ref="C127:G127"/>
    <mergeCell ref="C128:G128"/>
    <mergeCell ref="C129:G129"/>
    <mergeCell ref="C133:G133"/>
    <mergeCell ref="C109:G109"/>
    <mergeCell ref="C113:G113"/>
    <mergeCell ref="C114:G114"/>
    <mergeCell ref="C118:G118"/>
    <mergeCell ref="C119:G119"/>
    <mergeCell ref="C122:G122"/>
    <mergeCell ref="C99:G99"/>
    <mergeCell ref="C100:G100"/>
    <mergeCell ref="C103:G103"/>
    <mergeCell ref="C104:G104"/>
    <mergeCell ref="C107:G107"/>
    <mergeCell ref="C108:G108"/>
    <mergeCell ref="C89:G89"/>
    <mergeCell ref="C90:G90"/>
    <mergeCell ref="C93:G93"/>
    <mergeCell ref="C94:G94"/>
    <mergeCell ref="C95:G95"/>
    <mergeCell ref="C98:G98"/>
    <mergeCell ref="C67:G67"/>
    <mergeCell ref="C80:G80"/>
    <mergeCell ref="C81:G81"/>
    <mergeCell ref="C84:G84"/>
    <mergeCell ref="C85:G85"/>
    <mergeCell ref="C88:G88"/>
    <mergeCell ref="C46:G46"/>
    <mergeCell ref="C49:G49"/>
    <mergeCell ref="C52:G52"/>
    <mergeCell ref="C58:G58"/>
    <mergeCell ref="C61:G61"/>
    <mergeCell ref="C64:G64"/>
    <mergeCell ref="C25:G25"/>
    <mergeCell ref="C28:G28"/>
    <mergeCell ref="C31:G31"/>
    <mergeCell ref="C34:G34"/>
    <mergeCell ref="C37:G37"/>
    <mergeCell ref="C43:G4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7F7A-3627-47E1-B5C7-99C5A03ADC3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432</v>
      </c>
      <c r="B1" s="197"/>
      <c r="C1" s="197"/>
      <c r="D1" s="197"/>
      <c r="E1" s="197"/>
      <c r="F1" s="197"/>
      <c r="G1" s="197"/>
      <c r="AG1" t="s">
        <v>320</v>
      </c>
    </row>
    <row r="2" spans="1:60" ht="24.95" customHeight="1" x14ac:dyDescent="0.2">
      <c r="A2" s="198" t="s">
        <v>7</v>
      </c>
      <c r="B2" s="48" t="s">
        <v>43</v>
      </c>
      <c r="C2" s="201" t="s">
        <v>44</v>
      </c>
      <c r="D2" s="199"/>
      <c r="E2" s="199"/>
      <c r="F2" s="199"/>
      <c r="G2" s="200"/>
      <c r="AG2" t="s">
        <v>321</v>
      </c>
    </row>
    <row r="3" spans="1:60" ht="24.95" customHeight="1" x14ac:dyDescent="0.2">
      <c r="A3" s="198" t="s">
        <v>8</v>
      </c>
      <c r="B3" s="48" t="s">
        <v>108</v>
      </c>
      <c r="C3" s="201" t="s">
        <v>109</v>
      </c>
      <c r="D3" s="199"/>
      <c r="E3" s="199"/>
      <c r="F3" s="199"/>
      <c r="G3" s="200"/>
      <c r="AC3" s="176" t="s">
        <v>321</v>
      </c>
      <c r="AG3" t="s">
        <v>323</v>
      </c>
    </row>
    <row r="4" spans="1:60" ht="24.95" customHeight="1" x14ac:dyDescent="0.2">
      <c r="A4" s="202" t="s">
        <v>9</v>
      </c>
      <c r="B4" s="203" t="s">
        <v>110</v>
      </c>
      <c r="C4" s="204" t="s">
        <v>109</v>
      </c>
      <c r="D4" s="205"/>
      <c r="E4" s="205"/>
      <c r="F4" s="205"/>
      <c r="G4" s="206"/>
      <c r="AG4" t="s">
        <v>324</v>
      </c>
    </row>
    <row r="5" spans="1:60" x14ac:dyDescent="0.2">
      <c r="D5" s="10"/>
    </row>
    <row r="6" spans="1:60" ht="38.25" x14ac:dyDescent="0.2">
      <c r="A6" s="208" t="s">
        <v>325</v>
      </c>
      <c r="B6" s="210" t="s">
        <v>326</v>
      </c>
      <c r="C6" s="210" t="s">
        <v>327</v>
      </c>
      <c r="D6" s="209" t="s">
        <v>328</v>
      </c>
      <c r="E6" s="208" t="s">
        <v>329</v>
      </c>
      <c r="F6" s="207" t="s">
        <v>330</v>
      </c>
      <c r="G6" s="208" t="s">
        <v>29</v>
      </c>
      <c r="H6" s="211" t="s">
        <v>30</v>
      </c>
      <c r="I6" s="211" t="s">
        <v>331</v>
      </c>
      <c r="J6" s="211" t="s">
        <v>31</v>
      </c>
      <c r="K6" s="211" t="s">
        <v>332</v>
      </c>
      <c r="L6" s="211" t="s">
        <v>333</v>
      </c>
      <c r="M6" s="211" t="s">
        <v>334</v>
      </c>
      <c r="N6" s="211" t="s">
        <v>335</v>
      </c>
      <c r="O6" s="211" t="s">
        <v>336</v>
      </c>
      <c r="P6" s="211" t="s">
        <v>337</v>
      </c>
      <c r="Q6" s="211" t="s">
        <v>338</v>
      </c>
      <c r="R6" s="211" t="s">
        <v>339</v>
      </c>
      <c r="S6" s="211" t="s">
        <v>340</v>
      </c>
      <c r="T6" s="211" t="s">
        <v>341</v>
      </c>
      <c r="U6" s="211" t="s">
        <v>342</v>
      </c>
      <c r="V6" s="211" t="s">
        <v>343</v>
      </c>
      <c r="W6" s="211" t="s">
        <v>344</v>
      </c>
      <c r="X6" s="211" t="s">
        <v>345</v>
      </c>
      <c r="Y6" s="211" t="s">
        <v>346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347</v>
      </c>
      <c r="B8" s="230" t="s">
        <v>236</v>
      </c>
      <c r="C8" s="256" t="s">
        <v>237</v>
      </c>
      <c r="D8" s="231"/>
      <c r="E8" s="232"/>
      <c r="F8" s="233"/>
      <c r="G8" s="233">
        <f>SUMIF(AG9:AG17,"&lt;&gt;NOR",G9:G17)</f>
        <v>0</v>
      </c>
      <c r="H8" s="233"/>
      <c r="I8" s="233">
        <f>SUM(I9:I17)</f>
        <v>0</v>
      </c>
      <c r="J8" s="233"/>
      <c r="K8" s="233">
        <f>SUM(K9:K17)</f>
        <v>0</v>
      </c>
      <c r="L8" s="233"/>
      <c r="M8" s="233">
        <f>SUM(M9:M17)</f>
        <v>0</v>
      </c>
      <c r="N8" s="232"/>
      <c r="O8" s="232">
        <f>SUM(O9:O17)</f>
        <v>0</v>
      </c>
      <c r="P8" s="232"/>
      <c r="Q8" s="232">
        <f>SUM(Q9:Q17)</f>
        <v>4.1399999999999997</v>
      </c>
      <c r="R8" s="233"/>
      <c r="S8" s="233"/>
      <c r="T8" s="234"/>
      <c r="U8" s="228"/>
      <c r="V8" s="228">
        <f>SUM(V9:V17)</f>
        <v>0</v>
      </c>
      <c r="W8" s="228"/>
      <c r="X8" s="228"/>
      <c r="Y8" s="228"/>
      <c r="AG8" t="s">
        <v>348</v>
      </c>
    </row>
    <row r="9" spans="1:60" outlineLevel="1" x14ac:dyDescent="0.2">
      <c r="A9" s="239">
        <v>1</v>
      </c>
      <c r="B9" s="240" t="s">
        <v>2902</v>
      </c>
      <c r="C9" s="257" t="s">
        <v>2903</v>
      </c>
      <c r="D9" s="241" t="s">
        <v>1994</v>
      </c>
      <c r="E9" s="242">
        <v>172</v>
      </c>
      <c r="F9" s="243"/>
      <c r="G9" s="244">
        <f>ROUND(E9*F9,2)</f>
        <v>0</v>
      </c>
      <c r="H9" s="243"/>
      <c r="I9" s="244">
        <f>ROUND(E9*H9,2)</f>
        <v>0</v>
      </c>
      <c r="J9" s="243"/>
      <c r="K9" s="244">
        <f>ROUND(E9*J9,2)</f>
        <v>0</v>
      </c>
      <c r="L9" s="244">
        <v>21</v>
      </c>
      <c r="M9" s="244">
        <f>G9*(1+L9/100)</f>
        <v>0</v>
      </c>
      <c r="N9" s="242">
        <v>0</v>
      </c>
      <c r="O9" s="242">
        <f>ROUND(E9*N9,2)</f>
        <v>0</v>
      </c>
      <c r="P9" s="242">
        <v>2.48E-3</v>
      </c>
      <c r="Q9" s="242">
        <f>ROUND(E9*P9,2)</f>
        <v>0.43</v>
      </c>
      <c r="R9" s="244"/>
      <c r="S9" s="244" t="s">
        <v>2904</v>
      </c>
      <c r="T9" s="245" t="s">
        <v>352</v>
      </c>
      <c r="U9" s="223">
        <v>0</v>
      </c>
      <c r="V9" s="223">
        <f>ROUND(E9*U9,2)</f>
        <v>0</v>
      </c>
      <c r="W9" s="223"/>
      <c r="X9" s="223" t="s">
        <v>686</v>
      </c>
      <c r="Y9" s="223" t="s">
        <v>355</v>
      </c>
      <c r="Z9" s="212"/>
      <c r="AA9" s="212"/>
      <c r="AB9" s="212"/>
      <c r="AC9" s="212"/>
      <c r="AD9" s="212"/>
      <c r="AE9" s="212"/>
      <c r="AF9" s="212"/>
      <c r="AG9" s="212" t="s">
        <v>687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74" t="s">
        <v>2905</v>
      </c>
      <c r="D10" s="264"/>
      <c r="E10" s="265">
        <v>172</v>
      </c>
      <c r="F10" s="223"/>
      <c r="G10" s="22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442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9">
        <v>2</v>
      </c>
      <c r="B11" s="240" t="s">
        <v>2906</v>
      </c>
      <c r="C11" s="257" t="s">
        <v>2907</v>
      </c>
      <c r="D11" s="241" t="s">
        <v>1994</v>
      </c>
      <c r="E11" s="242">
        <v>172</v>
      </c>
      <c r="F11" s="243"/>
      <c r="G11" s="244">
        <f>ROUND(E11*F11,2)</f>
        <v>0</v>
      </c>
      <c r="H11" s="243"/>
      <c r="I11" s="244">
        <f>ROUND(E11*H11,2)</f>
        <v>0</v>
      </c>
      <c r="J11" s="243"/>
      <c r="K11" s="244">
        <f>ROUND(E11*J11,2)</f>
        <v>0</v>
      </c>
      <c r="L11" s="244">
        <v>21</v>
      </c>
      <c r="M11" s="244">
        <f>G11*(1+L11/100)</f>
        <v>0</v>
      </c>
      <c r="N11" s="242">
        <v>0</v>
      </c>
      <c r="O11" s="242">
        <f>ROUND(E11*N11,2)</f>
        <v>0</v>
      </c>
      <c r="P11" s="242">
        <v>2.1590000000000002E-2</v>
      </c>
      <c r="Q11" s="242">
        <f>ROUND(E11*P11,2)</f>
        <v>3.71</v>
      </c>
      <c r="R11" s="244"/>
      <c r="S11" s="244" t="s">
        <v>413</v>
      </c>
      <c r="T11" s="245" t="s">
        <v>353</v>
      </c>
      <c r="U11" s="223">
        <v>0</v>
      </c>
      <c r="V11" s="223">
        <f>ROUND(E11*U11,2)</f>
        <v>0</v>
      </c>
      <c r="W11" s="223"/>
      <c r="X11" s="223" t="s">
        <v>686</v>
      </c>
      <c r="Y11" s="223" t="s">
        <v>355</v>
      </c>
      <c r="Z11" s="212"/>
      <c r="AA11" s="212"/>
      <c r="AB11" s="212"/>
      <c r="AC11" s="212"/>
      <c r="AD11" s="212"/>
      <c r="AE11" s="212"/>
      <c r="AF11" s="212"/>
      <c r="AG11" s="212" t="s">
        <v>687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8" t="s">
        <v>425</v>
      </c>
      <c r="D12" s="246"/>
      <c r="E12" s="246"/>
      <c r="F12" s="246"/>
      <c r="G12" s="246"/>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357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9" t="s">
        <v>2908</v>
      </c>
      <c r="D13" s="248"/>
      <c r="E13" s="248"/>
      <c r="F13" s="248"/>
      <c r="G13" s="248"/>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357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9" t="s">
        <v>1652</v>
      </c>
      <c r="D14" s="248"/>
      <c r="E14" s="248"/>
      <c r="F14" s="248"/>
      <c r="G14" s="248"/>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357</v>
      </c>
      <c r="AH14" s="212"/>
      <c r="AI14" s="212"/>
      <c r="AJ14" s="212"/>
      <c r="AK14" s="212"/>
      <c r="AL14" s="212"/>
      <c r="AM14" s="212"/>
      <c r="AN14" s="212"/>
      <c r="AO14" s="212"/>
      <c r="AP14" s="212"/>
      <c r="AQ14" s="212"/>
      <c r="AR14" s="212"/>
      <c r="AS14" s="212"/>
      <c r="AT14" s="212"/>
      <c r="AU14" s="212"/>
      <c r="AV14" s="212"/>
      <c r="AW14" s="212"/>
      <c r="AX14" s="212"/>
      <c r="AY14" s="212"/>
      <c r="AZ14" s="212"/>
      <c r="BA14" s="247" t="str">
        <f>C14</f>
        <v>Kompletní provedení dle veškerých informací obsažených v PD (textová i výkresová část, technologické postupy atd.).</v>
      </c>
      <c r="BB14" s="212"/>
      <c r="BC14" s="212"/>
      <c r="BD14" s="212"/>
      <c r="BE14" s="212"/>
      <c r="BF14" s="212"/>
      <c r="BG14" s="212"/>
      <c r="BH14" s="212"/>
    </row>
    <row r="15" spans="1:60" ht="22.5" outlineLevel="3" x14ac:dyDescent="0.2">
      <c r="A15" s="219"/>
      <c r="B15" s="220"/>
      <c r="C15" s="259" t="s">
        <v>1653</v>
      </c>
      <c r="D15" s="248"/>
      <c r="E15" s="248"/>
      <c r="F15" s="248"/>
      <c r="G15" s="248"/>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357</v>
      </c>
      <c r="AH15" s="212"/>
      <c r="AI15" s="212"/>
      <c r="AJ15" s="212"/>
      <c r="AK15" s="212"/>
      <c r="AL15" s="212"/>
      <c r="AM15" s="212"/>
      <c r="AN15" s="212"/>
      <c r="AO15" s="212"/>
      <c r="AP15" s="212"/>
      <c r="AQ15" s="212"/>
      <c r="AR15" s="212"/>
      <c r="AS15" s="212"/>
      <c r="AT15" s="212"/>
      <c r="AU15" s="212"/>
      <c r="AV15" s="212"/>
      <c r="AW15" s="212"/>
      <c r="AX15" s="212"/>
      <c r="AY15" s="212"/>
      <c r="AZ15" s="212"/>
      <c r="BA15" s="247" t="str">
        <f>C15</f>
        <v>Provedení je včetně montáže, demontáže původních konstrukcí, dodávky, přesunu hmot, přesunu a likvidace suti, povrchové úpravy, repasí, dílenských dokumentací,</v>
      </c>
      <c r="BB15" s="212"/>
      <c r="BC15" s="212"/>
      <c r="BD15" s="212"/>
      <c r="BE15" s="212"/>
      <c r="BF15" s="212"/>
      <c r="BG15" s="212"/>
      <c r="BH15" s="212"/>
    </row>
    <row r="16" spans="1:60" outlineLevel="3" x14ac:dyDescent="0.2">
      <c r="A16" s="219"/>
      <c r="B16" s="220"/>
      <c r="C16" s="259" t="s">
        <v>666</v>
      </c>
      <c r="D16" s="248"/>
      <c r="E16" s="248"/>
      <c r="F16" s="248"/>
      <c r="G16" s="248"/>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357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74" t="s">
        <v>2909</v>
      </c>
      <c r="D17" s="264"/>
      <c r="E17" s="265">
        <v>172</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442</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347</v>
      </c>
      <c r="B18" s="230" t="s">
        <v>238</v>
      </c>
      <c r="C18" s="256" t="s">
        <v>239</v>
      </c>
      <c r="D18" s="231"/>
      <c r="E18" s="232"/>
      <c r="F18" s="233"/>
      <c r="G18" s="233">
        <f>SUMIF(AG19:AG23,"&lt;&gt;NOR",G19:G23)</f>
        <v>0</v>
      </c>
      <c r="H18" s="233"/>
      <c r="I18" s="233">
        <f>SUM(I19:I23)</f>
        <v>0</v>
      </c>
      <c r="J18" s="233"/>
      <c r="K18" s="233">
        <f>SUM(K19:K23)</f>
        <v>0</v>
      </c>
      <c r="L18" s="233"/>
      <c r="M18" s="233">
        <f>SUM(M19:M23)</f>
        <v>0</v>
      </c>
      <c r="N18" s="232"/>
      <c r="O18" s="232">
        <f>SUM(O19:O23)</f>
        <v>0</v>
      </c>
      <c r="P18" s="232"/>
      <c r="Q18" s="232">
        <f>SUM(Q19:Q23)</f>
        <v>0</v>
      </c>
      <c r="R18" s="233"/>
      <c r="S18" s="233"/>
      <c r="T18" s="234"/>
      <c r="U18" s="228"/>
      <c r="V18" s="228">
        <f>SUM(V19:V23)</f>
        <v>0</v>
      </c>
      <c r="W18" s="228"/>
      <c r="X18" s="228"/>
      <c r="Y18" s="228"/>
      <c r="AG18" t="s">
        <v>348</v>
      </c>
    </row>
    <row r="19" spans="1:60" outlineLevel="1" x14ac:dyDescent="0.2">
      <c r="A19" s="239">
        <v>3</v>
      </c>
      <c r="B19" s="240" t="s">
        <v>2497</v>
      </c>
      <c r="C19" s="257" t="s">
        <v>2498</v>
      </c>
      <c r="D19" s="241" t="s">
        <v>582</v>
      </c>
      <c r="E19" s="242">
        <v>0.42655999999999999</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t="s">
        <v>1017</v>
      </c>
      <c r="S19" s="244" t="s">
        <v>352</v>
      </c>
      <c r="T19" s="245" t="s">
        <v>352</v>
      </c>
      <c r="U19" s="223">
        <v>0</v>
      </c>
      <c r="V19" s="223">
        <f>ROUND(E19*U19,2)</f>
        <v>0</v>
      </c>
      <c r="W19" s="223"/>
      <c r="X19" s="223" t="s">
        <v>437</v>
      </c>
      <c r="Y19" s="223" t="s">
        <v>355</v>
      </c>
      <c r="Z19" s="212"/>
      <c r="AA19" s="212"/>
      <c r="AB19" s="212"/>
      <c r="AC19" s="212"/>
      <c r="AD19" s="212"/>
      <c r="AE19" s="212"/>
      <c r="AF19" s="212"/>
      <c r="AG19" s="212" t="s">
        <v>438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19"/>
      <c r="B20" s="220"/>
      <c r="C20" s="258" t="s">
        <v>2499</v>
      </c>
      <c r="D20" s="246"/>
      <c r="E20" s="246"/>
      <c r="F20" s="246"/>
      <c r="G20" s="246"/>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357</v>
      </c>
      <c r="AH20" s="212"/>
      <c r="AI20" s="212"/>
      <c r="AJ20" s="212"/>
      <c r="AK20" s="212"/>
      <c r="AL20" s="212"/>
      <c r="AM20" s="212"/>
      <c r="AN20" s="212"/>
      <c r="AO20" s="212"/>
      <c r="AP20" s="212"/>
      <c r="AQ20" s="212"/>
      <c r="AR20" s="212"/>
      <c r="AS20" s="212"/>
      <c r="AT20" s="212"/>
      <c r="AU20" s="212"/>
      <c r="AV20" s="212"/>
      <c r="AW20" s="212"/>
      <c r="AX20" s="212"/>
      <c r="AY20" s="212"/>
      <c r="AZ20" s="212"/>
      <c r="BA20" s="247" t="str">
        <f>C20</f>
        <v>Pro vyjádření výnosu ve prospěch zhotovitele je nutné jednotkovou cenu uvést se záporným znaménkem. (Získaná částka ponižuje náklad stavby.)</v>
      </c>
      <c r="BB20" s="212"/>
      <c r="BC20" s="212"/>
      <c r="BD20" s="212"/>
      <c r="BE20" s="212"/>
      <c r="BF20" s="212"/>
      <c r="BG20" s="212"/>
      <c r="BH20" s="212"/>
    </row>
    <row r="21" spans="1:60" outlineLevel="2" x14ac:dyDescent="0.2">
      <c r="A21" s="219"/>
      <c r="B21" s="220"/>
      <c r="C21" s="274" t="s">
        <v>2910</v>
      </c>
      <c r="D21" s="264"/>
      <c r="E21" s="265">
        <v>0.42655999999999999</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442</v>
      </c>
      <c r="AH21" s="212">
        <v>7</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9">
        <v>4</v>
      </c>
      <c r="B22" s="240" t="s">
        <v>1647</v>
      </c>
      <c r="C22" s="257" t="s">
        <v>1648</v>
      </c>
      <c r="D22" s="241" t="s">
        <v>582</v>
      </c>
      <c r="E22" s="242">
        <v>3.7134800000000001</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t="s">
        <v>1017</v>
      </c>
      <c r="S22" s="244" t="s">
        <v>352</v>
      </c>
      <c r="T22" s="245" t="s">
        <v>352</v>
      </c>
      <c r="U22" s="223">
        <v>0</v>
      </c>
      <c r="V22" s="223">
        <f>ROUND(E22*U22,2)</f>
        <v>0</v>
      </c>
      <c r="W22" s="223"/>
      <c r="X22" s="223" t="s">
        <v>437</v>
      </c>
      <c r="Y22" s="223" t="s">
        <v>355</v>
      </c>
      <c r="Z22" s="212"/>
      <c r="AA22" s="212"/>
      <c r="AB22" s="212"/>
      <c r="AC22" s="212"/>
      <c r="AD22" s="212"/>
      <c r="AE22" s="212"/>
      <c r="AF22" s="212"/>
      <c r="AG22" s="212" t="s">
        <v>438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74" t="s">
        <v>2911</v>
      </c>
      <c r="D23" s="264"/>
      <c r="E23" s="265">
        <v>3.7134800000000001</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442</v>
      </c>
      <c r="AH23" s="212">
        <v>7</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347</v>
      </c>
      <c r="B24" s="230" t="s">
        <v>268</v>
      </c>
      <c r="C24" s="256" t="s">
        <v>269</v>
      </c>
      <c r="D24" s="231"/>
      <c r="E24" s="232"/>
      <c r="F24" s="233"/>
      <c r="G24" s="233">
        <f>SUMIF(AG25:AG63,"&lt;&gt;NOR",G25:G63)</f>
        <v>0</v>
      </c>
      <c r="H24" s="233"/>
      <c r="I24" s="233">
        <f>SUM(I25:I63)</f>
        <v>0</v>
      </c>
      <c r="J24" s="233"/>
      <c r="K24" s="233">
        <f>SUM(K25:K63)</f>
        <v>0</v>
      </c>
      <c r="L24" s="233"/>
      <c r="M24" s="233">
        <f>SUM(M25:M63)</f>
        <v>0</v>
      </c>
      <c r="N24" s="232"/>
      <c r="O24" s="232">
        <f>SUM(O25:O63)</f>
        <v>2.6</v>
      </c>
      <c r="P24" s="232"/>
      <c r="Q24" s="232">
        <f>SUM(Q25:Q63)</f>
        <v>0</v>
      </c>
      <c r="R24" s="233"/>
      <c r="S24" s="233"/>
      <c r="T24" s="234"/>
      <c r="U24" s="228"/>
      <c r="V24" s="228">
        <f>SUM(V25:V63)</f>
        <v>0</v>
      </c>
      <c r="W24" s="228"/>
      <c r="X24" s="228"/>
      <c r="Y24" s="228"/>
      <c r="AG24" t="s">
        <v>348</v>
      </c>
    </row>
    <row r="25" spans="1:60" outlineLevel="1" x14ac:dyDescent="0.2">
      <c r="A25" s="239">
        <v>5</v>
      </c>
      <c r="B25" s="240" t="s">
        <v>2912</v>
      </c>
      <c r="C25" s="257" t="s">
        <v>2913</v>
      </c>
      <c r="D25" s="241" t="s">
        <v>2914</v>
      </c>
      <c r="E25" s="242">
        <v>225.7</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c r="S25" s="244" t="s">
        <v>2904</v>
      </c>
      <c r="T25" s="245" t="s">
        <v>2915</v>
      </c>
      <c r="U25" s="223">
        <v>0</v>
      </c>
      <c r="V25" s="223">
        <f>ROUND(E25*U25,2)</f>
        <v>0</v>
      </c>
      <c r="W25" s="223"/>
      <c r="X25" s="223" t="s">
        <v>686</v>
      </c>
      <c r="Y25" s="223" t="s">
        <v>355</v>
      </c>
      <c r="Z25" s="212"/>
      <c r="AA25" s="212"/>
      <c r="AB25" s="212"/>
      <c r="AC25" s="212"/>
      <c r="AD25" s="212"/>
      <c r="AE25" s="212"/>
      <c r="AF25" s="212"/>
      <c r="AG25" s="212" t="s">
        <v>687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74" t="s">
        <v>2916</v>
      </c>
      <c r="D26" s="264"/>
      <c r="E26" s="265">
        <v>225.7</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442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75" t="s">
        <v>459</v>
      </c>
      <c r="D27" s="266"/>
      <c r="E27" s="267">
        <v>225.7</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442</v>
      </c>
      <c r="AH27" s="212">
        <v>1</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9">
        <v>6</v>
      </c>
      <c r="B28" s="240" t="s">
        <v>2917</v>
      </c>
      <c r="C28" s="257" t="s">
        <v>2918</v>
      </c>
      <c r="D28" s="241" t="s">
        <v>2914</v>
      </c>
      <c r="E28" s="242">
        <v>92.5</v>
      </c>
      <c r="F28" s="243"/>
      <c r="G28" s="244">
        <f>ROUND(E28*F28,2)</f>
        <v>0</v>
      </c>
      <c r="H28" s="243"/>
      <c r="I28" s="244">
        <f>ROUND(E28*H28,2)</f>
        <v>0</v>
      </c>
      <c r="J28" s="243"/>
      <c r="K28" s="244">
        <f>ROUND(E28*J28,2)</f>
        <v>0</v>
      </c>
      <c r="L28" s="244">
        <v>21</v>
      </c>
      <c r="M28" s="244">
        <f>G28*(1+L28/100)</f>
        <v>0</v>
      </c>
      <c r="N28" s="242">
        <v>2.8080000000000001E-2</v>
      </c>
      <c r="O28" s="242">
        <f>ROUND(E28*N28,2)</f>
        <v>2.6</v>
      </c>
      <c r="P28" s="242">
        <v>0</v>
      </c>
      <c r="Q28" s="242">
        <f>ROUND(E28*P28,2)</f>
        <v>0</v>
      </c>
      <c r="R28" s="244"/>
      <c r="S28" s="244" t="s">
        <v>2904</v>
      </c>
      <c r="T28" s="245" t="s">
        <v>352</v>
      </c>
      <c r="U28" s="223">
        <v>0</v>
      </c>
      <c r="V28" s="223">
        <f>ROUND(E28*U28,2)</f>
        <v>0</v>
      </c>
      <c r="W28" s="223"/>
      <c r="X28" s="223" t="s">
        <v>686</v>
      </c>
      <c r="Y28" s="223" t="s">
        <v>355</v>
      </c>
      <c r="Z28" s="212"/>
      <c r="AA28" s="212"/>
      <c r="AB28" s="212"/>
      <c r="AC28" s="212"/>
      <c r="AD28" s="212"/>
      <c r="AE28" s="212"/>
      <c r="AF28" s="212"/>
      <c r="AG28" s="212" t="s">
        <v>687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74" t="s">
        <v>2919</v>
      </c>
      <c r="D29" s="264"/>
      <c r="E29" s="265">
        <v>92.5</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442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75" t="s">
        <v>459</v>
      </c>
      <c r="D30" s="266"/>
      <c r="E30" s="267">
        <v>92.5</v>
      </c>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442</v>
      </c>
      <c r="AH30" s="212">
        <v>1</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9">
        <v>7</v>
      </c>
      <c r="B31" s="240" t="s">
        <v>2920</v>
      </c>
      <c r="C31" s="257" t="s">
        <v>2921</v>
      </c>
      <c r="D31" s="241" t="s">
        <v>2914</v>
      </c>
      <c r="E31" s="242">
        <v>225.7</v>
      </c>
      <c r="F31" s="243"/>
      <c r="G31" s="244">
        <f>ROUND(E31*F31,2)</f>
        <v>0</v>
      </c>
      <c r="H31" s="243"/>
      <c r="I31" s="244">
        <f>ROUND(E31*H31,2)</f>
        <v>0</v>
      </c>
      <c r="J31" s="243"/>
      <c r="K31" s="244">
        <f>ROUND(E31*J31,2)</f>
        <v>0</v>
      </c>
      <c r="L31" s="244">
        <v>21</v>
      </c>
      <c r="M31" s="244">
        <f>G31*(1+L31/100)</f>
        <v>0</v>
      </c>
      <c r="N31" s="242">
        <v>0</v>
      </c>
      <c r="O31" s="242">
        <f>ROUND(E31*N31,2)</f>
        <v>0</v>
      </c>
      <c r="P31" s="242">
        <v>0</v>
      </c>
      <c r="Q31" s="242">
        <f>ROUND(E31*P31,2)</f>
        <v>0</v>
      </c>
      <c r="R31" s="244"/>
      <c r="S31" s="244" t="s">
        <v>413</v>
      </c>
      <c r="T31" s="245" t="s">
        <v>353</v>
      </c>
      <c r="U31" s="223">
        <v>0</v>
      </c>
      <c r="V31" s="223">
        <f>ROUND(E31*U31,2)</f>
        <v>0</v>
      </c>
      <c r="W31" s="223"/>
      <c r="X31" s="223" t="s">
        <v>686</v>
      </c>
      <c r="Y31" s="223" t="s">
        <v>355</v>
      </c>
      <c r="Z31" s="212"/>
      <c r="AA31" s="212"/>
      <c r="AB31" s="212"/>
      <c r="AC31" s="212"/>
      <c r="AD31" s="212"/>
      <c r="AE31" s="212"/>
      <c r="AF31" s="212"/>
      <c r="AG31" s="212" t="s">
        <v>687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8" t="s">
        <v>425</v>
      </c>
      <c r="D32" s="246"/>
      <c r="E32" s="246"/>
      <c r="F32" s="246"/>
      <c r="G32" s="246"/>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357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9" t="s">
        <v>2922</v>
      </c>
      <c r="D33" s="248"/>
      <c r="E33" s="248"/>
      <c r="F33" s="248"/>
      <c r="G33" s="248"/>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357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9" t="s">
        <v>2923</v>
      </c>
      <c r="D34" s="248"/>
      <c r="E34" s="248"/>
      <c r="F34" s="248"/>
      <c r="G34" s="248"/>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357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9" t="s">
        <v>2924</v>
      </c>
      <c r="D35" s="248"/>
      <c r="E35" s="248"/>
      <c r="F35" s="248"/>
      <c r="G35" s="248"/>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357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9" t="s">
        <v>2925</v>
      </c>
      <c r="D36" s="248"/>
      <c r="E36" s="248"/>
      <c r="F36" s="248"/>
      <c r="G36" s="248"/>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357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9" t="s">
        <v>2926</v>
      </c>
      <c r="D37" s="248"/>
      <c r="E37" s="248"/>
      <c r="F37" s="248"/>
      <c r="G37" s="248"/>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357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9" t="s">
        <v>2927</v>
      </c>
      <c r="D38" s="248"/>
      <c r="E38" s="248"/>
      <c r="F38" s="248"/>
      <c r="G38" s="248"/>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357</v>
      </c>
      <c r="AH38" s="212"/>
      <c r="AI38" s="212"/>
      <c r="AJ38" s="212"/>
      <c r="AK38" s="212"/>
      <c r="AL38" s="212"/>
      <c r="AM38" s="212"/>
      <c r="AN38" s="212"/>
      <c r="AO38" s="212"/>
      <c r="AP38" s="212"/>
      <c r="AQ38" s="212"/>
      <c r="AR38" s="212"/>
      <c r="AS38" s="212"/>
      <c r="AT38" s="212"/>
      <c r="AU38" s="212"/>
      <c r="AV38" s="212"/>
      <c r="AW38" s="212"/>
      <c r="AX38" s="212"/>
      <c r="AY38" s="212"/>
      <c r="AZ38" s="212"/>
      <c r="BA38" s="247" t="str">
        <f>C38</f>
        <v>Jedná se o bezpečnostní oplocení. Panely 2D výšky 1830 mm jsou v horní části zakončené ostny o velikosti</v>
      </c>
      <c r="BB38" s="212"/>
      <c r="BC38" s="212"/>
      <c r="BD38" s="212"/>
      <c r="BE38" s="212"/>
      <c r="BF38" s="212"/>
      <c r="BG38" s="212"/>
      <c r="BH38" s="212"/>
    </row>
    <row r="39" spans="1:60" outlineLevel="3" x14ac:dyDescent="0.2">
      <c r="A39" s="219"/>
      <c r="B39" s="220"/>
      <c r="C39" s="259" t="s">
        <v>2928</v>
      </c>
      <c r="D39" s="248"/>
      <c r="E39" s="248"/>
      <c r="F39" s="248"/>
      <c r="G39" s="248"/>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357</v>
      </c>
      <c r="AH39" s="212"/>
      <c r="AI39" s="212"/>
      <c r="AJ39" s="212"/>
      <c r="AK39" s="212"/>
      <c r="AL39" s="212"/>
      <c r="AM39" s="212"/>
      <c r="AN39" s="212"/>
      <c r="AO39" s="212"/>
      <c r="AP39" s="212"/>
      <c r="AQ39" s="212"/>
      <c r="AR39" s="212"/>
      <c r="AS39" s="212"/>
      <c r="AT39" s="212"/>
      <c r="AU39" s="212"/>
      <c r="AV39" s="212"/>
      <c r="AW39" s="212"/>
      <c r="AX39" s="212"/>
      <c r="AY39" s="212"/>
      <c r="AZ39" s="212"/>
      <c r="BA39" s="247" t="str">
        <f>C39</f>
        <v>30 mm a vodorovné dráty jsou zdvojeny. K tomuto typu panelu jsou vhodné kovové poplastované sloupky o</v>
      </c>
      <c r="BB39" s="212"/>
      <c r="BC39" s="212"/>
      <c r="BD39" s="212"/>
      <c r="BE39" s="212"/>
      <c r="BF39" s="212"/>
      <c r="BG39" s="212"/>
      <c r="BH39" s="212"/>
    </row>
    <row r="40" spans="1:60" outlineLevel="3" x14ac:dyDescent="0.2">
      <c r="A40" s="219"/>
      <c r="B40" s="220"/>
      <c r="C40" s="259" t="s">
        <v>2929</v>
      </c>
      <c r="D40" s="248"/>
      <c r="E40" s="248"/>
      <c r="F40" s="248"/>
      <c r="G40" s="248"/>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357</v>
      </c>
      <c r="AH40" s="212"/>
      <c r="AI40" s="212"/>
      <c r="AJ40" s="212"/>
      <c r="AK40" s="212"/>
      <c r="AL40" s="212"/>
      <c r="AM40" s="212"/>
      <c r="AN40" s="212"/>
      <c r="AO40" s="212"/>
      <c r="AP40" s="212"/>
      <c r="AQ40" s="212"/>
      <c r="AR40" s="212"/>
      <c r="AS40" s="212"/>
      <c r="AT40" s="212"/>
      <c r="AU40" s="212"/>
      <c r="AV40" s="212"/>
      <c r="AW40" s="212"/>
      <c r="AX40" s="212"/>
      <c r="AY40" s="212"/>
      <c r="AZ40" s="212"/>
      <c r="BA40" s="247" t="str">
        <f>C40</f>
        <v>profilu 60x60 mm, na který jsou panely instalovány pomocí objímek, příchytek a šroubů. Průměr drátu: svislý 5</v>
      </c>
      <c r="BB40" s="212"/>
      <c r="BC40" s="212"/>
      <c r="BD40" s="212"/>
      <c r="BE40" s="212"/>
      <c r="BF40" s="212"/>
      <c r="BG40" s="212"/>
      <c r="BH40" s="212"/>
    </row>
    <row r="41" spans="1:60" ht="45" outlineLevel="3" x14ac:dyDescent="0.2">
      <c r="A41" s="219"/>
      <c r="B41" s="220"/>
      <c r="C41" s="259" t="s">
        <v>2930</v>
      </c>
      <c r="D41" s="248"/>
      <c r="E41" s="248"/>
      <c r="F41" s="248"/>
      <c r="G41" s="248"/>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357</v>
      </c>
      <c r="AH41" s="212"/>
      <c r="AI41" s="212"/>
      <c r="AJ41" s="212"/>
      <c r="AK41" s="212"/>
      <c r="AL41" s="212"/>
      <c r="AM41" s="212"/>
      <c r="AN41" s="212"/>
      <c r="AO41" s="212"/>
      <c r="AP41" s="212"/>
      <c r="AQ41" s="212"/>
      <c r="AR41" s="212"/>
      <c r="AS41" s="212"/>
      <c r="AT41" s="212"/>
      <c r="AU41" s="212"/>
      <c r="AV41" s="212"/>
      <c r="AW41" s="212"/>
      <c r="AX41" s="212"/>
      <c r="AY41" s="212"/>
      <c r="AZ41" s="212"/>
      <c r="BA41" s="247" t="str">
        <f>C41</f>
        <v>mm, vodorovný 2x6 mm. Oka 200 × 50mm, svislé obdélníky. Provedení oplocení včetně šikmých ploch na terénu. Oplocení je možné kotvit pouze do kotevních patek z betonu min. třídy C16/20. Součást oplocení je i příslušenství kotvení. Dodávka včetně betonových patek pro ukotvení sloupku do země. Součástí bude osazení podhrabových desek profilu 300x50 mm, úroveň osazení bude min. 50 mm nad terénem. Do cen oplocení zahrnout dále veškeré zemní práce vč. odvozu a ukládky přebytečného výkopku.</v>
      </c>
      <c r="BB41" s="212"/>
      <c r="BC41" s="212"/>
      <c r="BD41" s="212"/>
      <c r="BE41" s="212"/>
      <c r="BF41" s="212"/>
      <c r="BG41" s="212"/>
      <c r="BH41" s="212"/>
    </row>
    <row r="42" spans="1:60" outlineLevel="3" x14ac:dyDescent="0.2">
      <c r="A42" s="219"/>
      <c r="B42" s="220"/>
      <c r="C42" s="259" t="s">
        <v>2931</v>
      </c>
      <c r="D42" s="248"/>
      <c r="E42" s="248"/>
      <c r="F42" s="248"/>
      <c r="G42" s="248"/>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357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9" t="s">
        <v>2932</v>
      </c>
      <c r="D43" s="248"/>
      <c r="E43" s="248"/>
      <c r="F43" s="248"/>
      <c r="G43" s="248"/>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357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9" t="s">
        <v>1652</v>
      </c>
      <c r="D44" s="248"/>
      <c r="E44" s="248"/>
      <c r="F44" s="248"/>
      <c r="G44" s="248"/>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357</v>
      </c>
      <c r="AH44" s="212"/>
      <c r="AI44" s="212"/>
      <c r="AJ44" s="212"/>
      <c r="AK44" s="212"/>
      <c r="AL44" s="212"/>
      <c r="AM44" s="212"/>
      <c r="AN44" s="212"/>
      <c r="AO44" s="212"/>
      <c r="AP44" s="212"/>
      <c r="AQ44" s="212"/>
      <c r="AR44" s="212"/>
      <c r="AS44" s="212"/>
      <c r="AT44" s="212"/>
      <c r="AU44" s="212"/>
      <c r="AV44" s="212"/>
      <c r="AW44" s="212"/>
      <c r="AX44" s="212"/>
      <c r="AY44" s="212"/>
      <c r="AZ44" s="212"/>
      <c r="BA44" s="247" t="str">
        <f>C44</f>
        <v>Kompletní provedení dle veškerých informací obsažených v PD (textová i výkresová část, technologické postupy atd.).</v>
      </c>
      <c r="BB44" s="212"/>
      <c r="BC44" s="212"/>
      <c r="BD44" s="212"/>
      <c r="BE44" s="212"/>
      <c r="BF44" s="212"/>
      <c r="BG44" s="212"/>
      <c r="BH44" s="212"/>
    </row>
    <row r="45" spans="1:60" ht="22.5" outlineLevel="3" x14ac:dyDescent="0.2">
      <c r="A45" s="219"/>
      <c r="B45" s="220"/>
      <c r="C45" s="259" t="s">
        <v>1653</v>
      </c>
      <c r="D45" s="248"/>
      <c r="E45" s="248"/>
      <c r="F45" s="248"/>
      <c r="G45" s="248"/>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357</v>
      </c>
      <c r="AH45" s="212"/>
      <c r="AI45" s="212"/>
      <c r="AJ45" s="212"/>
      <c r="AK45" s="212"/>
      <c r="AL45" s="212"/>
      <c r="AM45" s="212"/>
      <c r="AN45" s="212"/>
      <c r="AO45" s="212"/>
      <c r="AP45" s="212"/>
      <c r="AQ45" s="212"/>
      <c r="AR45" s="212"/>
      <c r="AS45" s="212"/>
      <c r="AT45" s="212"/>
      <c r="AU45" s="212"/>
      <c r="AV45" s="212"/>
      <c r="AW45" s="212"/>
      <c r="AX45" s="212"/>
      <c r="AY45" s="212"/>
      <c r="AZ45" s="212"/>
      <c r="BA45" s="247" t="str">
        <f>C45</f>
        <v>Provedení je včetně montáže, demontáže původních konstrukcí, dodávky, přesunu hmot, přesunu a likvidace suti, povrchové úpravy, repasí, dílenských dokumentací,</v>
      </c>
      <c r="BB45" s="212"/>
      <c r="BC45" s="212"/>
      <c r="BD45" s="212"/>
      <c r="BE45" s="212"/>
      <c r="BF45" s="212"/>
      <c r="BG45" s="212"/>
      <c r="BH45" s="212"/>
    </row>
    <row r="46" spans="1:60" outlineLevel="3" x14ac:dyDescent="0.2">
      <c r="A46" s="219"/>
      <c r="B46" s="220"/>
      <c r="C46" s="259" t="s">
        <v>666</v>
      </c>
      <c r="D46" s="248"/>
      <c r="E46" s="248"/>
      <c r="F46" s="248"/>
      <c r="G46" s="248"/>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357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74" t="s">
        <v>2933</v>
      </c>
      <c r="D47" s="264"/>
      <c r="E47" s="265">
        <v>225.7</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442</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9">
        <v>8</v>
      </c>
      <c r="B48" s="240" t="s">
        <v>2934</v>
      </c>
      <c r="C48" s="257" t="s">
        <v>2935</v>
      </c>
      <c r="D48" s="241" t="s">
        <v>2914</v>
      </c>
      <c r="E48" s="242">
        <v>92.5</v>
      </c>
      <c r="F48" s="243"/>
      <c r="G48" s="244">
        <f>ROUND(E48*F48,2)</f>
        <v>0</v>
      </c>
      <c r="H48" s="243"/>
      <c r="I48" s="244">
        <f>ROUND(E48*H48,2)</f>
        <v>0</v>
      </c>
      <c r="J48" s="243"/>
      <c r="K48" s="244">
        <f>ROUND(E48*J48,2)</f>
        <v>0</v>
      </c>
      <c r="L48" s="244">
        <v>21</v>
      </c>
      <c r="M48" s="244">
        <f>G48*(1+L48/100)</f>
        <v>0</v>
      </c>
      <c r="N48" s="242">
        <v>0</v>
      </c>
      <c r="O48" s="242">
        <f>ROUND(E48*N48,2)</f>
        <v>0</v>
      </c>
      <c r="P48" s="242">
        <v>0</v>
      </c>
      <c r="Q48" s="242">
        <f>ROUND(E48*P48,2)</f>
        <v>0</v>
      </c>
      <c r="R48" s="244"/>
      <c r="S48" s="244" t="s">
        <v>413</v>
      </c>
      <c r="T48" s="245" t="s">
        <v>353</v>
      </c>
      <c r="U48" s="223">
        <v>0</v>
      </c>
      <c r="V48" s="223">
        <f>ROUND(E48*U48,2)</f>
        <v>0</v>
      </c>
      <c r="W48" s="223"/>
      <c r="X48" s="223" t="s">
        <v>686</v>
      </c>
      <c r="Y48" s="223" t="s">
        <v>355</v>
      </c>
      <c r="Z48" s="212"/>
      <c r="AA48" s="212"/>
      <c r="AB48" s="212"/>
      <c r="AC48" s="212"/>
      <c r="AD48" s="212"/>
      <c r="AE48" s="212"/>
      <c r="AF48" s="212"/>
      <c r="AG48" s="212" t="s">
        <v>687</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8" t="s">
        <v>425</v>
      </c>
      <c r="D49" s="246"/>
      <c r="E49" s="246"/>
      <c r="F49" s="246"/>
      <c r="G49" s="246"/>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357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9" t="s">
        <v>2922</v>
      </c>
      <c r="D50" s="248"/>
      <c r="E50" s="248"/>
      <c r="F50" s="248"/>
      <c r="G50" s="248"/>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357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9" t="s">
        <v>2936</v>
      </c>
      <c r="D51" s="248"/>
      <c r="E51" s="248"/>
      <c r="F51" s="248"/>
      <c r="G51" s="248"/>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357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9" t="s">
        <v>2924</v>
      </c>
      <c r="D52" s="248"/>
      <c r="E52" s="248"/>
      <c r="F52" s="248"/>
      <c r="G52" s="248"/>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357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9" t="s">
        <v>2937</v>
      </c>
      <c r="D53" s="248"/>
      <c r="E53" s="248"/>
      <c r="F53" s="248"/>
      <c r="G53" s="248"/>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357</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9" t="s">
        <v>2926</v>
      </c>
      <c r="D54" s="248"/>
      <c r="E54" s="248"/>
      <c r="F54" s="248"/>
      <c r="G54" s="248"/>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357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45" outlineLevel="3" x14ac:dyDescent="0.2">
      <c r="A55" s="219"/>
      <c r="B55" s="220"/>
      <c r="C55" s="259" t="s">
        <v>2938</v>
      </c>
      <c r="D55" s="248"/>
      <c r="E55" s="248"/>
      <c r="F55" s="248"/>
      <c r="G55" s="248"/>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357</v>
      </c>
      <c r="AH55" s="212"/>
      <c r="AI55" s="212"/>
      <c r="AJ55" s="212"/>
      <c r="AK55" s="212"/>
      <c r="AL55" s="212"/>
      <c r="AM55" s="212"/>
      <c r="AN55" s="212"/>
      <c r="AO55" s="212"/>
      <c r="AP55" s="212"/>
      <c r="AQ55" s="212"/>
      <c r="AR55" s="212"/>
      <c r="AS55" s="212"/>
      <c r="AT55" s="212"/>
      <c r="AU55" s="212"/>
      <c r="AV55" s="212"/>
      <c r="AW55" s="212"/>
      <c r="AX55" s="212"/>
      <c r="AY55" s="212"/>
      <c r="AZ55" s="212"/>
      <c r="BA55" s="247" t="str">
        <f>C55</f>
        <v>Jedná se o bezpečnostní oplocení. Výplň oplocení je z tahokovu, v obvodovém rámu, čelní propustnost cca15%, pozinkovaný, barevná úprava ral. Výška min. 1,8 m, max. 2,0 m nad terénem. Plech kotvený do ocelových sloupků o profilu 80x80 mm, pomocí vrutů nebo šroubů s EPDM podložkou. Provedení oplocení včetně šikmých ploch na terénu. Oplocení je možné kotvit do kotevních patek z betonu min. třídy C16/20. Součást oplocení je i příslušenství kotvení. Dodávka včetně betonových patek pro ukotvení sloupku do země.</v>
      </c>
      <c r="BB55" s="212"/>
      <c r="BC55" s="212"/>
      <c r="BD55" s="212"/>
      <c r="BE55" s="212"/>
      <c r="BF55" s="212"/>
      <c r="BG55" s="212"/>
      <c r="BH55" s="212"/>
    </row>
    <row r="56" spans="1:60" outlineLevel="3" x14ac:dyDescent="0.2">
      <c r="A56" s="219"/>
      <c r="B56" s="220"/>
      <c r="C56" s="259" t="s">
        <v>2939</v>
      </c>
      <c r="D56" s="248"/>
      <c r="E56" s="248"/>
      <c r="F56" s="248"/>
      <c r="G56" s="248"/>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357</v>
      </c>
      <c r="AH56" s="212"/>
      <c r="AI56" s="212"/>
      <c r="AJ56" s="212"/>
      <c r="AK56" s="212"/>
      <c r="AL56" s="212"/>
      <c r="AM56" s="212"/>
      <c r="AN56" s="212"/>
      <c r="AO56" s="212"/>
      <c r="AP56" s="212"/>
      <c r="AQ56" s="212"/>
      <c r="AR56" s="212"/>
      <c r="AS56" s="212"/>
      <c r="AT56" s="212"/>
      <c r="AU56" s="212"/>
      <c r="AV56" s="212"/>
      <c r="AW56" s="212"/>
      <c r="AX56" s="212"/>
      <c r="AY56" s="212"/>
      <c r="AZ56" s="212"/>
      <c r="BA56" s="247" t="str">
        <f>C56</f>
        <v>Součástí bude osazení podhrabových desek profilu 300 x 50 mm, úroveň osazení bude min. 50 mm nad terénem.</v>
      </c>
      <c r="BB56" s="212"/>
      <c r="BC56" s="212"/>
      <c r="BD56" s="212"/>
      <c r="BE56" s="212"/>
      <c r="BF56" s="212"/>
      <c r="BG56" s="212"/>
      <c r="BH56" s="212"/>
    </row>
    <row r="57" spans="1:60" outlineLevel="3" x14ac:dyDescent="0.2">
      <c r="A57" s="219"/>
      <c r="B57" s="220"/>
      <c r="C57" s="259" t="s">
        <v>2940</v>
      </c>
      <c r="D57" s="248"/>
      <c r="E57" s="248"/>
      <c r="F57" s="248"/>
      <c r="G57" s="248"/>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357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9" t="s">
        <v>2943</v>
      </c>
      <c r="D58" s="248"/>
      <c r="E58" s="248"/>
      <c r="F58" s="248"/>
      <c r="G58" s="248"/>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357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9" t="s">
        <v>2941</v>
      </c>
      <c r="D59" s="248"/>
      <c r="E59" s="248"/>
      <c r="F59" s="248"/>
      <c r="G59" s="248"/>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357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9" t="s">
        <v>1652</v>
      </c>
      <c r="D60" s="248"/>
      <c r="E60" s="248"/>
      <c r="F60" s="248"/>
      <c r="G60" s="248"/>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357</v>
      </c>
      <c r="AH60" s="212"/>
      <c r="AI60" s="212"/>
      <c r="AJ60" s="212"/>
      <c r="AK60" s="212"/>
      <c r="AL60" s="212"/>
      <c r="AM60" s="212"/>
      <c r="AN60" s="212"/>
      <c r="AO60" s="212"/>
      <c r="AP60" s="212"/>
      <c r="AQ60" s="212"/>
      <c r="AR60" s="212"/>
      <c r="AS60" s="212"/>
      <c r="AT60" s="212"/>
      <c r="AU60" s="212"/>
      <c r="AV60" s="212"/>
      <c r="AW60" s="212"/>
      <c r="AX60" s="212"/>
      <c r="AY60" s="212"/>
      <c r="AZ60" s="212"/>
      <c r="BA60" s="247" t="str">
        <f>C60</f>
        <v>Kompletní provedení dle veškerých informací obsažených v PD (textová i výkresová část, technologické postupy atd.).</v>
      </c>
      <c r="BB60" s="212"/>
      <c r="BC60" s="212"/>
      <c r="BD60" s="212"/>
      <c r="BE60" s="212"/>
      <c r="BF60" s="212"/>
      <c r="BG60" s="212"/>
      <c r="BH60" s="212"/>
    </row>
    <row r="61" spans="1:60" ht="22.5" outlineLevel="3" x14ac:dyDescent="0.2">
      <c r="A61" s="219"/>
      <c r="B61" s="220"/>
      <c r="C61" s="259" t="s">
        <v>1653</v>
      </c>
      <c r="D61" s="248"/>
      <c r="E61" s="248"/>
      <c r="F61" s="248"/>
      <c r="G61" s="248"/>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357</v>
      </c>
      <c r="AH61" s="212"/>
      <c r="AI61" s="212"/>
      <c r="AJ61" s="212"/>
      <c r="AK61" s="212"/>
      <c r="AL61" s="212"/>
      <c r="AM61" s="212"/>
      <c r="AN61" s="212"/>
      <c r="AO61" s="212"/>
      <c r="AP61" s="212"/>
      <c r="AQ61" s="212"/>
      <c r="AR61" s="212"/>
      <c r="AS61" s="212"/>
      <c r="AT61" s="212"/>
      <c r="AU61" s="212"/>
      <c r="AV61" s="212"/>
      <c r="AW61" s="212"/>
      <c r="AX61" s="212"/>
      <c r="AY61" s="212"/>
      <c r="AZ61" s="212"/>
      <c r="BA61" s="247" t="str">
        <f>C61</f>
        <v>Provedení je včetně montáže, demontáže původních konstrukcí, dodávky, přesunu hmot, přesunu a likvidace suti, povrchové úpravy, repasí, dílenských dokumentací,</v>
      </c>
      <c r="BB61" s="212"/>
      <c r="BC61" s="212"/>
      <c r="BD61" s="212"/>
      <c r="BE61" s="212"/>
      <c r="BF61" s="212"/>
      <c r="BG61" s="212"/>
      <c r="BH61" s="212"/>
    </row>
    <row r="62" spans="1:60" outlineLevel="3" x14ac:dyDescent="0.2">
      <c r="A62" s="219"/>
      <c r="B62" s="220"/>
      <c r="C62" s="259" t="s">
        <v>666</v>
      </c>
      <c r="D62" s="248"/>
      <c r="E62" s="248"/>
      <c r="F62" s="248"/>
      <c r="G62" s="248"/>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357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74" t="s">
        <v>2942</v>
      </c>
      <c r="D63" s="264"/>
      <c r="E63" s="265">
        <v>92.5</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442</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
      <c r="A64" s="3"/>
      <c r="B64" s="4"/>
      <c r="C64" s="261"/>
      <c r="D64" s="6"/>
      <c r="E64" s="3"/>
      <c r="F64" s="3"/>
      <c r="G64" s="3"/>
      <c r="H64" s="3"/>
      <c r="I64" s="3"/>
      <c r="J64" s="3"/>
      <c r="K64" s="3"/>
      <c r="L64" s="3"/>
      <c r="M64" s="3"/>
      <c r="N64" s="3"/>
      <c r="O64" s="3"/>
      <c r="P64" s="3"/>
      <c r="Q64" s="3"/>
      <c r="R64" s="3"/>
      <c r="S64" s="3"/>
      <c r="T64" s="3"/>
      <c r="U64" s="3"/>
      <c r="V64" s="3"/>
      <c r="W64" s="3"/>
      <c r="X64" s="3"/>
      <c r="Y64" s="3"/>
      <c r="AE64">
        <v>12</v>
      </c>
      <c r="AF64">
        <v>21</v>
      </c>
      <c r="AG64" t="s">
        <v>333</v>
      </c>
    </row>
    <row r="65" spans="1:33" x14ac:dyDescent="0.2">
      <c r="A65" s="215"/>
      <c r="B65" s="216" t="s">
        <v>29</v>
      </c>
      <c r="C65" s="262"/>
      <c r="D65" s="217"/>
      <c r="E65" s="218"/>
      <c r="F65" s="218"/>
      <c r="G65" s="238">
        <f>G8+G18+G24</f>
        <v>0</v>
      </c>
      <c r="H65" s="3"/>
      <c r="I65" s="3"/>
      <c r="J65" s="3"/>
      <c r="K65" s="3"/>
      <c r="L65" s="3"/>
      <c r="M65" s="3"/>
      <c r="N65" s="3"/>
      <c r="O65" s="3"/>
      <c r="P65" s="3"/>
      <c r="Q65" s="3"/>
      <c r="R65" s="3"/>
      <c r="S65" s="3"/>
      <c r="T65" s="3"/>
      <c r="U65" s="3"/>
      <c r="V65" s="3"/>
      <c r="W65" s="3"/>
      <c r="X65" s="3"/>
      <c r="Y65" s="3"/>
      <c r="AE65">
        <f>SUMIF(L7:L63,AE64,G7:G63)</f>
        <v>0</v>
      </c>
      <c r="AF65">
        <f>SUMIF(L7:L63,AF64,G7:G63)</f>
        <v>0</v>
      </c>
      <c r="AG65" t="s">
        <v>429</v>
      </c>
    </row>
    <row r="66" spans="1:33" x14ac:dyDescent="0.2">
      <c r="C66" s="263"/>
      <c r="D66" s="10"/>
      <c r="AG66" t="s">
        <v>431</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B10dPTU+RwB5YKgqpt6FYi63Pgx2F+WFXBUI1EFasPTvz+Sfvr41LAeM1IUFbphXPof5ouDhgZuHEj3yX0QUw==" saltValue="PzvMofqMqExn/VQ5g+Aojw==" spinCount="100000" sheet="1" formatRows="0"/>
  <mergeCells count="39">
    <mergeCell ref="C60:G60"/>
    <mergeCell ref="C61:G61"/>
    <mergeCell ref="C62:G62"/>
    <mergeCell ref="C54:G54"/>
    <mergeCell ref="C55:G55"/>
    <mergeCell ref="C56:G56"/>
    <mergeCell ref="C57:G57"/>
    <mergeCell ref="C58:G58"/>
    <mergeCell ref="C59:G59"/>
    <mergeCell ref="C46:G46"/>
    <mergeCell ref="C49:G49"/>
    <mergeCell ref="C50:G50"/>
    <mergeCell ref="C51:G51"/>
    <mergeCell ref="C52:G52"/>
    <mergeCell ref="C53:G53"/>
    <mergeCell ref="C40:G40"/>
    <mergeCell ref="C41:G41"/>
    <mergeCell ref="C42:G42"/>
    <mergeCell ref="C43:G43"/>
    <mergeCell ref="C44:G44"/>
    <mergeCell ref="C45:G45"/>
    <mergeCell ref="C34:G34"/>
    <mergeCell ref="C35:G35"/>
    <mergeCell ref="C36:G36"/>
    <mergeCell ref="C37:G37"/>
    <mergeCell ref="C38:G38"/>
    <mergeCell ref="C39:G39"/>
    <mergeCell ref="C14:G14"/>
    <mergeCell ref="C15:G15"/>
    <mergeCell ref="C16:G16"/>
    <mergeCell ref="C20:G20"/>
    <mergeCell ref="C32:G32"/>
    <mergeCell ref="C33:G33"/>
    <mergeCell ref="A1:G1"/>
    <mergeCell ref="C2:G2"/>
    <mergeCell ref="C3:G3"/>
    <mergeCell ref="C4:G4"/>
    <mergeCell ref="C12:G12"/>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22</vt:i4>
      </vt:variant>
      <vt:variant>
        <vt:lpstr>Pojmenované oblasti</vt:lpstr>
      </vt:variant>
      <vt:variant>
        <vt:i4>84</vt:i4>
      </vt:variant>
    </vt:vector>
  </HeadingPairs>
  <TitlesOfParts>
    <vt:vector size="106" baseType="lpstr">
      <vt:lpstr>Pokyny pro vyplnění</vt:lpstr>
      <vt:lpstr>Stavba</vt:lpstr>
      <vt:lpstr>VzorPolozky</vt:lpstr>
      <vt:lpstr>VN01 VN01 Naklady</vt:lpstr>
      <vt:lpstr>SO 021 D.1.1 Pol</vt:lpstr>
      <vt:lpstr>SO 021 D.1.2.8 Pol</vt:lpstr>
      <vt:lpstr>SO 021 D.1.4.1 Pol</vt:lpstr>
      <vt:lpstr>SO 021 D.1.4.C1 Pol</vt:lpstr>
      <vt:lpstr>SO 021 D.1.4.C2 Pol</vt:lpstr>
      <vt:lpstr>SO 021 D.1.4.D Pol</vt:lpstr>
      <vt:lpstr>SO 021 D1.4.D700 Pol</vt:lpstr>
      <vt:lpstr>SO 021A 001 Pol</vt:lpstr>
      <vt:lpstr>SO 403 403.01 Pol</vt:lpstr>
      <vt:lpstr>SO 404 404.01 Pol</vt:lpstr>
      <vt:lpstr>SO 406 406.01 Pol</vt:lpstr>
      <vt:lpstr>SO 409 409.00 Pol</vt:lpstr>
      <vt:lpstr>SO 409 409.01 Pol</vt:lpstr>
      <vt:lpstr>SO 410 410.01 Pol</vt:lpstr>
      <vt:lpstr>SO 410 410.3 Pol</vt:lpstr>
      <vt:lpstr>SO 415 415.01 Pol</vt:lpstr>
      <vt:lpstr>SO 600 600.01 Pol</vt:lpstr>
      <vt:lpstr>SO 702 702.01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021 D.1.1 Pol'!Názvy_tisku</vt:lpstr>
      <vt:lpstr>'SO 021 D.1.2.8 Pol'!Názvy_tisku</vt:lpstr>
      <vt:lpstr>'SO 021 D.1.4.1 Pol'!Názvy_tisku</vt:lpstr>
      <vt:lpstr>'SO 021 D.1.4.C1 Pol'!Názvy_tisku</vt:lpstr>
      <vt:lpstr>'SO 021 D.1.4.C2 Pol'!Názvy_tisku</vt:lpstr>
      <vt:lpstr>'SO 021 D.1.4.D Pol'!Názvy_tisku</vt:lpstr>
      <vt:lpstr>'SO 021 D1.4.D700 Pol'!Názvy_tisku</vt:lpstr>
      <vt:lpstr>'SO 021A 001 Pol'!Názvy_tisku</vt:lpstr>
      <vt:lpstr>'SO 403 403.01 Pol'!Názvy_tisku</vt:lpstr>
      <vt:lpstr>'SO 404 404.01 Pol'!Názvy_tisku</vt:lpstr>
      <vt:lpstr>'SO 406 406.01 Pol'!Názvy_tisku</vt:lpstr>
      <vt:lpstr>'SO 409 409.00 Pol'!Názvy_tisku</vt:lpstr>
      <vt:lpstr>'SO 409 409.01 Pol'!Názvy_tisku</vt:lpstr>
      <vt:lpstr>'SO 410 410.01 Pol'!Názvy_tisku</vt:lpstr>
      <vt:lpstr>'SO 410 410.3 Pol'!Názvy_tisku</vt:lpstr>
      <vt:lpstr>'SO 415 415.01 Pol'!Názvy_tisku</vt:lpstr>
      <vt:lpstr>'SO 600 600.01 Pol'!Názvy_tisku</vt:lpstr>
      <vt:lpstr>'SO 702 702.01 Pol'!Názvy_tisku</vt:lpstr>
      <vt:lpstr>'VN01 VN01 Naklady'!Názvy_tisku</vt:lpstr>
      <vt:lpstr>oadresa</vt:lpstr>
      <vt:lpstr>Stavba!Objednatel</vt:lpstr>
      <vt:lpstr>Stavba!Objekt</vt:lpstr>
      <vt:lpstr>'SO 021 D.1.1 Pol'!Oblast_tisku</vt:lpstr>
      <vt:lpstr>'SO 021 D.1.2.8 Pol'!Oblast_tisku</vt:lpstr>
      <vt:lpstr>'SO 021 D.1.4.1 Pol'!Oblast_tisku</vt:lpstr>
      <vt:lpstr>'SO 021 D.1.4.C1 Pol'!Oblast_tisku</vt:lpstr>
      <vt:lpstr>'SO 021 D.1.4.C2 Pol'!Oblast_tisku</vt:lpstr>
      <vt:lpstr>'SO 021 D.1.4.D Pol'!Oblast_tisku</vt:lpstr>
      <vt:lpstr>'SO 021 D1.4.D700 Pol'!Oblast_tisku</vt:lpstr>
      <vt:lpstr>'SO 021A 001 Pol'!Oblast_tisku</vt:lpstr>
      <vt:lpstr>'SO 403 403.01 Pol'!Oblast_tisku</vt:lpstr>
      <vt:lpstr>'SO 404 404.01 Pol'!Oblast_tisku</vt:lpstr>
      <vt:lpstr>'SO 406 406.01 Pol'!Oblast_tisku</vt:lpstr>
      <vt:lpstr>'SO 409 409.00 Pol'!Oblast_tisku</vt:lpstr>
      <vt:lpstr>'SO 409 409.01 Pol'!Oblast_tisku</vt:lpstr>
      <vt:lpstr>'SO 410 410.01 Pol'!Oblast_tisku</vt:lpstr>
      <vt:lpstr>'SO 410 410.3 Pol'!Oblast_tisku</vt:lpstr>
      <vt:lpstr>'SO 415 415.01 Pol'!Oblast_tisku</vt:lpstr>
      <vt:lpstr>'SO 600 600.01 Pol'!Oblast_tisku</vt:lpstr>
      <vt:lpstr>'SO 702 702.01 Pol'!Oblast_tisku</vt:lpstr>
      <vt:lpstr>Stavba!Oblast_tisku</vt:lpstr>
      <vt:lpstr>'VN01 VN01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2025-06-11T12:28:46Z</dcterms:modified>
</cp:coreProperties>
</file>