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Y:\Havl Borová\"/>
    </mc:Choice>
  </mc:AlternateContent>
  <bookViews>
    <workbookView xWindow="0" yWindow="0" windowWidth="0" windowHeight="0"/>
  </bookViews>
  <sheets>
    <sheet name="Rekapitulace" sheetId="13" r:id="rId1"/>
    <sheet name="SOSO 000" sheetId="2" r:id="rId2"/>
    <sheet name="SOSO 101" sheetId="3" r:id="rId3"/>
    <sheet name="SOSO 102" sheetId="4" r:id="rId4"/>
    <sheet name="SOSO 103" sheetId="5" r:id="rId5"/>
    <sheet name="SOSO 104" sheetId="6" r:id="rId6"/>
    <sheet name="SOSO 201" sheetId="7" r:id="rId7"/>
    <sheet name="SOSO 202" sheetId="8" r:id="rId8"/>
    <sheet name="SOSO 203" sheetId="9" r:id="rId9"/>
    <sheet name="SOSO 204" sheetId="10" r:id="rId10"/>
    <sheet name="SOSO 205" sheetId="11" r:id="rId11"/>
    <sheet name="SOSO 901" sheetId="12" r:id="rId12"/>
  </sheets>
  <calcPr/>
</workbook>
</file>

<file path=xl/calcChain.xml><?xml version="1.0" encoding="utf-8"?>
<calcChain xmlns="http://schemas.openxmlformats.org/spreadsheetml/2006/main">
  <c i="13" l="1"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2" r="I3"/>
  <c r="I9"/>
  <c r="O13"/>
  <c r="I13"/>
  <c r="O10"/>
  <c r="I10"/>
  <c i="11" r="I3"/>
  <c r="I57"/>
  <c r="O64"/>
  <c r="I64"/>
  <c r="O61"/>
  <c r="I61"/>
  <c r="O58"/>
  <c r="I58"/>
  <c r="I47"/>
  <c r="O54"/>
  <c r="I54"/>
  <c r="O51"/>
  <c r="I51"/>
  <c r="O48"/>
  <c r="I48"/>
  <c r="I43"/>
  <c r="O44"/>
  <c r="I44"/>
  <c r="I33"/>
  <c r="O40"/>
  <c r="I40"/>
  <c r="O37"/>
  <c r="I37"/>
  <c r="O34"/>
  <c r="I34"/>
  <c r="I29"/>
  <c r="O30"/>
  <c r="I30"/>
  <c r="I13"/>
  <c r="O26"/>
  <c r="I26"/>
  <c r="O23"/>
  <c r="I23"/>
  <c r="O20"/>
  <c r="I20"/>
  <c r="O17"/>
  <c r="I17"/>
  <c r="O14"/>
  <c r="I14"/>
  <c r="I9"/>
  <c r="O10"/>
  <c r="I10"/>
  <c i="10" r="I3"/>
  <c r="I50"/>
  <c r="O57"/>
  <c r="I57"/>
  <c r="O54"/>
  <c r="I54"/>
  <c r="O51"/>
  <c r="I51"/>
  <c r="I46"/>
  <c r="O47"/>
  <c r="I47"/>
  <c r="I36"/>
  <c r="O43"/>
  <c r="I43"/>
  <c r="O40"/>
  <c r="I40"/>
  <c r="O37"/>
  <c r="I37"/>
  <c r="I32"/>
  <c r="O33"/>
  <c r="I33"/>
  <c r="I13"/>
  <c r="O29"/>
  <c r="I29"/>
  <c r="O26"/>
  <c r="I26"/>
  <c r="O23"/>
  <c r="I23"/>
  <c r="O20"/>
  <c r="I20"/>
  <c r="O17"/>
  <c r="I17"/>
  <c r="O14"/>
  <c r="I14"/>
  <c r="I9"/>
  <c r="O10"/>
  <c r="I10"/>
  <c i="9" r="I3"/>
  <c r="I31"/>
  <c r="O32"/>
  <c r="I32"/>
  <c r="I27"/>
  <c r="O28"/>
  <c r="I28"/>
  <c r="I20"/>
  <c r="O24"/>
  <c r="I24"/>
  <c r="O21"/>
  <c r="I21"/>
  <c r="I13"/>
  <c r="O17"/>
  <c r="I17"/>
  <c r="O14"/>
  <c r="I14"/>
  <c r="I9"/>
  <c r="O10"/>
  <c r="I10"/>
  <c i="8" r="I3"/>
  <c r="I31"/>
  <c r="O32"/>
  <c r="I32"/>
  <c r="I27"/>
  <c r="O28"/>
  <c r="I28"/>
  <c r="I20"/>
  <c r="O24"/>
  <c r="I24"/>
  <c r="O21"/>
  <c r="I21"/>
  <c r="I13"/>
  <c r="O17"/>
  <c r="I17"/>
  <c r="O14"/>
  <c r="I14"/>
  <c r="I9"/>
  <c r="O10"/>
  <c r="I10"/>
  <c i="7" r="I3"/>
  <c r="I20"/>
  <c r="O21"/>
  <c r="I21"/>
  <c r="I13"/>
  <c r="O17"/>
  <c r="I17"/>
  <c r="O14"/>
  <c r="I14"/>
  <c r="I9"/>
  <c r="O10"/>
  <c r="I10"/>
  <c i="6" r="I3"/>
  <c r="I46"/>
  <c r="O47"/>
  <c r="I47"/>
  <c r="I36"/>
  <c r="O43"/>
  <c r="I43"/>
  <c r="O40"/>
  <c r="I40"/>
  <c r="O37"/>
  <c r="I37"/>
  <c r="I17"/>
  <c r="O33"/>
  <c r="I33"/>
  <c r="O30"/>
  <c r="I30"/>
  <c r="O27"/>
  <c r="I27"/>
  <c r="O24"/>
  <c r="I24"/>
  <c r="O21"/>
  <c r="I21"/>
  <c r="O18"/>
  <c r="I18"/>
  <c r="I10"/>
  <c r="O14"/>
  <c r="I14"/>
  <c r="O11"/>
  <c r="I11"/>
  <c r="I9"/>
  <c i="5" r="I3"/>
  <c r="I32"/>
  <c r="O33"/>
  <c r="I33"/>
  <c r="I13"/>
  <c r="O29"/>
  <c r="I29"/>
  <c r="O26"/>
  <c r="I26"/>
  <c r="O23"/>
  <c r="I23"/>
  <c r="O20"/>
  <c r="I20"/>
  <c r="O17"/>
  <c r="I17"/>
  <c r="O14"/>
  <c r="I14"/>
  <c r="I9"/>
  <c r="O10"/>
  <c r="I10"/>
  <c i="4" r="I3"/>
  <c r="I38"/>
  <c r="O42"/>
  <c r="I42"/>
  <c r="O39"/>
  <c r="I39"/>
  <c r="I16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3" r="I3"/>
  <c r="I38"/>
  <c r="O42"/>
  <c r="I42"/>
  <c r="O39"/>
  <c r="I39"/>
  <c r="I16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<sst xmlns="http://schemas.openxmlformats.org/spreadsheetml/2006/main">
  <si>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</si>
  <si>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</si>
  <si>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</si>
  <si>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ZR-HB D1A - križ. II/350 - Křiž. II/350 Vepřová – Havlíčkova Borová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</si>
  <si>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</si>
  <si>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</si>
  <si>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</si>
  <si>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</si>
  <si>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</si>
  <si>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</si>
  <si>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</si>
  <si>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</si>
  <si>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ostatní a vedlejší náklady</t>
  </si>
  <si>
    <t>SO 101</t>
  </si>
  <si>
    <t xml:space="preserve">křiž. II/350 - III/35013, st :Km 0,00 -  km 1,140</t>
  </si>
  <si>
    <t>SO 102</t>
  </si>
  <si>
    <t>III/35013 st : km 1,140 - 2,963 Havlíčkova Borová</t>
  </si>
  <si>
    <t>SO 103</t>
  </si>
  <si>
    <t>III/35013 st : 2,963 - 3,230 Havlíčkova Borová (intravilán)</t>
  </si>
  <si>
    <t>SO 104</t>
  </si>
  <si>
    <t>Havlíčkova Borová - intravilán náklady obce</t>
  </si>
  <si>
    <t>SO 201</t>
  </si>
  <si>
    <t>Propustek 35013 - 1P</t>
  </si>
  <si>
    <t>SO 202</t>
  </si>
  <si>
    <t>Propustek 35013 - 2P</t>
  </si>
  <si>
    <t>SO 203</t>
  </si>
  <si>
    <t>Propustek 35013 - 3P</t>
  </si>
  <si>
    <t>SO 204</t>
  </si>
  <si>
    <t>Propustek 35013 - 5P</t>
  </si>
  <si>
    <t>SO 205</t>
  </si>
  <si>
    <t>Propustek 35013 - 6P</t>
  </si>
  <si>
    <t>SO 901</t>
  </si>
  <si>
    <t>DIO</t>
  </si>
  <si>
    <t>Soupis prací objektu</t>
  </si>
  <si>
    <t>S</t>
  </si>
  <si>
    <t>Stavba:</t>
  </si>
  <si>
    <t>2025 ZR-HB D1A</t>
  </si>
  <si>
    <t>križ. II/350 - Křiž. II/350 Vepřová – Havlíčkova Borová</t>
  </si>
  <si>
    <t>O</t>
  </si>
  <si>
    <t>Objekt:</t>
  </si>
  <si>
    <t>SO</t>
  </si>
  <si>
    <t>křiž. II/350-III/35013 Havlíčkova Borová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</si>
  <si>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</si>
  <si>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</si>
  <si>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</si>
  <si>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</si>
  <si>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</si>
  <si>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</si>
  <si>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</si>
  <si>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</si>
  <si>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</si>
  <si>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</si>
  <si>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</si>
  <si>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</si>
  <si>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</si>
  <si>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</si>
  <si>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</si>
  <si>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</si>
  <si>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</si>
  <si>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</si>
  <si>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</si>
  <si>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</si>
  <si>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</si>
  <si>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</si>
  <si>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TS</t>
  </si>
  <si>
    <t>Položka zahrnuje:
- veškeré náklady spojené s objednatelem požadovanými zkouškami
Položka nezahrnuje:
- x</t>
  </si>
  <si>
    <t>02911</t>
  </si>
  <si>
    <t>OSTATNÍ POŽADAVKY - ZEMĚMĚŘICKÉ ZAMĚŘENÍ - vytýčení inž. sítí</t>
  </si>
  <si>
    <t>Položka zahrnuje:
- veškeré náklady spojené s objednatelem požadovanými pracemi
Položka nezahrnuje:
- x</t>
  </si>
  <si>
    <t>1</t>
  </si>
  <si>
    <t>OSTATNÍ POŽADAVKY - ZEMĚMĚŘICKÉ ZAMĚŘENÍ</t>
  </si>
  <si>
    <t>km</t>
  </si>
  <si>
    <t>geodetické zaměření pro realizaci stavby + GZ pro zpracování DTM dle platné legislativy</t>
  </si>
  <si>
    <t>02944</t>
  </si>
  <si>
    <t>OSTAT POŽADAVKY - DOKUMENTACE SKUTEČ PROVEDENÍ V DIGIT FORMĚ</t>
  </si>
  <si>
    <t>zahrnuje veškeré náklady spojené s objednatelem požadovanými pracemi DSPS</t>
  </si>
  <si>
    <t>02991</t>
  </si>
  <si>
    <t>OSTATNÍ POŽADAVKY - INFORMAČNÍ TABULE</t>
  </si>
  <si>
    <t>KUS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</si>
  <si>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</si>
  <si>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Zemní práce</t>
  </si>
  <si>
    <t>11372</t>
  </si>
  <si>
    <t>FRÉZOVÁNÍ ZPEVNĚNÝCH PLOCH ASFALTOVÝCH</t>
  </si>
  <si>
    <t>M3</t>
  </si>
  <si>
    <t>- bez odvozu, materiál zůstane na místě_x000d_
- sanace krajů vozovky, tl. 5 cm , 20 % celkové plochy_x000d_
- plochy doloženy geodet. zaměřením</t>
  </si>
  <si>
    <t xml:space="preserve">Položka zahrnuje:
- veškerou manipulaci s vybouranou sutí a s vybouranými hmotami.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</si>
  <si>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18110</t>
  </si>
  <si>
    <t>ÚPRAVA PLÁNĚ SE ZHUTNĚNÍM V HORNINĚ TŘ. I</t>
  </si>
  <si>
    <t>M2</t>
  </si>
  <si>
    <t>výšková úprava okrajů vozovky</t>
  </si>
  <si>
    <t>Položka zahrnuje:
- úpravu pláně včetně vyrovnání výškových rozdílů. Míru zhutnění určuje projekt.
Položka nezahrnuje:
- x</t>
  </si>
  <si>
    <t>5</t>
  </si>
  <si>
    <t>Komunikace</t>
  </si>
  <si>
    <t>572123</t>
  </si>
  <si>
    <t>INFILTRAČNÍ POSTŘIK Z EMULZE DO 1,0KG/M2</t>
  </si>
  <si>
    <t>-pod vrsvu ACP (sanace)_x000d_
- monžství bude doloženo dodacím listem_x000d_
1140*4,98*0,2=1135,44m2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</si>
  <si>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</si>
  <si>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</si>
  <si>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</si>
  <si>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- pod ACL a ACO_x000d_
- množství bude doloženo dodacím listem_x000d_
- 1140*4,98*2´=11364,36</t>
  </si>
  <si>
    <t>57475</t>
  </si>
  <si>
    <t>VOZOVKOVÉ VÝZTUŽNÉ VRSTVY Z GEOMŘÍŽOVINY</t>
  </si>
  <si>
    <t>- čerpání se souhlasem TDS_x000d_
- výztužná geomříž 100x100kN/m, oka 25x25 mm_x000d_
1135 m2_x000d_
- sanace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</si>
  <si>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</si>
  <si>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574A43</t>
  </si>
  <si>
    <t>ASFALTOVÝ BETON PRO OBRUSNÉ VRSTVY ACO 11 TL. 50MM</t>
  </si>
  <si>
    <t>- skutečné množství bude doloženo vážními lístky a geodet. zaměřením_x000d_
- 1140*4,88=5563,32 m2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</si>
  <si>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</si>
  <si>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</si>
  <si>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 xml:space="preserve">ASFALTOVÝ BETON PRO LOŽNÍ VRSTVY ACL 16+, 16S,  prům. tloušťky 45 mm</t>
  </si>
  <si>
    <t>- 1140*4,98*0,045=255,47 m3_x000d_
- skutečné množství bude doloženo vážními lístky a geodet. zaměřením_x000d_
- průměrná tloušťka 45 mm</t>
  </si>
  <si>
    <t>574E58</t>
  </si>
  <si>
    <t>ASFALTOVÝ BETON PRO PODKLADNÍ VRSTVY ACP 22+, 22S TL. 60MM</t>
  </si>
  <si>
    <t>- skutečné množství bude doloženo vážními lístky a geodet. zaměřením_x000d_
- 1140*4,98*0,2=1135,44 m2_x000d_
- sanace, 20% plochy vozovky</t>
  </si>
  <si>
    <t>58910</t>
  </si>
  <si>
    <t>VÝPLŇ SPAR ASFALTEM</t>
  </si>
  <si>
    <t>M</t>
  </si>
  <si>
    <t>Položka zahrnuje: 
- dodávku předepsaného materiálu
- vyčištění a výplň spar tímto materiálem
Položka nezahrnuje:
- x</t>
  </si>
  <si>
    <t>9</t>
  </si>
  <si>
    <t>Ostatní konstrukce a práce</t>
  </si>
  <si>
    <t>919111</t>
  </si>
  <si>
    <t>ŘEZÁNÍ ASFALTOVÉHO KRYTU VOZOVEK TL DO 50MM</t>
  </si>
  <si>
    <t>Položka zahrnuje:
- řezání vozovkové vrstvy v předepsané tloušťce
- spotřeba vody
Položka nezahrnuje:
- x</t>
  </si>
  <si>
    <t>93808</t>
  </si>
  <si>
    <t>OČIŠTĚNÍ VOZOVEK ZAMETENÍM</t>
  </si>
  <si>
    <t>- čerpání se souhlasem TDS</t>
  </si>
  <si>
    <t>Položka zahrnuje:
- očištění předepsaným způsobem
- odklizení vzniklého odpadu
Položka nezahrnuje:
- x</t>
  </si>
  <si>
    <t>- bez odvozu, zůstane na místě_x000d_
- plochy doloženy geodet. zaměřením_x000d_
- sanace okrajů vozovky, tl. 5 cm, 20 % plochy vozovky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</si>
  <si>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</si>
  <si>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výšková úprava okrajů vozovky_x000d_
1823*4,98*0,2=1815,71 m2</t>
  </si>
  <si>
    <t>-pod vrsvu ACP (sanace)
- monžství bude doloženo dodacím listem
1823*4,98*0,2=181571m2</t>
  </si>
  <si>
    <t>- pod ACL a ACO
- množství bude doloženo dodacím listem
- 1823*4,98*2´=18047,7m2</t>
  </si>
  <si>
    <t>- čerpání se souhlasem TDS
- výztužná geomříž 100x100kN/m, oka 25x25 mm
1815,70 m2_x000d_
- sanace</t>
  </si>
  <si>
    <t>- skutečné množství bude doloženo vážními lístky a geodet. zaměřením
- 1823*4,88=8896,24m2</t>
  </si>
  <si>
    <t>ASFALTOVÝ BETON PRO LOŽNÍ VRSTVY ACL 16+, 16S průměrná tl. 45 mm</t>
  </si>
  <si>
    <t>- 1823*4,98*0,045=408,53 m3
- skutečné množství bude doloženo vážními lístky a geodet. zaměřením_x000d_
- průměrná tloušťka 45 mm</t>
  </si>
  <si>
    <t>- skutečné množství bude doloženo vážními lístky a geodet. zaměřením
- 1823*4,98*0,2=1815,71 m2_x000d_
- sanace , 20 % plochy vozovky</t>
  </si>
  <si>
    <t>113721</t>
  </si>
  <si>
    <t>FRÉZOVÁNÍ ZPEVNĚNÝCH PLOCH ASFALTOVÝCH tl 5 cm, ODVOZ DO 1KM</t>
  </si>
  <si>
    <t>215*2,5*0,05=26,86 m3_x000d_
- frézování cca 40% plochy vozovky (rýha na stávající kanalizaci)</t>
  </si>
  <si>
    <t>567544</t>
  </si>
  <si>
    <t>VRST PRO OBNOVU A OPR RECYK ZA STUD CEM A ASF EM TL DO 200MM</t>
  </si>
  <si>
    <t>Rozfrézování a recyklace vrstev technologií recyklace za studena dle ČSN 73 6147 "Recyklace konstrukčních vrstev netuhých vozovek za studena"._x000d_
Daná recyklace bude provedena s doplněním drobným drceným kamenivem s přídavkem cementu a asfaltové emulze dle ČSN 73 6147. _x000d_
RS CA (na místě), tl. 150 - 300 mm, vč. rozfrézování, reprofilace a přehrnutí profilu, vč. průkazních zkoušek._x000d_
Dávkování pojiv bude určeno na základě PRŮKAZNÍCH ZKOUŠEK včetně provedení vyrovnávky příčného a podélného sklonu do předepsaných profilů, vč. zhutnění._x000d_
Tloušťka vrstvy dle ČSN 73 6147 150 - 300 mm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</si>
  <si>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</si>
  <si>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"Infiltrač. postřik se zadrcením na RS_x000d_
povrchu DK 4/8 mm v mn. 5,0 kg/m2_x000d_
PI E min. 1,0 kg/m2_x000d_
_x000d_
se souhlasem TDS"</t>
  </si>
  <si>
    <t xml:space="preserve">- pod  ACO
- množství bude doloženo dodacím listem
- 1170+373*1,01´=1558,43m2</t>
  </si>
  <si>
    <t>- skutečné množství bude doloženo vážními lístky a geodet. zaměřením
- 1170+373=1543m2_x000d_
- ACO 11+ 50/70_x000d_
- ACO 11+ tl. 50 mm_x000d_
- celoplošně</t>
  </si>
  <si>
    <t>574C46</t>
  </si>
  <si>
    <t>ASFALTOVÝ BETON PRO LOŽNÍ VRSTVY ACL 16+, 16S TL. 50MM</t>
  </si>
  <si>
    <t>- ACL 11+ 50/70_x000d_
- ACL 11+ tl. 50 mm 
- celoplošně_x000d_
- množství bude doloženo GZ a vážními listy"""_x000d_
- 1170+388,43=1558,43 m2</t>
  </si>
  <si>
    <t>113131</t>
  </si>
  <si>
    <t>ODSTRANĚNÍ KRYTU ZPEVNĚNÝCH PLOCH S ASFALT POJIVEM, tl. od 250 mm do 300 mm, ODVOZ DO 1KM</t>
  </si>
  <si>
    <t>se souhlasem TDS_x000d_
- doloženo zaměřením_x000d_
- odstranění podkladů nebo krytů strojně plochy jednotlivě, s přemístěním hmot na skládku na vzdálenost do 20 m nebo s naložením na dopravní prostředek živičných, o tl. vrstvy přes 250 do 300 mm_x000d_
- odstranění podkladu v místě stávajicích kanal. šachet, vodovodních uzávěrů, UV a obrubníků</t>
  </si>
  <si>
    <t>12283</t>
  </si>
  <si>
    <t>ODKOPÁVKY A PROKOPÁVKY OBECNÉ TŘ. II</t>
  </si>
  <si>
    <t>se souhlasem TDS_x000d_
- doloženo zaměřením_x000d_
- odkopávky a prokopávky nezapažené strojně v hornině třídy těžitelnosti II skupiny 4 přes 100 do 500 m3_x000d_
- odtěžení stávajících vrstev v místě pokládky nových obrubníků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</si>
  <si>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</si>
  <si>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56333</t>
  </si>
  <si>
    <t>VOZOVKOVÉ VRSTVY ZE ŠTĚRKODRTI 0/32 mm TL. DO 150MM</t>
  </si>
  <si>
    <t xml:space="preserve">se souhlasem TDS_x000d_
-  doloženo vážními lístky_x000d_
- podkladní vrstva pod napojení sjezdů a křižovatky_x000d_
- podklad ze štěrkodrti ŠD 0/32 mm s rozprostřením a zhutněním plochy, po zhutnění tl. 150 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</si>
  <si>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</si>
  <si>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</si>
  <si>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0/32 mm TL. DO 200MM</t>
  </si>
  <si>
    <t>se souhlasem TDS_x000d_
- doloženo vážními lístky_x000d_
- konstrukce pod obrubníky_x000d_
- podklad ze štěrkodrti ŠD 0/32 mm s rozprostřením a zhutněním plochy po zhutnění tl. 200 mm</t>
  </si>
  <si>
    <t>56335</t>
  </si>
  <si>
    <t>VOZOVKOVÉ VRSTVY ZE ŠTĚRKODRTI 0/63 mm TL. DO 250MM</t>
  </si>
  <si>
    <t>se souhlasem TDS_x000d_
- doloženo zaměřením_x000d_
- podklad ze štěrkodrti ŠD 0/63 mm s rozprostřením a zhutněním plochy přes 100 m2, po zhutnění tl. 250 mm_x000d_
- podkladní vrstva pod nové obrubníky</t>
  </si>
  <si>
    <t>- doloženo zaměřením_x000d_
- postřik spojovací PS bez posypu kamenivem ze silniční emulze, v množství 0,50 kg/m2_x000d_
- dopojení sjezdů a križovatky_x000d_
- se souhlasem TDS</t>
  </si>
  <si>
    <t>574A33</t>
  </si>
  <si>
    <t>ASFALTOVÝ BETON PRO OBRUSNÉ VRSTVY ACO 11 TL. 40MM</t>
  </si>
  <si>
    <t>- doloženo zaměřením_x000d_
- asfaltový beton vrstva obrusná ACO 11 (ABS) s rozprostřením a se zhutněním z nemodifikovaného asfaltu v pruhu šířky do 3 m tř. I, po zhutnění tl. 40 mm_x000d_
- se souhlasem TDS_x000d_
- dopojení sjezdů a křižovatky</t>
  </si>
  <si>
    <t>574E98</t>
  </si>
  <si>
    <t>ASFALTOVÝ BETON PRO PODKLADNÍ VRSTVY ACP 22+, 22S TL. 100MM</t>
  </si>
  <si>
    <t>- doloženo zaměřením_x000d_
- asfaltový beton vrstva podkladní ACP 16 (obalované kamenivo střednězrnné - OKS) s rozprostřením a zhutněním v pruhu šířky přes 1,5 do 3 m, po zhutnění tl. 100 mm_x000d_
- podbalení rýhy po kanalizaci v křižovatce monmo hlavní komunikaci</t>
  </si>
  <si>
    <t>8</t>
  </si>
  <si>
    <t>Potrubí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</si>
  <si>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</si>
  <si>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</si>
  <si>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</si>
  <si>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</si>
  <si>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</si>
  <si>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89923</t>
  </si>
  <si>
    <t>VÝŠKOVÁ ÚPRAVA KRYCÍCH HRNCŮ</t>
  </si>
  <si>
    <t>91743</t>
  </si>
  <si>
    <t>OSAZENÍ OBRUBY Z KAMENNÝCH KRAJNÍKŮ</t>
  </si>
  <si>
    <t>Položka zahrnuje:
- pokládku kamenných krajníků o rozměrech předepsaných zadávací dokumentací
- betonové lože i boční betonovou opěrku
Položka nezahrnuje:
- x</t>
  </si>
  <si>
    <t>014101</t>
  </si>
  <si>
    <t>POPLATKY ZA SKLÁDKU</t>
  </si>
  <si>
    <t>"""kamenivo, zemina 2000 kg/m3""_x000d_
 odkop 2,5 = 2,500 [A]_x000d_
 hloubení 0,5 = 0,5 [B]_x000d_
 A+B*2 = 5 [C]"</t>
  </si>
  <si>
    <t>Položka zahrnuje:
- veškeré poplatky provozovateli skládky související s uložením odpadu na skládce.
Položka nezahrnuje:
- x</t>
  </si>
  <si>
    <t>122732</t>
  </si>
  <si>
    <t>ODKOPÁVKY A PROKOPÁVKY OBECNÉ TŘ. I, ODVOZ DO 2KM</t>
  </si>
  <si>
    <t>2,5*2=5m3</t>
  </si>
  <si>
    <t>129957</t>
  </si>
  <si>
    <t>ČIŠTĚNÍ POTRUBÍ DN DO 500MM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</si>
  <si>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</si>
  <si>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4</t>
  </si>
  <si>
    <t>Vodorovné konstrukce</t>
  </si>
  <si>
    <t>465512</t>
  </si>
  <si>
    <t>DLAŽBY Z LOMOVÉHO KAMENE NA MC</t>
  </si>
  <si>
    <t>"""dlažba z lom. kamene tl.150 mm do bet. lože C20/25 XF3 tl. 100 mm ""_x000d_
 "" odláždění svahu na výtoku, zadláždění vtoku i výtoku""_x000d_
 3*0,3*1*2=1,8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</si>
  <si>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</si>
  <si>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"""kamenivo, zemina 2000 kg/m3""
 odkop 1 = 2,500 [A]
 hloubení 0,5 = 0,5 [B]
 A+B*2+0,72 = 3,72 [C]"</t>
  </si>
  <si>
    <t>1,5*2=3m3 (A) - příprava pro pokl. dlažby na MC_x000d_
- výkop pro uložení drenáže 0,72 m3 (B)_x000d_
A+B=3,72</t>
  </si>
  <si>
    <t>2</t>
  </si>
  <si>
    <t>Základy</t>
  </si>
  <si>
    <t>21197</t>
  </si>
  <si>
    <t>OPLÁŠTĚNÍ ODVODŇOVACÍCH ŽEBER Z GEOTEXTILIE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</si>
  <si>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</si>
  <si>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21262</t>
  </si>
  <si>
    <t>TRATIVODY KOMPLET Z TRUB Z PLAST HMOT DN DO 100MM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</si>
  <si>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</si>
  <si>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"""dlažba z lom. kamene tl.150 mm do bet. lože C20/25 XF3 tl. 100 mm ""
 "" odláždění svahu na výtoku, zadláždění vtoku i výtoku""
 3*0,3*1.4*2=2,52 m3</t>
  </si>
  <si>
    <t>895813</t>
  </si>
  <si>
    <t>DRENÁŽNÍ ŠACHTICE NORMÁLNÍ Z PLAST DÍLCŮ ŠN 100</t>
  </si>
  <si>
    <t>- osazení a montáž + napojení potr. DN 100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</si>
  <si>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</si>
  <si>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 xml:space="preserve">"""kamenivo, zemina 2000 kg/m3""
 odkop  = 1,26 [A]
 hloubení  = 0,5 [B]
 A+B*2+0,62 = 4,14_x000d_
 [C]"</t>
  </si>
  <si>
    <t>1,76*2=3,52m3 (A) - příprava pro pokl. dlažby na MC
- výkop pro uložení drenáže 0,62 m3 (B)
A+B=4,14 m3</t>
  </si>
  <si>
    <t>96814</t>
  </si>
  <si>
    <t>VYSEKÁNÍ OTVORŮ, KAPES, RÝH V BETONOVÉ KONSTRUKCI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</si>
  <si>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</si>
  <si>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014102</t>
  </si>
  <si>
    <t>T</t>
  </si>
  <si>
    <t>"betonové potrubí 
10*0,5=5 [A] 
vtokové a výtokové čelo 
3,0=3,00000 [B] 
celkem: 
A+2,4*B=12,2000 [C]"</t>
  </si>
  <si>
    <t>ODSTRANĚNÍ KRYTU ZPEVNĚNÝCH PLOCH S ASFALT POJIVEM, ODVOZ DO 1KM</t>
  </si>
  <si>
    <t xml:space="preserve">"odstranění vozovkového souvrství v tl. 200 mm 
materiál bude použit zpět do stavby  
1,0*5,5*0,200=1,10000 [A]"</t>
  </si>
  <si>
    <t>123731</t>
  </si>
  <si>
    <t>ODKOP PRO SPOD STAVBU SILNIC A ŽELEZNIC TŘ. I, ODVOZ DO 1KM</t>
  </si>
  <si>
    <t>"odkop zeminy a kameniva nad propustkem 
materiál bude použit zpět do stavby 
8*1,0*1,00=8,0000 [A]"</t>
  </si>
  <si>
    <t>132731</t>
  </si>
  <si>
    <t>HLOUBENÍ RÝH ŠÍŘ DO 2M PAŽ I NEPAŽ TŘ. I, ODVOZ DO 1KM</t>
  </si>
  <si>
    <t>"materiál bude použit do stavby 
rýha pro betonový základ 
1,0*0,8*0,4*2=0,64000 [A]"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</si>
  <si>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</si>
  <si>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17170</t>
  </si>
  <si>
    <t>ULOŽENÍ SYPANINY DO NÁSYPŮ VRSTEVNATÝCH SE ZHUTNĚNÍM</t>
  </si>
  <si>
    <t xml:space="preserve">"uložení materiálu ve stavbě  
8+0,64=8,64m3 [A]"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</si>
  <si>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</si>
  <si>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</si>
  <si>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</si>
  <si>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"doplnění ŠD 0/32 po odstranění potrubí pro výškovou úpravu 
10*1,0*0,30=3,00000 [A]"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</si>
  <si>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</si>
  <si>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"úprava rýhy  
10*1,0=10,00000 [A]"</t>
  </si>
  <si>
    <t>272315</t>
  </si>
  <si>
    <t>ZÁKLADY Z PROSTÉHO BETONU DO C30/37</t>
  </si>
  <si>
    <t>"betonové prahy C30/37-XF4 
2*0,8*0,4*1,0=0,64000 [A]"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</si>
  <si>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</si>
  <si>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</si>
  <si>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</si>
  <si>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>"zásyp propustku ze ŠD 0/32, hutněno po vrstvách max. 300 mm 
(10*1,0*1-10*3,14*0,3*0,3)=7,174 [A]"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</si>
  <si>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</si>
  <si>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45157</t>
  </si>
  <si>
    <t>PODKLADNÍ A VÝPLŇOVÉ VRSTVY Z KAMENIVA TĚŽENÉHO</t>
  </si>
  <si>
    <t>"podklad pod PP/HDPE troubu 
štěrkopísek ŠP 0/22 tl. 200 mm 
(10*1,0*0,2=2m3 [A]"</t>
  </si>
  <si>
    <t xml:space="preserve">"dlažba z lom. kamene tl.150 mm do bet. lože C20/25 XF3 tl. 100 mm 
odláždění svahu na vtoku i výtoku  
(2,5*1,0*2)*0,25=1,25000 [A] 
odláždění koryta na vtoku a výtoku 
(1,5+1,5)*0,25=0,750 [B] 
celkem: 
A+B=2,000 [C]"</t>
  </si>
  <si>
    <t>56140G</t>
  </si>
  <si>
    <t xml:space="preserve">SMĚSI Z KAMENIVA STMELENÉ CEMENTEM  SC C 8/10</t>
  </si>
  <si>
    <t>"SC 8/10 tl. 150 mm 
6,5*1,0*0,15=0,97500 [A]"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</si>
  <si>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</si>
  <si>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9183D3</t>
  </si>
  <si>
    <t>PROPUSTY Z TRUB DN 600MM PLASTOVÝCH</t>
  </si>
  <si>
    <t>PP/HDPE trouba min. SN 12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</si>
  <si>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</si>
  <si>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966117</t>
  </si>
  <si>
    <t>BOURÁNÍ KONSTRUKCÍ Z BETON DÍLCŮ S ODVOZEM DO 16KM</t>
  </si>
  <si>
    <t>"vybourání vtokového a výtokového čela 
2,0*1,25*0,40*2=2,00000 [A]"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</si>
  <si>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</si>
  <si>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966346</t>
  </si>
  <si>
    <t>BOURÁNÍ PROPUSTŮ Z TRUB DN DO 400MM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</si>
  <si>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</si>
  <si>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POPLATKY ZA SKLÁDKU - kámen 2400 kg/m3</t>
  </si>
  <si>
    <t xml:space="preserve">"kamenná čelo + strop propustku
2,72+7,5*2,4=24,53  [A]"</t>
  </si>
  <si>
    <t>"odkop zeminy a kameniva nad propustkem 
materiál bude použit zpět do stavby 
6*1,0*0,3,00=1,800 [A]"</t>
  </si>
  <si>
    <t>"materiál bude použit do stavby 
rýha pro betonový základ 
1,0*0,8*0,4=0,32000 [A]"</t>
  </si>
  <si>
    <t xml:space="preserve">"uložení materiálu ve stavbě  
1,8+0,32=2,12m3 [A]"</t>
  </si>
  <si>
    <t>"doplnění ŠD 0/32 po odstranění potrubí pro výškovou úpravu 
7*1,0*0,30=2,100 [A]"</t>
  </si>
  <si>
    <t>"zásyp propustku ze ŠD 0/32, hutněno po vrstvách max. 300 mm 
(6*1,0*1-6*3,14*0,3*0,3)=4,304 [A]"</t>
  </si>
  <si>
    <t>"podklad pod PP/HDPE troubu 
štěrkopísek ŠP 0/22 tl. 200 mm 
(6*1,0*0,2)=1,2m3 [A]"</t>
  </si>
  <si>
    <t>87434</t>
  </si>
  <si>
    <t>POTRUBÍ Z TRUB PLASTOVÝCH ODPADNÍCH DN DO 200MM</t>
  </si>
  <si>
    <t>včetně napojení do propustku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</si>
  <si>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</si>
  <si>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</si>
  <si>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</si>
  <si>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</si>
  <si>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899524</t>
  </si>
  <si>
    <t>OBETONOVÁNÍ POTRUBÍ Z PROSTÉHO BETONU DO C25/30</t>
  </si>
  <si>
    <t>obetonování potr. (výplň) otvoru propustku DN 600_x000d_
3,14*0,3*0,3*0,4=0,113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</si>
  <si>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</si>
  <si>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966137</t>
  </si>
  <si>
    <t>BOURÁNÍ KONSTRUKCÍ Z KAMENE NA MC S ODVOZEM DO 16KM</t>
  </si>
  <si>
    <t xml:space="preserve">vybourání kamenného výtokového čela + konstrukce propustku
2,72+10,5*=13,22  [A]"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</si>
  <si>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</si>
  <si>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</si>
  <si>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</si>
  <si>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</si>
  <si>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</si>
  <si>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</si>
  <si>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</si>
  <si>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</si>
  <si>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</si>
  <si>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</si>
  <si>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Položka zahrnuje:
- veškeré náklady spojené s objednatelem požadovanými zařízeními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</si>
</sst>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/>
      <bottom style="thin"/>
    </border>
    <border>
      <top style="thin"/>
      <bottom style="thin"/>
    </border>
    <border>
      <right style="thin">
        <color rgb="FF000000"/>
      </right>
      <top style="thin"/>
      <bottom style="thin"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8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2" borderId="19" xfId="0" applyFont="1" applyFill="1" applyBorder="1"/>
    <xf numFmtId="0" fontId="7" fillId="2" borderId="20" xfId="0" applyFont="1" applyFill="1" applyBorder="1"/>
    <xf numFmtId="0" fontId="0" fillId="2" borderId="21" xfId="0" applyFill="1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SUM(C10:C20)</f>
        <v>0</v>
      </c>
      <c r="D6" s="3"/>
      <c r="E6" s="3"/>
    </row>
    <row r="7">
      <c r="A7" s="3"/>
      <c r="B7" s="5" t="s">
        <v>5</v>
      </c>
      <c r="C7" s="6">
        <f>SUM(E10:E20)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'SOSO 000'!I3</f>
        <v>0</v>
      </c>
      <c r="D10" s="10">
        <f>SUMIFS('SOSO 000'!O:O,'SOSO 000'!A:A,"P")</f>
        <v>0</v>
      </c>
      <c r="E10" s="10">
        <f>C10+D10</f>
        <v>0</v>
      </c>
    </row>
    <row r="11" ht="25.5">
      <c r="A11" s="8" t="s">
        <v>13</v>
      </c>
      <c r="B11" s="9" t="s">
        <v>14</v>
      </c>
      <c r="C11" s="10">
        <f>'SOSO 101'!I3</f>
        <v>0</v>
      </c>
      <c r="D11" s="10">
        <f>SUMIFS('SOSO 101'!O:O,'SOSO 101'!A:A,"P")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'SOSO 102'!I3</f>
        <v>0</v>
      </c>
      <c r="D12" s="10">
        <f>SUMIFS('SOSO 102'!O:O,'SOSO 102'!A:A,"P")</f>
        <v>0</v>
      </c>
      <c r="E12" s="10">
        <f>C12+D12</f>
        <v>0</v>
      </c>
    </row>
    <row r="13" ht="25.5">
      <c r="A13" s="8" t="s">
        <v>17</v>
      </c>
      <c r="B13" s="9" t="s">
        <v>18</v>
      </c>
      <c r="C13" s="10">
        <f>'SOSO 103'!I3</f>
        <v>0</v>
      </c>
      <c r="D13" s="10">
        <f>SUMIFS('SOSO 103'!O:O,'SOSO 103'!A:A,"P")</f>
        <v>0</v>
      </c>
      <c r="E13" s="10">
        <f>C13+D13</f>
        <v>0</v>
      </c>
    </row>
    <row r="14" ht="25.5">
      <c r="A14" s="8" t="s">
        <v>19</v>
      </c>
      <c r="B14" s="9" t="s">
        <v>20</v>
      </c>
      <c r="C14" s="10">
        <f>'SOSO 104'!I3</f>
        <v>0</v>
      </c>
      <c r="D14" s="10">
        <f>SUMIFS('SOSO 104'!O:O,'SOSO 104'!A:A,"P")</f>
        <v>0</v>
      </c>
      <c r="E14" s="10">
        <f>C14+D14</f>
        <v>0</v>
      </c>
    </row>
    <row r="15">
      <c r="A15" s="8" t="s">
        <v>21</v>
      </c>
      <c r="B15" s="9" t="s">
        <v>22</v>
      </c>
      <c r="C15" s="10">
        <f>'SOSO 201'!I3</f>
        <v>0</v>
      </c>
      <c r="D15" s="10">
        <f>SUMIFS('SOSO 201'!O:O,'SOSO 201'!A:A,"P")</f>
        <v>0</v>
      </c>
      <c r="E15" s="10">
        <f>C15+D15</f>
        <v>0</v>
      </c>
    </row>
    <row r="16">
      <c r="A16" s="8" t="s">
        <v>23</v>
      </c>
      <c r="B16" s="9" t="s">
        <v>24</v>
      </c>
      <c r="C16" s="10">
        <f>'SOSO 202'!I3</f>
        <v>0</v>
      </c>
      <c r="D16" s="10">
        <f>SUMIFS('SOSO 202'!O:O,'SOSO 202'!A:A,"P")</f>
        <v>0</v>
      </c>
      <c r="E16" s="10">
        <f>C16+D16</f>
        <v>0</v>
      </c>
    </row>
    <row r="17">
      <c r="A17" s="8" t="s">
        <v>25</v>
      </c>
      <c r="B17" s="9" t="s">
        <v>26</v>
      </c>
      <c r="C17" s="10">
        <f>'SOSO 203'!I3</f>
        <v>0</v>
      </c>
      <c r="D17" s="10">
        <f>SUMIFS('SOSO 203'!O:O,'SOSO 203'!A:A,"P")</f>
        <v>0</v>
      </c>
      <c r="E17" s="10">
        <f>C17+D17</f>
        <v>0</v>
      </c>
    </row>
    <row r="18">
      <c r="A18" s="8" t="s">
        <v>27</v>
      </c>
      <c r="B18" s="9" t="s">
        <v>28</v>
      </c>
      <c r="C18" s="10">
        <f>'SOSO 204'!I3</f>
        <v>0</v>
      </c>
      <c r="D18" s="10">
        <f>SUMIFS('SOSO 204'!O:O,'SOSO 204'!A:A,"P")</f>
        <v>0</v>
      </c>
      <c r="E18" s="10">
        <f>C18+D18</f>
        <v>0</v>
      </c>
    </row>
    <row r="19">
      <c r="A19" s="8" t="s">
        <v>29</v>
      </c>
      <c r="B19" s="9" t="s">
        <v>30</v>
      </c>
      <c r="C19" s="10">
        <f>'SOSO 205'!I3</f>
        <v>0</v>
      </c>
      <c r="D19" s="10">
        <f>SUMIFS('SOSO 205'!O:O,'SOSO 205'!A:A,"P")</f>
        <v>0</v>
      </c>
      <c r="E19" s="10">
        <f>C19+D19</f>
        <v>0</v>
      </c>
    </row>
    <row r="20">
      <c r="A20" s="8" t="s">
        <v>31</v>
      </c>
      <c r="B20" s="9" t="s">
        <v>32</v>
      </c>
      <c r="C20" s="10">
        <f>'SOSO 901'!I3</f>
        <v>0</v>
      </c>
      <c r="D20" s="10">
        <f>SUMIFS('SOSO 901'!O:O,'SOSO 901'!A:A,"P")</f>
        <v>0</v>
      </c>
      <c r="E20" s="10">
        <f>C20+D20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33</v>
      </c>
      <c r="F2" s="16"/>
      <c r="G2" s="16"/>
      <c r="H2" s="16"/>
      <c r="I2" s="16"/>
      <c r="J2" s="18"/>
    </row>
    <row r="3">
      <c r="A3" s="3" t="s">
        <v>34</v>
      </c>
      <c r="B3" s="19" t="s">
        <v>35</v>
      </c>
      <c r="C3" s="20" t="s">
        <v>36</v>
      </c>
      <c r="D3" s="21"/>
      <c r="E3" s="22" t="s">
        <v>37</v>
      </c>
      <c r="F3" s="16"/>
      <c r="G3" s="16"/>
      <c r="H3" s="23" t="s">
        <v>27</v>
      </c>
      <c r="I3" s="24">
        <f>SUMIFS(I9:I59,A9:A59,"SD")</f>
        <v>0</v>
      </c>
      <c r="J3" s="18"/>
      <c r="O3">
        <v>0</v>
      </c>
      <c r="P3">
        <v>2</v>
      </c>
    </row>
    <row r="4">
      <c r="A4" s="3" t="s">
        <v>38</v>
      </c>
      <c r="B4" s="19" t="s">
        <v>39</v>
      </c>
      <c r="C4" s="20" t="s">
        <v>40</v>
      </c>
      <c r="D4" s="21"/>
      <c r="E4" s="22" t="s">
        <v>41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42</v>
      </c>
      <c r="B5" s="19" t="s">
        <v>43</v>
      </c>
      <c r="C5" s="20" t="s">
        <v>27</v>
      </c>
      <c r="D5" s="21"/>
      <c r="E5" s="22" t="s">
        <v>28</v>
      </c>
      <c r="F5" s="16"/>
      <c r="G5" s="16"/>
      <c r="H5" s="16"/>
      <c r="I5" s="16"/>
      <c r="J5" s="18"/>
      <c r="O5">
        <v>0.20999999999999999</v>
      </c>
    </row>
    <row r="6">
      <c r="A6" s="25" t="s">
        <v>44</v>
      </c>
      <c r="B6" s="26" t="s">
        <v>45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50</v>
      </c>
      <c r="H6" s="7" t="s">
        <v>51</v>
      </c>
      <c r="I6" s="7"/>
      <c r="J6" s="27" t="s">
        <v>52</v>
      </c>
    </row>
    <row r="7">
      <c r="A7" s="25"/>
      <c r="B7" s="26"/>
      <c r="C7" s="7"/>
      <c r="D7" s="7"/>
      <c r="E7" s="7"/>
      <c r="F7" s="7"/>
      <c r="G7" s="7"/>
      <c r="H7" s="7" t="s">
        <v>53</v>
      </c>
      <c r="I7" s="7" t="s">
        <v>54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55</v>
      </c>
      <c r="B9" s="31"/>
      <c r="C9" s="32" t="s">
        <v>56</v>
      </c>
      <c r="D9" s="33"/>
      <c r="E9" s="30" t="s">
        <v>57</v>
      </c>
      <c r="F9" s="33"/>
      <c r="G9" s="33"/>
      <c r="H9" s="33"/>
      <c r="I9" s="34">
        <f>SUMIFS(I10:I12,A10:A12,"P")</f>
        <v>0</v>
      </c>
      <c r="J9" s="35"/>
    </row>
    <row r="10">
      <c r="A10" s="36" t="s">
        <v>58</v>
      </c>
      <c r="B10" s="36">
        <v>1</v>
      </c>
      <c r="C10" s="37" t="s">
        <v>222</v>
      </c>
      <c r="D10" s="36" t="s">
        <v>60</v>
      </c>
      <c r="E10" s="38" t="s">
        <v>187</v>
      </c>
      <c r="F10" s="39" t="s">
        <v>223</v>
      </c>
      <c r="G10" s="40">
        <v>12.199999999999999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90">
      <c r="A11" s="36" t="s">
        <v>63</v>
      </c>
      <c r="B11" s="43"/>
      <c r="C11" s="44"/>
      <c r="D11" s="44"/>
      <c r="E11" s="38" t="s">
        <v>224</v>
      </c>
      <c r="F11" s="44"/>
      <c r="G11" s="44"/>
      <c r="H11" s="44"/>
      <c r="I11" s="44"/>
      <c r="J11" s="46"/>
    </row>
    <row r="12" ht="75">
      <c r="A12" s="36" t="s">
        <v>64</v>
      </c>
      <c r="B12" s="43"/>
      <c r="C12" s="44"/>
      <c r="D12" s="44"/>
      <c r="E12" s="38" t="s">
        <v>189</v>
      </c>
      <c r="F12" s="44"/>
      <c r="G12" s="44"/>
      <c r="H12" s="44"/>
      <c r="I12" s="44"/>
      <c r="J12" s="46"/>
    </row>
    <row r="13">
      <c r="A13" s="30" t="s">
        <v>55</v>
      </c>
      <c r="B13" s="31"/>
      <c r="C13" s="32" t="s">
        <v>69</v>
      </c>
      <c r="D13" s="33"/>
      <c r="E13" s="30" t="s">
        <v>80</v>
      </c>
      <c r="F13" s="33"/>
      <c r="G13" s="33"/>
      <c r="H13" s="33"/>
      <c r="I13" s="34">
        <f>SUMIFS(I14:I31,A14:A31,"P")</f>
        <v>0</v>
      </c>
      <c r="J13" s="35"/>
    </row>
    <row r="14" ht="30">
      <c r="A14" s="36" t="s">
        <v>58</v>
      </c>
      <c r="B14" s="36">
        <v>2</v>
      </c>
      <c r="C14" s="37" t="s">
        <v>150</v>
      </c>
      <c r="D14" s="36" t="s">
        <v>60</v>
      </c>
      <c r="E14" s="38" t="s">
        <v>225</v>
      </c>
      <c r="F14" s="39" t="s">
        <v>83</v>
      </c>
      <c r="G14" s="40">
        <v>1.1000000000000001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45">
      <c r="A15" s="36" t="s">
        <v>63</v>
      </c>
      <c r="B15" s="43"/>
      <c r="C15" s="44"/>
      <c r="D15" s="44"/>
      <c r="E15" s="38" t="s">
        <v>226</v>
      </c>
      <c r="F15" s="44"/>
      <c r="G15" s="44"/>
      <c r="H15" s="44"/>
      <c r="I15" s="44"/>
      <c r="J15" s="46"/>
    </row>
    <row r="16" ht="120">
      <c r="A16" s="36" t="s">
        <v>64</v>
      </c>
      <c r="B16" s="43"/>
      <c r="C16" s="44"/>
      <c r="D16" s="44"/>
      <c r="E16" s="38" t="s">
        <v>128</v>
      </c>
      <c r="F16" s="44"/>
      <c r="G16" s="44"/>
      <c r="H16" s="44"/>
      <c r="I16" s="44"/>
      <c r="J16" s="46"/>
    </row>
    <row r="17">
      <c r="A17" s="36" t="s">
        <v>58</v>
      </c>
      <c r="B17" s="36">
        <v>3</v>
      </c>
      <c r="C17" s="37" t="s">
        <v>227</v>
      </c>
      <c r="D17" s="36" t="s">
        <v>60</v>
      </c>
      <c r="E17" s="38" t="s">
        <v>228</v>
      </c>
      <c r="F17" s="39" t="s">
        <v>83</v>
      </c>
      <c r="G17" s="40">
        <v>8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45">
      <c r="A18" s="36" t="s">
        <v>63</v>
      </c>
      <c r="B18" s="43"/>
      <c r="C18" s="44"/>
      <c r="D18" s="44"/>
      <c r="E18" s="38" t="s">
        <v>229</v>
      </c>
      <c r="F18" s="44"/>
      <c r="G18" s="44"/>
      <c r="H18" s="44"/>
      <c r="I18" s="44"/>
      <c r="J18" s="46"/>
    </row>
    <row r="19" ht="409.5">
      <c r="A19" s="36" t="s">
        <v>64</v>
      </c>
      <c r="B19" s="43"/>
      <c r="C19" s="44"/>
      <c r="D19" s="44"/>
      <c r="E19" s="38" t="s">
        <v>156</v>
      </c>
      <c r="F19" s="44"/>
      <c r="G19" s="44"/>
      <c r="H19" s="44"/>
      <c r="I19" s="44"/>
      <c r="J19" s="46"/>
    </row>
    <row r="20">
      <c r="A20" s="36" t="s">
        <v>58</v>
      </c>
      <c r="B20" s="36">
        <v>4</v>
      </c>
      <c r="C20" s="37" t="s">
        <v>230</v>
      </c>
      <c r="D20" s="36" t="s">
        <v>60</v>
      </c>
      <c r="E20" s="38" t="s">
        <v>231</v>
      </c>
      <c r="F20" s="39" t="s">
        <v>83</v>
      </c>
      <c r="G20" s="40">
        <v>0.64000000000000001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 ht="45">
      <c r="A21" s="36" t="s">
        <v>63</v>
      </c>
      <c r="B21" s="43"/>
      <c r="C21" s="44"/>
      <c r="D21" s="44"/>
      <c r="E21" s="38" t="s">
        <v>232</v>
      </c>
      <c r="F21" s="44"/>
      <c r="G21" s="44"/>
      <c r="H21" s="44"/>
      <c r="I21" s="44"/>
      <c r="J21" s="46"/>
    </row>
    <row r="22" ht="409.5">
      <c r="A22" s="36" t="s">
        <v>64</v>
      </c>
      <c r="B22" s="43"/>
      <c r="C22" s="44"/>
      <c r="D22" s="44"/>
      <c r="E22" s="38" t="s">
        <v>233</v>
      </c>
      <c r="F22" s="44"/>
      <c r="G22" s="44"/>
      <c r="H22" s="44"/>
      <c r="I22" s="44"/>
      <c r="J22" s="46"/>
    </row>
    <row r="23">
      <c r="A23" s="36" t="s">
        <v>58</v>
      </c>
      <c r="B23" s="36">
        <v>5</v>
      </c>
      <c r="C23" s="37" t="s">
        <v>234</v>
      </c>
      <c r="D23" s="36" t="s">
        <v>60</v>
      </c>
      <c r="E23" s="38" t="s">
        <v>235</v>
      </c>
      <c r="F23" s="39" t="s">
        <v>83</v>
      </c>
      <c r="G23" s="40">
        <v>8.6400000000000006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 ht="30">
      <c r="A24" s="36" t="s">
        <v>63</v>
      </c>
      <c r="B24" s="43"/>
      <c r="C24" s="44"/>
      <c r="D24" s="44"/>
      <c r="E24" s="38" t="s">
        <v>236</v>
      </c>
      <c r="F24" s="44"/>
      <c r="G24" s="44"/>
      <c r="H24" s="44"/>
      <c r="I24" s="44"/>
      <c r="J24" s="46"/>
    </row>
    <row r="25" ht="270">
      <c r="A25" s="36" t="s">
        <v>64</v>
      </c>
      <c r="B25" s="43"/>
      <c r="C25" s="44"/>
      <c r="D25" s="44"/>
      <c r="E25" s="38" t="s">
        <v>237</v>
      </c>
      <c r="F25" s="44"/>
      <c r="G25" s="44"/>
      <c r="H25" s="44"/>
      <c r="I25" s="44"/>
      <c r="J25" s="46"/>
    </row>
    <row r="26">
      <c r="A26" s="36" t="s">
        <v>58</v>
      </c>
      <c r="B26" s="36">
        <v>6</v>
      </c>
      <c r="C26" s="37" t="s">
        <v>238</v>
      </c>
      <c r="D26" s="36" t="s">
        <v>60</v>
      </c>
      <c r="E26" s="38" t="s">
        <v>239</v>
      </c>
      <c r="F26" s="39" t="s">
        <v>83</v>
      </c>
      <c r="G26" s="40">
        <v>3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30">
      <c r="A27" s="36" t="s">
        <v>63</v>
      </c>
      <c r="B27" s="43"/>
      <c r="C27" s="44"/>
      <c r="D27" s="44"/>
      <c r="E27" s="38" t="s">
        <v>240</v>
      </c>
      <c r="F27" s="44"/>
      <c r="G27" s="44"/>
      <c r="H27" s="44"/>
      <c r="I27" s="44"/>
      <c r="J27" s="46"/>
    </row>
    <row r="28" ht="330">
      <c r="A28" s="36" t="s">
        <v>64</v>
      </c>
      <c r="B28" s="43"/>
      <c r="C28" s="44"/>
      <c r="D28" s="44"/>
      <c r="E28" s="38" t="s">
        <v>241</v>
      </c>
      <c r="F28" s="44"/>
      <c r="G28" s="44"/>
      <c r="H28" s="44"/>
      <c r="I28" s="44"/>
      <c r="J28" s="46"/>
    </row>
    <row r="29">
      <c r="A29" s="36" t="s">
        <v>58</v>
      </c>
      <c r="B29" s="36">
        <v>7</v>
      </c>
      <c r="C29" s="37" t="s">
        <v>86</v>
      </c>
      <c r="D29" s="36" t="s">
        <v>60</v>
      </c>
      <c r="E29" s="38" t="s">
        <v>87</v>
      </c>
      <c r="F29" s="39" t="s">
        <v>88</v>
      </c>
      <c r="G29" s="40">
        <v>10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 ht="30">
      <c r="A30" s="36" t="s">
        <v>63</v>
      </c>
      <c r="B30" s="43"/>
      <c r="C30" s="44"/>
      <c r="D30" s="44"/>
      <c r="E30" s="38" t="s">
        <v>242</v>
      </c>
      <c r="F30" s="44"/>
      <c r="G30" s="44"/>
      <c r="H30" s="44"/>
      <c r="I30" s="44"/>
      <c r="J30" s="46"/>
    </row>
    <row r="31" ht="75">
      <c r="A31" s="36" t="s">
        <v>64</v>
      </c>
      <c r="B31" s="43"/>
      <c r="C31" s="44"/>
      <c r="D31" s="44"/>
      <c r="E31" s="38" t="s">
        <v>90</v>
      </c>
      <c r="F31" s="44"/>
      <c r="G31" s="44"/>
      <c r="H31" s="44"/>
      <c r="I31" s="44"/>
      <c r="J31" s="46"/>
    </row>
    <row r="32">
      <c r="A32" s="30" t="s">
        <v>55</v>
      </c>
      <c r="B32" s="31"/>
      <c r="C32" s="32" t="s">
        <v>204</v>
      </c>
      <c r="D32" s="33"/>
      <c r="E32" s="30" t="s">
        <v>205</v>
      </c>
      <c r="F32" s="33"/>
      <c r="G32" s="33"/>
      <c r="H32" s="33"/>
      <c r="I32" s="34">
        <f>SUMIFS(I33:I35,A33:A35,"P")</f>
        <v>0</v>
      </c>
      <c r="J32" s="35"/>
    </row>
    <row r="33">
      <c r="A33" s="36" t="s">
        <v>58</v>
      </c>
      <c r="B33" s="36">
        <v>8</v>
      </c>
      <c r="C33" s="37" t="s">
        <v>243</v>
      </c>
      <c r="D33" s="36" t="s">
        <v>60</v>
      </c>
      <c r="E33" s="38" t="s">
        <v>244</v>
      </c>
      <c r="F33" s="39" t="s">
        <v>83</v>
      </c>
      <c r="G33" s="40">
        <v>0.64000000000000001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 ht="30">
      <c r="A34" s="36" t="s">
        <v>63</v>
      </c>
      <c r="B34" s="43"/>
      <c r="C34" s="44"/>
      <c r="D34" s="44"/>
      <c r="E34" s="38" t="s">
        <v>245</v>
      </c>
      <c r="F34" s="44"/>
      <c r="G34" s="44"/>
      <c r="H34" s="44"/>
      <c r="I34" s="44"/>
      <c r="J34" s="46"/>
    </row>
    <row r="35" ht="409.5">
      <c r="A35" s="36" t="s">
        <v>64</v>
      </c>
      <c r="B35" s="43"/>
      <c r="C35" s="44"/>
      <c r="D35" s="44"/>
      <c r="E35" s="38" t="s">
        <v>246</v>
      </c>
      <c r="F35" s="44"/>
      <c r="G35" s="44"/>
      <c r="H35" s="44"/>
      <c r="I35" s="44"/>
      <c r="J35" s="46"/>
    </row>
    <row r="36">
      <c r="A36" s="30" t="s">
        <v>55</v>
      </c>
      <c r="B36" s="31"/>
      <c r="C36" s="32" t="s">
        <v>196</v>
      </c>
      <c r="D36" s="33"/>
      <c r="E36" s="30" t="s">
        <v>197</v>
      </c>
      <c r="F36" s="33"/>
      <c r="G36" s="33"/>
      <c r="H36" s="33"/>
      <c r="I36" s="34">
        <f>SUMIFS(I37:I45,A37:A45,"P")</f>
        <v>0</v>
      </c>
      <c r="J36" s="35"/>
    </row>
    <row r="37">
      <c r="A37" s="36" t="s">
        <v>58</v>
      </c>
      <c r="B37" s="36">
        <v>9</v>
      </c>
      <c r="C37" s="37" t="s">
        <v>247</v>
      </c>
      <c r="D37" s="36" t="s">
        <v>60</v>
      </c>
      <c r="E37" s="38" t="s">
        <v>248</v>
      </c>
      <c r="F37" s="39" t="s">
        <v>83</v>
      </c>
      <c r="G37" s="40">
        <v>7.1740000000000004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 ht="30">
      <c r="A38" s="36" t="s">
        <v>63</v>
      </c>
      <c r="B38" s="43"/>
      <c r="C38" s="44"/>
      <c r="D38" s="44"/>
      <c r="E38" s="38" t="s">
        <v>249</v>
      </c>
      <c r="F38" s="44"/>
      <c r="G38" s="44"/>
      <c r="H38" s="44"/>
      <c r="I38" s="44"/>
      <c r="J38" s="46"/>
    </row>
    <row r="39" ht="105">
      <c r="A39" s="36" t="s">
        <v>64</v>
      </c>
      <c r="B39" s="43"/>
      <c r="C39" s="44"/>
      <c r="D39" s="44"/>
      <c r="E39" s="38" t="s">
        <v>250</v>
      </c>
      <c r="F39" s="44"/>
      <c r="G39" s="44"/>
      <c r="H39" s="44"/>
      <c r="I39" s="44"/>
      <c r="J39" s="46"/>
    </row>
    <row r="40">
      <c r="A40" s="36" t="s">
        <v>58</v>
      </c>
      <c r="B40" s="36">
        <v>10</v>
      </c>
      <c r="C40" s="37" t="s">
        <v>251</v>
      </c>
      <c r="D40" s="36" t="s">
        <v>69</v>
      </c>
      <c r="E40" s="38" t="s">
        <v>252</v>
      </c>
      <c r="F40" s="39" t="s">
        <v>83</v>
      </c>
      <c r="G40" s="40">
        <v>2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 ht="45">
      <c r="A41" s="36" t="s">
        <v>63</v>
      </c>
      <c r="B41" s="43"/>
      <c r="C41" s="44"/>
      <c r="D41" s="44"/>
      <c r="E41" s="38" t="s">
        <v>253</v>
      </c>
      <c r="F41" s="44"/>
      <c r="G41" s="44"/>
      <c r="H41" s="44"/>
      <c r="I41" s="44"/>
      <c r="J41" s="46"/>
    </row>
    <row r="42" ht="105">
      <c r="A42" s="36" t="s">
        <v>64</v>
      </c>
      <c r="B42" s="43"/>
      <c r="C42" s="44"/>
      <c r="D42" s="44"/>
      <c r="E42" s="38" t="s">
        <v>250</v>
      </c>
      <c r="F42" s="44"/>
      <c r="G42" s="44"/>
      <c r="H42" s="44"/>
      <c r="I42" s="44"/>
      <c r="J42" s="46"/>
    </row>
    <row r="43">
      <c r="A43" s="36" t="s">
        <v>58</v>
      </c>
      <c r="B43" s="36">
        <v>11</v>
      </c>
      <c r="C43" s="37" t="s">
        <v>198</v>
      </c>
      <c r="D43" s="36" t="s">
        <v>60</v>
      </c>
      <c r="E43" s="38" t="s">
        <v>199</v>
      </c>
      <c r="F43" s="39" t="s">
        <v>83</v>
      </c>
      <c r="G43" s="40">
        <v>2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 ht="105">
      <c r="A44" s="36" t="s">
        <v>63</v>
      </c>
      <c r="B44" s="43"/>
      <c r="C44" s="44"/>
      <c r="D44" s="44"/>
      <c r="E44" s="38" t="s">
        <v>254</v>
      </c>
      <c r="F44" s="44"/>
      <c r="G44" s="44"/>
      <c r="H44" s="44"/>
      <c r="I44" s="44"/>
      <c r="J44" s="46"/>
    </row>
    <row r="45" ht="150">
      <c r="A45" s="36" t="s">
        <v>64</v>
      </c>
      <c r="B45" s="43"/>
      <c r="C45" s="44"/>
      <c r="D45" s="44"/>
      <c r="E45" s="38" t="s">
        <v>201</v>
      </c>
      <c r="F45" s="44"/>
      <c r="G45" s="44"/>
      <c r="H45" s="44"/>
      <c r="I45" s="44"/>
      <c r="J45" s="46"/>
    </row>
    <row r="46">
      <c r="A46" s="30" t="s">
        <v>55</v>
      </c>
      <c r="B46" s="31"/>
      <c r="C46" s="32" t="s">
        <v>91</v>
      </c>
      <c r="D46" s="33"/>
      <c r="E46" s="30" t="s">
        <v>92</v>
      </c>
      <c r="F46" s="33"/>
      <c r="G46" s="33"/>
      <c r="H46" s="33"/>
      <c r="I46" s="34">
        <f>SUMIFS(I47:I49,A47:A49,"P")</f>
        <v>0</v>
      </c>
      <c r="J46" s="35"/>
    </row>
    <row r="47">
      <c r="A47" s="36" t="s">
        <v>58</v>
      </c>
      <c r="B47" s="36">
        <v>12</v>
      </c>
      <c r="C47" s="37" t="s">
        <v>255</v>
      </c>
      <c r="D47" s="36" t="s">
        <v>60</v>
      </c>
      <c r="E47" s="38" t="s">
        <v>256</v>
      </c>
      <c r="F47" s="39" t="s">
        <v>83</v>
      </c>
      <c r="G47" s="40">
        <v>0.97499999999999998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 ht="30">
      <c r="A48" s="36" t="s">
        <v>63</v>
      </c>
      <c r="B48" s="43"/>
      <c r="C48" s="44"/>
      <c r="D48" s="44"/>
      <c r="E48" s="38" t="s">
        <v>257</v>
      </c>
      <c r="F48" s="44"/>
      <c r="G48" s="44"/>
      <c r="H48" s="44"/>
      <c r="I48" s="44"/>
      <c r="J48" s="46"/>
    </row>
    <row r="49" ht="165">
      <c r="A49" s="36" t="s">
        <v>64</v>
      </c>
      <c r="B49" s="43"/>
      <c r="C49" s="44"/>
      <c r="D49" s="44"/>
      <c r="E49" s="38" t="s">
        <v>258</v>
      </c>
      <c r="F49" s="44"/>
      <c r="G49" s="44"/>
      <c r="H49" s="44"/>
      <c r="I49" s="44"/>
      <c r="J49" s="46"/>
    </row>
    <row r="50">
      <c r="A50" s="30" t="s">
        <v>55</v>
      </c>
      <c r="B50" s="31"/>
      <c r="C50" s="32" t="s">
        <v>118</v>
      </c>
      <c r="D50" s="33"/>
      <c r="E50" s="30" t="s">
        <v>119</v>
      </c>
      <c r="F50" s="33"/>
      <c r="G50" s="33"/>
      <c r="H50" s="33"/>
      <c r="I50" s="34">
        <f>SUMIFS(I51:I59,A51:A59,"P")</f>
        <v>0</v>
      </c>
      <c r="J50" s="35"/>
    </row>
    <row r="51">
      <c r="A51" s="36" t="s">
        <v>58</v>
      </c>
      <c r="B51" s="36">
        <v>13</v>
      </c>
      <c r="C51" s="37" t="s">
        <v>259</v>
      </c>
      <c r="D51" s="36" t="s">
        <v>60</v>
      </c>
      <c r="E51" s="38" t="s">
        <v>260</v>
      </c>
      <c r="F51" s="39" t="s">
        <v>116</v>
      </c>
      <c r="G51" s="40">
        <v>11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63</v>
      </c>
      <c r="B52" s="43"/>
      <c r="C52" s="44"/>
      <c r="D52" s="44"/>
      <c r="E52" s="38" t="s">
        <v>261</v>
      </c>
      <c r="F52" s="44"/>
      <c r="G52" s="44"/>
      <c r="H52" s="44"/>
      <c r="I52" s="44"/>
      <c r="J52" s="46"/>
    </row>
    <row r="53" ht="90">
      <c r="A53" s="36" t="s">
        <v>64</v>
      </c>
      <c r="B53" s="43"/>
      <c r="C53" s="44"/>
      <c r="D53" s="44"/>
      <c r="E53" s="38" t="s">
        <v>262</v>
      </c>
      <c r="F53" s="44"/>
      <c r="G53" s="44"/>
      <c r="H53" s="44"/>
      <c r="I53" s="44"/>
      <c r="J53" s="46"/>
    </row>
    <row r="54">
      <c r="A54" s="36" t="s">
        <v>58</v>
      </c>
      <c r="B54" s="36">
        <v>14</v>
      </c>
      <c r="C54" s="37" t="s">
        <v>263</v>
      </c>
      <c r="D54" s="36" t="s">
        <v>60</v>
      </c>
      <c r="E54" s="38" t="s">
        <v>264</v>
      </c>
      <c r="F54" s="39" t="s">
        <v>83</v>
      </c>
      <c r="G54" s="40">
        <v>2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 ht="30">
      <c r="A55" s="36" t="s">
        <v>63</v>
      </c>
      <c r="B55" s="43"/>
      <c r="C55" s="44"/>
      <c r="D55" s="44"/>
      <c r="E55" s="38" t="s">
        <v>265</v>
      </c>
      <c r="F55" s="44"/>
      <c r="G55" s="44"/>
      <c r="H55" s="44"/>
      <c r="I55" s="44"/>
      <c r="J55" s="46"/>
    </row>
    <row r="56" ht="180">
      <c r="A56" s="36" t="s">
        <v>64</v>
      </c>
      <c r="B56" s="43"/>
      <c r="C56" s="44"/>
      <c r="D56" s="44"/>
      <c r="E56" s="38" t="s">
        <v>266</v>
      </c>
      <c r="F56" s="44"/>
      <c r="G56" s="44"/>
      <c r="H56" s="44"/>
      <c r="I56" s="44"/>
      <c r="J56" s="46"/>
    </row>
    <row r="57">
      <c r="A57" s="36" t="s">
        <v>58</v>
      </c>
      <c r="B57" s="36">
        <v>15</v>
      </c>
      <c r="C57" s="37" t="s">
        <v>267</v>
      </c>
      <c r="D57" s="36" t="s">
        <v>60</v>
      </c>
      <c r="E57" s="38" t="s">
        <v>268</v>
      </c>
      <c r="F57" s="39" t="s">
        <v>116</v>
      </c>
      <c r="G57" s="40">
        <v>10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>
      <c r="A58" s="36" t="s">
        <v>63</v>
      </c>
      <c r="B58" s="43"/>
      <c r="C58" s="44"/>
      <c r="D58" s="44"/>
      <c r="E58" s="45" t="s">
        <v>60</v>
      </c>
      <c r="F58" s="44"/>
      <c r="G58" s="44"/>
      <c r="H58" s="44"/>
      <c r="I58" s="44"/>
      <c r="J58" s="46"/>
    </row>
    <row r="59" ht="210">
      <c r="A59" s="36" t="s">
        <v>64</v>
      </c>
      <c r="B59" s="47"/>
      <c r="C59" s="48"/>
      <c r="D59" s="48"/>
      <c r="E59" s="38" t="s">
        <v>269</v>
      </c>
      <c r="F59" s="48"/>
      <c r="G59" s="48"/>
      <c r="H59" s="48"/>
      <c r="I59" s="48"/>
      <c r="J5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33</v>
      </c>
      <c r="F2" s="16"/>
      <c r="G2" s="16"/>
      <c r="H2" s="16"/>
      <c r="I2" s="16"/>
      <c r="J2" s="18"/>
    </row>
    <row r="3">
      <c r="A3" s="3" t="s">
        <v>34</v>
      </c>
      <c r="B3" s="19" t="s">
        <v>35</v>
      </c>
      <c r="C3" s="20" t="s">
        <v>36</v>
      </c>
      <c r="D3" s="21"/>
      <c r="E3" s="22" t="s">
        <v>37</v>
      </c>
      <c r="F3" s="16"/>
      <c r="G3" s="16"/>
      <c r="H3" s="23" t="s">
        <v>29</v>
      </c>
      <c r="I3" s="24">
        <f>SUMIFS(I9:I66,A9:A66,"SD")</f>
        <v>0</v>
      </c>
      <c r="J3" s="18"/>
      <c r="O3">
        <v>0</v>
      </c>
      <c r="P3">
        <v>2</v>
      </c>
    </row>
    <row r="4">
      <c r="A4" s="3" t="s">
        <v>38</v>
      </c>
      <c r="B4" s="19" t="s">
        <v>39</v>
      </c>
      <c r="C4" s="20" t="s">
        <v>40</v>
      </c>
      <c r="D4" s="21"/>
      <c r="E4" s="22" t="s">
        <v>41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42</v>
      </c>
      <c r="B5" s="19" t="s">
        <v>43</v>
      </c>
      <c r="C5" s="20" t="s">
        <v>29</v>
      </c>
      <c r="D5" s="21"/>
      <c r="E5" s="22" t="s">
        <v>30</v>
      </c>
      <c r="F5" s="16"/>
      <c r="G5" s="16"/>
      <c r="H5" s="16"/>
      <c r="I5" s="16"/>
      <c r="J5" s="18"/>
      <c r="O5">
        <v>0.20999999999999999</v>
      </c>
    </row>
    <row r="6">
      <c r="A6" s="25" t="s">
        <v>44</v>
      </c>
      <c r="B6" s="26" t="s">
        <v>45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50</v>
      </c>
      <c r="H6" s="7" t="s">
        <v>51</v>
      </c>
      <c r="I6" s="7"/>
      <c r="J6" s="27" t="s">
        <v>52</v>
      </c>
    </row>
    <row r="7">
      <c r="A7" s="25"/>
      <c r="B7" s="26"/>
      <c r="C7" s="7"/>
      <c r="D7" s="7"/>
      <c r="E7" s="7"/>
      <c r="F7" s="7"/>
      <c r="G7" s="7"/>
      <c r="H7" s="7" t="s">
        <v>53</v>
      </c>
      <c r="I7" s="7" t="s">
        <v>54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55</v>
      </c>
      <c r="B9" s="31"/>
      <c r="C9" s="32" t="s">
        <v>56</v>
      </c>
      <c r="D9" s="33"/>
      <c r="E9" s="30" t="s">
        <v>57</v>
      </c>
      <c r="F9" s="33"/>
      <c r="G9" s="33"/>
      <c r="H9" s="33"/>
      <c r="I9" s="34">
        <f>SUMIFS(I10:I12,A10:A12,"P")</f>
        <v>0</v>
      </c>
      <c r="J9" s="35"/>
    </row>
    <row r="10">
      <c r="A10" s="36" t="s">
        <v>58</v>
      </c>
      <c r="B10" s="36">
        <v>1</v>
      </c>
      <c r="C10" s="37" t="s">
        <v>222</v>
      </c>
      <c r="D10" s="36" t="s">
        <v>60</v>
      </c>
      <c r="E10" s="38" t="s">
        <v>270</v>
      </c>
      <c r="F10" s="39" t="s">
        <v>223</v>
      </c>
      <c r="G10" s="40">
        <v>24.530000000000001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63</v>
      </c>
      <c r="B11" s="43"/>
      <c r="C11" s="44"/>
      <c r="D11" s="44"/>
      <c r="E11" s="38" t="s">
        <v>271</v>
      </c>
      <c r="F11" s="44"/>
      <c r="G11" s="44"/>
      <c r="H11" s="44"/>
      <c r="I11" s="44"/>
      <c r="J11" s="46"/>
    </row>
    <row r="12" ht="75">
      <c r="A12" s="36" t="s">
        <v>64</v>
      </c>
      <c r="B12" s="43"/>
      <c r="C12" s="44"/>
      <c r="D12" s="44"/>
      <c r="E12" s="38" t="s">
        <v>189</v>
      </c>
      <c r="F12" s="44"/>
      <c r="G12" s="44"/>
      <c r="H12" s="44"/>
      <c r="I12" s="44"/>
      <c r="J12" s="46"/>
    </row>
    <row r="13">
      <c r="A13" s="30" t="s">
        <v>55</v>
      </c>
      <c r="B13" s="31"/>
      <c r="C13" s="32" t="s">
        <v>69</v>
      </c>
      <c r="D13" s="33"/>
      <c r="E13" s="30" t="s">
        <v>80</v>
      </c>
      <c r="F13" s="33"/>
      <c r="G13" s="33"/>
      <c r="H13" s="33"/>
      <c r="I13" s="34">
        <f>SUMIFS(I14:I28,A14:A28,"P")</f>
        <v>0</v>
      </c>
      <c r="J13" s="35"/>
    </row>
    <row r="14" ht="30">
      <c r="A14" s="36" t="s">
        <v>58</v>
      </c>
      <c r="B14" s="36">
        <v>2</v>
      </c>
      <c r="C14" s="37" t="s">
        <v>150</v>
      </c>
      <c r="D14" s="36" t="s">
        <v>60</v>
      </c>
      <c r="E14" s="38" t="s">
        <v>225</v>
      </c>
      <c r="F14" s="39" t="s">
        <v>83</v>
      </c>
      <c r="G14" s="40">
        <v>1.1000000000000001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45">
      <c r="A15" s="36" t="s">
        <v>63</v>
      </c>
      <c r="B15" s="43"/>
      <c r="C15" s="44"/>
      <c r="D15" s="44"/>
      <c r="E15" s="38" t="s">
        <v>226</v>
      </c>
      <c r="F15" s="44"/>
      <c r="G15" s="44"/>
      <c r="H15" s="44"/>
      <c r="I15" s="44"/>
      <c r="J15" s="46"/>
    </row>
    <row r="16" ht="120">
      <c r="A16" s="36" t="s">
        <v>64</v>
      </c>
      <c r="B16" s="43"/>
      <c r="C16" s="44"/>
      <c r="D16" s="44"/>
      <c r="E16" s="38" t="s">
        <v>128</v>
      </c>
      <c r="F16" s="44"/>
      <c r="G16" s="44"/>
      <c r="H16" s="44"/>
      <c r="I16" s="44"/>
      <c r="J16" s="46"/>
    </row>
    <row r="17">
      <c r="A17" s="36" t="s">
        <v>58</v>
      </c>
      <c r="B17" s="36">
        <v>3</v>
      </c>
      <c r="C17" s="37" t="s">
        <v>227</v>
      </c>
      <c r="D17" s="36" t="s">
        <v>60</v>
      </c>
      <c r="E17" s="38" t="s">
        <v>228</v>
      </c>
      <c r="F17" s="39" t="s">
        <v>83</v>
      </c>
      <c r="G17" s="40">
        <v>1.8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45">
      <c r="A18" s="36" t="s">
        <v>63</v>
      </c>
      <c r="B18" s="43"/>
      <c r="C18" s="44"/>
      <c r="D18" s="44"/>
      <c r="E18" s="38" t="s">
        <v>272</v>
      </c>
      <c r="F18" s="44"/>
      <c r="G18" s="44"/>
      <c r="H18" s="44"/>
      <c r="I18" s="44"/>
      <c r="J18" s="46"/>
    </row>
    <row r="19" ht="409.5">
      <c r="A19" s="36" t="s">
        <v>64</v>
      </c>
      <c r="B19" s="43"/>
      <c r="C19" s="44"/>
      <c r="D19" s="44"/>
      <c r="E19" s="38" t="s">
        <v>156</v>
      </c>
      <c r="F19" s="44"/>
      <c r="G19" s="44"/>
      <c r="H19" s="44"/>
      <c r="I19" s="44"/>
      <c r="J19" s="46"/>
    </row>
    <row r="20">
      <c r="A20" s="36" t="s">
        <v>58</v>
      </c>
      <c r="B20" s="36">
        <v>4</v>
      </c>
      <c r="C20" s="37" t="s">
        <v>230</v>
      </c>
      <c r="D20" s="36" t="s">
        <v>60</v>
      </c>
      <c r="E20" s="38" t="s">
        <v>231</v>
      </c>
      <c r="F20" s="39" t="s">
        <v>83</v>
      </c>
      <c r="G20" s="40">
        <v>0.32000000000000001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 ht="45">
      <c r="A21" s="36" t="s">
        <v>63</v>
      </c>
      <c r="B21" s="43"/>
      <c r="C21" s="44"/>
      <c r="D21" s="44"/>
      <c r="E21" s="38" t="s">
        <v>273</v>
      </c>
      <c r="F21" s="44"/>
      <c r="G21" s="44"/>
      <c r="H21" s="44"/>
      <c r="I21" s="44"/>
      <c r="J21" s="46"/>
    </row>
    <row r="22" ht="409.5">
      <c r="A22" s="36" t="s">
        <v>64</v>
      </c>
      <c r="B22" s="43"/>
      <c r="C22" s="44"/>
      <c r="D22" s="44"/>
      <c r="E22" s="38" t="s">
        <v>233</v>
      </c>
      <c r="F22" s="44"/>
      <c r="G22" s="44"/>
      <c r="H22" s="44"/>
      <c r="I22" s="44"/>
      <c r="J22" s="46"/>
    </row>
    <row r="23">
      <c r="A23" s="36" t="s">
        <v>58</v>
      </c>
      <c r="B23" s="36">
        <v>5</v>
      </c>
      <c r="C23" s="37" t="s">
        <v>234</v>
      </c>
      <c r="D23" s="36" t="s">
        <v>60</v>
      </c>
      <c r="E23" s="38" t="s">
        <v>235</v>
      </c>
      <c r="F23" s="39" t="s">
        <v>83</v>
      </c>
      <c r="G23" s="40">
        <v>2.1200000000000001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 ht="30">
      <c r="A24" s="36" t="s">
        <v>63</v>
      </c>
      <c r="B24" s="43"/>
      <c r="C24" s="44"/>
      <c r="D24" s="44"/>
      <c r="E24" s="38" t="s">
        <v>274</v>
      </c>
      <c r="F24" s="44"/>
      <c r="G24" s="44"/>
      <c r="H24" s="44"/>
      <c r="I24" s="44"/>
      <c r="J24" s="46"/>
    </row>
    <row r="25" ht="270">
      <c r="A25" s="36" t="s">
        <v>64</v>
      </c>
      <c r="B25" s="43"/>
      <c r="C25" s="44"/>
      <c r="D25" s="44"/>
      <c r="E25" s="38" t="s">
        <v>237</v>
      </c>
      <c r="F25" s="44"/>
      <c r="G25" s="44"/>
      <c r="H25" s="44"/>
      <c r="I25" s="44"/>
      <c r="J25" s="46"/>
    </row>
    <row r="26">
      <c r="A26" s="36" t="s">
        <v>58</v>
      </c>
      <c r="B26" s="36">
        <v>6</v>
      </c>
      <c r="C26" s="37" t="s">
        <v>238</v>
      </c>
      <c r="D26" s="36" t="s">
        <v>60</v>
      </c>
      <c r="E26" s="38" t="s">
        <v>239</v>
      </c>
      <c r="F26" s="39" t="s">
        <v>83</v>
      </c>
      <c r="G26" s="40">
        <v>2.1000000000000001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30">
      <c r="A27" s="36" t="s">
        <v>63</v>
      </c>
      <c r="B27" s="43"/>
      <c r="C27" s="44"/>
      <c r="D27" s="44"/>
      <c r="E27" s="38" t="s">
        <v>275</v>
      </c>
      <c r="F27" s="44"/>
      <c r="G27" s="44"/>
      <c r="H27" s="44"/>
      <c r="I27" s="44"/>
      <c r="J27" s="46"/>
    </row>
    <row r="28" ht="330">
      <c r="A28" s="36" t="s">
        <v>64</v>
      </c>
      <c r="B28" s="43"/>
      <c r="C28" s="44"/>
      <c r="D28" s="44"/>
      <c r="E28" s="38" t="s">
        <v>241</v>
      </c>
      <c r="F28" s="44"/>
      <c r="G28" s="44"/>
      <c r="H28" s="44"/>
      <c r="I28" s="44"/>
      <c r="J28" s="46"/>
    </row>
    <row r="29">
      <c r="A29" s="30" t="s">
        <v>55</v>
      </c>
      <c r="B29" s="31"/>
      <c r="C29" s="32" t="s">
        <v>204</v>
      </c>
      <c r="D29" s="33"/>
      <c r="E29" s="30" t="s">
        <v>205</v>
      </c>
      <c r="F29" s="33"/>
      <c r="G29" s="33"/>
      <c r="H29" s="33"/>
      <c r="I29" s="34">
        <f>SUMIFS(I30:I32,A30:A32,"P")</f>
        <v>0</v>
      </c>
      <c r="J29" s="35"/>
    </row>
    <row r="30">
      <c r="A30" s="36" t="s">
        <v>58</v>
      </c>
      <c r="B30" s="36">
        <v>7</v>
      </c>
      <c r="C30" s="37" t="s">
        <v>243</v>
      </c>
      <c r="D30" s="36" t="s">
        <v>60</v>
      </c>
      <c r="E30" s="38" t="s">
        <v>244</v>
      </c>
      <c r="F30" s="39" t="s">
        <v>83</v>
      </c>
      <c r="G30" s="40">
        <v>0.64000000000000001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30">
      <c r="A31" s="36" t="s">
        <v>63</v>
      </c>
      <c r="B31" s="43"/>
      <c r="C31" s="44"/>
      <c r="D31" s="44"/>
      <c r="E31" s="38" t="s">
        <v>245</v>
      </c>
      <c r="F31" s="44"/>
      <c r="G31" s="44"/>
      <c r="H31" s="44"/>
      <c r="I31" s="44"/>
      <c r="J31" s="46"/>
    </row>
    <row r="32" ht="409.5">
      <c r="A32" s="36" t="s">
        <v>64</v>
      </c>
      <c r="B32" s="43"/>
      <c r="C32" s="44"/>
      <c r="D32" s="44"/>
      <c r="E32" s="38" t="s">
        <v>246</v>
      </c>
      <c r="F32" s="44"/>
      <c r="G32" s="44"/>
      <c r="H32" s="44"/>
      <c r="I32" s="44"/>
      <c r="J32" s="46"/>
    </row>
    <row r="33">
      <c r="A33" s="30" t="s">
        <v>55</v>
      </c>
      <c r="B33" s="31"/>
      <c r="C33" s="32" t="s">
        <v>196</v>
      </c>
      <c r="D33" s="33"/>
      <c r="E33" s="30" t="s">
        <v>197</v>
      </c>
      <c r="F33" s="33"/>
      <c r="G33" s="33"/>
      <c r="H33" s="33"/>
      <c r="I33" s="34">
        <f>SUMIFS(I34:I42,A34:A42,"P")</f>
        <v>0</v>
      </c>
      <c r="J33" s="35"/>
    </row>
    <row r="34">
      <c r="A34" s="36" t="s">
        <v>58</v>
      </c>
      <c r="B34" s="36">
        <v>8</v>
      </c>
      <c r="C34" s="37" t="s">
        <v>247</v>
      </c>
      <c r="D34" s="36" t="s">
        <v>60</v>
      </c>
      <c r="E34" s="38" t="s">
        <v>248</v>
      </c>
      <c r="F34" s="39" t="s">
        <v>83</v>
      </c>
      <c r="G34" s="40">
        <v>4.3040000000000003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63</v>
      </c>
      <c r="B35" s="43"/>
      <c r="C35" s="44"/>
      <c r="D35" s="44"/>
      <c r="E35" s="38" t="s">
        <v>276</v>
      </c>
      <c r="F35" s="44"/>
      <c r="G35" s="44"/>
      <c r="H35" s="44"/>
      <c r="I35" s="44"/>
      <c r="J35" s="46"/>
    </row>
    <row r="36" ht="105">
      <c r="A36" s="36" t="s">
        <v>64</v>
      </c>
      <c r="B36" s="43"/>
      <c r="C36" s="44"/>
      <c r="D36" s="44"/>
      <c r="E36" s="38" t="s">
        <v>250</v>
      </c>
      <c r="F36" s="44"/>
      <c r="G36" s="44"/>
      <c r="H36" s="44"/>
      <c r="I36" s="44"/>
      <c r="J36" s="46"/>
    </row>
    <row r="37">
      <c r="A37" s="36" t="s">
        <v>58</v>
      </c>
      <c r="B37" s="36">
        <v>9</v>
      </c>
      <c r="C37" s="37" t="s">
        <v>251</v>
      </c>
      <c r="D37" s="36" t="s">
        <v>69</v>
      </c>
      <c r="E37" s="38" t="s">
        <v>252</v>
      </c>
      <c r="F37" s="39" t="s">
        <v>83</v>
      </c>
      <c r="G37" s="40">
        <v>1.2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 ht="45">
      <c r="A38" s="36" t="s">
        <v>63</v>
      </c>
      <c r="B38" s="43"/>
      <c r="C38" s="44"/>
      <c r="D38" s="44"/>
      <c r="E38" s="38" t="s">
        <v>277</v>
      </c>
      <c r="F38" s="44"/>
      <c r="G38" s="44"/>
      <c r="H38" s="44"/>
      <c r="I38" s="44"/>
      <c r="J38" s="46"/>
    </row>
    <row r="39" ht="105">
      <c r="A39" s="36" t="s">
        <v>64</v>
      </c>
      <c r="B39" s="43"/>
      <c r="C39" s="44"/>
      <c r="D39" s="44"/>
      <c r="E39" s="38" t="s">
        <v>250</v>
      </c>
      <c r="F39" s="44"/>
      <c r="G39" s="44"/>
      <c r="H39" s="44"/>
      <c r="I39" s="44"/>
      <c r="J39" s="46"/>
    </row>
    <row r="40">
      <c r="A40" s="36" t="s">
        <v>58</v>
      </c>
      <c r="B40" s="36">
        <v>10</v>
      </c>
      <c r="C40" s="37" t="s">
        <v>198</v>
      </c>
      <c r="D40" s="36" t="s">
        <v>60</v>
      </c>
      <c r="E40" s="38" t="s">
        <v>199</v>
      </c>
      <c r="F40" s="39" t="s">
        <v>83</v>
      </c>
      <c r="G40" s="40">
        <v>2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 ht="105">
      <c r="A41" s="36" t="s">
        <v>63</v>
      </c>
      <c r="B41" s="43"/>
      <c r="C41" s="44"/>
      <c r="D41" s="44"/>
      <c r="E41" s="38" t="s">
        <v>254</v>
      </c>
      <c r="F41" s="44"/>
      <c r="G41" s="44"/>
      <c r="H41" s="44"/>
      <c r="I41" s="44"/>
      <c r="J41" s="46"/>
    </row>
    <row r="42" ht="150">
      <c r="A42" s="36" t="s">
        <v>64</v>
      </c>
      <c r="B42" s="43"/>
      <c r="C42" s="44"/>
      <c r="D42" s="44"/>
      <c r="E42" s="38" t="s">
        <v>201</v>
      </c>
      <c r="F42" s="44"/>
      <c r="G42" s="44"/>
      <c r="H42" s="44"/>
      <c r="I42" s="44"/>
      <c r="J42" s="46"/>
    </row>
    <row r="43">
      <c r="A43" s="30" t="s">
        <v>55</v>
      </c>
      <c r="B43" s="31"/>
      <c r="C43" s="32" t="s">
        <v>91</v>
      </c>
      <c r="D43" s="33"/>
      <c r="E43" s="30" t="s">
        <v>92</v>
      </c>
      <c r="F43" s="33"/>
      <c r="G43" s="33"/>
      <c r="H43" s="33"/>
      <c r="I43" s="34">
        <f>SUMIFS(I44:I46,A44:A46,"P")</f>
        <v>0</v>
      </c>
      <c r="J43" s="35"/>
    </row>
    <row r="44">
      <c r="A44" s="36" t="s">
        <v>58</v>
      </c>
      <c r="B44" s="36">
        <v>11</v>
      </c>
      <c r="C44" s="37" t="s">
        <v>255</v>
      </c>
      <c r="D44" s="36" t="s">
        <v>60</v>
      </c>
      <c r="E44" s="38" t="s">
        <v>256</v>
      </c>
      <c r="F44" s="39" t="s">
        <v>83</v>
      </c>
      <c r="G44" s="40">
        <v>0.97499999999999998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 ht="30">
      <c r="A45" s="36" t="s">
        <v>63</v>
      </c>
      <c r="B45" s="43"/>
      <c r="C45" s="44"/>
      <c r="D45" s="44"/>
      <c r="E45" s="38" t="s">
        <v>257</v>
      </c>
      <c r="F45" s="44"/>
      <c r="G45" s="44"/>
      <c r="H45" s="44"/>
      <c r="I45" s="44"/>
      <c r="J45" s="46"/>
    </row>
    <row r="46" ht="165">
      <c r="A46" s="36" t="s">
        <v>64</v>
      </c>
      <c r="B46" s="43"/>
      <c r="C46" s="44"/>
      <c r="D46" s="44"/>
      <c r="E46" s="38" t="s">
        <v>258</v>
      </c>
      <c r="F46" s="44"/>
      <c r="G46" s="44"/>
      <c r="H46" s="44"/>
      <c r="I46" s="44"/>
      <c r="J46" s="46"/>
    </row>
    <row r="47">
      <c r="A47" s="30" t="s">
        <v>55</v>
      </c>
      <c r="B47" s="31"/>
      <c r="C47" s="32" t="s">
        <v>174</v>
      </c>
      <c r="D47" s="33"/>
      <c r="E47" s="30" t="s">
        <v>175</v>
      </c>
      <c r="F47" s="33"/>
      <c r="G47" s="33"/>
      <c r="H47" s="33"/>
      <c r="I47" s="34">
        <f>SUMIFS(I48:I56,A48:A56,"P")</f>
        <v>0</v>
      </c>
      <c r="J47" s="35"/>
    </row>
    <row r="48">
      <c r="A48" s="36" t="s">
        <v>58</v>
      </c>
      <c r="B48" s="36">
        <v>12</v>
      </c>
      <c r="C48" s="37" t="s">
        <v>278</v>
      </c>
      <c r="D48" s="36" t="s">
        <v>60</v>
      </c>
      <c r="E48" s="38" t="s">
        <v>279</v>
      </c>
      <c r="F48" s="39" t="s">
        <v>116</v>
      </c>
      <c r="G48" s="40">
        <v>4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>
      <c r="A49" s="36" t="s">
        <v>63</v>
      </c>
      <c r="B49" s="43"/>
      <c r="C49" s="44"/>
      <c r="D49" s="44"/>
      <c r="E49" s="38" t="s">
        <v>280</v>
      </c>
      <c r="F49" s="44"/>
      <c r="G49" s="44"/>
      <c r="H49" s="44"/>
      <c r="I49" s="44"/>
      <c r="J49" s="46"/>
    </row>
    <row r="50" ht="330">
      <c r="A50" s="36" t="s">
        <v>64</v>
      </c>
      <c r="B50" s="43"/>
      <c r="C50" s="44"/>
      <c r="D50" s="44"/>
      <c r="E50" s="38" t="s">
        <v>281</v>
      </c>
      <c r="F50" s="44"/>
      <c r="G50" s="44"/>
      <c r="H50" s="44"/>
      <c r="I50" s="44"/>
      <c r="J50" s="46"/>
    </row>
    <row r="51">
      <c r="A51" s="36" t="s">
        <v>58</v>
      </c>
      <c r="B51" s="36">
        <v>13</v>
      </c>
      <c r="C51" s="37" t="s">
        <v>282</v>
      </c>
      <c r="D51" s="36" t="s">
        <v>60</v>
      </c>
      <c r="E51" s="38" t="s">
        <v>283</v>
      </c>
      <c r="F51" s="39" t="s">
        <v>78</v>
      </c>
      <c r="G51" s="40">
        <v>2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63</v>
      </c>
      <c r="B52" s="43"/>
      <c r="C52" s="44"/>
      <c r="D52" s="44"/>
      <c r="E52" s="45" t="s">
        <v>60</v>
      </c>
      <c r="F52" s="44"/>
      <c r="G52" s="44"/>
      <c r="H52" s="44"/>
      <c r="I52" s="44"/>
      <c r="J52" s="46"/>
    </row>
    <row r="53" ht="120">
      <c r="A53" s="36" t="s">
        <v>64</v>
      </c>
      <c r="B53" s="43"/>
      <c r="C53" s="44"/>
      <c r="D53" s="44"/>
      <c r="E53" s="38" t="s">
        <v>284</v>
      </c>
      <c r="F53" s="44"/>
      <c r="G53" s="44"/>
      <c r="H53" s="44"/>
      <c r="I53" s="44"/>
      <c r="J53" s="46"/>
    </row>
    <row r="54">
      <c r="A54" s="36" t="s">
        <v>58</v>
      </c>
      <c r="B54" s="36">
        <v>14</v>
      </c>
      <c r="C54" s="37" t="s">
        <v>285</v>
      </c>
      <c r="D54" s="36" t="s">
        <v>60</v>
      </c>
      <c r="E54" s="38" t="s">
        <v>286</v>
      </c>
      <c r="F54" s="39" t="s">
        <v>83</v>
      </c>
      <c r="G54" s="40">
        <v>0.113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 ht="30">
      <c r="A55" s="36" t="s">
        <v>63</v>
      </c>
      <c r="B55" s="43"/>
      <c r="C55" s="44"/>
      <c r="D55" s="44"/>
      <c r="E55" s="38" t="s">
        <v>287</v>
      </c>
      <c r="F55" s="44"/>
      <c r="G55" s="44"/>
      <c r="H55" s="44"/>
      <c r="I55" s="44"/>
      <c r="J55" s="46"/>
    </row>
    <row r="56" ht="409.5">
      <c r="A56" s="36" t="s">
        <v>64</v>
      </c>
      <c r="B56" s="43"/>
      <c r="C56" s="44"/>
      <c r="D56" s="44"/>
      <c r="E56" s="38" t="s">
        <v>288</v>
      </c>
      <c r="F56" s="44"/>
      <c r="G56" s="44"/>
      <c r="H56" s="44"/>
      <c r="I56" s="44"/>
      <c r="J56" s="46"/>
    </row>
    <row r="57">
      <c r="A57" s="30" t="s">
        <v>55</v>
      </c>
      <c r="B57" s="31"/>
      <c r="C57" s="32" t="s">
        <v>118</v>
      </c>
      <c r="D57" s="33"/>
      <c r="E57" s="30" t="s">
        <v>119</v>
      </c>
      <c r="F57" s="33"/>
      <c r="G57" s="33"/>
      <c r="H57" s="33"/>
      <c r="I57" s="34">
        <f>SUMIFS(I58:I66,A58:A66,"P")</f>
        <v>0</v>
      </c>
      <c r="J57" s="35"/>
    </row>
    <row r="58">
      <c r="A58" s="36" t="s">
        <v>58</v>
      </c>
      <c r="B58" s="36">
        <v>15</v>
      </c>
      <c r="C58" s="37" t="s">
        <v>259</v>
      </c>
      <c r="D58" s="36" t="s">
        <v>60</v>
      </c>
      <c r="E58" s="38" t="s">
        <v>260</v>
      </c>
      <c r="F58" s="39" t="s">
        <v>116</v>
      </c>
      <c r="G58" s="40">
        <v>7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63</v>
      </c>
      <c r="B59" s="43"/>
      <c r="C59" s="44"/>
      <c r="D59" s="44"/>
      <c r="E59" s="38" t="s">
        <v>261</v>
      </c>
      <c r="F59" s="44"/>
      <c r="G59" s="44"/>
      <c r="H59" s="44"/>
      <c r="I59" s="44"/>
      <c r="J59" s="46"/>
    </row>
    <row r="60" ht="90">
      <c r="A60" s="36" t="s">
        <v>64</v>
      </c>
      <c r="B60" s="43"/>
      <c r="C60" s="44"/>
      <c r="D60" s="44"/>
      <c r="E60" s="38" t="s">
        <v>262</v>
      </c>
      <c r="F60" s="44"/>
      <c r="G60" s="44"/>
      <c r="H60" s="44"/>
      <c r="I60" s="44"/>
      <c r="J60" s="46"/>
    </row>
    <row r="61">
      <c r="A61" s="36" t="s">
        <v>58</v>
      </c>
      <c r="B61" s="36">
        <v>16</v>
      </c>
      <c r="C61" s="37" t="s">
        <v>289</v>
      </c>
      <c r="D61" s="36" t="s">
        <v>60</v>
      </c>
      <c r="E61" s="38" t="s">
        <v>290</v>
      </c>
      <c r="F61" s="39" t="s">
        <v>83</v>
      </c>
      <c r="G61" s="40">
        <v>13.220000000000001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 ht="30">
      <c r="A62" s="36" t="s">
        <v>63</v>
      </c>
      <c r="B62" s="43"/>
      <c r="C62" s="44"/>
      <c r="D62" s="44"/>
      <c r="E62" s="38" t="s">
        <v>291</v>
      </c>
      <c r="F62" s="44"/>
      <c r="G62" s="44"/>
      <c r="H62" s="44"/>
      <c r="I62" s="44"/>
      <c r="J62" s="46"/>
    </row>
    <row r="63" ht="180">
      <c r="A63" s="36" t="s">
        <v>64</v>
      </c>
      <c r="B63" s="43"/>
      <c r="C63" s="44"/>
      <c r="D63" s="44"/>
      <c r="E63" s="38" t="s">
        <v>266</v>
      </c>
      <c r="F63" s="44"/>
      <c r="G63" s="44"/>
      <c r="H63" s="44"/>
      <c r="I63" s="44"/>
      <c r="J63" s="46"/>
    </row>
    <row r="64">
      <c r="A64" s="36" t="s">
        <v>58</v>
      </c>
      <c r="B64" s="36">
        <v>17</v>
      </c>
      <c r="C64" s="37" t="s">
        <v>292</v>
      </c>
      <c r="D64" s="36" t="s">
        <v>60</v>
      </c>
      <c r="E64" s="38" t="s">
        <v>293</v>
      </c>
      <c r="F64" s="39" t="s">
        <v>78</v>
      </c>
      <c r="G64" s="40">
        <v>1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63</v>
      </c>
      <c r="B65" s="43"/>
      <c r="C65" s="44"/>
      <c r="D65" s="44"/>
      <c r="E65" s="45" t="s">
        <v>60</v>
      </c>
      <c r="F65" s="44"/>
      <c r="G65" s="44"/>
      <c r="H65" s="44"/>
      <c r="I65" s="44"/>
      <c r="J65" s="46"/>
    </row>
    <row r="66" ht="165">
      <c r="A66" s="36" t="s">
        <v>64</v>
      </c>
      <c r="B66" s="47"/>
      <c r="C66" s="48"/>
      <c r="D66" s="48"/>
      <c r="E66" s="38" t="s">
        <v>294</v>
      </c>
      <c r="F66" s="48"/>
      <c r="G66" s="48"/>
      <c r="H66" s="48"/>
      <c r="I66" s="48"/>
      <c r="J66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33</v>
      </c>
      <c r="F2" s="16"/>
      <c r="G2" s="16"/>
      <c r="H2" s="16"/>
      <c r="I2" s="16"/>
      <c r="J2" s="18"/>
    </row>
    <row r="3">
      <c r="A3" s="3" t="s">
        <v>34</v>
      </c>
      <c r="B3" s="19" t="s">
        <v>35</v>
      </c>
      <c r="C3" s="20" t="s">
        <v>36</v>
      </c>
      <c r="D3" s="21"/>
      <c r="E3" s="22" t="s">
        <v>37</v>
      </c>
      <c r="F3" s="16"/>
      <c r="G3" s="16"/>
      <c r="H3" s="23" t="s">
        <v>31</v>
      </c>
      <c r="I3" s="24">
        <f>SUMIFS(I9:I15,A9:A15,"SD")</f>
        <v>0</v>
      </c>
      <c r="J3" s="18"/>
      <c r="O3">
        <v>0</v>
      </c>
      <c r="P3">
        <v>2</v>
      </c>
    </row>
    <row r="4">
      <c r="A4" s="3" t="s">
        <v>38</v>
      </c>
      <c r="B4" s="19" t="s">
        <v>39</v>
      </c>
      <c r="C4" s="20" t="s">
        <v>40</v>
      </c>
      <c r="D4" s="21"/>
      <c r="E4" s="22" t="s">
        <v>41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42</v>
      </c>
      <c r="B5" s="19" t="s">
        <v>43</v>
      </c>
      <c r="C5" s="20" t="s">
        <v>31</v>
      </c>
      <c r="D5" s="21"/>
      <c r="E5" s="22" t="s">
        <v>32</v>
      </c>
      <c r="F5" s="16"/>
      <c r="G5" s="16"/>
      <c r="H5" s="16"/>
      <c r="I5" s="16"/>
      <c r="J5" s="18"/>
      <c r="O5">
        <v>0.20999999999999999</v>
      </c>
    </row>
    <row r="6">
      <c r="A6" s="25" t="s">
        <v>44</v>
      </c>
      <c r="B6" s="26" t="s">
        <v>45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50</v>
      </c>
      <c r="H6" s="7" t="s">
        <v>51</v>
      </c>
      <c r="I6" s="7"/>
      <c r="J6" s="27" t="s">
        <v>52</v>
      </c>
    </row>
    <row r="7">
      <c r="A7" s="25"/>
      <c r="B7" s="26"/>
      <c r="C7" s="7"/>
      <c r="D7" s="7"/>
      <c r="E7" s="7"/>
      <c r="F7" s="7"/>
      <c r="G7" s="7"/>
      <c r="H7" s="7" t="s">
        <v>53</v>
      </c>
      <c r="I7" s="7" t="s">
        <v>54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55</v>
      </c>
      <c r="B9" s="31"/>
      <c r="C9" s="32" t="s">
        <v>56</v>
      </c>
      <c r="D9" s="33"/>
      <c r="E9" s="30" t="s">
        <v>57</v>
      </c>
      <c r="F9" s="33"/>
      <c r="G9" s="33"/>
      <c r="H9" s="33"/>
      <c r="I9" s="34">
        <f>SUMIFS(I10:I15,A10:A15,"P")</f>
        <v>0</v>
      </c>
      <c r="J9" s="35"/>
    </row>
    <row r="10">
      <c r="A10" s="36" t="s">
        <v>58</v>
      </c>
      <c r="B10" s="36">
        <v>1</v>
      </c>
      <c r="C10" s="37" t="s">
        <v>295</v>
      </c>
      <c r="D10" s="36" t="s">
        <v>60</v>
      </c>
      <c r="E10" s="38" t="s">
        <v>296</v>
      </c>
      <c r="F10" s="39" t="s">
        <v>62</v>
      </c>
      <c r="G10" s="40">
        <v>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63</v>
      </c>
      <c r="B11" s="43"/>
      <c r="C11" s="44"/>
      <c r="D11" s="44"/>
      <c r="E11" s="38" t="s">
        <v>297</v>
      </c>
      <c r="F11" s="44"/>
      <c r="G11" s="44"/>
      <c r="H11" s="44"/>
      <c r="I11" s="44"/>
      <c r="J11" s="46"/>
    </row>
    <row r="12" ht="75">
      <c r="A12" s="36" t="s">
        <v>64</v>
      </c>
      <c r="B12" s="43"/>
      <c r="C12" s="44"/>
      <c r="D12" s="44"/>
      <c r="E12" s="38" t="s">
        <v>298</v>
      </c>
      <c r="F12" s="44"/>
      <c r="G12" s="44"/>
      <c r="H12" s="44"/>
      <c r="I12" s="44"/>
      <c r="J12" s="46"/>
    </row>
    <row r="13">
      <c r="A13" s="36" t="s">
        <v>58</v>
      </c>
      <c r="B13" s="36">
        <v>2</v>
      </c>
      <c r="C13" s="37" t="s">
        <v>299</v>
      </c>
      <c r="D13" s="36" t="s">
        <v>60</v>
      </c>
      <c r="E13" s="38" t="s">
        <v>300</v>
      </c>
      <c r="F13" s="39" t="s">
        <v>62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45">
      <c r="A14" s="36" t="s">
        <v>63</v>
      </c>
      <c r="B14" s="43"/>
      <c r="C14" s="44"/>
      <c r="D14" s="44"/>
      <c r="E14" s="38" t="s">
        <v>301</v>
      </c>
      <c r="F14" s="44"/>
      <c r="G14" s="44"/>
      <c r="H14" s="44"/>
      <c r="I14" s="44"/>
      <c r="J14" s="46"/>
    </row>
    <row r="15" ht="60">
      <c r="A15" s="36" t="s">
        <v>64</v>
      </c>
      <c r="B15" s="47"/>
      <c r="C15" s="48"/>
      <c r="D15" s="48"/>
      <c r="E15" s="38" t="s">
        <v>302</v>
      </c>
      <c r="F15" s="48"/>
      <c r="G15" s="48"/>
      <c r="H15" s="48"/>
      <c r="I15" s="48"/>
      <c r="J15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33</v>
      </c>
      <c r="F2" s="16"/>
      <c r="G2" s="16"/>
      <c r="H2" s="16"/>
      <c r="I2" s="16"/>
      <c r="J2" s="18"/>
    </row>
    <row r="3">
      <c r="A3" s="3" t="s">
        <v>34</v>
      </c>
      <c r="B3" s="19" t="s">
        <v>35</v>
      </c>
      <c r="C3" s="20" t="s">
        <v>36</v>
      </c>
      <c r="D3" s="21"/>
      <c r="E3" s="22" t="s">
        <v>37</v>
      </c>
      <c r="F3" s="16"/>
      <c r="G3" s="16"/>
      <c r="H3" s="23" t="s">
        <v>11</v>
      </c>
      <c r="I3" s="24">
        <f>SUMIFS(I9:I24,A9:A24,"SD")</f>
        <v>0</v>
      </c>
      <c r="J3" s="18"/>
      <c r="O3">
        <v>0</v>
      </c>
      <c r="P3">
        <v>2</v>
      </c>
    </row>
    <row r="4">
      <c r="A4" s="3" t="s">
        <v>38</v>
      </c>
      <c r="B4" s="19" t="s">
        <v>39</v>
      </c>
      <c r="C4" s="20" t="s">
        <v>40</v>
      </c>
      <c r="D4" s="21"/>
      <c r="E4" s="22" t="s">
        <v>41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42</v>
      </c>
      <c r="B5" s="19" t="s">
        <v>43</v>
      </c>
      <c r="C5" s="20" t="s">
        <v>11</v>
      </c>
      <c r="D5" s="21"/>
      <c r="E5" s="22" t="s">
        <v>12</v>
      </c>
      <c r="F5" s="16"/>
      <c r="G5" s="16"/>
      <c r="H5" s="16"/>
      <c r="I5" s="16"/>
      <c r="J5" s="18"/>
      <c r="O5">
        <v>0.20999999999999999</v>
      </c>
    </row>
    <row r="6">
      <c r="A6" s="25" t="s">
        <v>44</v>
      </c>
      <c r="B6" s="26" t="s">
        <v>45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50</v>
      </c>
      <c r="H6" s="7" t="s">
        <v>51</v>
      </c>
      <c r="I6" s="7"/>
      <c r="J6" s="27" t="s">
        <v>52</v>
      </c>
    </row>
    <row r="7">
      <c r="A7" s="25"/>
      <c r="B7" s="26"/>
      <c r="C7" s="7"/>
      <c r="D7" s="7"/>
      <c r="E7" s="7"/>
      <c r="F7" s="7"/>
      <c r="G7" s="7"/>
      <c r="H7" s="7" t="s">
        <v>53</v>
      </c>
      <c r="I7" s="7" t="s">
        <v>54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55</v>
      </c>
      <c r="B9" s="31"/>
      <c r="C9" s="32" t="s">
        <v>56</v>
      </c>
      <c r="D9" s="33"/>
      <c r="E9" s="30" t="s">
        <v>57</v>
      </c>
      <c r="F9" s="33"/>
      <c r="G9" s="33"/>
      <c r="H9" s="33"/>
      <c r="I9" s="34">
        <f>SUMIFS(I10:I24,A10:A24,"P")</f>
        <v>0</v>
      </c>
      <c r="J9" s="35"/>
    </row>
    <row r="10">
      <c r="A10" s="36" t="s">
        <v>58</v>
      </c>
      <c r="B10" s="36">
        <v>1</v>
      </c>
      <c r="C10" s="37" t="s">
        <v>59</v>
      </c>
      <c r="D10" s="36" t="s">
        <v>60</v>
      </c>
      <c r="E10" s="38" t="s">
        <v>61</v>
      </c>
      <c r="F10" s="39" t="s">
        <v>62</v>
      </c>
      <c r="G10" s="40">
        <v>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63</v>
      </c>
      <c r="B11" s="43"/>
      <c r="C11" s="44"/>
      <c r="D11" s="44"/>
      <c r="E11" s="45" t="s">
        <v>60</v>
      </c>
      <c r="F11" s="44"/>
      <c r="G11" s="44"/>
      <c r="H11" s="44"/>
      <c r="I11" s="44"/>
      <c r="J11" s="46"/>
    </row>
    <row r="12" ht="60">
      <c r="A12" s="36" t="s">
        <v>64</v>
      </c>
      <c r="B12" s="43"/>
      <c r="C12" s="44"/>
      <c r="D12" s="44"/>
      <c r="E12" s="38" t="s">
        <v>65</v>
      </c>
      <c r="F12" s="44"/>
      <c r="G12" s="44"/>
      <c r="H12" s="44"/>
      <c r="I12" s="44"/>
      <c r="J12" s="46"/>
    </row>
    <row r="13">
      <c r="A13" s="36" t="s">
        <v>58</v>
      </c>
      <c r="B13" s="36">
        <v>2</v>
      </c>
      <c r="C13" s="37" t="s">
        <v>66</v>
      </c>
      <c r="D13" s="36" t="s">
        <v>60</v>
      </c>
      <c r="E13" s="38" t="s">
        <v>67</v>
      </c>
      <c r="F13" s="39" t="s">
        <v>62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63</v>
      </c>
      <c r="B14" s="43"/>
      <c r="C14" s="44"/>
      <c r="D14" s="44"/>
      <c r="E14" s="45" t="s">
        <v>60</v>
      </c>
      <c r="F14" s="44"/>
      <c r="G14" s="44"/>
      <c r="H14" s="44"/>
      <c r="I14" s="44"/>
      <c r="J14" s="46"/>
    </row>
    <row r="15" ht="60">
      <c r="A15" s="36" t="s">
        <v>64</v>
      </c>
      <c r="B15" s="43"/>
      <c r="C15" s="44"/>
      <c r="D15" s="44"/>
      <c r="E15" s="38" t="s">
        <v>68</v>
      </c>
      <c r="F15" s="44"/>
      <c r="G15" s="44"/>
      <c r="H15" s="44"/>
      <c r="I15" s="44"/>
      <c r="J15" s="46"/>
    </row>
    <row r="16">
      <c r="A16" s="36" t="s">
        <v>58</v>
      </c>
      <c r="B16" s="36">
        <v>3</v>
      </c>
      <c r="C16" s="37" t="s">
        <v>66</v>
      </c>
      <c r="D16" s="36" t="s">
        <v>69</v>
      </c>
      <c r="E16" s="38" t="s">
        <v>70</v>
      </c>
      <c r="F16" s="39" t="s">
        <v>71</v>
      </c>
      <c r="G16" s="40">
        <v>3.23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 ht="30">
      <c r="A17" s="36" t="s">
        <v>63</v>
      </c>
      <c r="B17" s="43"/>
      <c r="C17" s="44"/>
      <c r="D17" s="44"/>
      <c r="E17" s="38" t="s">
        <v>72</v>
      </c>
      <c r="F17" s="44"/>
      <c r="G17" s="44"/>
      <c r="H17" s="44"/>
      <c r="I17" s="44"/>
      <c r="J17" s="46"/>
    </row>
    <row r="18" ht="60">
      <c r="A18" s="36" t="s">
        <v>64</v>
      </c>
      <c r="B18" s="43"/>
      <c r="C18" s="44"/>
      <c r="D18" s="44"/>
      <c r="E18" s="38" t="s">
        <v>68</v>
      </c>
      <c r="F18" s="44"/>
      <c r="G18" s="44"/>
      <c r="H18" s="44"/>
      <c r="I18" s="44"/>
      <c r="J18" s="46"/>
    </row>
    <row r="19">
      <c r="A19" s="36" t="s">
        <v>58</v>
      </c>
      <c r="B19" s="36">
        <v>4</v>
      </c>
      <c r="C19" s="37" t="s">
        <v>73</v>
      </c>
      <c r="D19" s="36" t="s">
        <v>60</v>
      </c>
      <c r="E19" s="38" t="s">
        <v>74</v>
      </c>
      <c r="F19" s="39" t="s">
        <v>62</v>
      </c>
      <c r="G19" s="40">
        <v>1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 ht="30">
      <c r="A20" s="36" t="s">
        <v>63</v>
      </c>
      <c r="B20" s="43"/>
      <c r="C20" s="44"/>
      <c r="D20" s="44"/>
      <c r="E20" s="38" t="s">
        <v>75</v>
      </c>
      <c r="F20" s="44"/>
      <c r="G20" s="44"/>
      <c r="H20" s="44"/>
      <c r="I20" s="44"/>
      <c r="J20" s="46"/>
    </row>
    <row r="21">
      <c r="A21" s="36" t="s">
        <v>64</v>
      </c>
      <c r="B21" s="43"/>
      <c r="C21" s="44"/>
      <c r="D21" s="44"/>
      <c r="E21" s="45"/>
      <c r="F21" s="44"/>
      <c r="G21" s="44"/>
      <c r="H21" s="44"/>
      <c r="I21" s="44"/>
      <c r="J21" s="46"/>
    </row>
    <row r="22">
      <c r="A22" s="36" t="s">
        <v>58</v>
      </c>
      <c r="B22" s="36">
        <v>5</v>
      </c>
      <c r="C22" s="37" t="s">
        <v>76</v>
      </c>
      <c r="D22" s="36" t="s">
        <v>60</v>
      </c>
      <c r="E22" s="38" t="s">
        <v>77</v>
      </c>
      <c r="F22" s="39" t="s">
        <v>78</v>
      </c>
      <c r="G22" s="40">
        <v>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63</v>
      </c>
      <c r="B23" s="43"/>
      <c r="C23" s="44"/>
      <c r="D23" s="44"/>
      <c r="E23" s="45" t="s">
        <v>60</v>
      </c>
      <c r="F23" s="44"/>
      <c r="G23" s="44"/>
      <c r="H23" s="44"/>
      <c r="I23" s="44"/>
      <c r="J23" s="46"/>
    </row>
    <row r="24" ht="135">
      <c r="A24" s="36" t="s">
        <v>64</v>
      </c>
      <c r="B24" s="47"/>
      <c r="C24" s="48"/>
      <c r="D24" s="48"/>
      <c r="E24" s="38" t="s">
        <v>79</v>
      </c>
      <c r="F24" s="48"/>
      <c r="G24" s="48"/>
      <c r="H24" s="48"/>
      <c r="I24" s="48"/>
      <c r="J24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33</v>
      </c>
      <c r="F2" s="16"/>
      <c r="G2" s="16"/>
      <c r="H2" s="16"/>
      <c r="I2" s="16"/>
      <c r="J2" s="18"/>
    </row>
    <row r="3">
      <c r="A3" s="3" t="s">
        <v>34</v>
      </c>
      <c r="B3" s="19" t="s">
        <v>35</v>
      </c>
      <c r="C3" s="20" t="s">
        <v>36</v>
      </c>
      <c r="D3" s="21"/>
      <c r="E3" s="22" t="s">
        <v>37</v>
      </c>
      <c r="F3" s="16"/>
      <c r="G3" s="16"/>
      <c r="H3" s="23" t="s">
        <v>13</v>
      </c>
      <c r="I3" s="24">
        <f>SUMIFS(I9:I44,A9:A44,"SD")</f>
        <v>0</v>
      </c>
      <c r="J3" s="18"/>
      <c r="O3">
        <v>0</v>
      </c>
      <c r="P3">
        <v>2</v>
      </c>
    </row>
    <row r="4">
      <c r="A4" s="3" t="s">
        <v>38</v>
      </c>
      <c r="B4" s="19" t="s">
        <v>39</v>
      </c>
      <c r="C4" s="20" t="s">
        <v>40</v>
      </c>
      <c r="D4" s="21"/>
      <c r="E4" s="22" t="s">
        <v>41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42</v>
      </c>
      <c r="B5" s="19" t="s">
        <v>43</v>
      </c>
      <c r="C5" s="20" t="s">
        <v>13</v>
      </c>
      <c r="D5" s="21"/>
      <c r="E5" s="22" t="s">
        <v>14</v>
      </c>
      <c r="F5" s="16"/>
      <c r="G5" s="16"/>
      <c r="H5" s="16"/>
      <c r="I5" s="16"/>
      <c r="J5" s="18"/>
      <c r="O5">
        <v>0.20999999999999999</v>
      </c>
    </row>
    <row r="6">
      <c r="A6" s="25" t="s">
        <v>44</v>
      </c>
      <c r="B6" s="26" t="s">
        <v>45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50</v>
      </c>
      <c r="H6" s="7" t="s">
        <v>51</v>
      </c>
      <c r="I6" s="7"/>
      <c r="J6" s="27" t="s">
        <v>52</v>
      </c>
    </row>
    <row r="7">
      <c r="A7" s="25"/>
      <c r="B7" s="26"/>
      <c r="C7" s="7"/>
      <c r="D7" s="7"/>
      <c r="E7" s="7"/>
      <c r="F7" s="7"/>
      <c r="G7" s="7"/>
      <c r="H7" s="7" t="s">
        <v>53</v>
      </c>
      <c r="I7" s="7" t="s">
        <v>54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55</v>
      </c>
      <c r="B9" s="31"/>
      <c r="C9" s="32" t="s">
        <v>69</v>
      </c>
      <c r="D9" s="33"/>
      <c r="E9" s="30" t="s">
        <v>80</v>
      </c>
      <c r="F9" s="33"/>
      <c r="G9" s="33"/>
      <c r="H9" s="33"/>
      <c r="I9" s="34">
        <f>SUMIFS(I10:I15,A10:A15,"P")</f>
        <v>0</v>
      </c>
      <c r="J9" s="35"/>
    </row>
    <row r="10">
      <c r="A10" s="36" t="s">
        <v>58</v>
      </c>
      <c r="B10" s="36">
        <v>1</v>
      </c>
      <c r="C10" s="37" t="s">
        <v>81</v>
      </c>
      <c r="D10" s="36" t="s">
        <v>60</v>
      </c>
      <c r="E10" s="38" t="s">
        <v>82</v>
      </c>
      <c r="F10" s="39" t="s">
        <v>83</v>
      </c>
      <c r="G10" s="40">
        <v>113.54000000000001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45">
      <c r="A11" s="36" t="s">
        <v>63</v>
      </c>
      <c r="B11" s="43"/>
      <c r="C11" s="44"/>
      <c r="D11" s="44"/>
      <c r="E11" s="38" t="s">
        <v>84</v>
      </c>
      <c r="F11" s="44"/>
      <c r="G11" s="44"/>
      <c r="H11" s="44"/>
      <c r="I11" s="44"/>
      <c r="J11" s="46"/>
    </row>
    <row r="12" ht="105">
      <c r="A12" s="36" t="s">
        <v>64</v>
      </c>
      <c r="B12" s="43"/>
      <c r="C12" s="44"/>
      <c r="D12" s="44"/>
      <c r="E12" s="38" t="s">
        <v>85</v>
      </c>
      <c r="F12" s="44"/>
      <c r="G12" s="44"/>
      <c r="H12" s="44"/>
      <c r="I12" s="44"/>
      <c r="J12" s="46"/>
    </row>
    <row r="13">
      <c r="A13" s="36" t="s">
        <v>58</v>
      </c>
      <c r="B13" s="36">
        <v>2</v>
      </c>
      <c r="C13" s="37" t="s">
        <v>86</v>
      </c>
      <c r="D13" s="36" t="s">
        <v>60</v>
      </c>
      <c r="E13" s="38" t="s">
        <v>87</v>
      </c>
      <c r="F13" s="39" t="s">
        <v>88</v>
      </c>
      <c r="G13" s="40">
        <v>1135.4400000000001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63</v>
      </c>
      <c r="B14" s="43"/>
      <c r="C14" s="44"/>
      <c r="D14" s="44"/>
      <c r="E14" s="38" t="s">
        <v>89</v>
      </c>
      <c r="F14" s="44"/>
      <c r="G14" s="44"/>
      <c r="H14" s="44"/>
      <c r="I14" s="44"/>
      <c r="J14" s="46"/>
    </row>
    <row r="15" ht="75">
      <c r="A15" s="36" t="s">
        <v>64</v>
      </c>
      <c r="B15" s="43"/>
      <c r="C15" s="44"/>
      <c r="D15" s="44"/>
      <c r="E15" s="38" t="s">
        <v>90</v>
      </c>
      <c r="F15" s="44"/>
      <c r="G15" s="44"/>
      <c r="H15" s="44"/>
      <c r="I15" s="44"/>
      <c r="J15" s="46"/>
    </row>
    <row r="16">
      <c r="A16" s="30" t="s">
        <v>55</v>
      </c>
      <c r="B16" s="31"/>
      <c r="C16" s="32" t="s">
        <v>91</v>
      </c>
      <c r="D16" s="33"/>
      <c r="E16" s="30" t="s">
        <v>92</v>
      </c>
      <c r="F16" s="33"/>
      <c r="G16" s="33"/>
      <c r="H16" s="33"/>
      <c r="I16" s="34">
        <f>SUMIFS(I17:I37,A17:A37,"P")</f>
        <v>0</v>
      </c>
      <c r="J16" s="35"/>
    </row>
    <row r="17">
      <c r="A17" s="36" t="s">
        <v>58</v>
      </c>
      <c r="B17" s="36">
        <v>3</v>
      </c>
      <c r="C17" s="37" t="s">
        <v>93</v>
      </c>
      <c r="D17" s="36" t="s">
        <v>60</v>
      </c>
      <c r="E17" s="38" t="s">
        <v>94</v>
      </c>
      <c r="F17" s="39" t="s">
        <v>88</v>
      </c>
      <c r="G17" s="40">
        <v>1135.4400000000001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45">
      <c r="A18" s="36" t="s">
        <v>63</v>
      </c>
      <c r="B18" s="43"/>
      <c r="C18" s="44"/>
      <c r="D18" s="44"/>
      <c r="E18" s="38" t="s">
        <v>95</v>
      </c>
      <c r="F18" s="44"/>
      <c r="G18" s="44"/>
      <c r="H18" s="44"/>
      <c r="I18" s="44"/>
      <c r="J18" s="46"/>
    </row>
    <row r="19" ht="120">
      <c r="A19" s="36" t="s">
        <v>64</v>
      </c>
      <c r="B19" s="43"/>
      <c r="C19" s="44"/>
      <c r="D19" s="44"/>
      <c r="E19" s="38" t="s">
        <v>96</v>
      </c>
      <c r="F19" s="44"/>
      <c r="G19" s="44"/>
      <c r="H19" s="44"/>
      <c r="I19" s="44"/>
      <c r="J19" s="46"/>
    </row>
    <row r="20">
      <c r="A20" s="36" t="s">
        <v>58</v>
      </c>
      <c r="B20" s="36">
        <v>4</v>
      </c>
      <c r="C20" s="37" t="s">
        <v>97</v>
      </c>
      <c r="D20" s="36" t="s">
        <v>60</v>
      </c>
      <c r="E20" s="38" t="s">
        <v>98</v>
      </c>
      <c r="F20" s="39" t="s">
        <v>88</v>
      </c>
      <c r="G20" s="40">
        <v>11364.360000000001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 ht="45">
      <c r="A21" s="36" t="s">
        <v>63</v>
      </c>
      <c r="B21" s="43"/>
      <c r="C21" s="44"/>
      <c r="D21" s="44"/>
      <c r="E21" s="38" t="s">
        <v>99</v>
      </c>
      <c r="F21" s="44"/>
      <c r="G21" s="44"/>
      <c r="H21" s="44"/>
      <c r="I21" s="44"/>
      <c r="J21" s="46"/>
    </row>
    <row r="22" ht="120">
      <c r="A22" s="36" t="s">
        <v>64</v>
      </c>
      <c r="B22" s="43"/>
      <c r="C22" s="44"/>
      <c r="D22" s="44"/>
      <c r="E22" s="38" t="s">
        <v>96</v>
      </c>
      <c r="F22" s="44"/>
      <c r="G22" s="44"/>
      <c r="H22" s="44"/>
      <c r="I22" s="44"/>
      <c r="J22" s="46"/>
    </row>
    <row r="23">
      <c r="A23" s="36" t="s">
        <v>58</v>
      </c>
      <c r="B23" s="36">
        <v>5</v>
      </c>
      <c r="C23" s="37" t="s">
        <v>100</v>
      </c>
      <c r="D23" s="36" t="s">
        <v>60</v>
      </c>
      <c r="E23" s="38" t="s">
        <v>101</v>
      </c>
      <c r="F23" s="39" t="s">
        <v>88</v>
      </c>
      <c r="G23" s="40">
        <v>1135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 ht="60">
      <c r="A24" s="36" t="s">
        <v>63</v>
      </c>
      <c r="B24" s="43"/>
      <c r="C24" s="44"/>
      <c r="D24" s="44"/>
      <c r="E24" s="38" t="s">
        <v>102</v>
      </c>
      <c r="F24" s="44"/>
      <c r="G24" s="44"/>
      <c r="H24" s="44"/>
      <c r="I24" s="44"/>
      <c r="J24" s="46"/>
    </row>
    <row r="25" ht="105">
      <c r="A25" s="36" t="s">
        <v>64</v>
      </c>
      <c r="B25" s="43"/>
      <c r="C25" s="44"/>
      <c r="D25" s="44"/>
      <c r="E25" s="38" t="s">
        <v>103</v>
      </c>
      <c r="F25" s="44"/>
      <c r="G25" s="44"/>
      <c r="H25" s="44"/>
      <c r="I25" s="44"/>
      <c r="J25" s="46"/>
    </row>
    <row r="26">
      <c r="A26" s="36" t="s">
        <v>58</v>
      </c>
      <c r="B26" s="36">
        <v>6</v>
      </c>
      <c r="C26" s="37" t="s">
        <v>104</v>
      </c>
      <c r="D26" s="36" t="s">
        <v>60</v>
      </c>
      <c r="E26" s="38" t="s">
        <v>105</v>
      </c>
      <c r="F26" s="39" t="s">
        <v>88</v>
      </c>
      <c r="G26" s="40">
        <v>5563.3199999999997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30">
      <c r="A27" s="36" t="s">
        <v>63</v>
      </c>
      <c r="B27" s="43"/>
      <c r="C27" s="44"/>
      <c r="D27" s="44"/>
      <c r="E27" s="38" t="s">
        <v>106</v>
      </c>
      <c r="F27" s="44"/>
      <c r="G27" s="44"/>
      <c r="H27" s="44"/>
      <c r="I27" s="44"/>
      <c r="J27" s="46"/>
    </row>
    <row r="28" ht="195">
      <c r="A28" s="36" t="s">
        <v>64</v>
      </c>
      <c r="B28" s="43"/>
      <c r="C28" s="44"/>
      <c r="D28" s="44"/>
      <c r="E28" s="38" t="s">
        <v>107</v>
      </c>
      <c r="F28" s="44"/>
      <c r="G28" s="44"/>
      <c r="H28" s="44"/>
      <c r="I28" s="44"/>
      <c r="J28" s="46"/>
    </row>
    <row r="29" ht="30">
      <c r="A29" s="36" t="s">
        <v>58</v>
      </c>
      <c r="B29" s="36">
        <v>7</v>
      </c>
      <c r="C29" s="37" t="s">
        <v>108</v>
      </c>
      <c r="D29" s="36" t="s">
        <v>60</v>
      </c>
      <c r="E29" s="38" t="s">
        <v>109</v>
      </c>
      <c r="F29" s="39" t="s">
        <v>83</v>
      </c>
      <c r="G29" s="40">
        <v>255.47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 ht="45">
      <c r="A30" s="36" t="s">
        <v>63</v>
      </c>
      <c r="B30" s="43"/>
      <c r="C30" s="44"/>
      <c r="D30" s="44"/>
      <c r="E30" s="38" t="s">
        <v>110</v>
      </c>
      <c r="F30" s="44"/>
      <c r="G30" s="44"/>
      <c r="H30" s="44"/>
      <c r="I30" s="44"/>
      <c r="J30" s="46"/>
    </row>
    <row r="31" ht="195">
      <c r="A31" s="36" t="s">
        <v>64</v>
      </c>
      <c r="B31" s="43"/>
      <c r="C31" s="44"/>
      <c r="D31" s="44"/>
      <c r="E31" s="38" t="s">
        <v>107</v>
      </c>
      <c r="F31" s="44"/>
      <c r="G31" s="44"/>
      <c r="H31" s="44"/>
      <c r="I31" s="44"/>
      <c r="J31" s="46"/>
    </row>
    <row r="32">
      <c r="A32" s="36" t="s">
        <v>58</v>
      </c>
      <c r="B32" s="36">
        <v>8</v>
      </c>
      <c r="C32" s="37" t="s">
        <v>111</v>
      </c>
      <c r="D32" s="36" t="s">
        <v>60</v>
      </c>
      <c r="E32" s="38" t="s">
        <v>112</v>
      </c>
      <c r="F32" s="39" t="s">
        <v>88</v>
      </c>
      <c r="G32" s="40">
        <v>1135.4400000000001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 ht="45">
      <c r="A33" s="36" t="s">
        <v>63</v>
      </c>
      <c r="B33" s="43"/>
      <c r="C33" s="44"/>
      <c r="D33" s="44"/>
      <c r="E33" s="38" t="s">
        <v>113</v>
      </c>
      <c r="F33" s="44"/>
      <c r="G33" s="44"/>
      <c r="H33" s="44"/>
      <c r="I33" s="44"/>
      <c r="J33" s="46"/>
    </row>
    <row r="34" ht="195">
      <c r="A34" s="36" t="s">
        <v>64</v>
      </c>
      <c r="B34" s="43"/>
      <c r="C34" s="44"/>
      <c r="D34" s="44"/>
      <c r="E34" s="38" t="s">
        <v>107</v>
      </c>
      <c r="F34" s="44"/>
      <c r="G34" s="44"/>
      <c r="H34" s="44"/>
      <c r="I34" s="44"/>
      <c r="J34" s="46"/>
    </row>
    <row r="35">
      <c r="A35" s="36" t="s">
        <v>58</v>
      </c>
      <c r="B35" s="36">
        <v>9</v>
      </c>
      <c r="C35" s="37" t="s">
        <v>114</v>
      </c>
      <c r="D35" s="36" t="s">
        <v>60</v>
      </c>
      <c r="E35" s="38" t="s">
        <v>115</v>
      </c>
      <c r="F35" s="39" t="s">
        <v>116</v>
      </c>
      <c r="G35" s="40">
        <v>20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63</v>
      </c>
      <c r="B36" s="43"/>
      <c r="C36" s="44"/>
      <c r="D36" s="44"/>
      <c r="E36" s="45" t="s">
        <v>60</v>
      </c>
      <c r="F36" s="44"/>
      <c r="G36" s="44"/>
      <c r="H36" s="44"/>
      <c r="I36" s="44"/>
      <c r="J36" s="46"/>
    </row>
    <row r="37" ht="75">
      <c r="A37" s="36" t="s">
        <v>64</v>
      </c>
      <c r="B37" s="43"/>
      <c r="C37" s="44"/>
      <c r="D37" s="44"/>
      <c r="E37" s="38" t="s">
        <v>117</v>
      </c>
      <c r="F37" s="44"/>
      <c r="G37" s="44"/>
      <c r="H37" s="44"/>
      <c r="I37" s="44"/>
      <c r="J37" s="46"/>
    </row>
    <row r="38">
      <c r="A38" s="30" t="s">
        <v>55</v>
      </c>
      <c r="B38" s="31"/>
      <c r="C38" s="32" t="s">
        <v>118</v>
      </c>
      <c r="D38" s="33"/>
      <c r="E38" s="30" t="s">
        <v>119</v>
      </c>
      <c r="F38" s="33"/>
      <c r="G38" s="33"/>
      <c r="H38" s="33"/>
      <c r="I38" s="34">
        <f>SUMIFS(I39:I44,A39:A44,"P")</f>
        <v>0</v>
      </c>
      <c r="J38" s="35"/>
    </row>
    <row r="39">
      <c r="A39" s="36" t="s">
        <v>58</v>
      </c>
      <c r="B39" s="36">
        <v>10</v>
      </c>
      <c r="C39" s="37" t="s">
        <v>120</v>
      </c>
      <c r="D39" s="36" t="s">
        <v>60</v>
      </c>
      <c r="E39" s="38" t="s">
        <v>121</v>
      </c>
      <c r="F39" s="39" t="s">
        <v>116</v>
      </c>
      <c r="G39" s="40">
        <v>20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63</v>
      </c>
      <c r="B40" s="43"/>
      <c r="C40" s="44"/>
      <c r="D40" s="44"/>
      <c r="E40" s="45" t="s">
        <v>60</v>
      </c>
      <c r="F40" s="44"/>
      <c r="G40" s="44"/>
      <c r="H40" s="44"/>
      <c r="I40" s="44"/>
      <c r="J40" s="46"/>
    </row>
    <row r="41" ht="75">
      <c r="A41" s="36" t="s">
        <v>64</v>
      </c>
      <c r="B41" s="43"/>
      <c r="C41" s="44"/>
      <c r="D41" s="44"/>
      <c r="E41" s="38" t="s">
        <v>122</v>
      </c>
      <c r="F41" s="44"/>
      <c r="G41" s="44"/>
      <c r="H41" s="44"/>
      <c r="I41" s="44"/>
      <c r="J41" s="46"/>
    </row>
    <row r="42">
      <c r="A42" s="36" t="s">
        <v>58</v>
      </c>
      <c r="B42" s="36">
        <v>11</v>
      </c>
      <c r="C42" s="37" t="s">
        <v>123</v>
      </c>
      <c r="D42" s="36" t="s">
        <v>60</v>
      </c>
      <c r="E42" s="38" t="s">
        <v>124</v>
      </c>
      <c r="F42" s="39" t="s">
        <v>88</v>
      </c>
      <c r="G42" s="40">
        <v>5677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63</v>
      </c>
      <c r="B43" s="43"/>
      <c r="C43" s="44"/>
      <c r="D43" s="44"/>
      <c r="E43" s="38" t="s">
        <v>125</v>
      </c>
      <c r="F43" s="44"/>
      <c r="G43" s="44"/>
      <c r="H43" s="44"/>
      <c r="I43" s="44"/>
      <c r="J43" s="46"/>
    </row>
    <row r="44" ht="75">
      <c r="A44" s="36" t="s">
        <v>64</v>
      </c>
      <c r="B44" s="47"/>
      <c r="C44" s="48"/>
      <c r="D44" s="48"/>
      <c r="E44" s="38" t="s">
        <v>126</v>
      </c>
      <c r="F44" s="48"/>
      <c r="G44" s="48"/>
      <c r="H44" s="48"/>
      <c r="I44" s="48"/>
      <c r="J44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33</v>
      </c>
      <c r="F2" s="16"/>
      <c r="G2" s="16"/>
      <c r="H2" s="16"/>
      <c r="I2" s="16"/>
      <c r="J2" s="18"/>
    </row>
    <row r="3">
      <c r="A3" s="3" t="s">
        <v>34</v>
      </c>
      <c r="B3" s="19" t="s">
        <v>35</v>
      </c>
      <c r="C3" s="20" t="s">
        <v>36</v>
      </c>
      <c r="D3" s="21"/>
      <c r="E3" s="22" t="s">
        <v>37</v>
      </c>
      <c r="F3" s="16"/>
      <c r="G3" s="16"/>
      <c r="H3" s="23" t="s">
        <v>15</v>
      </c>
      <c r="I3" s="24">
        <f>SUMIFS(I9:I44,A9:A44,"SD")</f>
        <v>0</v>
      </c>
      <c r="J3" s="18"/>
      <c r="O3">
        <v>0</v>
      </c>
      <c r="P3">
        <v>2</v>
      </c>
    </row>
    <row r="4">
      <c r="A4" s="3" t="s">
        <v>38</v>
      </c>
      <c r="B4" s="19" t="s">
        <v>39</v>
      </c>
      <c r="C4" s="20" t="s">
        <v>40</v>
      </c>
      <c r="D4" s="21"/>
      <c r="E4" s="22" t="s">
        <v>41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42</v>
      </c>
      <c r="B5" s="19" t="s">
        <v>43</v>
      </c>
      <c r="C5" s="20" t="s">
        <v>15</v>
      </c>
      <c r="D5" s="21"/>
      <c r="E5" s="22" t="s">
        <v>16</v>
      </c>
      <c r="F5" s="16"/>
      <c r="G5" s="16"/>
      <c r="H5" s="16"/>
      <c r="I5" s="16"/>
      <c r="J5" s="18"/>
      <c r="O5">
        <v>0.20999999999999999</v>
      </c>
    </row>
    <row r="6">
      <c r="A6" s="25" t="s">
        <v>44</v>
      </c>
      <c r="B6" s="26" t="s">
        <v>45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50</v>
      </c>
      <c r="H6" s="7" t="s">
        <v>51</v>
      </c>
      <c r="I6" s="7"/>
      <c r="J6" s="27" t="s">
        <v>52</v>
      </c>
    </row>
    <row r="7">
      <c r="A7" s="25"/>
      <c r="B7" s="26"/>
      <c r="C7" s="7"/>
      <c r="D7" s="7"/>
      <c r="E7" s="7"/>
      <c r="F7" s="7"/>
      <c r="G7" s="7"/>
      <c r="H7" s="7" t="s">
        <v>53</v>
      </c>
      <c r="I7" s="7" t="s">
        <v>54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55</v>
      </c>
      <c r="B9" s="31"/>
      <c r="C9" s="32" t="s">
        <v>69</v>
      </c>
      <c r="D9" s="33"/>
      <c r="E9" s="30" t="s">
        <v>80</v>
      </c>
      <c r="F9" s="33"/>
      <c r="G9" s="33"/>
      <c r="H9" s="33"/>
      <c r="I9" s="34">
        <f>SUMIFS(I10:I15,A10:A15,"P")</f>
        <v>0</v>
      </c>
      <c r="J9" s="35"/>
    </row>
    <row r="10">
      <c r="A10" s="36" t="s">
        <v>58</v>
      </c>
      <c r="B10" s="36">
        <v>1</v>
      </c>
      <c r="C10" s="37" t="s">
        <v>81</v>
      </c>
      <c r="D10" s="36" t="s">
        <v>60</v>
      </c>
      <c r="E10" s="38" t="s">
        <v>82</v>
      </c>
      <c r="F10" s="39" t="s">
        <v>83</v>
      </c>
      <c r="G10" s="40">
        <v>181.56999999999999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45">
      <c r="A11" s="36" t="s">
        <v>63</v>
      </c>
      <c r="B11" s="43"/>
      <c r="C11" s="44"/>
      <c r="D11" s="44"/>
      <c r="E11" s="38" t="s">
        <v>127</v>
      </c>
      <c r="F11" s="44"/>
      <c r="G11" s="44"/>
      <c r="H11" s="44"/>
      <c r="I11" s="44"/>
      <c r="J11" s="46"/>
    </row>
    <row r="12" ht="120">
      <c r="A12" s="36" t="s">
        <v>64</v>
      </c>
      <c r="B12" s="43"/>
      <c r="C12" s="44"/>
      <c r="D12" s="44"/>
      <c r="E12" s="38" t="s">
        <v>128</v>
      </c>
      <c r="F12" s="44"/>
      <c r="G12" s="44"/>
      <c r="H12" s="44"/>
      <c r="I12" s="44"/>
      <c r="J12" s="46"/>
    </row>
    <row r="13">
      <c r="A13" s="36" t="s">
        <v>58</v>
      </c>
      <c r="B13" s="36">
        <v>2</v>
      </c>
      <c r="C13" s="37" t="s">
        <v>86</v>
      </c>
      <c r="D13" s="36" t="s">
        <v>60</v>
      </c>
      <c r="E13" s="38" t="s">
        <v>87</v>
      </c>
      <c r="F13" s="39" t="s">
        <v>88</v>
      </c>
      <c r="G13" s="40">
        <v>1815.71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63</v>
      </c>
      <c r="B14" s="43"/>
      <c r="C14" s="44"/>
      <c r="D14" s="44"/>
      <c r="E14" s="38" t="s">
        <v>129</v>
      </c>
      <c r="F14" s="44"/>
      <c r="G14" s="44"/>
      <c r="H14" s="44"/>
      <c r="I14" s="44"/>
      <c r="J14" s="46"/>
    </row>
    <row r="15" ht="75">
      <c r="A15" s="36" t="s">
        <v>64</v>
      </c>
      <c r="B15" s="43"/>
      <c r="C15" s="44"/>
      <c r="D15" s="44"/>
      <c r="E15" s="38" t="s">
        <v>90</v>
      </c>
      <c r="F15" s="44"/>
      <c r="G15" s="44"/>
      <c r="H15" s="44"/>
      <c r="I15" s="44"/>
      <c r="J15" s="46"/>
    </row>
    <row r="16">
      <c r="A16" s="30" t="s">
        <v>55</v>
      </c>
      <c r="B16" s="31"/>
      <c r="C16" s="32" t="s">
        <v>91</v>
      </c>
      <c r="D16" s="33"/>
      <c r="E16" s="30" t="s">
        <v>92</v>
      </c>
      <c r="F16" s="33"/>
      <c r="G16" s="33"/>
      <c r="H16" s="33"/>
      <c r="I16" s="34">
        <f>SUMIFS(I17:I37,A17:A37,"P")</f>
        <v>0</v>
      </c>
      <c r="J16" s="35"/>
    </row>
    <row r="17">
      <c r="A17" s="36" t="s">
        <v>58</v>
      </c>
      <c r="B17" s="36">
        <v>3</v>
      </c>
      <c r="C17" s="37" t="s">
        <v>93</v>
      </c>
      <c r="D17" s="36" t="s">
        <v>60</v>
      </c>
      <c r="E17" s="38" t="s">
        <v>94</v>
      </c>
      <c r="F17" s="39" t="s">
        <v>88</v>
      </c>
      <c r="G17" s="40">
        <v>1815.71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45">
      <c r="A18" s="36" t="s">
        <v>63</v>
      </c>
      <c r="B18" s="43"/>
      <c r="C18" s="44"/>
      <c r="D18" s="44"/>
      <c r="E18" s="38" t="s">
        <v>130</v>
      </c>
      <c r="F18" s="44"/>
      <c r="G18" s="44"/>
      <c r="H18" s="44"/>
      <c r="I18" s="44"/>
      <c r="J18" s="46"/>
    </row>
    <row r="19" ht="120">
      <c r="A19" s="36" t="s">
        <v>64</v>
      </c>
      <c r="B19" s="43"/>
      <c r="C19" s="44"/>
      <c r="D19" s="44"/>
      <c r="E19" s="38" t="s">
        <v>96</v>
      </c>
      <c r="F19" s="44"/>
      <c r="G19" s="44"/>
      <c r="H19" s="44"/>
      <c r="I19" s="44"/>
      <c r="J19" s="46"/>
    </row>
    <row r="20">
      <c r="A20" s="36" t="s">
        <v>58</v>
      </c>
      <c r="B20" s="36">
        <v>4</v>
      </c>
      <c r="C20" s="37" t="s">
        <v>97</v>
      </c>
      <c r="D20" s="36" t="s">
        <v>60</v>
      </c>
      <c r="E20" s="38" t="s">
        <v>98</v>
      </c>
      <c r="F20" s="39" t="s">
        <v>88</v>
      </c>
      <c r="G20" s="40">
        <v>18047.700000000001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 ht="45">
      <c r="A21" s="36" t="s">
        <v>63</v>
      </c>
      <c r="B21" s="43"/>
      <c r="C21" s="44"/>
      <c r="D21" s="44"/>
      <c r="E21" s="38" t="s">
        <v>131</v>
      </c>
      <c r="F21" s="44"/>
      <c r="G21" s="44"/>
      <c r="H21" s="44"/>
      <c r="I21" s="44"/>
      <c r="J21" s="46"/>
    </row>
    <row r="22" ht="120">
      <c r="A22" s="36" t="s">
        <v>64</v>
      </c>
      <c r="B22" s="43"/>
      <c r="C22" s="44"/>
      <c r="D22" s="44"/>
      <c r="E22" s="38" t="s">
        <v>96</v>
      </c>
      <c r="F22" s="44"/>
      <c r="G22" s="44"/>
      <c r="H22" s="44"/>
      <c r="I22" s="44"/>
      <c r="J22" s="46"/>
    </row>
    <row r="23">
      <c r="A23" s="36" t="s">
        <v>58</v>
      </c>
      <c r="B23" s="36">
        <v>5</v>
      </c>
      <c r="C23" s="37" t="s">
        <v>100</v>
      </c>
      <c r="D23" s="36" t="s">
        <v>60</v>
      </c>
      <c r="E23" s="38" t="s">
        <v>101</v>
      </c>
      <c r="F23" s="39" t="s">
        <v>88</v>
      </c>
      <c r="G23" s="40">
        <v>1815.7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 ht="60">
      <c r="A24" s="36" t="s">
        <v>63</v>
      </c>
      <c r="B24" s="43"/>
      <c r="C24" s="44"/>
      <c r="D24" s="44"/>
      <c r="E24" s="38" t="s">
        <v>132</v>
      </c>
      <c r="F24" s="44"/>
      <c r="G24" s="44"/>
      <c r="H24" s="44"/>
      <c r="I24" s="44"/>
      <c r="J24" s="46"/>
    </row>
    <row r="25" ht="105">
      <c r="A25" s="36" t="s">
        <v>64</v>
      </c>
      <c r="B25" s="43"/>
      <c r="C25" s="44"/>
      <c r="D25" s="44"/>
      <c r="E25" s="38" t="s">
        <v>103</v>
      </c>
      <c r="F25" s="44"/>
      <c r="G25" s="44"/>
      <c r="H25" s="44"/>
      <c r="I25" s="44"/>
      <c r="J25" s="46"/>
    </row>
    <row r="26">
      <c r="A26" s="36" t="s">
        <v>58</v>
      </c>
      <c r="B26" s="36">
        <v>6</v>
      </c>
      <c r="C26" s="37" t="s">
        <v>104</v>
      </c>
      <c r="D26" s="36" t="s">
        <v>60</v>
      </c>
      <c r="E26" s="38" t="s">
        <v>105</v>
      </c>
      <c r="F26" s="39" t="s">
        <v>88</v>
      </c>
      <c r="G26" s="40">
        <v>8896.2399999999998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30">
      <c r="A27" s="36" t="s">
        <v>63</v>
      </c>
      <c r="B27" s="43"/>
      <c r="C27" s="44"/>
      <c r="D27" s="44"/>
      <c r="E27" s="38" t="s">
        <v>133</v>
      </c>
      <c r="F27" s="44"/>
      <c r="G27" s="44"/>
      <c r="H27" s="44"/>
      <c r="I27" s="44"/>
      <c r="J27" s="46"/>
    </row>
    <row r="28" ht="195">
      <c r="A28" s="36" t="s">
        <v>64</v>
      </c>
      <c r="B28" s="43"/>
      <c r="C28" s="44"/>
      <c r="D28" s="44"/>
      <c r="E28" s="38" t="s">
        <v>107</v>
      </c>
      <c r="F28" s="44"/>
      <c r="G28" s="44"/>
      <c r="H28" s="44"/>
      <c r="I28" s="44"/>
      <c r="J28" s="46"/>
    </row>
    <row r="29">
      <c r="A29" s="36" t="s">
        <v>58</v>
      </c>
      <c r="B29" s="36">
        <v>7</v>
      </c>
      <c r="C29" s="37" t="s">
        <v>108</v>
      </c>
      <c r="D29" s="36" t="s">
        <v>60</v>
      </c>
      <c r="E29" s="38" t="s">
        <v>134</v>
      </c>
      <c r="F29" s="39" t="s">
        <v>83</v>
      </c>
      <c r="G29" s="40">
        <v>408.52999999999997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 ht="45">
      <c r="A30" s="36" t="s">
        <v>63</v>
      </c>
      <c r="B30" s="43"/>
      <c r="C30" s="44"/>
      <c r="D30" s="44"/>
      <c r="E30" s="38" t="s">
        <v>135</v>
      </c>
      <c r="F30" s="44"/>
      <c r="G30" s="44"/>
      <c r="H30" s="44"/>
      <c r="I30" s="44"/>
      <c r="J30" s="46"/>
    </row>
    <row r="31" ht="195">
      <c r="A31" s="36" t="s">
        <v>64</v>
      </c>
      <c r="B31" s="43"/>
      <c r="C31" s="44"/>
      <c r="D31" s="44"/>
      <c r="E31" s="38" t="s">
        <v>107</v>
      </c>
      <c r="F31" s="44"/>
      <c r="G31" s="44"/>
      <c r="H31" s="44"/>
      <c r="I31" s="44"/>
      <c r="J31" s="46"/>
    </row>
    <row r="32">
      <c r="A32" s="36" t="s">
        <v>58</v>
      </c>
      <c r="B32" s="36">
        <v>8</v>
      </c>
      <c r="C32" s="37" t="s">
        <v>111</v>
      </c>
      <c r="D32" s="36" t="s">
        <v>60</v>
      </c>
      <c r="E32" s="38" t="s">
        <v>112</v>
      </c>
      <c r="F32" s="39" t="s">
        <v>88</v>
      </c>
      <c r="G32" s="40">
        <v>1815.71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 ht="45">
      <c r="A33" s="36" t="s">
        <v>63</v>
      </c>
      <c r="B33" s="43"/>
      <c r="C33" s="44"/>
      <c r="D33" s="44"/>
      <c r="E33" s="38" t="s">
        <v>136</v>
      </c>
      <c r="F33" s="44"/>
      <c r="G33" s="44"/>
      <c r="H33" s="44"/>
      <c r="I33" s="44"/>
      <c r="J33" s="46"/>
    </row>
    <row r="34" ht="195">
      <c r="A34" s="36" t="s">
        <v>64</v>
      </c>
      <c r="B34" s="43"/>
      <c r="C34" s="44"/>
      <c r="D34" s="44"/>
      <c r="E34" s="38" t="s">
        <v>107</v>
      </c>
      <c r="F34" s="44"/>
      <c r="G34" s="44"/>
      <c r="H34" s="44"/>
      <c r="I34" s="44"/>
      <c r="J34" s="46"/>
    </row>
    <row r="35">
      <c r="A35" s="36" t="s">
        <v>58</v>
      </c>
      <c r="B35" s="36">
        <v>9</v>
      </c>
      <c r="C35" s="37" t="s">
        <v>114</v>
      </c>
      <c r="D35" s="36" t="s">
        <v>60</v>
      </c>
      <c r="E35" s="38" t="s">
        <v>115</v>
      </c>
      <c r="F35" s="39" t="s">
        <v>116</v>
      </c>
      <c r="G35" s="40">
        <v>10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63</v>
      </c>
      <c r="B36" s="43"/>
      <c r="C36" s="44"/>
      <c r="D36" s="44"/>
      <c r="E36" s="45" t="s">
        <v>60</v>
      </c>
      <c r="F36" s="44"/>
      <c r="G36" s="44"/>
      <c r="H36" s="44"/>
      <c r="I36" s="44"/>
      <c r="J36" s="46"/>
    </row>
    <row r="37" ht="75">
      <c r="A37" s="36" t="s">
        <v>64</v>
      </c>
      <c r="B37" s="43"/>
      <c r="C37" s="44"/>
      <c r="D37" s="44"/>
      <c r="E37" s="38" t="s">
        <v>117</v>
      </c>
      <c r="F37" s="44"/>
      <c r="G37" s="44"/>
      <c r="H37" s="44"/>
      <c r="I37" s="44"/>
      <c r="J37" s="46"/>
    </row>
    <row r="38">
      <c r="A38" s="30" t="s">
        <v>55</v>
      </c>
      <c r="B38" s="31"/>
      <c r="C38" s="32" t="s">
        <v>118</v>
      </c>
      <c r="D38" s="33"/>
      <c r="E38" s="30" t="s">
        <v>119</v>
      </c>
      <c r="F38" s="33"/>
      <c r="G38" s="33"/>
      <c r="H38" s="33"/>
      <c r="I38" s="34">
        <f>SUMIFS(I39:I44,A39:A44,"P")</f>
        <v>0</v>
      </c>
      <c r="J38" s="35"/>
    </row>
    <row r="39">
      <c r="A39" s="36" t="s">
        <v>58</v>
      </c>
      <c r="B39" s="36">
        <v>10</v>
      </c>
      <c r="C39" s="37" t="s">
        <v>120</v>
      </c>
      <c r="D39" s="36" t="s">
        <v>60</v>
      </c>
      <c r="E39" s="38" t="s">
        <v>121</v>
      </c>
      <c r="F39" s="39" t="s">
        <v>116</v>
      </c>
      <c r="G39" s="40">
        <v>10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63</v>
      </c>
      <c r="B40" s="43"/>
      <c r="C40" s="44"/>
      <c r="D40" s="44"/>
      <c r="E40" s="45" t="s">
        <v>60</v>
      </c>
      <c r="F40" s="44"/>
      <c r="G40" s="44"/>
      <c r="H40" s="44"/>
      <c r="I40" s="44"/>
      <c r="J40" s="46"/>
    </row>
    <row r="41" ht="75">
      <c r="A41" s="36" t="s">
        <v>64</v>
      </c>
      <c r="B41" s="43"/>
      <c r="C41" s="44"/>
      <c r="D41" s="44"/>
      <c r="E41" s="38" t="s">
        <v>122</v>
      </c>
      <c r="F41" s="44"/>
      <c r="G41" s="44"/>
      <c r="H41" s="44"/>
      <c r="I41" s="44"/>
      <c r="J41" s="46"/>
    </row>
    <row r="42">
      <c r="A42" s="36" t="s">
        <v>58</v>
      </c>
      <c r="B42" s="36">
        <v>11</v>
      </c>
      <c r="C42" s="37" t="s">
        <v>123</v>
      </c>
      <c r="D42" s="36" t="s">
        <v>60</v>
      </c>
      <c r="E42" s="38" t="s">
        <v>124</v>
      </c>
      <c r="F42" s="39" t="s">
        <v>88</v>
      </c>
      <c r="G42" s="40">
        <v>9079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63</v>
      </c>
      <c r="B43" s="43"/>
      <c r="C43" s="44"/>
      <c r="D43" s="44"/>
      <c r="E43" s="38" t="s">
        <v>125</v>
      </c>
      <c r="F43" s="44"/>
      <c r="G43" s="44"/>
      <c r="H43" s="44"/>
      <c r="I43" s="44"/>
      <c r="J43" s="46"/>
    </row>
    <row r="44" ht="75">
      <c r="A44" s="36" t="s">
        <v>64</v>
      </c>
      <c r="B44" s="47"/>
      <c r="C44" s="48"/>
      <c r="D44" s="48"/>
      <c r="E44" s="38" t="s">
        <v>126</v>
      </c>
      <c r="F44" s="48"/>
      <c r="G44" s="48"/>
      <c r="H44" s="48"/>
      <c r="I44" s="48"/>
      <c r="J44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33</v>
      </c>
      <c r="F2" s="16"/>
      <c r="G2" s="16"/>
      <c r="H2" s="16"/>
      <c r="I2" s="16"/>
      <c r="J2" s="18"/>
    </row>
    <row r="3">
      <c r="A3" s="3" t="s">
        <v>34</v>
      </c>
      <c r="B3" s="19" t="s">
        <v>35</v>
      </c>
      <c r="C3" s="20" t="s">
        <v>36</v>
      </c>
      <c r="D3" s="21"/>
      <c r="E3" s="22" t="s">
        <v>37</v>
      </c>
      <c r="F3" s="16"/>
      <c r="G3" s="16"/>
      <c r="H3" s="23" t="s">
        <v>17</v>
      </c>
      <c r="I3" s="24">
        <f>SUMIFS(I9:I35,A9:A35,"SD")</f>
        <v>0</v>
      </c>
      <c r="J3" s="18"/>
      <c r="O3">
        <v>0</v>
      </c>
      <c r="P3">
        <v>2</v>
      </c>
    </row>
    <row r="4">
      <c r="A4" s="3" t="s">
        <v>38</v>
      </c>
      <c r="B4" s="19" t="s">
        <v>39</v>
      </c>
      <c r="C4" s="20" t="s">
        <v>40</v>
      </c>
      <c r="D4" s="21"/>
      <c r="E4" s="22" t="s">
        <v>41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42</v>
      </c>
      <c r="B5" s="19" t="s">
        <v>43</v>
      </c>
      <c r="C5" s="20" t="s">
        <v>17</v>
      </c>
      <c r="D5" s="21"/>
      <c r="E5" s="22" t="s">
        <v>18</v>
      </c>
      <c r="F5" s="16"/>
      <c r="G5" s="16"/>
      <c r="H5" s="16"/>
      <c r="I5" s="16"/>
      <c r="J5" s="18"/>
      <c r="O5">
        <v>0.20999999999999999</v>
      </c>
    </row>
    <row r="6">
      <c r="A6" s="25" t="s">
        <v>44</v>
      </c>
      <c r="B6" s="26" t="s">
        <v>45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50</v>
      </c>
      <c r="H6" s="7" t="s">
        <v>51</v>
      </c>
      <c r="I6" s="7"/>
      <c r="J6" s="27" t="s">
        <v>52</v>
      </c>
    </row>
    <row r="7">
      <c r="A7" s="25"/>
      <c r="B7" s="26"/>
      <c r="C7" s="7"/>
      <c r="D7" s="7"/>
      <c r="E7" s="7"/>
      <c r="F7" s="7"/>
      <c r="G7" s="7"/>
      <c r="H7" s="7" t="s">
        <v>53</v>
      </c>
      <c r="I7" s="7" t="s">
        <v>54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55</v>
      </c>
      <c r="B9" s="31"/>
      <c r="C9" s="32" t="s">
        <v>69</v>
      </c>
      <c r="D9" s="33"/>
      <c r="E9" s="30" t="s">
        <v>80</v>
      </c>
      <c r="F9" s="33"/>
      <c r="G9" s="33"/>
      <c r="H9" s="33"/>
      <c r="I9" s="34">
        <f>SUMIFS(I10:I12,A10:A12,"P")</f>
        <v>0</v>
      </c>
      <c r="J9" s="35"/>
    </row>
    <row r="10">
      <c r="A10" s="36" t="s">
        <v>58</v>
      </c>
      <c r="B10" s="36">
        <v>1</v>
      </c>
      <c r="C10" s="37" t="s">
        <v>137</v>
      </c>
      <c r="D10" s="36" t="s">
        <v>60</v>
      </c>
      <c r="E10" s="38" t="s">
        <v>138</v>
      </c>
      <c r="F10" s="39" t="s">
        <v>83</v>
      </c>
      <c r="G10" s="40">
        <v>26.859999999999999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63</v>
      </c>
      <c r="B11" s="43"/>
      <c r="C11" s="44"/>
      <c r="D11" s="44"/>
      <c r="E11" s="38" t="s">
        <v>139</v>
      </c>
      <c r="F11" s="44"/>
      <c r="G11" s="44"/>
      <c r="H11" s="44"/>
      <c r="I11" s="44"/>
      <c r="J11" s="46"/>
    </row>
    <row r="12" ht="120">
      <c r="A12" s="36" t="s">
        <v>64</v>
      </c>
      <c r="B12" s="43"/>
      <c r="C12" s="44"/>
      <c r="D12" s="44"/>
      <c r="E12" s="38" t="s">
        <v>128</v>
      </c>
      <c r="F12" s="44"/>
      <c r="G12" s="44"/>
      <c r="H12" s="44"/>
      <c r="I12" s="44"/>
      <c r="J12" s="46"/>
    </row>
    <row r="13">
      <c r="A13" s="30" t="s">
        <v>55</v>
      </c>
      <c r="B13" s="31"/>
      <c r="C13" s="32" t="s">
        <v>91</v>
      </c>
      <c r="D13" s="33"/>
      <c r="E13" s="30" t="s">
        <v>92</v>
      </c>
      <c r="F13" s="33"/>
      <c r="G13" s="33"/>
      <c r="H13" s="33"/>
      <c r="I13" s="34">
        <f>SUMIFS(I14:I31,A14:A31,"P")</f>
        <v>0</v>
      </c>
      <c r="J13" s="35"/>
    </row>
    <row r="14">
      <c r="A14" s="36" t="s">
        <v>58</v>
      </c>
      <c r="B14" s="36">
        <v>2</v>
      </c>
      <c r="C14" s="37" t="s">
        <v>140</v>
      </c>
      <c r="D14" s="36" t="s">
        <v>60</v>
      </c>
      <c r="E14" s="38" t="s">
        <v>141</v>
      </c>
      <c r="F14" s="39" t="s">
        <v>88</v>
      </c>
      <c r="G14" s="40">
        <v>1558.4300000000001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150">
      <c r="A15" s="36" t="s">
        <v>63</v>
      </c>
      <c r="B15" s="43"/>
      <c r="C15" s="44"/>
      <c r="D15" s="44"/>
      <c r="E15" s="38" t="s">
        <v>142</v>
      </c>
      <c r="F15" s="44"/>
      <c r="G15" s="44"/>
      <c r="H15" s="44"/>
      <c r="I15" s="44"/>
      <c r="J15" s="46"/>
    </row>
    <row r="16" ht="120">
      <c r="A16" s="36" t="s">
        <v>64</v>
      </c>
      <c r="B16" s="43"/>
      <c r="C16" s="44"/>
      <c r="D16" s="44"/>
      <c r="E16" s="38" t="s">
        <v>143</v>
      </c>
      <c r="F16" s="44"/>
      <c r="G16" s="44"/>
      <c r="H16" s="44"/>
      <c r="I16" s="44"/>
      <c r="J16" s="46"/>
    </row>
    <row r="17">
      <c r="A17" s="36" t="s">
        <v>58</v>
      </c>
      <c r="B17" s="36">
        <v>3</v>
      </c>
      <c r="C17" s="37" t="s">
        <v>93</v>
      </c>
      <c r="D17" s="36" t="s">
        <v>60</v>
      </c>
      <c r="E17" s="38" t="s">
        <v>94</v>
      </c>
      <c r="F17" s="39" t="s">
        <v>88</v>
      </c>
      <c r="G17" s="40">
        <v>1543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75">
      <c r="A18" s="36" t="s">
        <v>63</v>
      </c>
      <c r="B18" s="43"/>
      <c r="C18" s="44"/>
      <c r="D18" s="44"/>
      <c r="E18" s="38" t="s">
        <v>144</v>
      </c>
      <c r="F18" s="44"/>
      <c r="G18" s="44"/>
      <c r="H18" s="44"/>
      <c r="I18" s="44"/>
      <c r="J18" s="46"/>
    </row>
    <row r="19" ht="120">
      <c r="A19" s="36" t="s">
        <v>64</v>
      </c>
      <c r="B19" s="43"/>
      <c r="C19" s="44"/>
      <c r="D19" s="44"/>
      <c r="E19" s="38" t="s">
        <v>96</v>
      </c>
      <c r="F19" s="44"/>
      <c r="G19" s="44"/>
      <c r="H19" s="44"/>
      <c r="I19" s="44"/>
      <c r="J19" s="46"/>
    </row>
    <row r="20">
      <c r="A20" s="36" t="s">
        <v>58</v>
      </c>
      <c r="B20" s="36">
        <v>4</v>
      </c>
      <c r="C20" s="37" t="s">
        <v>97</v>
      </c>
      <c r="D20" s="36" t="s">
        <v>60</v>
      </c>
      <c r="E20" s="38" t="s">
        <v>98</v>
      </c>
      <c r="F20" s="39" t="s">
        <v>88</v>
      </c>
      <c r="G20" s="40">
        <v>1558.4300000000001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 ht="45">
      <c r="A21" s="36" t="s">
        <v>63</v>
      </c>
      <c r="B21" s="43"/>
      <c r="C21" s="44"/>
      <c r="D21" s="44"/>
      <c r="E21" s="38" t="s">
        <v>145</v>
      </c>
      <c r="F21" s="44"/>
      <c r="G21" s="44"/>
      <c r="H21" s="44"/>
      <c r="I21" s="44"/>
      <c r="J21" s="46"/>
    </row>
    <row r="22" ht="120">
      <c r="A22" s="36" t="s">
        <v>64</v>
      </c>
      <c r="B22" s="43"/>
      <c r="C22" s="44"/>
      <c r="D22" s="44"/>
      <c r="E22" s="38" t="s">
        <v>96</v>
      </c>
      <c r="F22" s="44"/>
      <c r="G22" s="44"/>
      <c r="H22" s="44"/>
      <c r="I22" s="44"/>
      <c r="J22" s="46"/>
    </row>
    <row r="23">
      <c r="A23" s="36" t="s">
        <v>58</v>
      </c>
      <c r="B23" s="36">
        <v>5</v>
      </c>
      <c r="C23" s="37" t="s">
        <v>104</v>
      </c>
      <c r="D23" s="36" t="s">
        <v>60</v>
      </c>
      <c r="E23" s="38" t="s">
        <v>105</v>
      </c>
      <c r="F23" s="39" t="s">
        <v>88</v>
      </c>
      <c r="G23" s="40">
        <v>1543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 ht="75">
      <c r="A24" s="36" t="s">
        <v>63</v>
      </c>
      <c r="B24" s="43"/>
      <c r="C24" s="44"/>
      <c r="D24" s="44"/>
      <c r="E24" s="38" t="s">
        <v>146</v>
      </c>
      <c r="F24" s="44"/>
      <c r="G24" s="44"/>
      <c r="H24" s="44"/>
      <c r="I24" s="44"/>
      <c r="J24" s="46"/>
    </row>
    <row r="25" ht="195">
      <c r="A25" s="36" t="s">
        <v>64</v>
      </c>
      <c r="B25" s="43"/>
      <c r="C25" s="44"/>
      <c r="D25" s="44"/>
      <c r="E25" s="38" t="s">
        <v>107</v>
      </c>
      <c r="F25" s="44"/>
      <c r="G25" s="44"/>
      <c r="H25" s="44"/>
      <c r="I25" s="44"/>
      <c r="J25" s="46"/>
    </row>
    <row r="26">
      <c r="A26" s="36" t="s">
        <v>58</v>
      </c>
      <c r="B26" s="36">
        <v>6</v>
      </c>
      <c r="C26" s="37" t="s">
        <v>147</v>
      </c>
      <c r="D26" s="36" t="s">
        <v>60</v>
      </c>
      <c r="E26" s="38" t="s">
        <v>148</v>
      </c>
      <c r="F26" s="39" t="s">
        <v>88</v>
      </c>
      <c r="G26" s="40">
        <v>1558.4300000000001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75">
      <c r="A27" s="36" t="s">
        <v>63</v>
      </c>
      <c r="B27" s="43"/>
      <c r="C27" s="44"/>
      <c r="D27" s="44"/>
      <c r="E27" s="38" t="s">
        <v>149</v>
      </c>
      <c r="F27" s="44"/>
      <c r="G27" s="44"/>
      <c r="H27" s="44"/>
      <c r="I27" s="44"/>
      <c r="J27" s="46"/>
    </row>
    <row r="28" ht="195">
      <c r="A28" s="36" t="s">
        <v>64</v>
      </c>
      <c r="B28" s="43"/>
      <c r="C28" s="44"/>
      <c r="D28" s="44"/>
      <c r="E28" s="38" t="s">
        <v>107</v>
      </c>
      <c r="F28" s="44"/>
      <c r="G28" s="44"/>
      <c r="H28" s="44"/>
      <c r="I28" s="44"/>
      <c r="J28" s="46"/>
    </row>
    <row r="29">
      <c r="A29" s="36" t="s">
        <v>58</v>
      </c>
      <c r="B29" s="36">
        <v>7</v>
      </c>
      <c r="C29" s="37" t="s">
        <v>114</v>
      </c>
      <c r="D29" s="36" t="s">
        <v>60</v>
      </c>
      <c r="E29" s="38" t="s">
        <v>115</v>
      </c>
      <c r="F29" s="39" t="s">
        <v>116</v>
      </c>
      <c r="G29" s="40">
        <v>10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63</v>
      </c>
      <c r="B30" s="43"/>
      <c r="C30" s="44"/>
      <c r="D30" s="44"/>
      <c r="E30" s="45" t="s">
        <v>60</v>
      </c>
      <c r="F30" s="44"/>
      <c r="G30" s="44"/>
      <c r="H30" s="44"/>
      <c r="I30" s="44"/>
      <c r="J30" s="46"/>
    </row>
    <row r="31" ht="75">
      <c r="A31" s="36" t="s">
        <v>64</v>
      </c>
      <c r="B31" s="43"/>
      <c r="C31" s="44"/>
      <c r="D31" s="44"/>
      <c r="E31" s="38" t="s">
        <v>117</v>
      </c>
      <c r="F31" s="44"/>
      <c r="G31" s="44"/>
      <c r="H31" s="44"/>
      <c r="I31" s="44"/>
      <c r="J31" s="46"/>
    </row>
    <row r="32">
      <c r="A32" s="30" t="s">
        <v>55</v>
      </c>
      <c r="B32" s="31"/>
      <c r="C32" s="32" t="s">
        <v>118</v>
      </c>
      <c r="D32" s="33"/>
      <c r="E32" s="30" t="s">
        <v>119</v>
      </c>
      <c r="F32" s="33"/>
      <c r="G32" s="33"/>
      <c r="H32" s="33"/>
      <c r="I32" s="34">
        <f>SUMIFS(I33:I35,A33:A35,"P")</f>
        <v>0</v>
      </c>
      <c r="J32" s="35"/>
    </row>
    <row r="33">
      <c r="A33" s="36" t="s">
        <v>58</v>
      </c>
      <c r="B33" s="36">
        <v>8</v>
      </c>
      <c r="C33" s="37" t="s">
        <v>120</v>
      </c>
      <c r="D33" s="36" t="s">
        <v>60</v>
      </c>
      <c r="E33" s="38" t="s">
        <v>121</v>
      </c>
      <c r="F33" s="39" t="s">
        <v>116</v>
      </c>
      <c r="G33" s="40">
        <v>10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63</v>
      </c>
      <c r="B34" s="43"/>
      <c r="C34" s="44"/>
      <c r="D34" s="44"/>
      <c r="E34" s="45" t="s">
        <v>60</v>
      </c>
      <c r="F34" s="44"/>
      <c r="G34" s="44"/>
      <c r="H34" s="44"/>
      <c r="I34" s="44"/>
      <c r="J34" s="46"/>
    </row>
    <row r="35" ht="75">
      <c r="A35" s="36" t="s">
        <v>64</v>
      </c>
      <c r="B35" s="47"/>
      <c r="C35" s="48"/>
      <c r="D35" s="48"/>
      <c r="E35" s="38" t="s">
        <v>122</v>
      </c>
      <c r="F35" s="48"/>
      <c r="G35" s="48"/>
      <c r="H35" s="48"/>
      <c r="I35" s="48"/>
      <c r="J35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33</v>
      </c>
      <c r="F2" s="16"/>
      <c r="G2" s="16"/>
      <c r="H2" s="16"/>
      <c r="I2" s="16"/>
      <c r="J2" s="18"/>
    </row>
    <row r="3">
      <c r="A3" s="3" t="s">
        <v>34</v>
      </c>
      <c r="B3" s="19" t="s">
        <v>35</v>
      </c>
      <c r="C3" s="20" t="s">
        <v>36</v>
      </c>
      <c r="D3" s="21"/>
      <c r="E3" s="22" t="s">
        <v>37</v>
      </c>
      <c r="F3" s="16"/>
      <c r="G3" s="16"/>
      <c r="H3" s="23" t="s">
        <v>19</v>
      </c>
      <c r="I3" s="24">
        <f>SUMIFS(I9:I49,A9:A49,"SD")</f>
        <v>0</v>
      </c>
      <c r="J3" s="18"/>
      <c r="O3">
        <v>0</v>
      </c>
      <c r="P3">
        <v>2</v>
      </c>
    </row>
    <row r="4">
      <c r="A4" s="3" t="s">
        <v>38</v>
      </c>
      <c r="B4" s="19" t="s">
        <v>39</v>
      </c>
      <c r="C4" s="20" t="s">
        <v>40</v>
      </c>
      <c r="D4" s="21"/>
      <c r="E4" s="22" t="s">
        <v>41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42</v>
      </c>
      <c r="B5" s="19" t="s">
        <v>43</v>
      </c>
      <c r="C5" s="20" t="s">
        <v>19</v>
      </c>
      <c r="D5" s="21"/>
      <c r="E5" s="22" t="s">
        <v>20</v>
      </c>
      <c r="F5" s="16"/>
      <c r="G5" s="16"/>
      <c r="H5" s="16"/>
      <c r="I5" s="16"/>
      <c r="J5" s="18"/>
      <c r="O5">
        <v>0.20999999999999999</v>
      </c>
    </row>
    <row r="6">
      <c r="A6" s="25" t="s">
        <v>44</v>
      </c>
      <c r="B6" s="26" t="s">
        <v>45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50</v>
      </c>
      <c r="H6" s="7" t="s">
        <v>51</v>
      </c>
      <c r="I6" s="7"/>
      <c r="J6" s="27" t="s">
        <v>52</v>
      </c>
    </row>
    <row r="7">
      <c r="A7" s="25"/>
      <c r="B7" s="26"/>
      <c r="C7" s="7"/>
      <c r="D7" s="7"/>
      <c r="E7" s="7"/>
      <c r="F7" s="7"/>
      <c r="G7" s="7"/>
      <c r="H7" s="7" t="s">
        <v>53</v>
      </c>
      <c r="I7" s="7" t="s">
        <v>54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55</v>
      </c>
      <c r="B9" s="50"/>
      <c r="C9" s="32" t="s">
        <v>56</v>
      </c>
      <c r="D9" s="51"/>
      <c r="E9" s="30" t="s">
        <v>57</v>
      </c>
      <c r="F9" s="51"/>
      <c r="G9" s="51"/>
      <c r="H9" s="51"/>
      <c r="I9" s="34">
        <f>SUMIFS(I9:I10,A9:A10,"P")</f>
        <v>0</v>
      </c>
      <c r="J9" s="52"/>
    </row>
    <row r="10">
      <c r="A10" s="30" t="s">
        <v>55</v>
      </c>
      <c r="B10" s="31"/>
      <c r="C10" s="32" t="s">
        <v>69</v>
      </c>
      <c r="D10" s="33"/>
      <c r="E10" s="30" t="s">
        <v>80</v>
      </c>
      <c r="F10" s="33"/>
      <c r="G10" s="33"/>
      <c r="H10" s="33"/>
      <c r="I10" s="34">
        <f>SUMIFS(I11:I16,A11:A16,"P")</f>
        <v>0</v>
      </c>
      <c r="J10" s="35"/>
    </row>
    <row r="11" ht="30">
      <c r="A11" s="36" t="s">
        <v>58</v>
      </c>
      <c r="B11" s="36">
        <v>1</v>
      </c>
      <c r="C11" s="37" t="s">
        <v>150</v>
      </c>
      <c r="D11" s="36" t="s">
        <v>60</v>
      </c>
      <c r="E11" s="38" t="s">
        <v>151</v>
      </c>
      <c r="F11" s="39" t="s">
        <v>83</v>
      </c>
      <c r="G11" s="40">
        <v>19.600000000000001</v>
      </c>
      <c r="H11" s="41">
        <v>0</v>
      </c>
      <c r="I11" s="41">
        <f>ROUND(G11*H11,P4)</f>
        <v>0</v>
      </c>
      <c r="J11" s="36"/>
      <c r="O11" s="42">
        <f>I11*0.21</f>
        <v>0</v>
      </c>
      <c r="P11">
        <v>3</v>
      </c>
    </row>
    <row r="12" ht="105">
      <c r="A12" s="36" t="s">
        <v>63</v>
      </c>
      <c r="B12" s="43"/>
      <c r="C12" s="44"/>
      <c r="D12" s="44"/>
      <c r="E12" s="38" t="s">
        <v>152</v>
      </c>
      <c r="F12" s="44"/>
      <c r="G12" s="44"/>
      <c r="H12" s="44"/>
      <c r="I12" s="44"/>
      <c r="J12" s="46"/>
    </row>
    <row r="13" ht="120">
      <c r="A13" s="36" t="s">
        <v>64</v>
      </c>
      <c r="B13" s="43"/>
      <c r="C13" s="44"/>
      <c r="D13" s="44"/>
      <c r="E13" s="38" t="s">
        <v>128</v>
      </c>
      <c r="F13" s="44"/>
      <c r="G13" s="44"/>
      <c r="H13" s="44"/>
      <c r="I13" s="44"/>
      <c r="J13" s="46"/>
    </row>
    <row r="14">
      <c r="A14" s="36" t="s">
        <v>58</v>
      </c>
      <c r="B14" s="36">
        <v>2</v>
      </c>
      <c r="C14" s="37" t="s">
        <v>153</v>
      </c>
      <c r="D14" s="36" t="s">
        <v>60</v>
      </c>
      <c r="E14" s="38" t="s">
        <v>154</v>
      </c>
      <c r="F14" s="39" t="s">
        <v>83</v>
      </c>
      <c r="G14" s="40">
        <v>85.959999999999994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75">
      <c r="A15" s="36" t="s">
        <v>63</v>
      </c>
      <c r="B15" s="43"/>
      <c r="C15" s="44"/>
      <c r="D15" s="44"/>
      <c r="E15" s="38" t="s">
        <v>155</v>
      </c>
      <c r="F15" s="44"/>
      <c r="G15" s="44"/>
      <c r="H15" s="44"/>
      <c r="I15" s="44"/>
      <c r="J15" s="46"/>
    </row>
    <row r="16" ht="409.5">
      <c r="A16" s="36" t="s">
        <v>64</v>
      </c>
      <c r="B16" s="43"/>
      <c r="C16" s="44"/>
      <c r="D16" s="44"/>
      <c r="E16" s="38" t="s">
        <v>156</v>
      </c>
      <c r="F16" s="44"/>
      <c r="G16" s="44"/>
      <c r="H16" s="44"/>
      <c r="I16" s="44"/>
      <c r="J16" s="46"/>
    </row>
    <row r="17">
      <c r="A17" s="30" t="s">
        <v>55</v>
      </c>
      <c r="B17" s="31"/>
      <c r="C17" s="32" t="s">
        <v>91</v>
      </c>
      <c r="D17" s="33"/>
      <c r="E17" s="30" t="s">
        <v>92</v>
      </c>
      <c r="F17" s="33"/>
      <c r="G17" s="33"/>
      <c r="H17" s="33"/>
      <c r="I17" s="34">
        <f>SUMIFS(I18:I35,A18:A35,"P")</f>
        <v>0</v>
      </c>
      <c r="J17" s="35"/>
    </row>
    <row r="18">
      <c r="A18" s="36" t="s">
        <v>58</v>
      </c>
      <c r="B18" s="36">
        <v>3</v>
      </c>
      <c r="C18" s="37" t="s">
        <v>157</v>
      </c>
      <c r="D18" s="36" t="s">
        <v>60</v>
      </c>
      <c r="E18" s="38" t="s">
        <v>158</v>
      </c>
      <c r="F18" s="39" t="s">
        <v>88</v>
      </c>
      <c r="G18" s="40">
        <v>67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75">
      <c r="A19" s="36" t="s">
        <v>63</v>
      </c>
      <c r="B19" s="43"/>
      <c r="C19" s="44"/>
      <c r="D19" s="44"/>
      <c r="E19" s="38" t="s">
        <v>159</v>
      </c>
      <c r="F19" s="44"/>
      <c r="G19" s="44"/>
      <c r="H19" s="44"/>
      <c r="I19" s="44"/>
      <c r="J19" s="46"/>
    </row>
    <row r="20" ht="90">
      <c r="A20" s="36" t="s">
        <v>64</v>
      </c>
      <c r="B20" s="43"/>
      <c r="C20" s="44"/>
      <c r="D20" s="44"/>
      <c r="E20" s="38" t="s">
        <v>160</v>
      </c>
      <c r="F20" s="44"/>
      <c r="G20" s="44"/>
      <c r="H20" s="44"/>
      <c r="I20" s="44"/>
      <c r="J20" s="46"/>
    </row>
    <row r="21">
      <c r="A21" s="36" t="s">
        <v>58</v>
      </c>
      <c r="B21" s="36">
        <v>4</v>
      </c>
      <c r="C21" s="37" t="s">
        <v>161</v>
      </c>
      <c r="D21" s="36" t="s">
        <v>60</v>
      </c>
      <c r="E21" s="38" t="s">
        <v>162</v>
      </c>
      <c r="F21" s="39" t="s">
        <v>88</v>
      </c>
      <c r="G21" s="40">
        <v>255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75">
      <c r="A22" s="36" t="s">
        <v>63</v>
      </c>
      <c r="B22" s="43"/>
      <c r="C22" s="44"/>
      <c r="D22" s="44"/>
      <c r="E22" s="38" t="s">
        <v>163</v>
      </c>
      <c r="F22" s="44"/>
      <c r="G22" s="44"/>
      <c r="H22" s="44"/>
      <c r="I22" s="44"/>
      <c r="J22" s="46"/>
    </row>
    <row r="23" ht="90">
      <c r="A23" s="36" t="s">
        <v>64</v>
      </c>
      <c r="B23" s="43"/>
      <c r="C23" s="44"/>
      <c r="D23" s="44"/>
      <c r="E23" s="38" t="s">
        <v>160</v>
      </c>
      <c r="F23" s="44"/>
      <c r="G23" s="44"/>
      <c r="H23" s="44"/>
      <c r="I23" s="44"/>
      <c r="J23" s="46"/>
    </row>
    <row r="24">
      <c r="A24" s="36" t="s">
        <v>58</v>
      </c>
      <c r="B24" s="36">
        <v>5</v>
      </c>
      <c r="C24" s="37" t="s">
        <v>164</v>
      </c>
      <c r="D24" s="36" t="s">
        <v>60</v>
      </c>
      <c r="E24" s="38" t="s">
        <v>165</v>
      </c>
      <c r="F24" s="39" t="s">
        <v>88</v>
      </c>
      <c r="G24" s="40">
        <v>276.5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 ht="75">
      <c r="A25" s="36" t="s">
        <v>63</v>
      </c>
      <c r="B25" s="43"/>
      <c r="C25" s="44"/>
      <c r="D25" s="44"/>
      <c r="E25" s="38" t="s">
        <v>166</v>
      </c>
      <c r="F25" s="44"/>
      <c r="G25" s="44"/>
      <c r="H25" s="44"/>
      <c r="I25" s="44"/>
      <c r="J25" s="46"/>
    </row>
    <row r="26" ht="90">
      <c r="A26" s="36" t="s">
        <v>64</v>
      </c>
      <c r="B26" s="43"/>
      <c r="C26" s="44"/>
      <c r="D26" s="44"/>
      <c r="E26" s="38" t="s">
        <v>160</v>
      </c>
      <c r="F26" s="44"/>
      <c r="G26" s="44"/>
      <c r="H26" s="44"/>
      <c r="I26" s="44"/>
      <c r="J26" s="46"/>
    </row>
    <row r="27">
      <c r="A27" s="36" t="s">
        <v>58</v>
      </c>
      <c r="B27" s="36">
        <v>6</v>
      </c>
      <c r="C27" s="37" t="s">
        <v>97</v>
      </c>
      <c r="D27" s="36" t="s">
        <v>60</v>
      </c>
      <c r="E27" s="38" t="s">
        <v>98</v>
      </c>
      <c r="F27" s="39" t="s">
        <v>88</v>
      </c>
      <c r="G27" s="40">
        <v>291.10000000000002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 ht="75">
      <c r="A28" s="36" t="s">
        <v>63</v>
      </c>
      <c r="B28" s="43"/>
      <c r="C28" s="44"/>
      <c r="D28" s="44"/>
      <c r="E28" s="38" t="s">
        <v>167</v>
      </c>
      <c r="F28" s="44"/>
      <c r="G28" s="44"/>
      <c r="H28" s="44"/>
      <c r="I28" s="44"/>
      <c r="J28" s="46"/>
    </row>
    <row r="29" ht="120">
      <c r="A29" s="36" t="s">
        <v>64</v>
      </c>
      <c r="B29" s="43"/>
      <c r="C29" s="44"/>
      <c r="D29" s="44"/>
      <c r="E29" s="38" t="s">
        <v>96</v>
      </c>
      <c r="F29" s="44"/>
      <c r="G29" s="44"/>
      <c r="H29" s="44"/>
      <c r="I29" s="44"/>
      <c r="J29" s="46"/>
    </row>
    <row r="30">
      <c r="A30" s="36" t="s">
        <v>58</v>
      </c>
      <c r="B30" s="36">
        <v>7</v>
      </c>
      <c r="C30" s="37" t="s">
        <v>168</v>
      </c>
      <c r="D30" s="36" t="s">
        <v>60</v>
      </c>
      <c r="E30" s="38" t="s">
        <v>169</v>
      </c>
      <c r="F30" s="39" t="s">
        <v>88</v>
      </c>
      <c r="G30" s="40">
        <v>291.10000000000002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90">
      <c r="A31" s="36" t="s">
        <v>63</v>
      </c>
      <c r="B31" s="43"/>
      <c r="C31" s="44"/>
      <c r="D31" s="44"/>
      <c r="E31" s="38" t="s">
        <v>170</v>
      </c>
      <c r="F31" s="44"/>
      <c r="G31" s="44"/>
      <c r="H31" s="44"/>
      <c r="I31" s="44"/>
      <c r="J31" s="46"/>
    </row>
    <row r="32" ht="195">
      <c r="A32" s="36" t="s">
        <v>64</v>
      </c>
      <c r="B32" s="43"/>
      <c r="C32" s="44"/>
      <c r="D32" s="44"/>
      <c r="E32" s="38" t="s">
        <v>107</v>
      </c>
      <c r="F32" s="44"/>
      <c r="G32" s="44"/>
      <c r="H32" s="44"/>
      <c r="I32" s="44"/>
      <c r="J32" s="46"/>
    </row>
    <row r="33">
      <c r="A33" s="36" t="s">
        <v>58</v>
      </c>
      <c r="B33" s="36">
        <v>8</v>
      </c>
      <c r="C33" s="37" t="s">
        <v>171</v>
      </c>
      <c r="D33" s="36" t="s">
        <v>60</v>
      </c>
      <c r="E33" s="38" t="s">
        <v>172</v>
      </c>
      <c r="F33" s="39" t="s">
        <v>88</v>
      </c>
      <c r="G33" s="40">
        <v>42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 ht="75">
      <c r="A34" s="36" t="s">
        <v>63</v>
      </c>
      <c r="B34" s="43"/>
      <c r="C34" s="44"/>
      <c r="D34" s="44"/>
      <c r="E34" s="38" t="s">
        <v>173</v>
      </c>
      <c r="F34" s="44"/>
      <c r="G34" s="44"/>
      <c r="H34" s="44"/>
      <c r="I34" s="44"/>
      <c r="J34" s="46"/>
    </row>
    <row r="35" ht="195">
      <c r="A35" s="36" t="s">
        <v>64</v>
      </c>
      <c r="B35" s="43"/>
      <c r="C35" s="44"/>
      <c r="D35" s="44"/>
      <c r="E35" s="38" t="s">
        <v>107</v>
      </c>
      <c r="F35" s="44"/>
      <c r="G35" s="44"/>
      <c r="H35" s="44"/>
      <c r="I35" s="44"/>
      <c r="J35" s="46"/>
    </row>
    <row r="36">
      <c r="A36" s="30" t="s">
        <v>55</v>
      </c>
      <c r="B36" s="31"/>
      <c r="C36" s="32" t="s">
        <v>174</v>
      </c>
      <c r="D36" s="33"/>
      <c r="E36" s="30" t="s">
        <v>175</v>
      </c>
      <c r="F36" s="33"/>
      <c r="G36" s="33"/>
      <c r="H36" s="33"/>
      <c r="I36" s="34">
        <f>SUMIFS(I37:I45,A37:A45,"P")</f>
        <v>0</v>
      </c>
      <c r="J36" s="35"/>
    </row>
    <row r="37">
      <c r="A37" s="36" t="s">
        <v>58</v>
      </c>
      <c r="B37" s="36">
        <v>9</v>
      </c>
      <c r="C37" s="37" t="s">
        <v>176</v>
      </c>
      <c r="D37" s="36" t="s">
        <v>60</v>
      </c>
      <c r="E37" s="38" t="s">
        <v>177</v>
      </c>
      <c r="F37" s="39" t="s">
        <v>78</v>
      </c>
      <c r="G37" s="40">
        <v>8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63</v>
      </c>
      <c r="B38" s="43"/>
      <c r="C38" s="44"/>
      <c r="D38" s="44"/>
      <c r="E38" s="45" t="s">
        <v>60</v>
      </c>
      <c r="F38" s="44"/>
      <c r="G38" s="44"/>
      <c r="H38" s="44"/>
      <c r="I38" s="44"/>
      <c r="J38" s="46"/>
    </row>
    <row r="39" ht="75">
      <c r="A39" s="36" t="s">
        <v>64</v>
      </c>
      <c r="B39" s="43"/>
      <c r="C39" s="44"/>
      <c r="D39" s="44"/>
      <c r="E39" s="38" t="s">
        <v>178</v>
      </c>
      <c r="F39" s="44"/>
      <c r="G39" s="44"/>
      <c r="H39" s="44"/>
      <c r="I39" s="44"/>
      <c r="J39" s="46"/>
    </row>
    <row r="40">
      <c r="A40" s="36" t="s">
        <v>58</v>
      </c>
      <c r="B40" s="36">
        <v>10</v>
      </c>
      <c r="C40" s="37" t="s">
        <v>179</v>
      </c>
      <c r="D40" s="36" t="s">
        <v>60</v>
      </c>
      <c r="E40" s="38" t="s">
        <v>180</v>
      </c>
      <c r="F40" s="39" t="s">
        <v>78</v>
      </c>
      <c r="G40" s="40">
        <v>7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63</v>
      </c>
      <c r="B41" s="43"/>
      <c r="C41" s="44"/>
      <c r="D41" s="44"/>
      <c r="E41" s="45" t="s">
        <v>60</v>
      </c>
      <c r="F41" s="44"/>
      <c r="G41" s="44"/>
      <c r="H41" s="44"/>
      <c r="I41" s="44"/>
      <c r="J41" s="46"/>
    </row>
    <row r="42" ht="75">
      <c r="A42" s="36" t="s">
        <v>64</v>
      </c>
      <c r="B42" s="43"/>
      <c r="C42" s="44"/>
      <c r="D42" s="44"/>
      <c r="E42" s="38" t="s">
        <v>178</v>
      </c>
      <c r="F42" s="44"/>
      <c r="G42" s="44"/>
      <c r="H42" s="44"/>
      <c r="I42" s="44"/>
      <c r="J42" s="46"/>
    </row>
    <row r="43">
      <c r="A43" s="36" t="s">
        <v>58</v>
      </c>
      <c r="B43" s="36">
        <v>11</v>
      </c>
      <c r="C43" s="37" t="s">
        <v>181</v>
      </c>
      <c r="D43" s="36" t="s">
        <v>60</v>
      </c>
      <c r="E43" s="38" t="s">
        <v>182</v>
      </c>
      <c r="F43" s="39" t="s">
        <v>78</v>
      </c>
      <c r="G43" s="40">
        <v>6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63</v>
      </c>
      <c r="B44" s="43"/>
      <c r="C44" s="44"/>
      <c r="D44" s="44"/>
      <c r="E44" s="45" t="s">
        <v>60</v>
      </c>
      <c r="F44" s="44"/>
      <c r="G44" s="44"/>
      <c r="H44" s="44"/>
      <c r="I44" s="44"/>
      <c r="J44" s="46"/>
    </row>
    <row r="45" ht="75">
      <c r="A45" s="36" t="s">
        <v>64</v>
      </c>
      <c r="B45" s="43"/>
      <c r="C45" s="44"/>
      <c r="D45" s="44"/>
      <c r="E45" s="38" t="s">
        <v>178</v>
      </c>
      <c r="F45" s="44"/>
      <c r="G45" s="44"/>
      <c r="H45" s="44"/>
      <c r="I45" s="44"/>
      <c r="J45" s="46"/>
    </row>
    <row r="46">
      <c r="A46" s="30" t="s">
        <v>55</v>
      </c>
      <c r="B46" s="31"/>
      <c r="C46" s="32" t="s">
        <v>118</v>
      </c>
      <c r="D46" s="33"/>
      <c r="E46" s="30" t="s">
        <v>119</v>
      </c>
      <c r="F46" s="33"/>
      <c r="G46" s="33"/>
      <c r="H46" s="33"/>
      <c r="I46" s="34">
        <f>SUMIFS(I47:I49,A47:A49,"P")</f>
        <v>0</v>
      </c>
      <c r="J46" s="35"/>
    </row>
    <row r="47">
      <c r="A47" s="36" t="s">
        <v>58</v>
      </c>
      <c r="B47" s="36">
        <v>12</v>
      </c>
      <c r="C47" s="37" t="s">
        <v>183</v>
      </c>
      <c r="D47" s="36" t="s">
        <v>60</v>
      </c>
      <c r="E47" s="38" t="s">
        <v>184</v>
      </c>
      <c r="F47" s="39" t="s">
        <v>116</v>
      </c>
      <c r="G47" s="40">
        <v>428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63</v>
      </c>
      <c r="B48" s="43"/>
      <c r="C48" s="44"/>
      <c r="D48" s="44"/>
      <c r="E48" s="45" t="s">
        <v>60</v>
      </c>
      <c r="F48" s="44"/>
      <c r="G48" s="44"/>
      <c r="H48" s="44"/>
      <c r="I48" s="44"/>
      <c r="J48" s="46"/>
    </row>
    <row r="49" ht="90">
      <c r="A49" s="36" t="s">
        <v>64</v>
      </c>
      <c r="B49" s="47"/>
      <c r="C49" s="48"/>
      <c r="D49" s="48"/>
      <c r="E49" s="38" t="s">
        <v>185</v>
      </c>
      <c r="F49" s="48"/>
      <c r="G49" s="48"/>
      <c r="H49" s="48"/>
      <c r="I49" s="48"/>
      <c r="J4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33</v>
      </c>
      <c r="F2" s="16"/>
      <c r="G2" s="16"/>
      <c r="H2" s="16"/>
      <c r="I2" s="16"/>
      <c r="J2" s="18"/>
    </row>
    <row r="3">
      <c r="A3" s="3" t="s">
        <v>34</v>
      </c>
      <c r="B3" s="19" t="s">
        <v>35</v>
      </c>
      <c r="C3" s="20" t="s">
        <v>36</v>
      </c>
      <c r="D3" s="21"/>
      <c r="E3" s="22" t="s">
        <v>37</v>
      </c>
      <c r="F3" s="16"/>
      <c r="G3" s="16"/>
      <c r="H3" s="23" t="s">
        <v>21</v>
      </c>
      <c r="I3" s="24">
        <f>SUMIFS(I9:I23,A9:A23,"SD")</f>
        <v>0</v>
      </c>
      <c r="J3" s="18"/>
      <c r="O3">
        <v>0</v>
      </c>
      <c r="P3">
        <v>2</v>
      </c>
    </row>
    <row r="4">
      <c r="A4" s="3" t="s">
        <v>38</v>
      </c>
      <c r="B4" s="19" t="s">
        <v>39</v>
      </c>
      <c r="C4" s="20" t="s">
        <v>40</v>
      </c>
      <c r="D4" s="21"/>
      <c r="E4" s="22" t="s">
        <v>41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42</v>
      </c>
      <c r="B5" s="19" t="s">
        <v>43</v>
      </c>
      <c r="C5" s="20" t="s">
        <v>21</v>
      </c>
      <c r="D5" s="21"/>
      <c r="E5" s="22" t="s">
        <v>22</v>
      </c>
      <c r="F5" s="16"/>
      <c r="G5" s="16"/>
      <c r="H5" s="16"/>
      <c r="I5" s="16"/>
      <c r="J5" s="18"/>
      <c r="O5">
        <v>0.20999999999999999</v>
      </c>
    </row>
    <row r="6">
      <c r="A6" s="25" t="s">
        <v>44</v>
      </c>
      <c r="B6" s="26" t="s">
        <v>45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50</v>
      </c>
      <c r="H6" s="7" t="s">
        <v>51</v>
      </c>
      <c r="I6" s="7"/>
      <c r="J6" s="27" t="s">
        <v>52</v>
      </c>
    </row>
    <row r="7">
      <c r="A7" s="25"/>
      <c r="B7" s="26"/>
      <c r="C7" s="7"/>
      <c r="D7" s="7"/>
      <c r="E7" s="7"/>
      <c r="F7" s="7"/>
      <c r="G7" s="7"/>
      <c r="H7" s="7" t="s">
        <v>53</v>
      </c>
      <c r="I7" s="7" t="s">
        <v>54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55</v>
      </c>
      <c r="B9" s="31"/>
      <c r="C9" s="32" t="s">
        <v>56</v>
      </c>
      <c r="D9" s="33"/>
      <c r="E9" s="30" t="s">
        <v>57</v>
      </c>
      <c r="F9" s="33"/>
      <c r="G9" s="33"/>
      <c r="H9" s="33"/>
      <c r="I9" s="34">
        <f>SUMIFS(I10:I12,A10:A12,"P")</f>
        <v>0</v>
      </c>
      <c r="J9" s="35"/>
    </row>
    <row r="10">
      <c r="A10" s="36" t="s">
        <v>58</v>
      </c>
      <c r="B10" s="36">
        <v>1</v>
      </c>
      <c r="C10" s="37" t="s">
        <v>186</v>
      </c>
      <c r="D10" s="36" t="s">
        <v>60</v>
      </c>
      <c r="E10" s="38" t="s">
        <v>187</v>
      </c>
      <c r="F10" s="39" t="s">
        <v>83</v>
      </c>
      <c r="G10" s="40">
        <v>5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60">
      <c r="A11" s="36" t="s">
        <v>63</v>
      </c>
      <c r="B11" s="43"/>
      <c r="C11" s="44"/>
      <c r="D11" s="44"/>
      <c r="E11" s="38" t="s">
        <v>188</v>
      </c>
      <c r="F11" s="44"/>
      <c r="G11" s="44"/>
      <c r="H11" s="44"/>
      <c r="I11" s="44"/>
      <c r="J11" s="46"/>
    </row>
    <row r="12" ht="75">
      <c r="A12" s="36" t="s">
        <v>64</v>
      </c>
      <c r="B12" s="43"/>
      <c r="C12" s="44"/>
      <c r="D12" s="44"/>
      <c r="E12" s="38" t="s">
        <v>189</v>
      </c>
      <c r="F12" s="44"/>
      <c r="G12" s="44"/>
      <c r="H12" s="44"/>
      <c r="I12" s="44"/>
      <c r="J12" s="46"/>
    </row>
    <row r="13">
      <c r="A13" s="30" t="s">
        <v>55</v>
      </c>
      <c r="B13" s="31"/>
      <c r="C13" s="32" t="s">
        <v>69</v>
      </c>
      <c r="D13" s="33"/>
      <c r="E13" s="30" t="s">
        <v>80</v>
      </c>
      <c r="F13" s="33"/>
      <c r="G13" s="33"/>
      <c r="H13" s="33"/>
      <c r="I13" s="34">
        <f>SUMIFS(I14:I19,A14:A19,"P")</f>
        <v>0</v>
      </c>
      <c r="J13" s="35"/>
    </row>
    <row r="14">
      <c r="A14" s="36" t="s">
        <v>58</v>
      </c>
      <c r="B14" s="36">
        <v>2</v>
      </c>
      <c r="C14" s="37" t="s">
        <v>190</v>
      </c>
      <c r="D14" s="36" t="s">
        <v>60</v>
      </c>
      <c r="E14" s="38" t="s">
        <v>191</v>
      </c>
      <c r="F14" s="39" t="s">
        <v>83</v>
      </c>
      <c r="G14" s="40">
        <v>5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63</v>
      </c>
      <c r="B15" s="43"/>
      <c r="C15" s="44"/>
      <c r="D15" s="44"/>
      <c r="E15" s="38" t="s">
        <v>192</v>
      </c>
      <c r="F15" s="44"/>
      <c r="G15" s="44"/>
      <c r="H15" s="44"/>
      <c r="I15" s="44"/>
      <c r="J15" s="46"/>
    </row>
    <row r="16" ht="409.5">
      <c r="A16" s="36" t="s">
        <v>64</v>
      </c>
      <c r="B16" s="43"/>
      <c r="C16" s="44"/>
      <c r="D16" s="44"/>
      <c r="E16" s="38" t="s">
        <v>156</v>
      </c>
      <c r="F16" s="44"/>
      <c r="G16" s="44"/>
      <c r="H16" s="44"/>
      <c r="I16" s="44"/>
      <c r="J16" s="46"/>
    </row>
    <row r="17">
      <c r="A17" s="36" t="s">
        <v>58</v>
      </c>
      <c r="B17" s="36">
        <v>3</v>
      </c>
      <c r="C17" s="37" t="s">
        <v>193</v>
      </c>
      <c r="D17" s="36" t="s">
        <v>60</v>
      </c>
      <c r="E17" s="38" t="s">
        <v>194</v>
      </c>
      <c r="F17" s="39" t="s">
        <v>116</v>
      </c>
      <c r="G17" s="40">
        <v>10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63</v>
      </c>
      <c r="B18" s="43"/>
      <c r="C18" s="44"/>
      <c r="D18" s="44"/>
      <c r="E18" s="45" t="s">
        <v>60</v>
      </c>
      <c r="F18" s="44"/>
      <c r="G18" s="44"/>
      <c r="H18" s="44"/>
      <c r="I18" s="44"/>
      <c r="J18" s="46"/>
    </row>
    <row r="19" ht="120">
      <c r="A19" s="36" t="s">
        <v>64</v>
      </c>
      <c r="B19" s="43"/>
      <c r="C19" s="44"/>
      <c r="D19" s="44"/>
      <c r="E19" s="38" t="s">
        <v>195</v>
      </c>
      <c r="F19" s="44"/>
      <c r="G19" s="44"/>
      <c r="H19" s="44"/>
      <c r="I19" s="44"/>
      <c r="J19" s="46"/>
    </row>
    <row r="20">
      <c r="A20" s="30" t="s">
        <v>55</v>
      </c>
      <c r="B20" s="31"/>
      <c r="C20" s="32" t="s">
        <v>196</v>
      </c>
      <c r="D20" s="33"/>
      <c r="E20" s="30" t="s">
        <v>197</v>
      </c>
      <c r="F20" s="33"/>
      <c r="G20" s="33"/>
      <c r="H20" s="33"/>
      <c r="I20" s="34">
        <f>SUMIFS(I21:I23,A21:A23,"P")</f>
        <v>0</v>
      </c>
      <c r="J20" s="35"/>
    </row>
    <row r="21">
      <c r="A21" s="36" t="s">
        <v>58</v>
      </c>
      <c r="B21" s="36">
        <v>4</v>
      </c>
      <c r="C21" s="37" t="s">
        <v>198</v>
      </c>
      <c r="D21" s="36" t="s">
        <v>60</v>
      </c>
      <c r="E21" s="38" t="s">
        <v>199</v>
      </c>
      <c r="F21" s="39" t="s">
        <v>83</v>
      </c>
      <c r="G21" s="40">
        <v>1.8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45">
      <c r="A22" s="36" t="s">
        <v>63</v>
      </c>
      <c r="B22" s="43"/>
      <c r="C22" s="44"/>
      <c r="D22" s="44"/>
      <c r="E22" s="38" t="s">
        <v>200</v>
      </c>
      <c r="F22" s="44"/>
      <c r="G22" s="44"/>
      <c r="H22" s="44"/>
      <c r="I22" s="44"/>
      <c r="J22" s="46"/>
    </row>
    <row r="23" ht="150">
      <c r="A23" s="36" t="s">
        <v>64</v>
      </c>
      <c r="B23" s="47"/>
      <c r="C23" s="48"/>
      <c r="D23" s="48"/>
      <c r="E23" s="38" t="s">
        <v>201</v>
      </c>
      <c r="F23" s="48"/>
      <c r="G23" s="48"/>
      <c r="H23" s="48"/>
      <c r="I23" s="48"/>
      <c r="J23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33</v>
      </c>
      <c r="F2" s="16"/>
      <c r="G2" s="16"/>
      <c r="H2" s="16"/>
      <c r="I2" s="16"/>
      <c r="J2" s="18"/>
    </row>
    <row r="3">
      <c r="A3" s="3" t="s">
        <v>34</v>
      </c>
      <c r="B3" s="19" t="s">
        <v>35</v>
      </c>
      <c r="C3" s="20" t="s">
        <v>36</v>
      </c>
      <c r="D3" s="21"/>
      <c r="E3" s="22" t="s">
        <v>37</v>
      </c>
      <c r="F3" s="16"/>
      <c r="G3" s="16"/>
      <c r="H3" s="23" t="s">
        <v>23</v>
      </c>
      <c r="I3" s="24">
        <f>SUMIFS(I9:I34,A9:A34,"SD")</f>
        <v>0</v>
      </c>
      <c r="J3" s="18"/>
      <c r="O3">
        <v>0</v>
      </c>
      <c r="P3">
        <v>2</v>
      </c>
    </row>
    <row r="4">
      <c r="A4" s="3" t="s">
        <v>38</v>
      </c>
      <c r="B4" s="19" t="s">
        <v>39</v>
      </c>
      <c r="C4" s="20" t="s">
        <v>40</v>
      </c>
      <c r="D4" s="21"/>
      <c r="E4" s="22" t="s">
        <v>41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42</v>
      </c>
      <c r="B5" s="19" t="s">
        <v>43</v>
      </c>
      <c r="C5" s="20" t="s">
        <v>23</v>
      </c>
      <c r="D5" s="21"/>
      <c r="E5" s="22" t="s">
        <v>24</v>
      </c>
      <c r="F5" s="16"/>
      <c r="G5" s="16"/>
      <c r="H5" s="16"/>
      <c r="I5" s="16"/>
      <c r="J5" s="18"/>
      <c r="O5">
        <v>0.20999999999999999</v>
      </c>
    </row>
    <row r="6">
      <c r="A6" s="25" t="s">
        <v>44</v>
      </c>
      <c r="B6" s="26" t="s">
        <v>45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50</v>
      </c>
      <c r="H6" s="7" t="s">
        <v>51</v>
      </c>
      <c r="I6" s="7"/>
      <c r="J6" s="27" t="s">
        <v>52</v>
      </c>
    </row>
    <row r="7">
      <c r="A7" s="25"/>
      <c r="B7" s="26"/>
      <c r="C7" s="7"/>
      <c r="D7" s="7"/>
      <c r="E7" s="7"/>
      <c r="F7" s="7"/>
      <c r="G7" s="7"/>
      <c r="H7" s="7" t="s">
        <v>53</v>
      </c>
      <c r="I7" s="7" t="s">
        <v>54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55</v>
      </c>
      <c r="B9" s="31"/>
      <c r="C9" s="32" t="s">
        <v>56</v>
      </c>
      <c r="D9" s="33"/>
      <c r="E9" s="30" t="s">
        <v>57</v>
      </c>
      <c r="F9" s="33"/>
      <c r="G9" s="33"/>
      <c r="H9" s="33"/>
      <c r="I9" s="34">
        <f>SUMIFS(I10:I12,A10:A12,"P")</f>
        <v>0</v>
      </c>
      <c r="J9" s="35"/>
    </row>
    <row r="10">
      <c r="A10" s="36" t="s">
        <v>58</v>
      </c>
      <c r="B10" s="36">
        <v>1</v>
      </c>
      <c r="C10" s="37" t="s">
        <v>186</v>
      </c>
      <c r="D10" s="36" t="s">
        <v>60</v>
      </c>
      <c r="E10" s="38" t="s">
        <v>187</v>
      </c>
      <c r="F10" s="39" t="s">
        <v>83</v>
      </c>
      <c r="G10" s="40">
        <v>3.7200000000000002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60">
      <c r="A11" s="36" t="s">
        <v>63</v>
      </c>
      <c r="B11" s="43"/>
      <c r="C11" s="44"/>
      <c r="D11" s="44"/>
      <c r="E11" s="38" t="s">
        <v>202</v>
      </c>
      <c r="F11" s="44"/>
      <c r="G11" s="44"/>
      <c r="H11" s="44"/>
      <c r="I11" s="44"/>
      <c r="J11" s="46"/>
    </row>
    <row r="12" ht="75">
      <c r="A12" s="36" t="s">
        <v>64</v>
      </c>
      <c r="B12" s="43"/>
      <c r="C12" s="44"/>
      <c r="D12" s="44"/>
      <c r="E12" s="38" t="s">
        <v>189</v>
      </c>
      <c r="F12" s="44"/>
      <c r="G12" s="44"/>
      <c r="H12" s="44"/>
      <c r="I12" s="44"/>
      <c r="J12" s="46"/>
    </row>
    <row r="13">
      <c r="A13" s="30" t="s">
        <v>55</v>
      </c>
      <c r="B13" s="31"/>
      <c r="C13" s="32" t="s">
        <v>69</v>
      </c>
      <c r="D13" s="33"/>
      <c r="E13" s="30" t="s">
        <v>80</v>
      </c>
      <c r="F13" s="33"/>
      <c r="G13" s="33"/>
      <c r="H13" s="33"/>
      <c r="I13" s="34">
        <f>SUMIFS(I14:I19,A14:A19,"P")</f>
        <v>0</v>
      </c>
      <c r="J13" s="35"/>
    </row>
    <row r="14">
      <c r="A14" s="36" t="s">
        <v>58</v>
      </c>
      <c r="B14" s="36">
        <v>2</v>
      </c>
      <c r="C14" s="37" t="s">
        <v>190</v>
      </c>
      <c r="D14" s="36" t="s">
        <v>60</v>
      </c>
      <c r="E14" s="38" t="s">
        <v>191</v>
      </c>
      <c r="F14" s="39" t="s">
        <v>83</v>
      </c>
      <c r="G14" s="40">
        <v>3.7200000000000002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45">
      <c r="A15" s="36" t="s">
        <v>63</v>
      </c>
      <c r="B15" s="43"/>
      <c r="C15" s="44"/>
      <c r="D15" s="44"/>
      <c r="E15" s="38" t="s">
        <v>203</v>
      </c>
      <c r="F15" s="44"/>
      <c r="G15" s="44"/>
      <c r="H15" s="44"/>
      <c r="I15" s="44"/>
      <c r="J15" s="46"/>
    </row>
    <row r="16" ht="409.5">
      <c r="A16" s="36" t="s">
        <v>64</v>
      </c>
      <c r="B16" s="43"/>
      <c r="C16" s="44"/>
      <c r="D16" s="44"/>
      <c r="E16" s="38" t="s">
        <v>156</v>
      </c>
      <c r="F16" s="44"/>
      <c r="G16" s="44"/>
      <c r="H16" s="44"/>
      <c r="I16" s="44"/>
      <c r="J16" s="46"/>
    </row>
    <row r="17">
      <c r="A17" s="36" t="s">
        <v>58</v>
      </c>
      <c r="B17" s="36">
        <v>3</v>
      </c>
      <c r="C17" s="37" t="s">
        <v>193</v>
      </c>
      <c r="D17" s="36" t="s">
        <v>60</v>
      </c>
      <c r="E17" s="38" t="s">
        <v>194</v>
      </c>
      <c r="F17" s="39" t="s">
        <v>116</v>
      </c>
      <c r="G17" s="40">
        <v>10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63</v>
      </c>
      <c r="B18" s="43"/>
      <c r="C18" s="44"/>
      <c r="D18" s="44"/>
      <c r="E18" s="45" t="s">
        <v>60</v>
      </c>
      <c r="F18" s="44"/>
      <c r="G18" s="44"/>
      <c r="H18" s="44"/>
      <c r="I18" s="44"/>
      <c r="J18" s="46"/>
    </row>
    <row r="19" ht="120">
      <c r="A19" s="36" t="s">
        <v>64</v>
      </c>
      <c r="B19" s="43"/>
      <c r="C19" s="44"/>
      <c r="D19" s="44"/>
      <c r="E19" s="38" t="s">
        <v>195</v>
      </c>
      <c r="F19" s="44"/>
      <c r="G19" s="44"/>
      <c r="H19" s="44"/>
      <c r="I19" s="44"/>
      <c r="J19" s="46"/>
    </row>
    <row r="20">
      <c r="A20" s="30" t="s">
        <v>55</v>
      </c>
      <c r="B20" s="31"/>
      <c r="C20" s="32" t="s">
        <v>204</v>
      </c>
      <c r="D20" s="33"/>
      <c r="E20" s="30" t="s">
        <v>205</v>
      </c>
      <c r="F20" s="33"/>
      <c r="G20" s="33"/>
      <c r="H20" s="33"/>
      <c r="I20" s="34">
        <f>SUMIFS(I21:I26,A21:A26,"P")</f>
        <v>0</v>
      </c>
      <c r="J20" s="35"/>
    </row>
    <row r="21">
      <c r="A21" s="36" t="s">
        <v>58</v>
      </c>
      <c r="B21" s="36">
        <v>4</v>
      </c>
      <c r="C21" s="37" t="s">
        <v>206</v>
      </c>
      <c r="D21" s="36" t="s">
        <v>60</v>
      </c>
      <c r="E21" s="38" t="s">
        <v>207</v>
      </c>
      <c r="F21" s="39" t="s">
        <v>88</v>
      </c>
      <c r="G21" s="40">
        <v>4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63</v>
      </c>
      <c r="B22" s="43"/>
      <c r="C22" s="44"/>
      <c r="D22" s="44"/>
      <c r="E22" s="45" t="s">
        <v>60</v>
      </c>
      <c r="F22" s="44"/>
      <c r="G22" s="44"/>
      <c r="H22" s="44"/>
      <c r="I22" s="44"/>
      <c r="J22" s="46"/>
    </row>
    <row r="23" ht="105">
      <c r="A23" s="36" t="s">
        <v>64</v>
      </c>
      <c r="B23" s="43"/>
      <c r="C23" s="44"/>
      <c r="D23" s="44"/>
      <c r="E23" s="38" t="s">
        <v>208</v>
      </c>
      <c r="F23" s="44"/>
      <c r="G23" s="44"/>
      <c r="H23" s="44"/>
      <c r="I23" s="44"/>
      <c r="J23" s="46"/>
    </row>
    <row r="24">
      <c r="A24" s="36" t="s">
        <v>58</v>
      </c>
      <c r="B24" s="36">
        <v>5</v>
      </c>
      <c r="C24" s="37" t="s">
        <v>209</v>
      </c>
      <c r="D24" s="36" t="s">
        <v>60</v>
      </c>
      <c r="E24" s="38" t="s">
        <v>210</v>
      </c>
      <c r="F24" s="39" t="s">
        <v>116</v>
      </c>
      <c r="G24" s="40">
        <v>4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63</v>
      </c>
      <c r="B25" s="43"/>
      <c r="C25" s="44"/>
      <c r="D25" s="44"/>
      <c r="E25" s="45" t="s">
        <v>60</v>
      </c>
      <c r="F25" s="44"/>
      <c r="G25" s="44"/>
      <c r="H25" s="44"/>
      <c r="I25" s="44"/>
      <c r="J25" s="46"/>
    </row>
    <row r="26" ht="225">
      <c r="A26" s="36" t="s">
        <v>64</v>
      </c>
      <c r="B26" s="43"/>
      <c r="C26" s="44"/>
      <c r="D26" s="44"/>
      <c r="E26" s="38" t="s">
        <v>211</v>
      </c>
      <c r="F26" s="44"/>
      <c r="G26" s="44"/>
      <c r="H26" s="44"/>
      <c r="I26" s="44"/>
      <c r="J26" s="46"/>
    </row>
    <row r="27">
      <c r="A27" s="30" t="s">
        <v>55</v>
      </c>
      <c r="B27" s="31"/>
      <c r="C27" s="32" t="s">
        <v>196</v>
      </c>
      <c r="D27" s="33"/>
      <c r="E27" s="30" t="s">
        <v>197</v>
      </c>
      <c r="F27" s="33"/>
      <c r="G27" s="33"/>
      <c r="H27" s="33"/>
      <c r="I27" s="34">
        <f>SUMIFS(I28:I30,A28:A30,"P")</f>
        <v>0</v>
      </c>
      <c r="J27" s="35"/>
    </row>
    <row r="28">
      <c r="A28" s="36" t="s">
        <v>58</v>
      </c>
      <c r="B28" s="36">
        <v>6</v>
      </c>
      <c r="C28" s="37" t="s">
        <v>198</v>
      </c>
      <c r="D28" s="36" t="s">
        <v>60</v>
      </c>
      <c r="E28" s="38" t="s">
        <v>199</v>
      </c>
      <c r="F28" s="39" t="s">
        <v>83</v>
      </c>
      <c r="G28" s="40">
        <v>2.52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 ht="45">
      <c r="A29" s="36" t="s">
        <v>63</v>
      </c>
      <c r="B29" s="43"/>
      <c r="C29" s="44"/>
      <c r="D29" s="44"/>
      <c r="E29" s="38" t="s">
        <v>212</v>
      </c>
      <c r="F29" s="44"/>
      <c r="G29" s="44"/>
      <c r="H29" s="44"/>
      <c r="I29" s="44"/>
      <c r="J29" s="46"/>
    </row>
    <row r="30" ht="150">
      <c r="A30" s="36" t="s">
        <v>64</v>
      </c>
      <c r="B30" s="43"/>
      <c r="C30" s="44"/>
      <c r="D30" s="44"/>
      <c r="E30" s="38" t="s">
        <v>201</v>
      </c>
      <c r="F30" s="44"/>
      <c r="G30" s="44"/>
      <c r="H30" s="44"/>
      <c r="I30" s="44"/>
      <c r="J30" s="46"/>
    </row>
    <row r="31">
      <c r="A31" s="30" t="s">
        <v>55</v>
      </c>
      <c r="B31" s="31"/>
      <c r="C31" s="32" t="s">
        <v>174</v>
      </c>
      <c r="D31" s="33"/>
      <c r="E31" s="30" t="s">
        <v>175</v>
      </c>
      <c r="F31" s="33"/>
      <c r="G31" s="33"/>
      <c r="H31" s="33"/>
      <c r="I31" s="34">
        <f>SUMIFS(I32:I34,A32:A34,"P")</f>
        <v>0</v>
      </c>
      <c r="J31" s="35"/>
    </row>
    <row r="32">
      <c r="A32" s="36" t="s">
        <v>58</v>
      </c>
      <c r="B32" s="36">
        <v>7</v>
      </c>
      <c r="C32" s="37" t="s">
        <v>213</v>
      </c>
      <c r="D32" s="36" t="s">
        <v>60</v>
      </c>
      <c r="E32" s="38" t="s">
        <v>214</v>
      </c>
      <c r="F32" s="39" t="s">
        <v>78</v>
      </c>
      <c r="G32" s="40">
        <v>1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63</v>
      </c>
      <c r="B33" s="43"/>
      <c r="C33" s="44"/>
      <c r="D33" s="44"/>
      <c r="E33" s="38" t="s">
        <v>215</v>
      </c>
      <c r="F33" s="44"/>
      <c r="G33" s="44"/>
      <c r="H33" s="44"/>
      <c r="I33" s="44"/>
      <c r="J33" s="46"/>
    </row>
    <row r="34" ht="135">
      <c r="A34" s="36" t="s">
        <v>64</v>
      </c>
      <c r="B34" s="47"/>
      <c r="C34" s="48"/>
      <c r="D34" s="48"/>
      <c r="E34" s="38" t="s">
        <v>216</v>
      </c>
      <c r="F34" s="48"/>
      <c r="G34" s="48"/>
      <c r="H34" s="48"/>
      <c r="I34" s="48"/>
      <c r="J34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33</v>
      </c>
      <c r="F2" s="16"/>
      <c r="G2" s="16"/>
      <c r="H2" s="16"/>
      <c r="I2" s="16"/>
      <c r="J2" s="18"/>
    </row>
    <row r="3">
      <c r="A3" s="3" t="s">
        <v>34</v>
      </c>
      <c r="B3" s="19" t="s">
        <v>35</v>
      </c>
      <c r="C3" s="20" t="s">
        <v>36</v>
      </c>
      <c r="D3" s="21"/>
      <c r="E3" s="22" t="s">
        <v>37</v>
      </c>
      <c r="F3" s="16"/>
      <c r="G3" s="16"/>
      <c r="H3" s="23" t="s">
        <v>25</v>
      </c>
      <c r="I3" s="24">
        <f>SUMIFS(I9:I34,A9:A34,"SD")</f>
        <v>0</v>
      </c>
      <c r="J3" s="18"/>
      <c r="O3">
        <v>0</v>
      </c>
      <c r="P3">
        <v>2</v>
      </c>
    </row>
    <row r="4">
      <c r="A4" s="3" t="s">
        <v>38</v>
      </c>
      <c r="B4" s="19" t="s">
        <v>39</v>
      </c>
      <c r="C4" s="20" t="s">
        <v>40</v>
      </c>
      <c r="D4" s="21"/>
      <c r="E4" s="22" t="s">
        <v>41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42</v>
      </c>
      <c r="B5" s="19" t="s">
        <v>43</v>
      </c>
      <c r="C5" s="20" t="s">
        <v>25</v>
      </c>
      <c r="D5" s="21"/>
      <c r="E5" s="22" t="s">
        <v>26</v>
      </c>
      <c r="F5" s="16"/>
      <c r="G5" s="16"/>
      <c r="H5" s="16"/>
      <c r="I5" s="16"/>
      <c r="J5" s="18"/>
      <c r="O5">
        <v>0.20999999999999999</v>
      </c>
    </row>
    <row r="6">
      <c r="A6" s="25" t="s">
        <v>44</v>
      </c>
      <c r="B6" s="26" t="s">
        <v>45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50</v>
      </c>
      <c r="H6" s="7" t="s">
        <v>51</v>
      </c>
      <c r="I6" s="7"/>
      <c r="J6" s="27" t="s">
        <v>52</v>
      </c>
    </row>
    <row r="7">
      <c r="A7" s="25"/>
      <c r="B7" s="26"/>
      <c r="C7" s="7"/>
      <c r="D7" s="7"/>
      <c r="E7" s="7"/>
      <c r="F7" s="7"/>
      <c r="G7" s="7"/>
      <c r="H7" s="7" t="s">
        <v>53</v>
      </c>
      <c r="I7" s="7" t="s">
        <v>54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55</v>
      </c>
      <c r="B9" s="31"/>
      <c r="C9" s="32" t="s">
        <v>56</v>
      </c>
      <c r="D9" s="33"/>
      <c r="E9" s="30" t="s">
        <v>57</v>
      </c>
      <c r="F9" s="33"/>
      <c r="G9" s="33"/>
      <c r="H9" s="33"/>
      <c r="I9" s="34">
        <f>SUMIFS(I10:I12,A10:A12,"P")</f>
        <v>0</v>
      </c>
      <c r="J9" s="35"/>
    </row>
    <row r="10">
      <c r="A10" s="36" t="s">
        <v>58</v>
      </c>
      <c r="B10" s="36">
        <v>1</v>
      </c>
      <c r="C10" s="37" t="s">
        <v>186</v>
      </c>
      <c r="D10" s="36" t="s">
        <v>60</v>
      </c>
      <c r="E10" s="38" t="s">
        <v>187</v>
      </c>
      <c r="F10" s="39" t="s">
        <v>83</v>
      </c>
      <c r="G10" s="40">
        <v>4.1399999999999997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75">
      <c r="A11" s="36" t="s">
        <v>63</v>
      </c>
      <c r="B11" s="43"/>
      <c r="C11" s="44"/>
      <c r="D11" s="44"/>
      <c r="E11" s="38" t="s">
        <v>217</v>
      </c>
      <c r="F11" s="44"/>
      <c r="G11" s="44"/>
      <c r="H11" s="44"/>
      <c r="I11" s="44"/>
      <c r="J11" s="46"/>
    </row>
    <row r="12" ht="75">
      <c r="A12" s="36" t="s">
        <v>64</v>
      </c>
      <c r="B12" s="43"/>
      <c r="C12" s="44"/>
      <c r="D12" s="44"/>
      <c r="E12" s="38" t="s">
        <v>189</v>
      </c>
      <c r="F12" s="44"/>
      <c r="G12" s="44"/>
      <c r="H12" s="44"/>
      <c r="I12" s="44"/>
      <c r="J12" s="46"/>
    </row>
    <row r="13">
      <c r="A13" s="30" t="s">
        <v>55</v>
      </c>
      <c r="B13" s="31"/>
      <c r="C13" s="32" t="s">
        <v>69</v>
      </c>
      <c r="D13" s="33"/>
      <c r="E13" s="30" t="s">
        <v>80</v>
      </c>
      <c r="F13" s="33"/>
      <c r="G13" s="33"/>
      <c r="H13" s="33"/>
      <c r="I13" s="34">
        <f>SUMIFS(I14:I19,A14:A19,"P")</f>
        <v>0</v>
      </c>
      <c r="J13" s="35"/>
    </row>
    <row r="14">
      <c r="A14" s="36" t="s">
        <v>58</v>
      </c>
      <c r="B14" s="36">
        <v>2</v>
      </c>
      <c r="C14" s="37" t="s">
        <v>190</v>
      </c>
      <c r="D14" s="36" t="s">
        <v>60</v>
      </c>
      <c r="E14" s="38" t="s">
        <v>191</v>
      </c>
      <c r="F14" s="39" t="s">
        <v>83</v>
      </c>
      <c r="G14" s="40">
        <v>4.1399999999999997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45">
      <c r="A15" s="36" t="s">
        <v>63</v>
      </c>
      <c r="B15" s="43"/>
      <c r="C15" s="44"/>
      <c r="D15" s="44"/>
      <c r="E15" s="38" t="s">
        <v>218</v>
      </c>
      <c r="F15" s="44"/>
      <c r="G15" s="44"/>
      <c r="H15" s="44"/>
      <c r="I15" s="44"/>
      <c r="J15" s="46"/>
    </row>
    <row r="16" ht="409.5">
      <c r="A16" s="36" t="s">
        <v>64</v>
      </c>
      <c r="B16" s="43"/>
      <c r="C16" s="44"/>
      <c r="D16" s="44"/>
      <c r="E16" s="38" t="s">
        <v>156</v>
      </c>
      <c r="F16" s="44"/>
      <c r="G16" s="44"/>
      <c r="H16" s="44"/>
      <c r="I16" s="44"/>
      <c r="J16" s="46"/>
    </row>
    <row r="17">
      <c r="A17" s="36" t="s">
        <v>58</v>
      </c>
      <c r="B17" s="36">
        <v>3</v>
      </c>
      <c r="C17" s="37" t="s">
        <v>193</v>
      </c>
      <c r="D17" s="36" t="s">
        <v>60</v>
      </c>
      <c r="E17" s="38" t="s">
        <v>194</v>
      </c>
      <c r="F17" s="39" t="s">
        <v>116</v>
      </c>
      <c r="G17" s="40">
        <v>10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63</v>
      </c>
      <c r="B18" s="43"/>
      <c r="C18" s="44"/>
      <c r="D18" s="44"/>
      <c r="E18" s="45" t="s">
        <v>60</v>
      </c>
      <c r="F18" s="44"/>
      <c r="G18" s="44"/>
      <c r="H18" s="44"/>
      <c r="I18" s="44"/>
      <c r="J18" s="46"/>
    </row>
    <row r="19" ht="120">
      <c r="A19" s="36" t="s">
        <v>64</v>
      </c>
      <c r="B19" s="43"/>
      <c r="C19" s="44"/>
      <c r="D19" s="44"/>
      <c r="E19" s="38" t="s">
        <v>195</v>
      </c>
      <c r="F19" s="44"/>
      <c r="G19" s="44"/>
      <c r="H19" s="44"/>
      <c r="I19" s="44"/>
      <c r="J19" s="46"/>
    </row>
    <row r="20">
      <c r="A20" s="30" t="s">
        <v>55</v>
      </c>
      <c r="B20" s="31"/>
      <c r="C20" s="32" t="s">
        <v>204</v>
      </c>
      <c r="D20" s="33"/>
      <c r="E20" s="30" t="s">
        <v>205</v>
      </c>
      <c r="F20" s="33"/>
      <c r="G20" s="33"/>
      <c r="H20" s="33"/>
      <c r="I20" s="34">
        <f>SUMIFS(I21:I26,A21:A26,"P")</f>
        <v>0</v>
      </c>
      <c r="J20" s="35"/>
    </row>
    <row r="21">
      <c r="A21" s="36" t="s">
        <v>58</v>
      </c>
      <c r="B21" s="36">
        <v>4</v>
      </c>
      <c r="C21" s="37" t="s">
        <v>206</v>
      </c>
      <c r="D21" s="36" t="s">
        <v>60</v>
      </c>
      <c r="E21" s="38" t="s">
        <v>207</v>
      </c>
      <c r="F21" s="39" t="s">
        <v>88</v>
      </c>
      <c r="G21" s="40">
        <v>3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63</v>
      </c>
      <c r="B22" s="43"/>
      <c r="C22" s="44"/>
      <c r="D22" s="44"/>
      <c r="E22" s="45" t="s">
        <v>60</v>
      </c>
      <c r="F22" s="44"/>
      <c r="G22" s="44"/>
      <c r="H22" s="44"/>
      <c r="I22" s="44"/>
      <c r="J22" s="46"/>
    </row>
    <row r="23" ht="105">
      <c r="A23" s="36" t="s">
        <v>64</v>
      </c>
      <c r="B23" s="43"/>
      <c r="C23" s="44"/>
      <c r="D23" s="44"/>
      <c r="E23" s="38" t="s">
        <v>208</v>
      </c>
      <c r="F23" s="44"/>
      <c r="G23" s="44"/>
      <c r="H23" s="44"/>
      <c r="I23" s="44"/>
      <c r="J23" s="46"/>
    </row>
    <row r="24">
      <c r="A24" s="36" t="s">
        <v>58</v>
      </c>
      <c r="B24" s="36">
        <v>5</v>
      </c>
      <c r="C24" s="37" t="s">
        <v>209</v>
      </c>
      <c r="D24" s="36" t="s">
        <v>60</v>
      </c>
      <c r="E24" s="38" t="s">
        <v>210</v>
      </c>
      <c r="F24" s="39" t="s">
        <v>116</v>
      </c>
      <c r="G24" s="40">
        <v>3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63</v>
      </c>
      <c r="B25" s="43"/>
      <c r="C25" s="44"/>
      <c r="D25" s="44"/>
      <c r="E25" s="45" t="s">
        <v>60</v>
      </c>
      <c r="F25" s="44"/>
      <c r="G25" s="44"/>
      <c r="H25" s="44"/>
      <c r="I25" s="44"/>
      <c r="J25" s="46"/>
    </row>
    <row r="26" ht="225">
      <c r="A26" s="36" t="s">
        <v>64</v>
      </c>
      <c r="B26" s="43"/>
      <c r="C26" s="44"/>
      <c r="D26" s="44"/>
      <c r="E26" s="38" t="s">
        <v>211</v>
      </c>
      <c r="F26" s="44"/>
      <c r="G26" s="44"/>
      <c r="H26" s="44"/>
      <c r="I26" s="44"/>
      <c r="J26" s="46"/>
    </row>
    <row r="27">
      <c r="A27" s="30" t="s">
        <v>55</v>
      </c>
      <c r="B27" s="31"/>
      <c r="C27" s="32" t="s">
        <v>196</v>
      </c>
      <c r="D27" s="33"/>
      <c r="E27" s="30" t="s">
        <v>197</v>
      </c>
      <c r="F27" s="33"/>
      <c r="G27" s="33"/>
      <c r="H27" s="33"/>
      <c r="I27" s="34">
        <f>SUMIFS(I28:I30,A28:A30,"P")</f>
        <v>0</v>
      </c>
      <c r="J27" s="35"/>
    </row>
    <row r="28">
      <c r="A28" s="36" t="s">
        <v>58</v>
      </c>
      <c r="B28" s="36">
        <v>6</v>
      </c>
      <c r="C28" s="37" t="s">
        <v>198</v>
      </c>
      <c r="D28" s="36" t="s">
        <v>60</v>
      </c>
      <c r="E28" s="38" t="s">
        <v>199</v>
      </c>
      <c r="F28" s="39" t="s">
        <v>83</v>
      </c>
      <c r="G28" s="40">
        <v>2.52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 ht="45">
      <c r="A29" s="36" t="s">
        <v>63</v>
      </c>
      <c r="B29" s="43"/>
      <c r="C29" s="44"/>
      <c r="D29" s="44"/>
      <c r="E29" s="38" t="s">
        <v>212</v>
      </c>
      <c r="F29" s="44"/>
      <c r="G29" s="44"/>
      <c r="H29" s="44"/>
      <c r="I29" s="44"/>
      <c r="J29" s="46"/>
    </row>
    <row r="30" ht="150">
      <c r="A30" s="36" t="s">
        <v>64</v>
      </c>
      <c r="B30" s="43"/>
      <c r="C30" s="44"/>
      <c r="D30" s="44"/>
      <c r="E30" s="38" t="s">
        <v>201</v>
      </c>
      <c r="F30" s="44"/>
      <c r="G30" s="44"/>
      <c r="H30" s="44"/>
      <c r="I30" s="44"/>
      <c r="J30" s="46"/>
    </row>
    <row r="31">
      <c r="A31" s="30" t="s">
        <v>55</v>
      </c>
      <c r="B31" s="31"/>
      <c r="C31" s="32" t="s">
        <v>118</v>
      </c>
      <c r="D31" s="33"/>
      <c r="E31" s="30" t="s">
        <v>119</v>
      </c>
      <c r="F31" s="33"/>
      <c r="G31" s="33"/>
      <c r="H31" s="33"/>
      <c r="I31" s="34">
        <f>SUMIFS(I32:I34,A32:A34,"P")</f>
        <v>0</v>
      </c>
      <c r="J31" s="35"/>
    </row>
    <row r="32">
      <c r="A32" s="36" t="s">
        <v>58</v>
      </c>
      <c r="B32" s="36">
        <v>7</v>
      </c>
      <c r="C32" s="37" t="s">
        <v>219</v>
      </c>
      <c r="D32" s="36" t="s">
        <v>60</v>
      </c>
      <c r="E32" s="38" t="s">
        <v>220</v>
      </c>
      <c r="F32" s="39" t="s">
        <v>83</v>
      </c>
      <c r="G32" s="40">
        <v>0.0030000000000000001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63</v>
      </c>
      <c r="B33" s="43"/>
      <c r="C33" s="44"/>
      <c r="D33" s="44"/>
      <c r="E33" s="45" t="s">
        <v>60</v>
      </c>
      <c r="F33" s="44"/>
      <c r="G33" s="44"/>
      <c r="H33" s="44"/>
      <c r="I33" s="44"/>
      <c r="J33" s="46"/>
    </row>
    <row r="34" ht="150">
      <c r="A34" s="36" t="s">
        <v>64</v>
      </c>
      <c r="B34" s="47"/>
      <c r="C34" s="48"/>
      <c r="D34" s="48"/>
      <c r="E34" s="38" t="s">
        <v>221</v>
      </c>
      <c r="F34" s="48"/>
      <c r="G34" s="48"/>
      <c r="H34" s="48"/>
      <c r="I34" s="48"/>
      <c r="J34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Matějíčková Veronika</dc:creator>
  <cp:lastModifiedBy>Matějíčková Veronika</cp:lastModifiedBy>
  <dcterms:created xsi:type="dcterms:W3CDTF">2025-06-16T09:22:25Z</dcterms:created>
  <dcterms:modified xsi:type="dcterms:W3CDTF">2025-06-16T09:22:25Z</dcterms:modified>
</cp:coreProperties>
</file>