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Kraj\TSU\z TSÚ na OO a zpět\STAVBY 2025\4 Stavby D1A\II-360 Radešínská Svratka - zárubní zeď (havárie)\Soupis prací\"/>
    </mc:Choice>
  </mc:AlternateContent>
  <bookViews>
    <workbookView xWindow="0" yWindow="0" windowWidth="21576" windowHeight="8568"/>
  </bookViews>
  <sheets>
    <sheet name="Rekapitulace" sheetId="4" r:id="rId1"/>
    <sheet name="SO 101" sheetId="2" r:id="rId2"/>
    <sheet name="SO 901" sheetId="3" r:id="rId3"/>
  </sheets>
  <calcPr calcId="162913"/>
</workbook>
</file>

<file path=xl/calcChain.xml><?xml version="1.0" encoding="utf-8"?>
<calcChain xmlns="http://schemas.openxmlformats.org/spreadsheetml/2006/main">
  <c r="I8" i="3" l="1"/>
  <c r="I3" i="3" s="1"/>
  <c r="C11" i="4" s="1"/>
  <c r="I12" i="3"/>
  <c r="O12" i="3" s="1"/>
  <c r="O9" i="3"/>
  <c r="D11" i="4" s="1"/>
  <c r="I9" i="3"/>
  <c r="I163" i="2"/>
  <c r="O163" i="2" s="1"/>
  <c r="I158" i="2"/>
  <c r="I157" i="2" s="1"/>
  <c r="I153" i="2"/>
  <c r="O153" i="2" s="1"/>
  <c r="I149" i="2"/>
  <c r="I148" i="2" s="1"/>
  <c r="I147" i="2"/>
  <c r="O143" i="2"/>
  <c r="I143" i="2"/>
  <c r="I139" i="2"/>
  <c r="O139" i="2" s="1"/>
  <c r="I135" i="2"/>
  <c r="O135" i="2" s="1"/>
  <c r="I131" i="2"/>
  <c r="I130" i="2" s="1"/>
  <c r="I126" i="2"/>
  <c r="O126" i="2" s="1"/>
  <c r="I122" i="2"/>
  <c r="O122" i="2" s="1"/>
  <c r="I118" i="2"/>
  <c r="O118" i="2" s="1"/>
  <c r="I114" i="2"/>
  <c r="O114" i="2" s="1"/>
  <c r="I110" i="2"/>
  <c r="O110" i="2" s="1"/>
  <c r="I105" i="2"/>
  <c r="I104" i="2" s="1"/>
  <c r="I103" i="2"/>
  <c r="O99" i="2"/>
  <c r="I99" i="2"/>
  <c r="I95" i="2"/>
  <c r="O95" i="2" s="1"/>
  <c r="I91" i="2"/>
  <c r="O91" i="2" s="1"/>
  <c r="I87" i="2"/>
  <c r="O87" i="2" s="1"/>
  <c r="I82" i="2"/>
  <c r="O82" i="2" s="1"/>
  <c r="I78" i="2"/>
  <c r="O78" i="2" s="1"/>
  <c r="I74" i="2"/>
  <c r="O74" i="2" s="1"/>
  <c r="I70" i="2"/>
  <c r="O70" i="2" s="1"/>
  <c r="I66" i="2"/>
  <c r="O66" i="2" s="1"/>
  <c r="I62" i="2"/>
  <c r="O62" i="2" s="1"/>
  <c r="I58" i="2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O34" i="2" s="1"/>
  <c r="I29" i="2"/>
  <c r="O29" i="2" s="1"/>
  <c r="I25" i="2"/>
  <c r="O25" i="2" s="1"/>
  <c r="O21" i="2"/>
  <c r="I21" i="2"/>
  <c r="I17" i="2"/>
  <c r="O17" i="2" s="1"/>
  <c r="I13" i="2"/>
  <c r="O13" i="2" s="1"/>
  <c r="I9" i="2"/>
  <c r="O9" i="2" s="1"/>
  <c r="D10" i="4" l="1"/>
  <c r="E11" i="4"/>
  <c r="I162" i="2"/>
  <c r="O105" i="2"/>
  <c r="O149" i="2"/>
  <c r="I8" i="2"/>
  <c r="I3" i="2" s="1"/>
  <c r="C10" i="4" s="1"/>
  <c r="I33" i="2"/>
  <c r="I109" i="2"/>
  <c r="I86" i="2"/>
  <c r="O131" i="2"/>
  <c r="O158" i="2"/>
  <c r="E10" i="4" l="1"/>
  <c r="C7" i="4" s="1"/>
  <c r="C6" i="4"/>
</calcChain>
</file>

<file path=xl/sharedStrings.xml><?xml version="1.0" encoding="utf-8"?>
<sst xmlns="http://schemas.openxmlformats.org/spreadsheetml/2006/main" count="522" uniqueCount="221">
  <si>
    <t>EstiCon</t>
  </si>
  <si>
    <t xml:space="preserve">Firma: </t>
  </si>
  <si>
    <t>Rekapitulace ceny</t>
  </si>
  <si>
    <t>Stavba: 2025 zr - II/360 Radešínská Svratka - zárubní zeď (havárie)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</si>
  <si>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</si>
  <si>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</si>
  <si>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</si>
  <si>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</si>
  <si>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</si>
  <si>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</si>
  <si>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</si>
  <si>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</si>
  <si>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Zárubní zeď</t>
  </si>
  <si>
    <t>SO 901</t>
  </si>
  <si>
    <t>Dopravně inženýrská opatření</t>
  </si>
  <si>
    <t>Soupis prací objektu</t>
  </si>
  <si>
    <t>S</t>
  </si>
  <si>
    <t>Stavba:</t>
  </si>
  <si>
    <t>2025 zr</t>
  </si>
  <si>
    <t>II/360 Radešínská Svratka - zárubní zeď (havárie)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</si>
  <si>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</si>
  <si>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</si>
  <si>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</si>
  <si>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</si>
  <si>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</si>
  <si>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</si>
  <si>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</si>
  <si>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</si>
  <si>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</si>
  <si>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</si>
  <si>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</si>
  <si>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</si>
  <si>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</si>
  <si>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</si>
  <si>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</si>
  <si>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</si>
  <si>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</si>
  <si>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122452203</t>
  </si>
  <si>
    <t/>
  </si>
  <si>
    <t>Odkopávky a prokopávky nezapažené pro silnice a dálnice v hornině třídy těžitelnosti II objem do 100 m3 strojně</t>
  </si>
  <si>
    <t>m3</t>
  </si>
  <si>
    <t>PP</t>
  </si>
  <si>
    <t>"odkopávky a svahování pro novou zeď"160*0,2=32_x000D_
"odkopávky pro základ zdi"74*0,4=29,6</t>
  </si>
  <si>
    <t>VV</t>
  </si>
  <si>
    <t>"`odkopávky a svahování pro novou zeď`160*0,2"_x000D_
 "`odkopávky pro základ zdi`74*0,4"</t>
  </si>
  <si>
    <t>TS</t>
  </si>
  <si>
    <t>13010974</t>
  </si>
  <si>
    <t>ocel profilová jakost S235JR (11 375) průřez HEB 140</t>
  </si>
  <si>
    <t>t</t>
  </si>
  <si>
    <t>"dodání vzpěr zápor - HEB 140, délky 0,9 m"22*0,9*2*0,0337"včetně úpravy a přivaření"=1,335_x000D_
"dodání ocelových zápor HEB 140, délky 5 m"23*5*0,0337=3,876</t>
  </si>
  <si>
    <t>"`dodání vzpěr zápor - HEB 140, délky 0,9 m`22*0,9*2*0,0337`včetně úpravy a přivaření`"_x000D_
 "`dodání ocelových zápor HEB 140, délky 5 m`23*5*0,0337"</t>
  </si>
  <si>
    <t>151711111</t>
  </si>
  <si>
    <t>Osazení zápor ocelových dl do 8 m</t>
  </si>
  <si>
    <t>m</t>
  </si>
  <si>
    <t>"Osazení zápor do vrtů dle D.1.1.2."23</t>
  </si>
  <si>
    <t>"`Osazení zápor do vrtů dle D.1.1.2.`23"</t>
  </si>
  <si>
    <t>153271112</t>
  </si>
  <si>
    <t>Kotvičky pro výztuž stříkaného betonu do malty hl od 0 do 0,2 m z oceli BSt 500 D přes 10 do 16 mm</t>
  </si>
  <si>
    <t>kus</t>
  </si>
  <si>
    <t>"dodání a osazení kotviček pro stabilizaci zdi tl. 0,5 m, 4 ks/m2"50*4 = 200</t>
  </si>
  <si>
    <t>"`dodání a osazení kotviček pro stabilizaci zdi tl. 0,5 m, 4 ks/m2`50*4"</t>
  </si>
  <si>
    <t>171151131</t>
  </si>
  <si>
    <t>Uložení sypaniny z hornin nesoudržných a soudržných střídavě do násypů zhutněných strojně</t>
  </si>
  <si>
    <t>"provedení zásypu zdí a terénních úprav"62+15=77</t>
  </si>
  <si>
    <t>"`provedení zásypu zdí a terénních úprav`62+15"</t>
  </si>
  <si>
    <t>182251101</t>
  </si>
  <si>
    <t>Svahování násypů strojně</t>
  </si>
  <si>
    <t>m2</t>
  </si>
  <si>
    <t>"svahové úpravy sanace svahu"235</t>
  </si>
  <si>
    <t>"`svahové úpravy sanace svahu`235"</t>
  </si>
  <si>
    <t>2</t>
  </si>
  <si>
    <t>Zakládání</t>
  </si>
  <si>
    <t>153211002</t>
  </si>
  <si>
    <t>Zřízení stříkaného betonu tl přes 50 do 100 mm skalních a poloskalních ploch</t>
  </si>
  <si>
    <t>"směs pro stříkaný beton v předepsané mocnosti"50*0,35*1,2"technologické navýšení množství"=21_x000D_
21*0,2875 'Přepočtené koeficientem množství = 6,038</t>
  </si>
  <si>
    <t>"`zprovedení krycí a stabilizační vstvy na záporydo konečné mocnosti 0,4 m`50"</t>
  </si>
  <si>
    <t>153211006</t>
  </si>
  <si>
    <t>Zřízení stříkaného betonu tl přes 250 do 300 mm skalních a poloskalních ploch</t>
  </si>
  <si>
    <t>"zprovedení krycí a stabilizační vstvy na zápory tl. 0,25 - 0,30 m"50</t>
  </si>
  <si>
    <t>"`zprovedení krycí a stabilizační vstvy na zápory tl. 0,25 - 0,30 m`50"</t>
  </si>
  <si>
    <t>153273113</t>
  </si>
  <si>
    <t>Výztuž stříkaného betonu ze svařovaných sítí jednovrstvá D drátu přes 6 do 8 mm skalních a poloskalních ploch</t>
  </si>
  <si>
    <t>"dodání a instalace sítí na zápory"45*1,25</t>
  </si>
  <si>
    <t>"`dodání a instalace sítí na zápory`45*1,25"</t>
  </si>
  <si>
    <t>212755214</t>
  </si>
  <si>
    <t>Trativody z drenážních trubek plastových flexibilních DN 100 mm bez lože a obsypu</t>
  </si>
  <si>
    <t>"zřízení odvodnění rubu zdi"35</t>
  </si>
  <si>
    <t>"`zřízení odvodnění rubu zdi`35 "</t>
  </si>
  <si>
    <t>213141132</t>
  </si>
  <si>
    <t>Zřízení vrstvy z geotextilie ve sklonu přes 1:2 do 1:1 š přes 3 do 6 m</t>
  </si>
  <si>
    <t>"zřízení separace zásypu za zdí, cca 80% plochy rubu"160*0,8</t>
  </si>
  <si>
    <t>"`zřízení separace zásypu za zdí, cca 80% plochy rubu`160*0,8"</t>
  </si>
  <si>
    <t>224511112</t>
  </si>
  <si>
    <t>Vrty maloprofilové D přes 195 do 245 mm úklon do 45° hl 0 až 25 m hornina I a II</t>
  </si>
  <si>
    <t>"vrty pro osazení zápor, délka vrtu 2,95 m"23*2,95=67,85</t>
  </si>
  <si>
    <t>"`vrty pro osazení zápor, délka vrtu 2,95 m`23*2,95"</t>
  </si>
  <si>
    <t>274313711</t>
  </si>
  <si>
    <t>Základové pasy z betonu tř. C 20/25</t>
  </si>
  <si>
    <t>"zřízení základového pasu dle D.1.1.2.2 a 3, včetně dialtačních spár. úpravy povrchu a kotviček"75*0,4=30</t>
  </si>
  <si>
    <t>"`zřízení základového pasu dle D.1.1.2.2 a 3, včetně dialtačních spár. úpravy povrchu a kotviček`75*0,4"</t>
  </si>
  <si>
    <t>278311213</t>
  </si>
  <si>
    <t>Zálivka kotevních otvorů z cementové zálivkové malty obj do 0,25 m3</t>
  </si>
  <si>
    <t>"zálivka vrtů zápor, cca 0,152 m3/ vrt"23*0,152=3,496_x000D_
"včetně dodání cementu 42,5R a aktivace směsi"</t>
  </si>
  <si>
    <t>"`zálivka vrtů zápor, cca 0,152 m3/ vrt`23*0,152`včetně dodání cementu 42,5R a aktivace směsi`"</t>
  </si>
  <si>
    <t>28323509</t>
  </si>
  <si>
    <t>fólie profilovaná (nopová) drenážní HDPE s výškou nopů 4mm</t>
  </si>
  <si>
    <t>"dodání a instalace folie u základvé spáry RD č.p. 15"30</t>
  </si>
  <si>
    <t>"`dodání a instalace folie u základvé spáry RD č.p. 15`30"</t>
  </si>
  <si>
    <t>58343872</t>
  </si>
  <si>
    <t>kamenivo drcené hrubé frakce 8/16</t>
  </si>
  <si>
    <t>"drenážní obsyp zdí"125*0,15*1,8=33,75</t>
  </si>
  <si>
    <t>"`drenážní obsyp zdí`125*0,15*1,8"</t>
  </si>
  <si>
    <t>58343930</t>
  </si>
  <si>
    <t>kamenivo drcené hrubé frakce 16/32</t>
  </si>
  <si>
    <t>"podsyp pod základový pas zdi"74*0,065*1,15*1,8=9,957</t>
  </si>
  <si>
    <t>"`podsyp pod základový pas zdi`74*0,065*1,15*1,8"</t>
  </si>
  <si>
    <t>58932908</t>
  </si>
  <si>
    <t>beton C 20/25 X0,XC1-2 kamenivo frakce 0/8</t>
  </si>
  <si>
    <t>"směs pro stříkaný beton v předepsané mocnosti"50*0,35*1,2"=26,038technologické navýšení množství"_x000D_
21*0,2875 'Přepočtené koeficientem množství=6,038</t>
  </si>
  <si>
    <t>"`směs pro stříkaný beton v předepsané mocnosti`50*0,35*1,2`technologické navýšení množství`"_x000D_
 "21 * 0,2875 ` Přepočtené koeficientem množství"</t>
  </si>
  <si>
    <t>69311060</t>
  </si>
  <si>
    <t>geotextilie netkaná separační, ochranná, filtrační, drenážní PP 200g/m2</t>
  </si>
  <si>
    <t>"dodání včetně technologických přesahů, 20%"128*1,2+6,4"=160 zaokrouhleno"</t>
  </si>
  <si>
    <t>"`dodání včetně technologických přesahů, 20%`128*1,2+6,4`zaokrouhleno`"</t>
  </si>
  <si>
    <t>3</t>
  </si>
  <si>
    <t>Svislé a kompletní konstrukce</t>
  </si>
  <si>
    <t>31319016</t>
  </si>
  <si>
    <t>koš gabionový z panelů svařovaných z ocelových sítí s povrchovou úpravou galfan pro plot přes v 1,5m</t>
  </si>
  <si>
    <t>"dodání košů pro novou zeď dle pol. č. 348215222"145 = 145,000</t>
  </si>
  <si>
    <t>"`dodání košů pro novou zeď dle pol. č. 348215222`145"</t>
  </si>
  <si>
    <t>348215222</t>
  </si>
  <si>
    <t>Montáž svařovaných košů z ocelových sítí pro plot šířky přes 0,5 m výšky přes 1,5 m</t>
  </si>
  <si>
    <t>"montáž košů mocnosti 1,0 m, plocha dle D.1.1.2.3"135*1 =135,000_x000D_
"montáž košů mocnosti 0,5 m, plocha dle D.1.1.2.3"19,5*0,5 =  9,750</t>
  </si>
  <si>
    <t>"`montáž košů mocnosti 1,0 m, plocha dle D.1.1.2.3`135*1"_x000D_
 "`montáž košů mocnosti 0,5 m, plocha dle D.1.1.2.3`19,5*0,5"</t>
  </si>
  <si>
    <t>348215311</t>
  </si>
  <si>
    <t>Vyplnění košů z ocelových sítí pro plot lomovým kamenem na sucho</t>
  </si>
  <si>
    <t>"ruční skládání a řádná výplň košů z místního a doplněného"145 ! = 145,000</t>
  </si>
  <si>
    <t>"`ruční skládání a řádná výplň košů z místního a doplněného`145"</t>
  </si>
  <si>
    <t>58380651</t>
  </si>
  <si>
    <t>kámen lomový netříděný žula odval</t>
  </si>
  <si>
    <t>"dodání nového kamene, cca 60% z celkového nedoplněného objemu z demolice"145*0,6*2,05 ´= 178,350</t>
  </si>
  <si>
    <t>"`dodání nového kamene, cca 60% z celkového nedoplněného objemu z demolice`145*0,6*2,05"</t>
  </si>
  <si>
    <t>4</t>
  </si>
  <si>
    <t>Vodorovné konstrukce</t>
  </si>
  <si>
    <t>46-M</t>
  </si>
  <si>
    <t>Zemní práce při extr.mont.pracích</t>
  </si>
  <si>
    <t>469973116</t>
  </si>
  <si>
    <t>Poplatek za uložení na skládce (skládkovné) stavebního odpadu směsného kód odpadu 17 09 04</t>
  </si>
  <si>
    <t>"`poplatek za skládku`8,5"</t>
  </si>
  <si>
    <t>9</t>
  </si>
  <si>
    <t>Ostatní konstrukce a práce, bourání</t>
  </si>
  <si>
    <t>59217031</t>
  </si>
  <si>
    <t>obrubník silniční betonový 1000x150x250mm</t>
  </si>
  <si>
    <t>"60 * 1,02 ` Přepočtené koeficientem množství"</t>
  </si>
  <si>
    <t>911331161</t>
  </si>
  <si>
    <t>Svodidlo ocelové jednostranné zádržnosti H4 se zaberaněním sloupků ve vzdálenosti do 2 m</t>
  </si>
  <si>
    <t>"dodání a montáž svodila, částečně ve zdi, s předvrty pro instalaci sloupků"55</t>
  </si>
  <si>
    <t>"`dodání a montáž svodila, částečně ve zdi, s předvrty pro instalaci sloupků`55"</t>
  </si>
  <si>
    <t>911381511</t>
  </si>
  <si>
    <t>Montáž a demontáž dočasných oboustranných betonových svodidel T3 W2 celkové délky do 500 m</t>
  </si>
  <si>
    <t>"odstranění stávající vodící zídky v počtu 4 ks délky 2 m ="8</t>
  </si>
  <si>
    <t>"`odstranění stávající vodící zídky v počtu 4 ks délky 2 m`8"</t>
  </si>
  <si>
    <t>916131213</t>
  </si>
  <si>
    <t>Osazení silničního obrubníku betonového stojatého s boční opěrou do lože z betonu prostého</t>
  </si>
  <si>
    <t>"osazení nových obrubníků do betonového lože"60</t>
  </si>
  <si>
    <t>"`osazení nových obrubníků do betonového lože`60"</t>
  </si>
  <si>
    <t>985221013</t>
  </si>
  <si>
    <t>Postupné rozebírání kamenného zdiva pro další použití přes 3 m3</t>
  </si>
  <si>
    <t>"postupné rozebírání stávající zdi s očištěním kamenných bloků a vytříděním"28</t>
  </si>
  <si>
    <t>"`postupné rozebírání stávající zdi s očištěním kamenných bloků a vytříděním`28"</t>
  </si>
  <si>
    <t>997</t>
  </si>
  <si>
    <t>Doprava suti a vybouraných hmot</t>
  </si>
  <si>
    <t>997002511</t>
  </si>
  <si>
    <t>Vodorovné přemístění suti a vybouraných hmot bez naložení ale se složením a urovnáním do 1 km</t>
  </si>
  <si>
    <t>"vodorovné přemístění výkopku a suti v rámci stavby do 200 m"(28+61,6)*2  =179,200</t>
  </si>
  <si>
    <t>"`vodorovné přemístění výkopku a suti v rámci stavby do 200 m`(28+61,6)*2"</t>
  </si>
  <si>
    <t>997002611</t>
  </si>
  <si>
    <t>Nakládání suti a vybouraných hmot</t>
  </si>
  <si>
    <t>70.000000 = 70,000 [A]</t>
  </si>
  <si>
    <t>997006512</t>
  </si>
  <si>
    <t>Vodorovné doprava suti s naložením a složením na skládku přes 100 m do 1 km</t>
  </si>
  <si>
    <t>"odvoz suti a stavebního odpadu na skádku, odhad"8,5</t>
  </si>
  <si>
    <t>"`odvoz suti a stavebního odpadu na skádku, odhad`8,5"</t>
  </si>
  <si>
    <t>997006519</t>
  </si>
  <si>
    <t>Příplatek k vodorovnému přemístění suti na skládku ZKD 1 km přes 1 km</t>
  </si>
  <si>
    <t>"příplatek za dopravní vzdálenost cca 25 km"25*8,5=212,5</t>
  </si>
  <si>
    <t>"`příplatek za dopravní vzdálenost cca 25 km`25*8,5"</t>
  </si>
  <si>
    <t>Stavební díl</t>
  </si>
  <si>
    <t>VRN1</t>
  </si>
  <si>
    <t>Průzkumné, zeměměřičské a projektové práce</t>
  </si>
  <si>
    <t>012002000</t>
  </si>
  <si>
    <t>Zeměměřičské práce</t>
  </si>
  <si>
    <t>soub</t>
  </si>
  <si>
    <t>"činnost geodetická pro vytýčení stavby a zaměření skutečného provedení"1</t>
  </si>
  <si>
    <t>"`činnost geodetická pro vytýčení stavby a zaměření skutečného provedení`1"</t>
  </si>
  <si>
    <t>013254000</t>
  </si>
  <si>
    <t>Dokumentace skutečného provedení stavby</t>
  </si>
  <si>
    <t>"zpracování a vyhotovení DSPS v elektronické a listinné podobě"1</t>
  </si>
  <si>
    <t>"`zpracování a vyhotovení DSPS v elektronické a listinné podobě`1"</t>
  </si>
  <si>
    <t>VRN3</t>
  </si>
  <si>
    <t>Zařízení staveniště</t>
  </si>
  <si>
    <t>031002000</t>
  </si>
  <si>
    <t>Související (přípravné) práce pro zařízení staveniště</t>
  </si>
  <si>
    <t>"zajištění, zabezpečení, značení, úklid, demontáž a provoz staveniště"750</t>
  </si>
  <si>
    <t>"`zajištění, zabezpečení, značení, úklid, demontáž a provoz staveniště`750"</t>
  </si>
  <si>
    <t>VRN4</t>
  </si>
  <si>
    <t>Inženýrská činnost</t>
  </si>
  <si>
    <t>041103000</t>
  </si>
  <si>
    <t>Dozor projektanta</t>
  </si>
  <si>
    <t>hod</t>
  </si>
  <si>
    <t>"odborný dohled odpovědného geotechnika"45</t>
  </si>
  <si>
    <t>"`odborný dohled odpovědného geotechnika`45"</t>
  </si>
  <si>
    <t>0</t>
  </si>
  <si>
    <t>Všeobecné konstrukce a práce</t>
  </si>
  <si>
    <t>02710</t>
  </si>
  <si>
    <t>POMOC PRÁCE ZŘÍZ NEBO ZAJIŠŤ OBJÍŽĎKY A PŘÍSTUP CESTY</t>
  </si>
  <si>
    <t>KPL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</si>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</sst>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8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2" borderId="16" xfId="0" applyFont="1" applyFill="1" applyBorder="1"/>
    <xf numFmtId="0" fontId="7" fillId="2" borderId="17" xfId="0" applyFont="1" applyFill="1" applyBorder="1"/>
    <xf numFmtId="0" fontId="0" fillId="2" borderId="18" xfId="0" applyFill="1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wrapText="1"/>
    </xf>
    <xf numFmtId="0" fontId="0" fillId="0" borderId="21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</cellXfs>
  <cellStyles count="14">
    <cellStyle name="NadpisRekapitulaceSoupisPraciStyle" xfId="2"/>
    <cellStyle name="NadpisStrukturyStyle" xfId="8"/>
    <cellStyle name="NadpisySloupcuStyle" xfId="4"/>
    <cellStyle name="NormalBoldLeftStyle" xfId="5"/>
    <cellStyle name="NormalBoldRightStyle" xfId="6"/>
    <cellStyle name="NormalBoldStyle" xfId="10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7"/>
    <cellStyle name="StavebniDilStyle" xfId="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/>
  </sheetViews>
  <sheetFormatPr defaultRowHeight="14.4" x14ac:dyDescent="0.3"/>
  <cols>
    <col min="1" max="1" width="7.5546875" bestFit="1" customWidth="1"/>
    <col min="2" max="2" width="111.77734375" customWidth="1"/>
    <col min="3" max="3" width="14" customWidth="1"/>
    <col min="4" max="4" width="13.6640625" customWidth="1"/>
    <col min="5" max="5" width="14.8867187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50" t="s">
        <v>2</v>
      </c>
      <c r="C2" s="3"/>
      <c r="D2" s="3"/>
      <c r="E2" s="3"/>
    </row>
    <row r="3" spans="1:5" x14ac:dyDescent="0.3">
      <c r="A3" s="3"/>
      <c r="B3" s="51"/>
      <c r="C3" s="3"/>
      <c r="D3" s="3"/>
      <c r="E3" s="3"/>
    </row>
    <row r="4" spans="1:5" x14ac:dyDescent="0.3">
      <c r="A4" s="3"/>
      <c r="B4" s="50" t="s">
        <v>3</v>
      </c>
      <c r="C4" s="51"/>
      <c r="D4" s="51"/>
      <c r="E4" s="51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4" t="s">
        <v>4</v>
      </c>
      <c r="C6" s="5">
        <f>SUM(C10:C11)</f>
        <v>0</v>
      </c>
      <c r="D6" s="3"/>
      <c r="E6" s="3"/>
    </row>
    <row r="7" spans="1:5" x14ac:dyDescent="0.3">
      <c r="A7" s="3"/>
      <c r="B7" s="4" t="s">
        <v>5</v>
      </c>
      <c r="C7" s="5">
        <f>SUM(E10:E11)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3">
      <c r="A10" s="7" t="s">
        <v>11</v>
      </c>
      <c r="B10" s="7" t="s">
        <v>12</v>
      </c>
      <c r="C10" s="8">
        <f>'SO 101'!I3</f>
        <v>0</v>
      </c>
      <c r="D10" s="8">
        <f>SUMIFS('SO 101'!O:O,'SO 101'!A:A,"P")</f>
        <v>0</v>
      </c>
      <c r="E10" s="8">
        <f>C10+D10</f>
        <v>0</v>
      </c>
    </row>
    <row r="11" spans="1:5" x14ac:dyDescent="0.3">
      <c r="A11" s="7" t="s">
        <v>13</v>
      </c>
      <c r="B11" s="7" t="s">
        <v>14</v>
      </c>
      <c r="C11" s="8">
        <f>'SO 901'!I3</f>
        <v>0</v>
      </c>
      <c r="D11" s="8">
        <f>SUMIFS('SO 901'!O:O,'SO 901'!A:A,"P")</f>
        <v>0</v>
      </c>
      <c r="E11" s="8">
        <f>C11+D11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6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1" x14ac:dyDescent="0.3">
      <c r="A2" s="1"/>
      <c r="B2" s="13"/>
      <c r="C2" s="14"/>
      <c r="D2" s="14"/>
      <c r="E2" s="15" t="s">
        <v>15</v>
      </c>
      <c r="F2" s="14"/>
      <c r="G2" s="14"/>
      <c r="H2" s="14"/>
      <c r="I2" s="14"/>
      <c r="J2" s="16"/>
    </row>
    <row r="3" spans="1:16" x14ac:dyDescent="0.3">
      <c r="A3" s="3" t="s">
        <v>16</v>
      </c>
      <c r="B3" s="17" t="s">
        <v>17</v>
      </c>
      <c r="C3" s="54" t="s">
        <v>18</v>
      </c>
      <c r="D3" s="55"/>
      <c r="E3" s="18" t="s">
        <v>19</v>
      </c>
      <c r="F3" s="14"/>
      <c r="G3" s="14"/>
      <c r="H3" s="19" t="s">
        <v>11</v>
      </c>
      <c r="I3" s="20">
        <f>SUMIFS(I8:I166,A8:A166,"SD")</f>
        <v>0</v>
      </c>
      <c r="J3" s="16"/>
      <c r="O3">
        <v>0</v>
      </c>
      <c r="P3">
        <v>2</v>
      </c>
    </row>
    <row r="4" spans="1:16" x14ac:dyDescent="0.3">
      <c r="A4" s="3" t="s">
        <v>20</v>
      </c>
      <c r="B4" s="17" t="s">
        <v>21</v>
      </c>
      <c r="C4" s="54" t="s">
        <v>11</v>
      </c>
      <c r="D4" s="55"/>
      <c r="E4" s="18" t="s">
        <v>12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3">
      <c r="A5" s="56" t="s">
        <v>22</v>
      </c>
      <c r="B5" s="57" t="s">
        <v>23</v>
      </c>
      <c r="C5" s="52" t="s">
        <v>24</v>
      </c>
      <c r="D5" s="52" t="s">
        <v>25</v>
      </c>
      <c r="E5" s="52" t="s">
        <v>26</v>
      </c>
      <c r="F5" s="52" t="s">
        <v>27</v>
      </c>
      <c r="G5" s="52" t="s">
        <v>28</v>
      </c>
      <c r="H5" s="52" t="s">
        <v>29</v>
      </c>
      <c r="I5" s="52"/>
      <c r="J5" s="53" t="s">
        <v>30</v>
      </c>
      <c r="O5">
        <v>0.21</v>
      </c>
    </row>
    <row r="6" spans="1:16" x14ac:dyDescent="0.3">
      <c r="A6" s="56"/>
      <c r="B6" s="57"/>
      <c r="C6" s="52"/>
      <c r="D6" s="52"/>
      <c r="E6" s="52"/>
      <c r="F6" s="52"/>
      <c r="G6" s="52"/>
      <c r="H6" s="6" t="s">
        <v>31</v>
      </c>
      <c r="I6" s="6" t="s">
        <v>32</v>
      </c>
      <c r="J6" s="53"/>
    </row>
    <row r="7" spans="1:16" x14ac:dyDescent="0.3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3">
      <c r="A8" s="25" t="s">
        <v>33</v>
      </c>
      <c r="B8" s="26"/>
      <c r="C8" s="27" t="s">
        <v>34</v>
      </c>
      <c r="D8" s="28"/>
      <c r="E8" s="25" t="s">
        <v>35</v>
      </c>
      <c r="F8" s="28"/>
      <c r="G8" s="28"/>
      <c r="H8" s="28"/>
      <c r="I8" s="29">
        <f>SUMIFS(I9:I32,A9:A32,"P")</f>
        <v>0</v>
      </c>
      <c r="J8" s="30"/>
    </row>
    <row r="9" spans="1:16" ht="28.8" x14ac:dyDescent="0.3">
      <c r="A9" s="31" t="s">
        <v>36</v>
      </c>
      <c r="B9" s="31">
        <v>5</v>
      </c>
      <c r="C9" s="32" t="s">
        <v>37</v>
      </c>
      <c r="D9" s="31" t="s">
        <v>38</v>
      </c>
      <c r="E9" s="33" t="s">
        <v>39</v>
      </c>
      <c r="F9" s="34" t="s">
        <v>40</v>
      </c>
      <c r="G9" s="35">
        <v>61.6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28.8" x14ac:dyDescent="0.3">
      <c r="A10" s="31" t="s">
        <v>41</v>
      </c>
      <c r="B10" s="38"/>
      <c r="C10" s="39"/>
      <c r="D10" s="39"/>
      <c r="E10" s="33" t="s">
        <v>42</v>
      </c>
      <c r="F10" s="39"/>
      <c r="G10" s="39"/>
      <c r="H10" s="39"/>
      <c r="I10" s="39"/>
      <c r="J10" s="40"/>
    </row>
    <row r="11" spans="1:16" ht="28.8" x14ac:dyDescent="0.3">
      <c r="A11" s="31" t="s">
        <v>43</v>
      </c>
      <c r="B11" s="38"/>
      <c r="C11" s="39"/>
      <c r="D11" s="39"/>
      <c r="E11" s="41" t="s">
        <v>44</v>
      </c>
      <c r="F11" s="39"/>
      <c r="G11" s="39"/>
      <c r="H11" s="39"/>
      <c r="I11" s="39"/>
      <c r="J11" s="40"/>
    </row>
    <row r="12" spans="1:16" x14ac:dyDescent="0.3">
      <c r="A12" s="31" t="s">
        <v>45</v>
      </c>
      <c r="B12" s="38"/>
      <c r="C12" s="39"/>
      <c r="D12" s="39"/>
      <c r="E12" s="42" t="s">
        <v>38</v>
      </c>
      <c r="F12" s="39"/>
      <c r="G12" s="39"/>
      <c r="H12" s="39"/>
      <c r="I12" s="39"/>
      <c r="J12" s="40"/>
    </row>
    <row r="13" spans="1:16" x14ac:dyDescent="0.3">
      <c r="A13" s="31" t="s">
        <v>36</v>
      </c>
      <c r="B13" s="31">
        <v>6</v>
      </c>
      <c r="C13" s="32" t="s">
        <v>46</v>
      </c>
      <c r="D13" s="31" t="s">
        <v>38</v>
      </c>
      <c r="E13" s="33" t="s">
        <v>47</v>
      </c>
      <c r="F13" s="34" t="s">
        <v>48</v>
      </c>
      <c r="G13" s="35">
        <v>5.2110000000000003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ht="43.2" x14ac:dyDescent="0.3">
      <c r="A14" s="31" t="s">
        <v>41</v>
      </c>
      <c r="B14" s="38"/>
      <c r="C14" s="39"/>
      <c r="D14" s="39"/>
      <c r="E14" s="33" t="s">
        <v>49</v>
      </c>
      <c r="F14" s="39"/>
      <c r="G14" s="39"/>
      <c r="H14" s="39"/>
      <c r="I14" s="39"/>
      <c r="J14" s="40"/>
    </row>
    <row r="15" spans="1:16" ht="43.2" x14ac:dyDescent="0.3">
      <c r="A15" s="31" t="s">
        <v>43</v>
      </c>
      <c r="B15" s="38"/>
      <c r="C15" s="39"/>
      <c r="D15" s="39"/>
      <c r="E15" s="41" t="s">
        <v>50</v>
      </c>
      <c r="F15" s="39"/>
      <c r="G15" s="39"/>
      <c r="H15" s="39"/>
      <c r="I15" s="39"/>
      <c r="J15" s="40"/>
    </row>
    <row r="16" spans="1:16" x14ac:dyDescent="0.3">
      <c r="A16" s="31" t="s">
        <v>45</v>
      </c>
      <c r="B16" s="38"/>
      <c r="C16" s="39"/>
      <c r="D16" s="39"/>
      <c r="E16" s="42" t="s">
        <v>38</v>
      </c>
      <c r="F16" s="39"/>
      <c r="G16" s="39"/>
      <c r="H16" s="39"/>
      <c r="I16" s="39"/>
      <c r="J16" s="40"/>
    </row>
    <row r="17" spans="1:16" x14ac:dyDescent="0.3">
      <c r="A17" s="31" t="s">
        <v>36</v>
      </c>
      <c r="B17" s="31">
        <v>7</v>
      </c>
      <c r="C17" s="32" t="s">
        <v>51</v>
      </c>
      <c r="D17" s="31" t="s">
        <v>38</v>
      </c>
      <c r="E17" s="33" t="s">
        <v>52</v>
      </c>
      <c r="F17" s="34" t="s">
        <v>53</v>
      </c>
      <c r="G17" s="35">
        <v>23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3">
      <c r="A18" s="31" t="s">
        <v>41</v>
      </c>
      <c r="B18" s="38"/>
      <c r="C18" s="39"/>
      <c r="D18" s="39"/>
      <c r="E18" s="33" t="s">
        <v>54</v>
      </c>
      <c r="F18" s="39"/>
      <c r="G18" s="39"/>
      <c r="H18" s="39"/>
      <c r="I18" s="39"/>
      <c r="J18" s="40"/>
    </row>
    <row r="19" spans="1:16" x14ac:dyDescent="0.3">
      <c r="A19" s="31" t="s">
        <v>43</v>
      </c>
      <c r="B19" s="38"/>
      <c r="C19" s="39"/>
      <c r="D19" s="39"/>
      <c r="E19" s="41" t="s">
        <v>55</v>
      </c>
      <c r="F19" s="39"/>
      <c r="G19" s="39"/>
      <c r="H19" s="39"/>
      <c r="I19" s="39"/>
      <c r="J19" s="40"/>
    </row>
    <row r="20" spans="1:16" x14ac:dyDescent="0.3">
      <c r="A20" s="31" t="s">
        <v>45</v>
      </c>
      <c r="B20" s="38"/>
      <c r="C20" s="39"/>
      <c r="D20" s="39"/>
      <c r="E20" s="42" t="s">
        <v>38</v>
      </c>
      <c r="F20" s="39"/>
      <c r="G20" s="39"/>
      <c r="H20" s="39"/>
      <c r="I20" s="39"/>
      <c r="J20" s="40"/>
    </row>
    <row r="21" spans="1:16" ht="28.8" x14ac:dyDescent="0.3">
      <c r="A21" s="31" t="s">
        <v>36</v>
      </c>
      <c r="B21" s="31">
        <v>10</v>
      </c>
      <c r="C21" s="32" t="s">
        <v>56</v>
      </c>
      <c r="D21" s="31" t="s">
        <v>38</v>
      </c>
      <c r="E21" s="33" t="s">
        <v>57</v>
      </c>
      <c r="F21" s="34" t="s">
        <v>58</v>
      </c>
      <c r="G21" s="35">
        <v>200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3">
      <c r="A22" s="31" t="s">
        <v>41</v>
      </c>
      <c r="B22" s="38"/>
      <c r="C22" s="39"/>
      <c r="D22" s="39"/>
      <c r="E22" s="33" t="s">
        <v>59</v>
      </c>
      <c r="F22" s="39"/>
      <c r="G22" s="39"/>
      <c r="H22" s="39"/>
      <c r="I22" s="39"/>
      <c r="J22" s="40"/>
    </row>
    <row r="23" spans="1:16" x14ac:dyDescent="0.3">
      <c r="A23" s="31" t="s">
        <v>43</v>
      </c>
      <c r="B23" s="38"/>
      <c r="C23" s="39"/>
      <c r="D23" s="39"/>
      <c r="E23" s="41" t="s">
        <v>60</v>
      </c>
      <c r="F23" s="39"/>
      <c r="G23" s="39"/>
      <c r="H23" s="39"/>
      <c r="I23" s="39"/>
      <c r="J23" s="40"/>
    </row>
    <row r="24" spans="1:16" x14ac:dyDescent="0.3">
      <c r="A24" s="31" t="s">
        <v>45</v>
      </c>
      <c r="B24" s="38"/>
      <c r="C24" s="39"/>
      <c r="D24" s="39"/>
      <c r="E24" s="42" t="s">
        <v>38</v>
      </c>
      <c r="F24" s="39"/>
      <c r="G24" s="39"/>
      <c r="H24" s="39"/>
      <c r="I24" s="39"/>
      <c r="J24" s="40"/>
    </row>
    <row r="25" spans="1:16" ht="28.8" x14ac:dyDescent="0.3">
      <c r="A25" s="31" t="s">
        <v>36</v>
      </c>
      <c r="B25" s="31">
        <v>12</v>
      </c>
      <c r="C25" s="32" t="s">
        <v>61</v>
      </c>
      <c r="D25" s="31" t="s">
        <v>38</v>
      </c>
      <c r="E25" s="33" t="s">
        <v>62</v>
      </c>
      <c r="F25" s="34" t="s">
        <v>40</v>
      </c>
      <c r="G25" s="35">
        <v>77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3">
      <c r="A26" s="31" t="s">
        <v>41</v>
      </c>
      <c r="B26" s="38"/>
      <c r="C26" s="39"/>
      <c r="D26" s="39"/>
      <c r="E26" s="33" t="s">
        <v>63</v>
      </c>
      <c r="F26" s="39"/>
      <c r="G26" s="39"/>
      <c r="H26" s="39"/>
      <c r="I26" s="39"/>
      <c r="J26" s="40"/>
    </row>
    <row r="27" spans="1:16" x14ac:dyDescent="0.3">
      <c r="A27" s="31" t="s">
        <v>43</v>
      </c>
      <c r="B27" s="38"/>
      <c r="C27" s="39"/>
      <c r="D27" s="39"/>
      <c r="E27" s="41" t="s">
        <v>64</v>
      </c>
      <c r="F27" s="39"/>
      <c r="G27" s="39"/>
      <c r="H27" s="39"/>
      <c r="I27" s="39"/>
      <c r="J27" s="40"/>
    </row>
    <row r="28" spans="1:16" x14ac:dyDescent="0.3">
      <c r="A28" s="31" t="s">
        <v>45</v>
      </c>
      <c r="B28" s="38"/>
      <c r="C28" s="39"/>
      <c r="D28" s="39"/>
      <c r="E28" s="42" t="s">
        <v>38</v>
      </c>
      <c r="F28" s="39"/>
      <c r="G28" s="39"/>
      <c r="H28" s="39"/>
      <c r="I28" s="39"/>
      <c r="J28" s="40"/>
    </row>
    <row r="29" spans="1:16" x14ac:dyDescent="0.3">
      <c r="A29" s="31" t="s">
        <v>36</v>
      </c>
      <c r="B29" s="31">
        <v>13</v>
      </c>
      <c r="C29" s="32" t="s">
        <v>65</v>
      </c>
      <c r="D29" s="31" t="s">
        <v>38</v>
      </c>
      <c r="E29" s="33" t="s">
        <v>66</v>
      </c>
      <c r="F29" s="34" t="s">
        <v>67</v>
      </c>
      <c r="G29" s="35">
        <v>235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3">
      <c r="A30" s="31" t="s">
        <v>41</v>
      </c>
      <c r="B30" s="38"/>
      <c r="C30" s="39"/>
      <c r="D30" s="39"/>
      <c r="E30" s="33" t="s">
        <v>68</v>
      </c>
      <c r="F30" s="39"/>
      <c r="G30" s="39"/>
      <c r="H30" s="39"/>
      <c r="I30" s="39"/>
      <c r="J30" s="40"/>
    </row>
    <row r="31" spans="1:16" x14ac:dyDescent="0.3">
      <c r="A31" s="31" t="s">
        <v>43</v>
      </c>
      <c r="B31" s="38"/>
      <c r="C31" s="39"/>
      <c r="D31" s="39"/>
      <c r="E31" s="41" t="s">
        <v>69</v>
      </c>
      <c r="F31" s="39"/>
      <c r="G31" s="39"/>
      <c r="H31" s="39"/>
      <c r="I31" s="39"/>
      <c r="J31" s="40"/>
    </row>
    <row r="32" spans="1:16" x14ac:dyDescent="0.3">
      <c r="A32" s="31" t="s">
        <v>45</v>
      </c>
      <c r="B32" s="38"/>
      <c r="C32" s="39"/>
      <c r="D32" s="39"/>
      <c r="E32" s="42" t="s">
        <v>38</v>
      </c>
      <c r="F32" s="39"/>
      <c r="G32" s="39"/>
      <c r="H32" s="39"/>
      <c r="I32" s="39"/>
      <c r="J32" s="40"/>
    </row>
    <row r="33" spans="1:16" x14ac:dyDescent="0.3">
      <c r="A33" s="25" t="s">
        <v>33</v>
      </c>
      <c r="B33" s="26"/>
      <c r="C33" s="27" t="s">
        <v>70</v>
      </c>
      <c r="D33" s="28"/>
      <c r="E33" s="25" t="s">
        <v>71</v>
      </c>
      <c r="F33" s="28"/>
      <c r="G33" s="28"/>
      <c r="H33" s="28"/>
      <c r="I33" s="29">
        <f>SUMIFS(I34:I85,A34:A85,"P")</f>
        <v>0</v>
      </c>
      <c r="J33" s="30"/>
    </row>
    <row r="34" spans="1:16" x14ac:dyDescent="0.3">
      <c r="A34" s="31" t="s">
        <v>36</v>
      </c>
      <c r="B34" s="31">
        <v>8</v>
      </c>
      <c r="C34" s="32" t="s">
        <v>72</v>
      </c>
      <c r="D34" s="31" t="s">
        <v>38</v>
      </c>
      <c r="E34" s="33" t="s">
        <v>73</v>
      </c>
      <c r="F34" s="34" t="s">
        <v>67</v>
      </c>
      <c r="G34" s="35">
        <v>50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43.2" x14ac:dyDescent="0.3">
      <c r="A35" s="31" t="s">
        <v>41</v>
      </c>
      <c r="B35" s="38"/>
      <c r="C35" s="39"/>
      <c r="D35" s="39"/>
      <c r="E35" s="33" t="s">
        <v>74</v>
      </c>
      <c r="F35" s="39"/>
      <c r="G35" s="39"/>
      <c r="H35" s="39"/>
      <c r="I35" s="39"/>
      <c r="J35" s="40"/>
    </row>
    <row r="36" spans="1:16" ht="28.8" x14ac:dyDescent="0.3">
      <c r="A36" s="31" t="s">
        <v>43</v>
      </c>
      <c r="B36" s="38"/>
      <c r="C36" s="39"/>
      <c r="D36" s="39"/>
      <c r="E36" s="41" t="s">
        <v>75</v>
      </c>
      <c r="F36" s="39"/>
      <c r="G36" s="39"/>
      <c r="H36" s="39"/>
      <c r="I36" s="39"/>
      <c r="J36" s="40"/>
    </row>
    <row r="37" spans="1:16" x14ac:dyDescent="0.3">
      <c r="A37" s="31" t="s">
        <v>45</v>
      </c>
      <c r="B37" s="38"/>
      <c r="C37" s="39"/>
      <c r="D37" s="39"/>
      <c r="E37" s="42" t="s">
        <v>38</v>
      </c>
      <c r="F37" s="39"/>
      <c r="G37" s="39"/>
      <c r="H37" s="39"/>
      <c r="I37" s="39"/>
      <c r="J37" s="40"/>
    </row>
    <row r="38" spans="1:16" ht="28.8" x14ac:dyDescent="0.3">
      <c r="A38" s="31" t="s">
        <v>36</v>
      </c>
      <c r="B38" s="31">
        <v>9</v>
      </c>
      <c r="C38" s="32" t="s">
        <v>76</v>
      </c>
      <c r="D38" s="31" t="s">
        <v>38</v>
      </c>
      <c r="E38" s="33" t="s">
        <v>77</v>
      </c>
      <c r="F38" s="34" t="s">
        <v>67</v>
      </c>
      <c r="G38" s="35">
        <v>50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x14ac:dyDescent="0.3">
      <c r="A39" s="31" t="s">
        <v>41</v>
      </c>
      <c r="B39" s="38"/>
      <c r="C39" s="39"/>
      <c r="D39" s="39"/>
      <c r="E39" s="33" t="s">
        <v>78</v>
      </c>
      <c r="F39" s="39"/>
      <c r="G39" s="39"/>
      <c r="H39" s="39"/>
      <c r="I39" s="39"/>
      <c r="J39" s="40"/>
    </row>
    <row r="40" spans="1:16" x14ac:dyDescent="0.3">
      <c r="A40" s="31" t="s">
        <v>43</v>
      </c>
      <c r="B40" s="38"/>
      <c r="C40" s="39"/>
      <c r="D40" s="39"/>
      <c r="E40" s="41" t="s">
        <v>79</v>
      </c>
      <c r="F40" s="39"/>
      <c r="G40" s="39"/>
      <c r="H40" s="39"/>
      <c r="I40" s="39"/>
      <c r="J40" s="40"/>
    </row>
    <row r="41" spans="1:16" x14ac:dyDescent="0.3">
      <c r="A41" s="31" t="s">
        <v>45</v>
      </c>
      <c r="B41" s="38"/>
      <c r="C41" s="39"/>
      <c r="D41" s="39"/>
      <c r="E41" s="42" t="s">
        <v>38</v>
      </c>
      <c r="F41" s="39"/>
      <c r="G41" s="39"/>
      <c r="H41" s="39"/>
      <c r="I41" s="39"/>
      <c r="J41" s="40"/>
    </row>
    <row r="42" spans="1:16" ht="28.8" x14ac:dyDescent="0.3">
      <c r="A42" s="31" t="s">
        <v>36</v>
      </c>
      <c r="B42" s="31">
        <v>11</v>
      </c>
      <c r="C42" s="32" t="s">
        <v>80</v>
      </c>
      <c r="D42" s="31" t="s">
        <v>38</v>
      </c>
      <c r="E42" s="33" t="s">
        <v>81</v>
      </c>
      <c r="F42" s="34" t="s">
        <v>67</v>
      </c>
      <c r="G42" s="35">
        <v>56.25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3">
      <c r="A43" s="31" t="s">
        <v>41</v>
      </c>
      <c r="B43" s="38"/>
      <c r="C43" s="39"/>
      <c r="D43" s="39"/>
      <c r="E43" s="33" t="s">
        <v>82</v>
      </c>
      <c r="F43" s="39"/>
      <c r="G43" s="39"/>
      <c r="H43" s="39"/>
      <c r="I43" s="39"/>
      <c r="J43" s="40"/>
    </row>
    <row r="44" spans="1:16" x14ac:dyDescent="0.3">
      <c r="A44" s="31" t="s">
        <v>43</v>
      </c>
      <c r="B44" s="38"/>
      <c r="C44" s="39"/>
      <c r="D44" s="39"/>
      <c r="E44" s="41" t="s">
        <v>83</v>
      </c>
      <c r="F44" s="39"/>
      <c r="G44" s="39"/>
      <c r="H44" s="39"/>
      <c r="I44" s="39"/>
      <c r="J44" s="40"/>
    </row>
    <row r="45" spans="1:16" x14ac:dyDescent="0.3">
      <c r="A45" s="31" t="s">
        <v>45</v>
      </c>
      <c r="B45" s="38"/>
      <c r="C45" s="39"/>
      <c r="D45" s="39"/>
      <c r="E45" s="42" t="s">
        <v>38</v>
      </c>
      <c r="F45" s="39"/>
      <c r="G45" s="39"/>
      <c r="H45" s="39"/>
      <c r="I45" s="39"/>
      <c r="J45" s="40"/>
    </row>
    <row r="46" spans="1:16" ht="28.8" x14ac:dyDescent="0.3">
      <c r="A46" s="31" t="s">
        <v>36</v>
      </c>
      <c r="B46" s="31">
        <v>14</v>
      </c>
      <c r="C46" s="32" t="s">
        <v>84</v>
      </c>
      <c r="D46" s="31" t="s">
        <v>38</v>
      </c>
      <c r="E46" s="33" t="s">
        <v>85</v>
      </c>
      <c r="F46" s="34" t="s">
        <v>53</v>
      </c>
      <c r="G46" s="35">
        <v>35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x14ac:dyDescent="0.3">
      <c r="A47" s="31" t="s">
        <v>41</v>
      </c>
      <c r="B47" s="38"/>
      <c r="C47" s="39"/>
      <c r="D47" s="39"/>
      <c r="E47" s="33" t="s">
        <v>86</v>
      </c>
      <c r="F47" s="39"/>
      <c r="G47" s="39"/>
      <c r="H47" s="39"/>
      <c r="I47" s="39"/>
      <c r="J47" s="40"/>
    </row>
    <row r="48" spans="1:16" x14ac:dyDescent="0.3">
      <c r="A48" s="31" t="s">
        <v>43</v>
      </c>
      <c r="B48" s="38"/>
      <c r="C48" s="39"/>
      <c r="D48" s="39"/>
      <c r="E48" s="41" t="s">
        <v>87</v>
      </c>
      <c r="F48" s="39"/>
      <c r="G48" s="39"/>
      <c r="H48" s="39"/>
      <c r="I48" s="39"/>
      <c r="J48" s="40"/>
    </row>
    <row r="49" spans="1:16" x14ac:dyDescent="0.3">
      <c r="A49" s="31" t="s">
        <v>45</v>
      </c>
      <c r="B49" s="38"/>
      <c r="C49" s="39"/>
      <c r="D49" s="39"/>
      <c r="E49" s="42" t="s">
        <v>38</v>
      </c>
      <c r="F49" s="39"/>
      <c r="G49" s="39"/>
      <c r="H49" s="39"/>
      <c r="I49" s="39"/>
      <c r="J49" s="40"/>
    </row>
    <row r="50" spans="1:16" x14ac:dyDescent="0.3">
      <c r="A50" s="31" t="s">
        <v>36</v>
      </c>
      <c r="B50" s="31">
        <v>15</v>
      </c>
      <c r="C50" s="32" t="s">
        <v>88</v>
      </c>
      <c r="D50" s="31" t="s">
        <v>38</v>
      </c>
      <c r="E50" s="33" t="s">
        <v>89</v>
      </c>
      <c r="F50" s="34" t="s">
        <v>67</v>
      </c>
      <c r="G50" s="35">
        <v>128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3">
      <c r="A51" s="31" t="s">
        <v>41</v>
      </c>
      <c r="B51" s="38"/>
      <c r="C51" s="39"/>
      <c r="D51" s="39"/>
      <c r="E51" s="33" t="s">
        <v>90</v>
      </c>
      <c r="F51" s="39"/>
      <c r="G51" s="39"/>
      <c r="H51" s="39"/>
      <c r="I51" s="39"/>
      <c r="J51" s="40"/>
    </row>
    <row r="52" spans="1:16" x14ac:dyDescent="0.3">
      <c r="A52" s="31" t="s">
        <v>43</v>
      </c>
      <c r="B52" s="38"/>
      <c r="C52" s="39"/>
      <c r="D52" s="39"/>
      <c r="E52" s="41" t="s">
        <v>91</v>
      </c>
      <c r="F52" s="39"/>
      <c r="G52" s="39"/>
      <c r="H52" s="39"/>
      <c r="I52" s="39"/>
      <c r="J52" s="40"/>
    </row>
    <row r="53" spans="1:16" x14ac:dyDescent="0.3">
      <c r="A53" s="31" t="s">
        <v>45</v>
      </c>
      <c r="B53" s="38"/>
      <c r="C53" s="39"/>
      <c r="D53" s="39"/>
      <c r="E53" s="42" t="s">
        <v>38</v>
      </c>
      <c r="F53" s="39"/>
      <c r="G53" s="39"/>
      <c r="H53" s="39"/>
      <c r="I53" s="39"/>
      <c r="J53" s="40"/>
    </row>
    <row r="54" spans="1:16" ht="28.8" x14ac:dyDescent="0.3">
      <c r="A54" s="31" t="s">
        <v>36</v>
      </c>
      <c r="B54" s="31">
        <v>16</v>
      </c>
      <c r="C54" s="32" t="s">
        <v>92</v>
      </c>
      <c r="D54" s="31" t="s">
        <v>38</v>
      </c>
      <c r="E54" s="33" t="s">
        <v>93</v>
      </c>
      <c r="F54" s="34" t="s">
        <v>53</v>
      </c>
      <c r="G54" s="35">
        <v>67.849999999999994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3">
      <c r="A55" s="31" t="s">
        <v>41</v>
      </c>
      <c r="B55" s="38"/>
      <c r="C55" s="39"/>
      <c r="D55" s="39"/>
      <c r="E55" s="33" t="s">
        <v>94</v>
      </c>
      <c r="F55" s="39"/>
      <c r="G55" s="39"/>
      <c r="H55" s="39"/>
      <c r="I55" s="39"/>
      <c r="J55" s="40"/>
    </row>
    <row r="56" spans="1:16" x14ac:dyDescent="0.3">
      <c r="A56" s="31" t="s">
        <v>43</v>
      </c>
      <c r="B56" s="38"/>
      <c r="C56" s="39"/>
      <c r="D56" s="39"/>
      <c r="E56" s="41" t="s">
        <v>95</v>
      </c>
      <c r="F56" s="39"/>
      <c r="G56" s="39"/>
      <c r="H56" s="39"/>
      <c r="I56" s="39"/>
      <c r="J56" s="40"/>
    </row>
    <row r="57" spans="1:16" x14ac:dyDescent="0.3">
      <c r="A57" s="31" t="s">
        <v>45</v>
      </c>
      <c r="B57" s="38"/>
      <c r="C57" s="39"/>
      <c r="D57" s="39"/>
      <c r="E57" s="42" t="s">
        <v>38</v>
      </c>
      <c r="F57" s="39"/>
      <c r="G57" s="39"/>
      <c r="H57" s="39"/>
      <c r="I57" s="39"/>
      <c r="J57" s="40"/>
    </row>
    <row r="58" spans="1:16" x14ac:dyDescent="0.3">
      <c r="A58" s="31" t="s">
        <v>36</v>
      </c>
      <c r="B58" s="31">
        <v>17</v>
      </c>
      <c r="C58" s="32" t="s">
        <v>96</v>
      </c>
      <c r="D58" s="31" t="s">
        <v>38</v>
      </c>
      <c r="E58" s="33" t="s">
        <v>97</v>
      </c>
      <c r="F58" s="34" t="s">
        <v>40</v>
      </c>
      <c r="G58" s="35">
        <v>30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28.8" x14ac:dyDescent="0.3">
      <c r="A59" s="31" t="s">
        <v>41</v>
      </c>
      <c r="B59" s="38"/>
      <c r="C59" s="39"/>
      <c r="D59" s="39"/>
      <c r="E59" s="33" t="s">
        <v>98</v>
      </c>
      <c r="F59" s="39"/>
      <c r="G59" s="39"/>
      <c r="H59" s="39"/>
      <c r="I59" s="39"/>
      <c r="J59" s="40"/>
    </row>
    <row r="60" spans="1:16" ht="28.8" x14ac:dyDescent="0.3">
      <c r="A60" s="31" t="s">
        <v>43</v>
      </c>
      <c r="B60" s="38"/>
      <c r="C60" s="39"/>
      <c r="D60" s="39"/>
      <c r="E60" s="41" t="s">
        <v>99</v>
      </c>
      <c r="F60" s="39"/>
      <c r="G60" s="39"/>
      <c r="H60" s="39"/>
      <c r="I60" s="39"/>
      <c r="J60" s="40"/>
    </row>
    <row r="61" spans="1:16" x14ac:dyDescent="0.3">
      <c r="A61" s="31" t="s">
        <v>45</v>
      </c>
      <c r="B61" s="38"/>
      <c r="C61" s="39"/>
      <c r="D61" s="39"/>
      <c r="E61" s="42" t="s">
        <v>38</v>
      </c>
      <c r="F61" s="39"/>
      <c r="G61" s="39"/>
      <c r="H61" s="39"/>
      <c r="I61" s="39"/>
      <c r="J61" s="40"/>
    </row>
    <row r="62" spans="1:16" x14ac:dyDescent="0.3">
      <c r="A62" s="31" t="s">
        <v>36</v>
      </c>
      <c r="B62" s="31">
        <v>18</v>
      </c>
      <c r="C62" s="32" t="s">
        <v>100</v>
      </c>
      <c r="D62" s="31" t="s">
        <v>38</v>
      </c>
      <c r="E62" s="33" t="s">
        <v>101</v>
      </c>
      <c r="F62" s="34" t="s">
        <v>40</v>
      </c>
      <c r="G62" s="35">
        <v>3.496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ht="28.8" x14ac:dyDescent="0.3">
      <c r="A63" s="31" t="s">
        <v>41</v>
      </c>
      <c r="B63" s="38"/>
      <c r="C63" s="39"/>
      <c r="D63" s="39"/>
      <c r="E63" s="33" t="s">
        <v>102</v>
      </c>
      <c r="F63" s="39"/>
      <c r="G63" s="39"/>
      <c r="H63" s="39"/>
      <c r="I63" s="39"/>
      <c r="J63" s="40"/>
    </row>
    <row r="64" spans="1:16" ht="28.8" x14ac:dyDescent="0.3">
      <c r="A64" s="31" t="s">
        <v>43</v>
      </c>
      <c r="B64" s="38"/>
      <c r="C64" s="39"/>
      <c r="D64" s="39"/>
      <c r="E64" s="41" t="s">
        <v>103</v>
      </c>
      <c r="F64" s="39"/>
      <c r="G64" s="39"/>
      <c r="H64" s="39"/>
      <c r="I64" s="39"/>
      <c r="J64" s="40"/>
    </row>
    <row r="65" spans="1:16" x14ac:dyDescent="0.3">
      <c r="A65" s="31" t="s">
        <v>45</v>
      </c>
      <c r="B65" s="38"/>
      <c r="C65" s="39"/>
      <c r="D65" s="39"/>
      <c r="E65" s="42" t="s">
        <v>38</v>
      </c>
      <c r="F65" s="39"/>
      <c r="G65" s="39"/>
      <c r="H65" s="39"/>
      <c r="I65" s="39"/>
      <c r="J65" s="40"/>
    </row>
    <row r="66" spans="1:16" x14ac:dyDescent="0.3">
      <c r="A66" s="31" t="s">
        <v>36</v>
      </c>
      <c r="B66" s="31">
        <v>19</v>
      </c>
      <c r="C66" s="32" t="s">
        <v>104</v>
      </c>
      <c r="D66" s="31" t="s">
        <v>38</v>
      </c>
      <c r="E66" s="33" t="s">
        <v>105</v>
      </c>
      <c r="F66" s="34" t="s">
        <v>67</v>
      </c>
      <c r="G66" s="35">
        <v>30</v>
      </c>
      <c r="H66" s="36">
        <v>0</v>
      </c>
      <c r="I66" s="36">
        <f>ROUND(G66*H66,P4)</f>
        <v>0</v>
      </c>
      <c r="J66" s="31"/>
      <c r="O66" s="37">
        <f>I66*0.21</f>
        <v>0</v>
      </c>
      <c r="P66">
        <v>3</v>
      </c>
    </row>
    <row r="67" spans="1:16" x14ac:dyDescent="0.3">
      <c r="A67" s="31" t="s">
        <v>41</v>
      </c>
      <c r="B67" s="38"/>
      <c r="C67" s="39"/>
      <c r="D67" s="39"/>
      <c r="E67" s="33" t="s">
        <v>106</v>
      </c>
      <c r="F67" s="39"/>
      <c r="G67" s="39"/>
      <c r="H67" s="39"/>
      <c r="I67" s="39"/>
      <c r="J67" s="40"/>
    </row>
    <row r="68" spans="1:16" x14ac:dyDescent="0.3">
      <c r="A68" s="31" t="s">
        <v>43</v>
      </c>
      <c r="B68" s="38"/>
      <c r="C68" s="39"/>
      <c r="D68" s="39"/>
      <c r="E68" s="41" t="s">
        <v>107</v>
      </c>
      <c r="F68" s="39"/>
      <c r="G68" s="39"/>
      <c r="H68" s="39"/>
      <c r="I68" s="39"/>
      <c r="J68" s="40"/>
    </row>
    <row r="69" spans="1:16" x14ac:dyDescent="0.3">
      <c r="A69" s="31" t="s">
        <v>45</v>
      </c>
      <c r="B69" s="38"/>
      <c r="C69" s="39"/>
      <c r="D69" s="39"/>
      <c r="E69" s="42" t="s">
        <v>38</v>
      </c>
      <c r="F69" s="39"/>
      <c r="G69" s="39"/>
      <c r="H69" s="39"/>
      <c r="I69" s="39"/>
      <c r="J69" s="40"/>
    </row>
    <row r="70" spans="1:16" x14ac:dyDescent="0.3">
      <c r="A70" s="31" t="s">
        <v>36</v>
      </c>
      <c r="B70" s="31">
        <v>24</v>
      </c>
      <c r="C70" s="32" t="s">
        <v>108</v>
      </c>
      <c r="D70" s="31" t="s">
        <v>38</v>
      </c>
      <c r="E70" s="33" t="s">
        <v>109</v>
      </c>
      <c r="F70" s="34" t="s">
        <v>48</v>
      </c>
      <c r="G70" s="35">
        <v>33.75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3">
      <c r="A71" s="31" t="s">
        <v>41</v>
      </c>
      <c r="B71" s="38"/>
      <c r="C71" s="39"/>
      <c r="D71" s="39"/>
      <c r="E71" s="33" t="s">
        <v>110</v>
      </c>
      <c r="F71" s="39"/>
      <c r="G71" s="39"/>
      <c r="H71" s="39"/>
      <c r="I71" s="39"/>
      <c r="J71" s="40"/>
    </row>
    <row r="72" spans="1:16" x14ac:dyDescent="0.3">
      <c r="A72" s="31" t="s">
        <v>43</v>
      </c>
      <c r="B72" s="38"/>
      <c r="C72" s="39"/>
      <c r="D72" s="39"/>
      <c r="E72" s="41" t="s">
        <v>111</v>
      </c>
      <c r="F72" s="39"/>
      <c r="G72" s="39"/>
      <c r="H72" s="39"/>
      <c r="I72" s="39"/>
      <c r="J72" s="40"/>
    </row>
    <row r="73" spans="1:16" x14ac:dyDescent="0.3">
      <c r="A73" s="31" t="s">
        <v>45</v>
      </c>
      <c r="B73" s="38"/>
      <c r="C73" s="39"/>
      <c r="D73" s="39"/>
      <c r="E73" s="42" t="s">
        <v>38</v>
      </c>
      <c r="F73" s="39"/>
      <c r="G73" s="39"/>
      <c r="H73" s="39"/>
      <c r="I73" s="39"/>
      <c r="J73" s="40"/>
    </row>
    <row r="74" spans="1:16" x14ac:dyDescent="0.3">
      <c r="A74" s="31" t="s">
        <v>36</v>
      </c>
      <c r="B74" s="31">
        <v>25</v>
      </c>
      <c r="C74" s="32" t="s">
        <v>112</v>
      </c>
      <c r="D74" s="31" t="s">
        <v>38</v>
      </c>
      <c r="E74" s="33" t="s">
        <v>113</v>
      </c>
      <c r="F74" s="34" t="s">
        <v>48</v>
      </c>
      <c r="G74" s="35">
        <v>9.9570000000000007</v>
      </c>
      <c r="H74" s="36">
        <v>0</v>
      </c>
      <c r="I74" s="36">
        <f>ROUND(G74*H74,P4)</f>
        <v>0</v>
      </c>
      <c r="J74" s="31"/>
      <c r="O74" s="37">
        <f>I74*0.21</f>
        <v>0</v>
      </c>
      <c r="P74">
        <v>3</v>
      </c>
    </row>
    <row r="75" spans="1:16" x14ac:dyDescent="0.3">
      <c r="A75" s="31" t="s">
        <v>41</v>
      </c>
      <c r="B75" s="38"/>
      <c r="C75" s="39"/>
      <c r="D75" s="39"/>
      <c r="E75" s="33" t="s">
        <v>114</v>
      </c>
      <c r="F75" s="39"/>
      <c r="G75" s="39"/>
      <c r="H75" s="39"/>
      <c r="I75" s="39"/>
      <c r="J75" s="40"/>
    </row>
    <row r="76" spans="1:16" x14ac:dyDescent="0.3">
      <c r="A76" s="31" t="s">
        <v>43</v>
      </c>
      <c r="B76" s="38"/>
      <c r="C76" s="39"/>
      <c r="D76" s="39"/>
      <c r="E76" s="41" t="s">
        <v>115</v>
      </c>
      <c r="F76" s="39"/>
      <c r="G76" s="39"/>
      <c r="H76" s="39"/>
      <c r="I76" s="39"/>
      <c r="J76" s="40"/>
    </row>
    <row r="77" spans="1:16" x14ac:dyDescent="0.3">
      <c r="A77" s="31" t="s">
        <v>45</v>
      </c>
      <c r="B77" s="38"/>
      <c r="C77" s="39"/>
      <c r="D77" s="39"/>
      <c r="E77" s="42" t="s">
        <v>38</v>
      </c>
      <c r="F77" s="39"/>
      <c r="G77" s="39"/>
      <c r="H77" s="39"/>
      <c r="I77" s="39"/>
      <c r="J77" s="40"/>
    </row>
    <row r="78" spans="1:16" x14ac:dyDescent="0.3">
      <c r="A78" s="31" t="s">
        <v>36</v>
      </c>
      <c r="B78" s="31">
        <v>27</v>
      </c>
      <c r="C78" s="32" t="s">
        <v>116</v>
      </c>
      <c r="D78" s="31" t="s">
        <v>38</v>
      </c>
      <c r="E78" s="33" t="s">
        <v>117</v>
      </c>
      <c r="F78" s="34" t="s">
        <v>40</v>
      </c>
      <c r="G78" s="35">
        <v>27.038</v>
      </c>
      <c r="H78" s="36">
        <v>0</v>
      </c>
      <c r="I78" s="36">
        <f>ROUND(G78*H78,P4)</f>
        <v>0</v>
      </c>
      <c r="J78" s="31"/>
      <c r="O78" s="37">
        <f>I78*0.21</f>
        <v>0</v>
      </c>
      <c r="P78">
        <v>3</v>
      </c>
    </row>
    <row r="79" spans="1:16" ht="43.2" x14ac:dyDescent="0.3">
      <c r="A79" s="31" t="s">
        <v>41</v>
      </c>
      <c r="B79" s="38"/>
      <c r="C79" s="39"/>
      <c r="D79" s="39"/>
      <c r="E79" s="33" t="s">
        <v>118</v>
      </c>
      <c r="F79" s="39"/>
      <c r="G79" s="39"/>
      <c r="H79" s="39"/>
      <c r="I79" s="39"/>
      <c r="J79" s="40"/>
    </row>
    <row r="80" spans="1:16" ht="43.2" x14ac:dyDescent="0.3">
      <c r="A80" s="31" t="s">
        <v>43</v>
      </c>
      <c r="B80" s="38"/>
      <c r="C80" s="39"/>
      <c r="D80" s="39"/>
      <c r="E80" s="41" t="s">
        <v>119</v>
      </c>
      <c r="F80" s="39"/>
      <c r="G80" s="39"/>
      <c r="H80" s="39"/>
      <c r="I80" s="39"/>
      <c r="J80" s="40"/>
    </row>
    <row r="81" spans="1:16" x14ac:dyDescent="0.3">
      <c r="A81" s="31" t="s">
        <v>45</v>
      </c>
      <c r="B81" s="38"/>
      <c r="C81" s="39"/>
      <c r="D81" s="39"/>
      <c r="E81" s="42" t="s">
        <v>38</v>
      </c>
      <c r="F81" s="39"/>
      <c r="G81" s="39"/>
      <c r="H81" s="39"/>
      <c r="I81" s="39"/>
      <c r="J81" s="40"/>
    </row>
    <row r="82" spans="1:16" x14ac:dyDescent="0.3">
      <c r="A82" s="31" t="s">
        <v>36</v>
      </c>
      <c r="B82" s="31">
        <v>29</v>
      </c>
      <c r="C82" s="32" t="s">
        <v>120</v>
      </c>
      <c r="D82" s="31" t="s">
        <v>38</v>
      </c>
      <c r="E82" s="33" t="s">
        <v>121</v>
      </c>
      <c r="F82" s="34" t="s">
        <v>67</v>
      </c>
      <c r="G82" s="35">
        <v>160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ht="28.8" x14ac:dyDescent="0.3">
      <c r="A83" s="31" t="s">
        <v>41</v>
      </c>
      <c r="B83" s="38"/>
      <c r="C83" s="39"/>
      <c r="D83" s="39"/>
      <c r="E83" s="33" t="s">
        <v>122</v>
      </c>
      <c r="F83" s="39"/>
      <c r="G83" s="39"/>
      <c r="H83" s="39"/>
      <c r="I83" s="39"/>
      <c r="J83" s="40"/>
    </row>
    <row r="84" spans="1:16" x14ac:dyDescent="0.3">
      <c r="A84" s="31" t="s">
        <v>43</v>
      </c>
      <c r="B84" s="38"/>
      <c r="C84" s="39"/>
      <c r="D84" s="39"/>
      <c r="E84" s="41" t="s">
        <v>123</v>
      </c>
      <c r="F84" s="39"/>
      <c r="G84" s="39"/>
      <c r="H84" s="39"/>
      <c r="I84" s="39"/>
      <c r="J84" s="40"/>
    </row>
    <row r="85" spans="1:16" x14ac:dyDescent="0.3">
      <c r="A85" s="31" t="s">
        <v>45</v>
      </c>
      <c r="B85" s="38"/>
      <c r="C85" s="39"/>
      <c r="D85" s="39"/>
      <c r="E85" s="42" t="s">
        <v>38</v>
      </c>
      <c r="F85" s="39"/>
      <c r="G85" s="39"/>
      <c r="H85" s="39"/>
      <c r="I85" s="39"/>
      <c r="J85" s="40"/>
    </row>
    <row r="86" spans="1:16" x14ac:dyDescent="0.3">
      <c r="A86" s="25" t="s">
        <v>33</v>
      </c>
      <c r="B86" s="26"/>
      <c r="C86" s="27" t="s">
        <v>124</v>
      </c>
      <c r="D86" s="28"/>
      <c r="E86" s="25" t="s">
        <v>125</v>
      </c>
      <c r="F86" s="28"/>
      <c r="G86" s="28"/>
      <c r="H86" s="28"/>
      <c r="I86" s="29">
        <f>SUMIFS(I87:I102,A87:A102,"P")</f>
        <v>0</v>
      </c>
      <c r="J86" s="30"/>
    </row>
    <row r="87" spans="1:16" ht="28.8" x14ac:dyDescent="0.3">
      <c r="A87" s="31" t="s">
        <v>36</v>
      </c>
      <c r="B87" s="31">
        <v>20</v>
      </c>
      <c r="C87" s="32" t="s">
        <v>126</v>
      </c>
      <c r="D87" s="31" t="s">
        <v>38</v>
      </c>
      <c r="E87" s="33" t="s">
        <v>127</v>
      </c>
      <c r="F87" s="34" t="s">
        <v>40</v>
      </c>
      <c r="G87" s="35">
        <v>145</v>
      </c>
      <c r="H87" s="36">
        <v>0</v>
      </c>
      <c r="I87" s="36">
        <f>ROUND(G87*H87,P4)</f>
        <v>0</v>
      </c>
      <c r="J87" s="31"/>
      <c r="O87" s="37">
        <f>I87*0.21</f>
        <v>0</v>
      </c>
      <c r="P87">
        <v>3</v>
      </c>
    </row>
    <row r="88" spans="1:16" x14ac:dyDescent="0.3">
      <c r="A88" s="31" t="s">
        <v>41</v>
      </c>
      <c r="B88" s="38"/>
      <c r="C88" s="39"/>
      <c r="D88" s="39"/>
      <c r="E88" s="33" t="s">
        <v>128</v>
      </c>
      <c r="F88" s="39"/>
      <c r="G88" s="39"/>
      <c r="H88" s="39"/>
      <c r="I88" s="39"/>
      <c r="J88" s="40"/>
    </row>
    <row r="89" spans="1:16" x14ac:dyDescent="0.3">
      <c r="A89" s="31" t="s">
        <v>43</v>
      </c>
      <c r="B89" s="38"/>
      <c r="C89" s="39"/>
      <c r="D89" s="39"/>
      <c r="E89" s="41" t="s">
        <v>129</v>
      </c>
      <c r="F89" s="39"/>
      <c r="G89" s="39"/>
      <c r="H89" s="39"/>
      <c r="I89" s="39"/>
      <c r="J89" s="40"/>
    </row>
    <row r="90" spans="1:16" x14ac:dyDescent="0.3">
      <c r="A90" s="31" t="s">
        <v>45</v>
      </c>
      <c r="B90" s="38"/>
      <c r="C90" s="39"/>
      <c r="D90" s="39"/>
      <c r="E90" s="42" t="s">
        <v>38</v>
      </c>
      <c r="F90" s="39"/>
      <c r="G90" s="39"/>
      <c r="H90" s="39"/>
      <c r="I90" s="39"/>
      <c r="J90" s="40"/>
    </row>
    <row r="91" spans="1:16" ht="28.8" x14ac:dyDescent="0.3">
      <c r="A91" s="31" t="s">
        <v>36</v>
      </c>
      <c r="B91" s="31">
        <v>21</v>
      </c>
      <c r="C91" s="32" t="s">
        <v>130</v>
      </c>
      <c r="D91" s="31" t="s">
        <v>38</v>
      </c>
      <c r="E91" s="33" t="s">
        <v>131</v>
      </c>
      <c r="F91" s="34" t="s">
        <v>40</v>
      </c>
      <c r="G91" s="35">
        <v>144.75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ht="28.8" x14ac:dyDescent="0.3">
      <c r="A92" s="31" t="s">
        <v>41</v>
      </c>
      <c r="B92" s="38"/>
      <c r="C92" s="39"/>
      <c r="D92" s="39"/>
      <c r="E92" s="33" t="s">
        <v>132</v>
      </c>
      <c r="F92" s="39"/>
      <c r="G92" s="39"/>
      <c r="H92" s="39"/>
      <c r="I92" s="39"/>
      <c r="J92" s="40"/>
    </row>
    <row r="93" spans="1:16" ht="28.8" x14ac:dyDescent="0.3">
      <c r="A93" s="31" t="s">
        <v>43</v>
      </c>
      <c r="B93" s="38"/>
      <c r="C93" s="39"/>
      <c r="D93" s="39"/>
      <c r="E93" s="41" t="s">
        <v>133</v>
      </c>
      <c r="F93" s="39"/>
      <c r="G93" s="39"/>
      <c r="H93" s="39"/>
      <c r="I93" s="39"/>
      <c r="J93" s="40"/>
    </row>
    <row r="94" spans="1:16" x14ac:dyDescent="0.3">
      <c r="A94" s="31" t="s">
        <v>45</v>
      </c>
      <c r="B94" s="38"/>
      <c r="C94" s="39"/>
      <c r="D94" s="39"/>
      <c r="E94" s="42" t="s">
        <v>38</v>
      </c>
      <c r="F94" s="39"/>
      <c r="G94" s="39"/>
      <c r="H94" s="39"/>
      <c r="I94" s="39"/>
      <c r="J94" s="40"/>
    </row>
    <row r="95" spans="1:16" x14ac:dyDescent="0.3">
      <c r="A95" s="31" t="s">
        <v>36</v>
      </c>
      <c r="B95" s="31">
        <v>22</v>
      </c>
      <c r="C95" s="32" t="s">
        <v>134</v>
      </c>
      <c r="D95" s="31" t="s">
        <v>38</v>
      </c>
      <c r="E95" s="33" t="s">
        <v>135</v>
      </c>
      <c r="F95" s="34" t="s">
        <v>40</v>
      </c>
      <c r="G95" s="35">
        <v>145</v>
      </c>
      <c r="H95" s="36">
        <v>0</v>
      </c>
      <c r="I95" s="36">
        <f>ROUND(G95*H95,P4)</f>
        <v>0</v>
      </c>
      <c r="J95" s="31"/>
      <c r="O95" s="37">
        <f>I95*0.21</f>
        <v>0</v>
      </c>
      <c r="P95">
        <v>3</v>
      </c>
    </row>
    <row r="96" spans="1:16" x14ac:dyDescent="0.3">
      <c r="A96" s="31" t="s">
        <v>41</v>
      </c>
      <c r="B96" s="38"/>
      <c r="C96" s="39"/>
      <c r="D96" s="39"/>
      <c r="E96" s="33" t="s">
        <v>136</v>
      </c>
      <c r="F96" s="39"/>
      <c r="G96" s="39"/>
      <c r="H96" s="39"/>
      <c r="I96" s="39"/>
      <c r="J96" s="40"/>
    </row>
    <row r="97" spans="1:16" x14ac:dyDescent="0.3">
      <c r="A97" s="31" t="s">
        <v>43</v>
      </c>
      <c r="B97" s="38"/>
      <c r="C97" s="39"/>
      <c r="D97" s="39"/>
      <c r="E97" s="41" t="s">
        <v>137</v>
      </c>
      <c r="F97" s="39"/>
      <c r="G97" s="39"/>
      <c r="H97" s="39"/>
      <c r="I97" s="39"/>
      <c r="J97" s="40"/>
    </row>
    <row r="98" spans="1:16" x14ac:dyDescent="0.3">
      <c r="A98" s="31" t="s">
        <v>45</v>
      </c>
      <c r="B98" s="38"/>
      <c r="C98" s="39"/>
      <c r="D98" s="39"/>
      <c r="E98" s="42" t="s">
        <v>38</v>
      </c>
      <c r="F98" s="39"/>
      <c r="G98" s="39"/>
      <c r="H98" s="39"/>
      <c r="I98" s="39"/>
      <c r="J98" s="40"/>
    </row>
    <row r="99" spans="1:16" x14ac:dyDescent="0.3">
      <c r="A99" s="31" t="s">
        <v>36</v>
      </c>
      <c r="B99" s="31">
        <v>26</v>
      </c>
      <c r="C99" s="32" t="s">
        <v>138</v>
      </c>
      <c r="D99" s="31" t="s">
        <v>38</v>
      </c>
      <c r="E99" s="33" t="s">
        <v>139</v>
      </c>
      <c r="F99" s="34" t="s">
        <v>48</v>
      </c>
      <c r="G99" s="35">
        <v>178.35</v>
      </c>
      <c r="H99" s="36">
        <v>0</v>
      </c>
      <c r="I99" s="36">
        <f>ROUND(G99*H99,P4)</f>
        <v>0</v>
      </c>
      <c r="J99" s="31"/>
      <c r="O99" s="37">
        <f>I99*0.21</f>
        <v>0</v>
      </c>
      <c r="P99">
        <v>3</v>
      </c>
    </row>
    <row r="100" spans="1:16" ht="28.8" x14ac:dyDescent="0.3">
      <c r="A100" s="31" t="s">
        <v>41</v>
      </c>
      <c r="B100" s="38"/>
      <c r="C100" s="39"/>
      <c r="D100" s="39"/>
      <c r="E100" s="33" t="s">
        <v>140</v>
      </c>
      <c r="F100" s="39"/>
      <c r="G100" s="39"/>
      <c r="H100" s="39"/>
      <c r="I100" s="39"/>
      <c r="J100" s="40"/>
    </row>
    <row r="101" spans="1:16" ht="28.8" x14ac:dyDescent="0.3">
      <c r="A101" s="31" t="s">
        <v>43</v>
      </c>
      <c r="B101" s="38"/>
      <c r="C101" s="39"/>
      <c r="D101" s="39"/>
      <c r="E101" s="41" t="s">
        <v>141</v>
      </c>
      <c r="F101" s="39"/>
      <c r="G101" s="39"/>
      <c r="H101" s="39"/>
      <c r="I101" s="39"/>
      <c r="J101" s="40"/>
    </row>
    <row r="102" spans="1:16" x14ac:dyDescent="0.3">
      <c r="A102" s="31" t="s">
        <v>45</v>
      </c>
      <c r="B102" s="38"/>
      <c r="C102" s="39"/>
      <c r="D102" s="39"/>
      <c r="E102" s="42" t="s">
        <v>38</v>
      </c>
      <c r="F102" s="39"/>
      <c r="G102" s="39"/>
      <c r="H102" s="39"/>
      <c r="I102" s="39"/>
      <c r="J102" s="40"/>
    </row>
    <row r="103" spans="1:16" x14ac:dyDescent="0.3">
      <c r="A103" s="25" t="s">
        <v>33</v>
      </c>
      <c r="B103" s="43"/>
      <c r="C103" s="27" t="s">
        <v>142</v>
      </c>
      <c r="D103" s="44"/>
      <c r="E103" s="25" t="s">
        <v>143</v>
      </c>
      <c r="F103" s="44"/>
      <c r="G103" s="44"/>
      <c r="H103" s="44"/>
      <c r="I103" s="29">
        <f>SUMIFS(I103:I104,A103:A104,"P")</f>
        <v>0</v>
      </c>
      <c r="J103" s="45"/>
    </row>
    <row r="104" spans="1:16" x14ac:dyDescent="0.3">
      <c r="A104" s="25" t="s">
        <v>33</v>
      </c>
      <c r="B104" s="26"/>
      <c r="C104" s="27" t="s">
        <v>144</v>
      </c>
      <c r="D104" s="28"/>
      <c r="E104" s="25" t="s">
        <v>145</v>
      </c>
      <c r="F104" s="28"/>
      <c r="G104" s="28"/>
      <c r="H104" s="28"/>
      <c r="I104" s="29">
        <f>SUMIFS(I105:I108,A105:A108,"P")</f>
        <v>0</v>
      </c>
      <c r="J104" s="30"/>
    </row>
    <row r="105" spans="1:16" ht="28.8" x14ac:dyDescent="0.3">
      <c r="A105" s="31" t="s">
        <v>36</v>
      </c>
      <c r="B105" s="31">
        <v>23</v>
      </c>
      <c r="C105" s="32" t="s">
        <v>146</v>
      </c>
      <c r="D105" s="31" t="s">
        <v>38</v>
      </c>
      <c r="E105" s="33" t="s">
        <v>147</v>
      </c>
      <c r="F105" s="34" t="s">
        <v>48</v>
      </c>
      <c r="G105" s="35">
        <v>8.5</v>
      </c>
      <c r="H105" s="36">
        <v>0</v>
      </c>
      <c r="I105" s="36">
        <f>ROUND(G105*H105,P4)</f>
        <v>0</v>
      </c>
      <c r="J105" s="31"/>
      <c r="O105" s="37">
        <f>I105*0.21</f>
        <v>0</v>
      </c>
      <c r="P105">
        <v>3</v>
      </c>
    </row>
    <row r="106" spans="1:16" x14ac:dyDescent="0.3">
      <c r="A106" s="31" t="s">
        <v>41</v>
      </c>
      <c r="B106" s="38"/>
      <c r="C106" s="39"/>
      <c r="D106" s="39"/>
      <c r="E106" s="42" t="s">
        <v>38</v>
      </c>
      <c r="F106" s="39"/>
      <c r="G106" s="39"/>
      <c r="H106" s="39"/>
      <c r="I106" s="39"/>
      <c r="J106" s="40"/>
    </row>
    <row r="107" spans="1:16" x14ac:dyDescent="0.3">
      <c r="A107" s="31" t="s">
        <v>43</v>
      </c>
      <c r="B107" s="38"/>
      <c r="C107" s="39"/>
      <c r="D107" s="39"/>
      <c r="E107" s="41" t="s">
        <v>148</v>
      </c>
      <c r="F107" s="39"/>
      <c r="G107" s="39"/>
      <c r="H107" s="39"/>
      <c r="I107" s="39"/>
      <c r="J107" s="40"/>
    </row>
    <row r="108" spans="1:16" x14ac:dyDescent="0.3">
      <c r="A108" s="31" t="s">
        <v>45</v>
      </c>
      <c r="B108" s="38"/>
      <c r="C108" s="39"/>
      <c r="D108" s="39"/>
      <c r="E108" s="42" t="s">
        <v>38</v>
      </c>
      <c r="F108" s="39"/>
      <c r="G108" s="39"/>
      <c r="H108" s="39"/>
      <c r="I108" s="39"/>
      <c r="J108" s="40"/>
    </row>
    <row r="109" spans="1:16" x14ac:dyDescent="0.3">
      <c r="A109" s="25" t="s">
        <v>33</v>
      </c>
      <c r="B109" s="26"/>
      <c r="C109" s="27" t="s">
        <v>149</v>
      </c>
      <c r="D109" s="28"/>
      <c r="E109" s="25" t="s">
        <v>150</v>
      </c>
      <c r="F109" s="28"/>
      <c r="G109" s="28"/>
      <c r="H109" s="28"/>
      <c r="I109" s="29">
        <f>SUMIFS(I110:I129,A110:A129,"P")</f>
        <v>0</v>
      </c>
      <c r="J109" s="30"/>
    </row>
    <row r="110" spans="1:16" x14ac:dyDescent="0.3">
      <c r="A110" s="31" t="s">
        <v>36</v>
      </c>
      <c r="B110" s="31">
        <v>28</v>
      </c>
      <c r="C110" s="32" t="s">
        <v>151</v>
      </c>
      <c r="D110" s="31" t="s">
        <v>38</v>
      </c>
      <c r="E110" s="33" t="s">
        <v>152</v>
      </c>
      <c r="F110" s="34" t="s">
        <v>53</v>
      </c>
      <c r="G110" s="35">
        <v>61.2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x14ac:dyDescent="0.3">
      <c r="A111" s="31" t="s">
        <v>41</v>
      </c>
      <c r="B111" s="38"/>
      <c r="C111" s="39"/>
      <c r="D111" s="39"/>
      <c r="E111" s="42" t="s">
        <v>38</v>
      </c>
      <c r="F111" s="39"/>
      <c r="G111" s="39"/>
      <c r="H111" s="39"/>
      <c r="I111" s="39"/>
      <c r="J111" s="40"/>
    </row>
    <row r="112" spans="1:16" x14ac:dyDescent="0.3">
      <c r="A112" s="31" t="s">
        <v>43</v>
      </c>
      <c r="B112" s="38"/>
      <c r="C112" s="39"/>
      <c r="D112" s="39"/>
      <c r="E112" s="41" t="s">
        <v>153</v>
      </c>
      <c r="F112" s="39"/>
      <c r="G112" s="39"/>
      <c r="H112" s="39"/>
      <c r="I112" s="39"/>
      <c r="J112" s="40"/>
    </row>
    <row r="113" spans="1:16" x14ac:dyDescent="0.3">
      <c r="A113" s="31" t="s">
        <v>45</v>
      </c>
      <c r="B113" s="38"/>
      <c r="C113" s="39"/>
      <c r="D113" s="39"/>
      <c r="E113" s="42" t="s">
        <v>38</v>
      </c>
      <c r="F113" s="39"/>
      <c r="G113" s="39"/>
      <c r="H113" s="39"/>
      <c r="I113" s="39"/>
      <c r="J113" s="40"/>
    </row>
    <row r="114" spans="1:16" ht="28.8" x14ac:dyDescent="0.3">
      <c r="A114" s="31" t="s">
        <v>36</v>
      </c>
      <c r="B114" s="31">
        <v>30</v>
      </c>
      <c r="C114" s="32" t="s">
        <v>154</v>
      </c>
      <c r="D114" s="31" t="s">
        <v>38</v>
      </c>
      <c r="E114" s="33" t="s">
        <v>155</v>
      </c>
      <c r="F114" s="34" t="s">
        <v>53</v>
      </c>
      <c r="G114" s="35">
        <v>55</v>
      </c>
      <c r="H114" s="36">
        <v>0</v>
      </c>
      <c r="I114" s="36">
        <f>ROUND(G114*H114,P4)</f>
        <v>0</v>
      </c>
      <c r="J114" s="31"/>
      <c r="O114" s="37">
        <f>I114*0.21</f>
        <v>0</v>
      </c>
      <c r="P114">
        <v>3</v>
      </c>
    </row>
    <row r="115" spans="1:16" x14ac:dyDescent="0.3">
      <c r="A115" s="31" t="s">
        <v>41</v>
      </c>
      <c r="B115" s="38"/>
      <c r="C115" s="39"/>
      <c r="D115" s="39"/>
      <c r="E115" s="33" t="s">
        <v>156</v>
      </c>
      <c r="F115" s="39"/>
      <c r="G115" s="39"/>
      <c r="H115" s="39"/>
      <c r="I115" s="39"/>
      <c r="J115" s="40"/>
    </row>
    <row r="116" spans="1:16" ht="28.8" x14ac:dyDescent="0.3">
      <c r="A116" s="31" t="s">
        <v>43</v>
      </c>
      <c r="B116" s="38"/>
      <c r="C116" s="39"/>
      <c r="D116" s="39"/>
      <c r="E116" s="41" t="s">
        <v>157</v>
      </c>
      <c r="F116" s="39"/>
      <c r="G116" s="39"/>
      <c r="H116" s="39"/>
      <c r="I116" s="39"/>
      <c r="J116" s="40"/>
    </row>
    <row r="117" spans="1:16" x14ac:dyDescent="0.3">
      <c r="A117" s="31" t="s">
        <v>45</v>
      </c>
      <c r="B117" s="38"/>
      <c r="C117" s="39"/>
      <c r="D117" s="39"/>
      <c r="E117" s="42" t="s">
        <v>38</v>
      </c>
      <c r="F117" s="39"/>
      <c r="G117" s="39"/>
      <c r="H117" s="39"/>
      <c r="I117" s="39"/>
      <c r="J117" s="40"/>
    </row>
    <row r="118" spans="1:16" ht="28.8" x14ac:dyDescent="0.3">
      <c r="A118" s="31" t="s">
        <v>36</v>
      </c>
      <c r="B118" s="31">
        <v>31</v>
      </c>
      <c r="C118" s="32" t="s">
        <v>158</v>
      </c>
      <c r="D118" s="31" t="s">
        <v>38</v>
      </c>
      <c r="E118" s="33" t="s">
        <v>159</v>
      </c>
      <c r="F118" s="34" t="s">
        <v>53</v>
      </c>
      <c r="G118" s="35">
        <v>8</v>
      </c>
      <c r="H118" s="36">
        <v>0</v>
      </c>
      <c r="I118" s="36">
        <f>ROUND(G118*H118,P4)</f>
        <v>0</v>
      </c>
      <c r="J118" s="31"/>
      <c r="O118" s="37">
        <f>I118*0.21</f>
        <v>0</v>
      </c>
      <c r="P118">
        <v>3</v>
      </c>
    </row>
    <row r="119" spans="1:16" x14ac:dyDescent="0.3">
      <c r="A119" s="31" t="s">
        <v>41</v>
      </c>
      <c r="B119" s="38"/>
      <c r="C119" s="39"/>
      <c r="D119" s="39"/>
      <c r="E119" s="33" t="s">
        <v>160</v>
      </c>
      <c r="F119" s="39"/>
      <c r="G119" s="39"/>
      <c r="H119" s="39"/>
      <c r="I119" s="39"/>
      <c r="J119" s="40"/>
    </row>
    <row r="120" spans="1:16" x14ac:dyDescent="0.3">
      <c r="A120" s="31" t="s">
        <v>43</v>
      </c>
      <c r="B120" s="38"/>
      <c r="C120" s="39"/>
      <c r="D120" s="39"/>
      <c r="E120" s="41" t="s">
        <v>161</v>
      </c>
      <c r="F120" s="39"/>
      <c r="G120" s="39"/>
      <c r="H120" s="39"/>
      <c r="I120" s="39"/>
      <c r="J120" s="40"/>
    </row>
    <row r="121" spans="1:16" x14ac:dyDescent="0.3">
      <c r="A121" s="31" t="s">
        <v>45</v>
      </c>
      <c r="B121" s="38"/>
      <c r="C121" s="39"/>
      <c r="D121" s="39"/>
      <c r="E121" s="42" t="s">
        <v>38</v>
      </c>
      <c r="F121" s="39"/>
      <c r="G121" s="39"/>
      <c r="H121" s="39"/>
      <c r="I121" s="39"/>
      <c r="J121" s="40"/>
    </row>
    <row r="122" spans="1:16" ht="28.8" x14ac:dyDescent="0.3">
      <c r="A122" s="31" t="s">
        <v>36</v>
      </c>
      <c r="B122" s="31">
        <v>32</v>
      </c>
      <c r="C122" s="32" t="s">
        <v>162</v>
      </c>
      <c r="D122" s="31" t="s">
        <v>38</v>
      </c>
      <c r="E122" s="33" t="s">
        <v>163</v>
      </c>
      <c r="F122" s="34" t="s">
        <v>53</v>
      </c>
      <c r="G122" s="35">
        <v>60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3">
      <c r="A123" s="31" t="s">
        <v>41</v>
      </c>
      <c r="B123" s="38"/>
      <c r="C123" s="39"/>
      <c r="D123" s="39"/>
      <c r="E123" s="33" t="s">
        <v>164</v>
      </c>
      <c r="F123" s="39"/>
      <c r="G123" s="39"/>
      <c r="H123" s="39"/>
      <c r="I123" s="39"/>
      <c r="J123" s="40"/>
    </row>
    <row r="124" spans="1:16" x14ac:dyDescent="0.3">
      <c r="A124" s="31" t="s">
        <v>43</v>
      </c>
      <c r="B124" s="38"/>
      <c r="C124" s="39"/>
      <c r="D124" s="39"/>
      <c r="E124" s="41" t="s">
        <v>165</v>
      </c>
      <c r="F124" s="39"/>
      <c r="G124" s="39"/>
      <c r="H124" s="39"/>
      <c r="I124" s="39"/>
      <c r="J124" s="40"/>
    </row>
    <row r="125" spans="1:16" x14ac:dyDescent="0.3">
      <c r="A125" s="31" t="s">
        <v>45</v>
      </c>
      <c r="B125" s="38"/>
      <c r="C125" s="39"/>
      <c r="D125" s="39"/>
      <c r="E125" s="42" t="s">
        <v>38</v>
      </c>
      <c r="F125" s="39"/>
      <c r="G125" s="39"/>
      <c r="H125" s="39"/>
      <c r="I125" s="39"/>
      <c r="J125" s="40"/>
    </row>
    <row r="126" spans="1:16" x14ac:dyDescent="0.3">
      <c r="A126" s="31" t="s">
        <v>36</v>
      </c>
      <c r="B126" s="31">
        <v>33</v>
      </c>
      <c r="C126" s="32" t="s">
        <v>166</v>
      </c>
      <c r="D126" s="31" t="s">
        <v>38</v>
      </c>
      <c r="E126" s="33" t="s">
        <v>167</v>
      </c>
      <c r="F126" s="34" t="s">
        <v>40</v>
      </c>
      <c r="G126" s="35">
        <v>28</v>
      </c>
      <c r="H126" s="36">
        <v>0</v>
      </c>
      <c r="I126" s="36">
        <f>ROUND(G126*H126,P4)</f>
        <v>0</v>
      </c>
      <c r="J126" s="31"/>
      <c r="O126" s="37">
        <f>I126*0.21</f>
        <v>0</v>
      </c>
      <c r="P126">
        <v>3</v>
      </c>
    </row>
    <row r="127" spans="1:16" ht="28.8" x14ac:dyDescent="0.3">
      <c r="A127" s="31" t="s">
        <v>41</v>
      </c>
      <c r="B127" s="38"/>
      <c r="C127" s="39"/>
      <c r="D127" s="39"/>
      <c r="E127" s="33" t="s">
        <v>168</v>
      </c>
      <c r="F127" s="39"/>
      <c r="G127" s="39"/>
      <c r="H127" s="39"/>
      <c r="I127" s="39"/>
      <c r="J127" s="40"/>
    </row>
    <row r="128" spans="1:16" ht="28.8" x14ac:dyDescent="0.3">
      <c r="A128" s="31" t="s">
        <v>43</v>
      </c>
      <c r="B128" s="38"/>
      <c r="C128" s="39"/>
      <c r="D128" s="39"/>
      <c r="E128" s="41" t="s">
        <v>169</v>
      </c>
      <c r="F128" s="39"/>
      <c r="G128" s="39"/>
      <c r="H128" s="39"/>
      <c r="I128" s="39"/>
      <c r="J128" s="40"/>
    </row>
    <row r="129" spans="1:16" x14ac:dyDescent="0.3">
      <c r="A129" s="31" t="s">
        <v>45</v>
      </c>
      <c r="B129" s="38"/>
      <c r="C129" s="39"/>
      <c r="D129" s="39"/>
      <c r="E129" s="42" t="s">
        <v>38</v>
      </c>
      <c r="F129" s="39"/>
      <c r="G129" s="39"/>
      <c r="H129" s="39"/>
      <c r="I129" s="39"/>
      <c r="J129" s="40"/>
    </row>
    <row r="130" spans="1:16" x14ac:dyDescent="0.3">
      <c r="A130" s="25" t="s">
        <v>33</v>
      </c>
      <c r="B130" s="26"/>
      <c r="C130" s="27" t="s">
        <v>170</v>
      </c>
      <c r="D130" s="28"/>
      <c r="E130" s="25" t="s">
        <v>171</v>
      </c>
      <c r="F130" s="28"/>
      <c r="G130" s="28"/>
      <c r="H130" s="28"/>
      <c r="I130" s="29">
        <f>SUMIFS(I131:I146,A131:A146,"P")</f>
        <v>0</v>
      </c>
      <c r="J130" s="30"/>
    </row>
    <row r="131" spans="1:16" ht="28.8" x14ac:dyDescent="0.3">
      <c r="A131" s="31" t="s">
        <v>36</v>
      </c>
      <c r="B131" s="31">
        <v>34</v>
      </c>
      <c r="C131" s="32" t="s">
        <v>172</v>
      </c>
      <c r="D131" s="31" t="s">
        <v>38</v>
      </c>
      <c r="E131" s="33" t="s">
        <v>173</v>
      </c>
      <c r="F131" s="34" t="s">
        <v>48</v>
      </c>
      <c r="G131" s="35">
        <v>179.2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ht="28.8" x14ac:dyDescent="0.3">
      <c r="A132" s="31" t="s">
        <v>41</v>
      </c>
      <c r="B132" s="38"/>
      <c r="C132" s="39"/>
      <c r="D132" s="39"/>
      <c r="E132" s="33" t="s">
        <v>174</v>
      </c>
      <c r="F132" s="39"/>
      <c r="G132" s="39"/>
      <c r="H132" s="39"/>
      <c r="I132" s="39"/>
      <c r="J132" s="40"/>
    </row>
    <row r="133" spans="1:16" x14ac:dyDescent="0.3">
      <c r="A133" s="31" t="s">
        <v>43</v>
      </c>
      <c r="B133" s="38"/>
      <c r="C133" s="39"/>
      <c r="D133" s="39"/>
      <c r="E133" s="41" t="s">
        <v>175</v>
      </c>
      <c r="F133" s="39"/>
      <c r="G133" s="39"/>
      <c r="H133" s="39"/>
      <c r="I133" s="39"/>
      <c r="J133" s="40"/>
    </row>
    <row r="134" spans="1:16" x14ac:dyDescent="0.3">
      <c r="A134" s="31" t="s">
        <v>45</v>
      </c>
      <c r="B134" s="38"/>
      <c r="C134" s="39"/>
      <c r="D134" s="39"/>
      <c r="E134" s="42" t="s">
        <v>38</v>
      </c>
      <c r="F134" s="39"/>
      <c r="G134" s="39"/>
      <c r="H134" s="39"/>
      <c r="I134" s="39"/>
      <c r="J134" s="40"/>
    </row>
    <row r="135" spans="1:16" x14ac:dyDescent="0.3">
      <c r="A135" s="31" t="s">
        <v>36</v>
      </c>
      <c r="B135" s="31">
        <v>35</v>
      </c>
      <c r="C135" s="32" t="s">
        <v>176</v>
      </c>
      <c r="D135" s="31" t="s">
        <v>38</v>
      </c>
      <c r="E135" s="33" t="s">
        <v>177</v>
      </c>
      <c r="F135" s="34" t="s">
        <v>48</v>
      </c>
      <c r="G135" s="35">
        <v>70</v>
      </c>
      <c r="H135" s="36">
        <v>0</v>
      </c>
      <c r="I135" s="36">
        <f>ROUND(G135*H135,P4)</f>
        <v>0</v>
      </c>
      <c r="J135" s="31"/>
      <c r="O135" s="37">
        <f>I135*0.21</f>
        <v>0</v>
      </c>
      <c r="P135">
        <v>3</v>
      </c>
    </row>
    <row r="136" spans="1:16" x14ac:dyDescent="0.3">
      <c r="A136" s="31" t="s">
        <v>41</v>
      </c>
      <c r="B136" s="38"/>
      <c r="C136" s="39"/>
      <c r="D136" s="39"/>
      <c r="E136" s="42" t="s">
        <v>38</v>
      </c>
      <c r="F136" s="39"/>
      <c r="G136" s="39"/>
      <c r="H136" s="39"/>
      <c r="I136" s="39"/>
      <c r="J136" s="40"/>
    </row>
    <row r="137" spans="1:16" x14ac:dyDescent="0.3">
      <c r="A137" s="31" t="s">
        <v>43</v>
      </c>
      <c r="B137" s="38"/>
      <c r="C137" s="39"/>
      <c r="D137" s="39"/>
      <c r="E137" s="41" t="s">
        <v>178</v>
      </c>
      <c r="F137" s="39"/>
      <c r="G137" s="39"/>
      <c r="H137" s="39"/>
      <c r="I137" s="39"/>
      <c r="J137" s="40"/>
    </row>
    <row r="138" spans="1:16" x14ac:dyDescent="0.3">
      <c r="A138" s="31" t="s">
        <v>45</v>
      </c>
      <c r="B138" s="38"/>
      <c r="C138" s="39"/>
      <c r="D138" s="39"/>
      <c r="E138" s="42" t="s">
        <v>38</v>
      </c>
      <c r="F138" s="39"/>
      <c r="G138" s="39"/>
      <c r="H138" s="39"/>
      <c r="I138" s="39"/>
      <c r="J138" s="40"/>
    </row>
    <row r="139" spans="1:16" ht="28.8" x14ac:dyDescent="0.3">
      <c r="A139" s="31" t="s">
        <v>36</v>
      </c>
      <c r="B139" s="31">
        <v>36</v>
      </c>
      <c r="C139" s="32" t="s">
        <v>179</v>
      </c>
      <c r="D139" s="31" t="s">
        <v>38</v>
      </c>
      <c r="E139" s="33" t="s">
        <v>180</v>
      </c>
      <c r="F139" s="34" t="s">
        <v>48</v>
      </c>
      <c r="G139" s="35">
        <v>8.5</v>
      </c>
      <c r="H139" s="36">
        <v>0</v>
      </c>
      <c r="I139" s="36">
        <f>ROUND(G139*H139,P4)</f>
        <v>0</v>
      </c>
      <c r="J139" s="31"/>
      <c r="O139" s="37">
        <f>I139*0.21</f>
        <v>0</v>
      </c>
      <c r="P139">
        <v>3</v>
      </c>
    </row>
    <row r="140" spans="1:16" x14ac:dyDescent="0.3">
      <c r="A140" s="31" t="s">
        <v>41</v>
      </c>
      <c r="B140" s="38"/>
      <c r="C140" s="39"/>
      <c r="D140" s="39"/>
      <c r="E140" s="33" t="s">
        <v>181</v>
      </c>
      <c r="F140" s="39"/>
      <c r="G140" s="39"/>
      <c r="H140" s="39"/>
      <c r="I140" s="39"/>
      <c r="J140" s="40"/>
    </row>
    <row r="141" spans="1:16" x14ac:dyDescent="0.3">
      <c r="A141" s="31" t="s">
        <v>43</v>
      </c>
      <c r="B141" s="38"/>
      <c r="C141" s="39"/>
      <c r="D141" s="39"/>
      <c r="E141" s="41" t="s">
        <v>182</v>
      </c>
      <c r="F141" s="39"/>
      <c r="G141" s="39"/>
      <c r="H141" s="39"/>
      <c r="I141" s="39"/>
      <c r="J141" s="40"/>
    </row>
    <row r="142" spans="1:16" x14ac:dyDescent="0.3">
      <c r="A142" s="31" t="s">
        <v>45</v>
      </c>
      <c r="B142" s="38"/>
      <c r="C142" s="39"/>
      <c r="D142" s="39"/>
      <c r="E142" s="42" t="s">
        <v>38</v>
      </c>
      <c r="F142" s="39"/>
      <c r="G142" s="39"/>
      <c r="H142" s="39"/>
      <c r="I142" s="39"/>
      <c r="J142" s="40"/>
    </row>
    <row r="143" spans="1:16" x14ac:dyDescent="0.3">
      <c r="A143" s="31" t="s">
        <v>36</v>
      </c>
      <c r="B143" s="31">
        <v>37</v>
      </c>
      <c r="C143" s="32" t="s">
        <v>183</v>
      </c>
      <c r="D143" s="31" t="s">
        <v>38</v>
      </c>
      <c r="E143" s="33" t="s">
        <v>184</v>
      </c>
      <c r="F143" s="34" t="s">
        <v>48</v>
      </c>
      <c r="G143" s="35">
        <v>212.5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x14ac:dyDescent="0.3">
      <c r="A144" s="31" t="s">
        <v>41</v>
      </c>
      <c r="B144" s="38"/>
      <c r="C144" s="39"/>
      <c r="D144" s="39"/>
      <c r="E144" s="33" t="s">
        <v>185</v>
      </c>
      <c r="F144" s="39"/>
      <c r="G144" s="39"/>
      <c r="H144" s="39"/>
      <c r="I144" s="39"/>
      <c r="J144" s="40"/>
    </row>
    <row r="145" spans="1:16" x14ac:dyDescent="0.3">
      <c r="A145" s="31" t="s">
        <v>43</v>
      </c>
      <c r="B145" s="38"/>
      <c r="C145" s="39"/>
      <c r="D145" s="39"/>
      <c r="E145" s="41" t="s">
        <v>186</v>
      </c>
      <c r="F145" s="39"/>
      <c r="G145" s="39"/>
      <c r="H145" s="39"/>
      <c r="I145" s="39"/>
      <c r="J145" s="40"/>
    </row>
    <row r="146" spans="1:16" x14ac:dyDescent="0.3">
      <c r="A146" s="31" t="s">
        <v>45</v>
      </c>
      <c r="B146" s="38"/>
      <c r="C146" s="39"/>
      <c r="D146" s="39"/>
      <c r="E146" s="42" t="s">
        <v>38</v>
      </c>
      <c r="F146" s="39"/>
      <c r="G146" s="39"/>
      <c r="H146" s="39"/>
      <c r="I146" s="39"/>
      <c r="J146" s="40"/>
    </row>
    <row r="147" spans="1:16" x14ac:dyDescent="0.3">
      <c r="A147" s="25" t="s">
        <v>33</v>
      </c>
      <c r="B147" s="43"/>
      <c r="C147" s="27" t="s">
        <v>33</v>
      </c>
      <c r="D147" s="44"/>
      <c r="E147" s="25" t="s">
        <v>187</v>
      </c>
      <c r="F147" s="44"/>
      <c r="G147" s="44"/>
      <c r="H147" s="44"/>
      <c r="I147" s="29">
        <f>SUMIFS(I147:I148,A147:A148,"P")</f>
        <v>0</v>
      </c>
      <c r="J147" s="45"/>
    </row>
    <row r="148" spans="1:16" x14ac:dyDescent="0.3">
      <c r="A148" s="25" t="s">
        <v>33</v>
      </c>
      <c r="B148" s="26"/>
      <c r="C148" s="27" t="s">
        <v>188</v>
      </c>
      <c r="D148" s="28"/>
      <c r="E148" s="25" t="s">
        <v>189</v>
      </c>
      <c r="F148" s="28"/>
      <c r="G148" s="28"/>
      <c r="H148" s="28"/>
      <c r="I148" s="29">
        <f>SUMIFS(I149:I156,A149:A156,"P")</f>
        <v>0</v>
      </c>
      <c r="J148" s="30"/>
    </row>
    <row r="149" spans="1:16" x14ac:dyDescent="0.3">
      <c r="A149" s="31" t="s">
        <v>36</v>
      </c>
      <c r="B149" s="31">
        <v>1</v>
      </c>
      <c r="C149" s="32" t="s">
        <v>190</v>
      </c>
      <c r="D149" s="31" t="s">
        <v>38</v>
      </c>
      <c r="E149" s="33" t="s">
        <v>191</v>
      </c>
      <c r="F149" s="34" t="s">
        <v>192</v>
      </c>
      <c r="G149" s="35">
        <v>1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3">
      <c r="A150" s="31" t="s">
        <v>41</v>
      </c>
      <c r="B150" s="38"/>
      <c r="C150" s="39"/>
      <c r="D150" s="39"/>
      <c r="E150" s="33" t="s">
        <v>193</v>
      </c>
      <c r="F150" s="39"/>
      <c r="G150" s="39"/>
      <c r="H150" s="39"/>
      <c r="I150" s="39"/>
      <c r="J150" s="40"/>
    </row>
    <row r="151" spans="1:16" x14ac:dyDescent="0.3">
      <c r="A151" s="31" t="s">
        <v>43</v>
      </c>
      <c r="B151" s="38"/>
      <c r="C151" s="39"/>
      <c r="D151" s="39"/>
      <c r="E151" s="41" t="s">
        <v>194</v>
      </c>
      <c r="F151" s="39"/>
      <c r="G151" s="39"/>
      <c r="H151" s="39"/>
      <c r="I151" s="39"/>
      <c r="J151" s="40"/>
    </row>
    <row r="152" spans="1:16" x14ac:dyDescent="0.3">
      <c r="A152" s="31" t="s">
        <v>45</v>
      </c>
      <c r="B152" s="38"/>
      <c r="C152" s="39"/>
      <c r="D152" s="39"/>
      <c r="E152" s="42" t="s">
        <v>38</v>
      </c>
      <c r="F152" s="39"/>
      <c r="G152" s="39"/>
      <c r="H152" s="39"/>
      <c r="I152" s="39"/>
      <c r="J152" s="40"/>
    </row>
    <row r="153" spans="1:16" x14ac:dyDescent="0.3">
      <c r="A153" s="31" t="s">
        <v>36</v>
      </c>
      <c r="B153" s="31">
        <v>2</v>
      </c>
      <c r="C153" s="32" t="s">
        <v>195</v>
      </c>
      <c r="D153" s="31" t="s">
        <v>38</v>
      </c>
      <c r="E153" s="33" t="s">
        <v>196</v>
      </c>
      <c r="F153" s="34" t="s">
        <v>192</v>
      </c>
      <c r="G153" s="35">
        <v>1</v>
      </c>
      <c r="H153" s="36">
        <v>0</v>
      </c>
      <c r="I153" s="36">
        <f>ROUND(G153*H153,P4)</f>
        <v>0</v>
      </c>
      <c r="J153" s="31"/>
      <c r="O153" s="37">
        <f>I153*0.21</f>
        <v>0</v>
      </c>
      <c r="P153">
        <v>3</v>
      </c>
    </row>
    <row r="154" spans="1:16" x14ac:dyDescent="0.3">
      <c r="A154" s="31" t="s">
        <v>41</v>
      </c>
      <c r="B154" s="38"/>
      <c r="C154" s="39"/>
      <c r="D154" s="39"/>
      <c r="E154" s="33" t="s">
        <v>197</v>
      </c>
      <c r="F154" s="39"/>
      <c r="G154" s="39"/>
      <c r="H154" s="39"/>
      <c r="I154" s="39"/>
      <c r="J154" s="40"/>
    </row>
    <row r="155" spans="1:16" x14ac:dyDescent="0.3">
      <c r="A155" s="31" t="s">
        <v>43</v>
      </c>
      <c r="B155" s="38"/>
      <c r="C155" s="39"/>
      <c r="D155" s="39"/>
      <c r="E155" s="41" t="s">
        <v>198</v>
      </c>
      <c r="F155" s="39"/>
      <c r="G155" s="39"/>
      <c r="H155" s="39"/>
      <c r="I155" s="39"/>
      <c r="J155" s="40"/>
    </row>
    <row r="156" spans="1:16" x14ac:dyDescent="0.3">
      <c r="A156" s="31" t="s">
        <v>45</v>
      </c>
      <c r="B156" s="38"/>
      <c r="C156" s="39"/>
      <c r="D156" s="39"/>
      <c r="E156" s="42" t="s">
        <v>38</v>
      </c>
      <c r="F156" s="39"/>
      <c r="G156" s="39"/>
      <c r="H156" s="39"/>
      <c r="I156" s="39"/>
      <c r="J156" s="40"/>
    </row>
    <row r="157" spans="1:16" x14ac:dyDescent="0.3">
      <c r="A157" s="25" t="s">
        <v>33</v>
      </c>
      <c r="B157" s="26"/>
      <c r="C157" s="27" t="s">
        <v>199</v>
      </c>
      <c r="D157" s="28"/>
      <c r="E157" s="25" t="s">
        <v>200</v>
      </c>
      <c r="F157" s="28"/>
      <c r="G157" s="28"/>
      <c r="H157" s="28"/>
      <c r="I157" s="29">
        <f>SUMIFS(I158:I161,A158:A161,"P")</f>
        <v>0</v>
      </c>
      <c r="J157" s="30"/>
    </row>
    <row r="158" spans="1:16" x14ac:dyDescent="0.3">
      <c r="A158" s="31" t="s">
        <v>36</v>
      </c>
      <c r="B158" s="31">
        <v>3</v>
      </c>
      <c r="C158" s="32" t="s">
        <v>201</v>
      </c>
      <c r="D158" s="31" t="s">
        <v>38</v>
      </c>
      <c r="E158" s="33" t="s">
        <v>202</v>
      </c>
      <c r="F158" s="34" t="s">
        <v>67</v>
      </c>
      <c r="G158" s="35">
        <v>750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3">
      <c r="A159" s="31" t="s">
        <v>41</v>
      </c>
      <c r="B159" s="38"/>
      <c r="C159" s="39"/>
      <c r="D159" s="39"/>
      <c r="E159" s="33" t="s">
        <v>203</v>
      </c>
      <c r="F159" s="39"/>
      <c r="G159" s="39"/>
      <c r="H159" s="39"/>
      <c r="I159" s="39"/>
      <c r="J159" s="40"/>
    </row>
    <row r="160" spans="1:16" x14ac:dyDescent="0.3">
      <c r="A160" s="31" t="s">
        <v>43</v>
      </c>
      <c r="B160" s="38"/>
      <c r="C160" s="39"/>
      <c r="D160" s="39"/>
      <c r="E160" s="41" t="s">
        <v>204</v>
      </c>
      <c r="F160" s="39"/>
      <c r="G160" s="39"/>
      <c r="H160" s="39"/>
      <c r="I160" s="39"/>
      <c r="J160" s="40"/>
    </row>
    <row r="161" spans="1:16" x14ac:dyDescent="0.3">
      <c r="A161" s="31" t="s">
        <v>45</v>
      </c>
      <c r="B161" s="38"/>
      <c r="C161" s="39"/>
      <c r="D161" s="39"/>
      <c r="E161" s="42" t="s">
        <v>38</v>
      </c>
      <c r="F161" s="39"/>
      <c r="G161" s="39"/>
      <c r="H161" s="39"/>
      <c r="I161" s="39"/>
      <c r="J161" s="40"/>
    </row>
    <row r="162" spans="1:16" x14ac:dyDescent="0.3">
      <c r="A162" s="25" t="s">
        <v>33</v>
      </c>
      <c r="B162" s="26"/>
      <c r="C162" s="27" t="s">
        <v>205</v>
      </c>
      <c r="D162" s="28"/>
      <c r="E162" s="25" t="s">
        <v>206</v>
      </c>
      <c r="F162" s="28"/>
      <c r="G162" s="28"/>
      <c r="H162" s="28"/>
      <c r="I162" s="29">
        <f>SUMIFS(I163:I166,A163:A166,"P")</f>
        <v>0</v>
      </c>
      <c r="J162" s="30"/>
    </row>
    <row r="163" spans="1:16" x14ac:dyDescent="0.3">
      <c r="A163" s="31" t="s">
        <v>36</v>
      </c>
      <c r="B163" s="31">
        <v>4</v>
      </c>
      <c r="C163" s="32" t="s">
        <v>207</v>
      </c>
      <c r="D163" s="31" t="s">
        <v>38</v>
      </c>
      <c r="E163" s="33" t="s">
        <v>208</v>
      </c>
      <c r="F163" s="34" t="s">
        <v>209</v>
      </c>
      <c r="G163" s="35">
        <v>45</v>
      </c>
      <c r="H163" s="36">
        <v>0</v>
      </c>
      <c r="I163" s="36">
        <f>ROUND(G163*H163,P4)</f>
        <v>0</v>
      </c>
      <c r="J163" s="31"/>
      <c r="O163" s="37">
        <f>I163*0.21</f>
        <v>0</v>
      </c>
      <c r="P163">
        <v>3</v>
      </c>
    </row>
    <row r="164" spans="1:16" x14ac:dyDescent="0.3">
      <c r="A164" s="31" t="s">
        <v>41</v>
      </c>
      <c r="B164" s="38"/>
      <c r="C164" s="39"/>
      <c r="D164" s="39"/>
      <c r="E164" s="33" t="s">
        <v>210</v>
      </c>
      <c r="F164" s="39"/>
      <c r="G164" s="39"/>
      <c r="H164" s="39"/>
      <c r="I164" s="39"/>
      <c r="J164" s="40"/>
    </row>
    <row r="165" spans="1:16" x14ac:dyDescent="0.3">
      <c r="A165" s="31" t="s">
        <v>43</v>
      </c>
      <c r="B165" s="38"/>
      <c r="C165" s="39"/>
      <c r="D165" s="39"/>
      <c r="E165" s="41" t="s">
        <v>211</v>
      </c>
      <c r="F165" s="39"/>
      <c r="G165" s="39"/>
      <c r="H165" s="39"/>
      <c r="I165" s="39"/>
      <c r="J165" s="40"/>
    </row>
    <row r="166" spans="1:16" x14ac:dyDescent="0.3">
      <c r="A166" s="31" t="s">
        <v>45</v>
      </c>
      <c r="B166" s="46"/>
      <c r="C166" s="47"/>
      <c r="D166" s="47"/>
      <c r="E166" s="48" t="s">
        <v>38</v>
      </c>
      <c r="F166" s="47"/>
      <c r="G166" s="47"/>
      <c r="H166" s="47"/>
      <c r="I166" s="47"/>
      <c r="J16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1" x14ac:dyDescent="0.3">
      <c r="A2" s="1"/>
      <c r="B2" s="13"/>
      <c r="C2" s="14"/>
      <c r="D2" s="14"/>
      <c r="E2" s="15" t="s">
        <v>15</v>
      </c>
      <c r="F2" s="14"/>
      <c r="G2" s="14"/>
      <c r="H2" s="14"/>
      <c r="I2" s="14"/>
      <c r="J2" s="16"/>
    </row>
    <row r="3" spans="1:16" x14ac:dyDescent="0.3">
      <c r="A3" s="3" t="s">
        <v>16</v>
      </c>
      <c r="B3" s="17" t="s">
        <v>17</v>
      </c>
      <c r="C3" s="54" t="s">
        <v>18</v>
      </c>
      <c r="D3" s="55"/>
      <c r="E3" s="18" t="s">
        <v>19</v>
      </c>
      <c r="F3" s="14"/>
      <c r="G3" s="14"/>
      <c r="H3" s="19" t="s">
        <v>13</v>
      </c>
      <c r="I3" s="20">
        <f>SUMIFS(I8:I14,A8:A14,"SD")</f>
        <v>0</v>
      </c>
      <c r="J3" s="16"/>
      <c r="O3">
        <v>0</v>
      </c>
      <c r="P3">
        <v>2</v>
      </c>
    </row>
    <row r="4" spans="1:16" x14ac:dyDescent="0.3">
      <c r="A4" s="3" t="s">
        <v>20</v>
      </c>
      <c r="B4" s="17" t="s">
        <v>21</v>
      </c>
      <c r="C4" s="54" t="s">
        <v>13</v>
      </c>
      <c r="D4" s="55"/>
      <c r="E4" s="18" t="s">
        <v>14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3">
      <c r="A5" s="56" t="s">
        <v>22</v>
      </c>
      <c r="B5" s="57" t="s">
        <v>23</v>
      </c>
      <c r="C5" s="52" t="s">
        <v>24</v>
      </c>
      <c r="D5" s="52" t="s">
        <v>25</v>
      </c>
      <c r="E5" s="52" t="s">
        <v>26</v>
      </c>
      <c r="F5" s="52" t="s">
        <v>27</v>
      </c>
      <c r="G5" s="52" t="s">
        <v>28</v>
      </c>
      <c r="H5" s="52" t="s">
        <v>29</v>
      </c>
      <c r="I5" s="52"/>
      <c r="J5" s="53" t="s">
        <v>30</v>
      </c>
      <c r="O5">
        <v>0.21</v>
      </c>
    </row>
    <row r="6" spans="1:16" x14ac:dyDescent="0.3">
      <c r="A6" s="56"/>
      <c r="B6" s="57"/>
      <c r="C6" s="52"/>
      <c r="D6" s="52"/>
      <c r="E6" s="52"/>
      <c r="F6" s="52"/>
      <c r="G6" s="52"/>
      <c r="H6" s="6" t="s">
        <v>31</v>
      </c>
      <c r="I6" s="6" t="s">
        <v>32</v>
      </c>
      <c r="J6" s="53"/>
    </row>
    <row r="7" spans="1:16" x14ac:dyDescent="0.3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3">
      <c r="A8" s="25" t="s">
        <v>33</v>
      </c>
      <c r="B8" s="26"/>
      <c r="C8" s="27" t="s">
        <v>212</v>
      </c>
      <c r="D8" s="28"/>
      <c r="E8" s="25" t="s">
        <v>213</v>
      </c>
      <c r="F8" s="28"/>
      <c r="G8" s="28"/>
      <c r="H8" s="28"/>
      <c r="I8" s="29">
        <f>SUMIFS(I9:I14,A9:A14,"P")</f>
        <v>0</v>
      </c>
      <c r="J8" s="30"/>
    </row>
    <row r="9" spans="1:16" x14ac:dyDescent="0.3">
      <c r="A9" s="31" t="s">
        <v>36</v>
      </c>
      <c r="B9" s="31">
        <v>1</v>
      </c>
      <c r="C9" s="32" t="s">
        <v>214</v>
      </c>
      <c r="D9" s="31" t="s">
        <v>38</v>
      </c>
      <c r="E9" s="33" t="s">
        <v>215</v>
      </c>
      <c r="F9" s="34" t="s">
        <v>216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3">
      <c r="A10" s="31" t="s">
        <v>41</v>
      </c>
      <c r="B10" s="38"/>
      <c r="C10" s="39"/>
      <c r="D10" s="39"/>
      <c r="E10" s="42" t="s">
        <v>38</v>
      </c>
      <c r="F10" s="39"/>
      <c r="G10" s="39"/>
      <c r="H10" s="39"/>
      <c r="I10" s="39"/>
      <c r="J10" s="40"/>
    </row>
    <row r="11" spans="1:16" ht="72" x14ac:dyDescent="0.3">
      <c r="A11" s="31" t="s">
        <v>45</v>
      </c>
      <c r="B11" s="38"/>
      <c r="C11" s="39"/>
      <c r="D11" s="39"/>
      <c r="E11" s="33" t="s">
        <v>217</v>
      </c>
      <c r="F11" s="39"/>
      <c r="G11" s="39"/>
      <c r="H11" s="39"/>
      <c r="I11" s="39"/>
      <c r="J11" s="40"/>
    </row>
    <row r="12" spans="1:16" x14ac:dyDescent="0.3">
      <c r="A12" s="31" t="s">
        <v>36</v>
      </c>
      <c r="B12" s="31">
        <v>2</v>
      </c>
      <c r="C12" s="32" t="s">
        <v>218</v>
      </c>
      <c r="D12" s="31" t="s">
        <v>38</v>
      </c>
      <c r="E12" s="33" t="s">
        <v>219</v>
      </c>
      <c r="F12" s="34" t="s">
        <v>216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3">
      <c r="A13" s="31" t="s">
        <v>41</v>
      </c>
      <c r="B13" s="38"/>
      <c r="C13" s="39"/>
      <c r="D13" s="39"/>
      <c r="E13" s="42" t="s">
        <v>38</v>
      </c>
      <c r="F13" s="39"/>
      <c r="G13" s="39"/>
      <c r="H13" s="39"/>
      <c r="I13" s="39"/>
      <c r="J13" s="40"/>
    </row>
    <row r="14" spans="1:16" ht="57.6" x14ac:dyDescent="0.3">
      <c r="A14" s="31" t="s">
        <v>45</v>
      </c>
      <c r="B14" s="46"/>
      <c r="C14" s="47"/>
      <c r="D14" s="47"/>
      <c r="E14" s="33" t="s">
        <v>220</v>
      </c>
      <c r="F14" s="47"/>
      <c r="G14" s="47"/>
      <c r="H14" s="47"/>
      <c r="I14" s="47"/>
      <c r="J1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101</vt:lpstr>
      <vt:lpstr>SO 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Táborský Přemysl</dc:creator>
  <cp:lastModifiedBy>Matějíčková Veronika</cp:lastModifiedBy>
  <dcterms:created xsi:type="dcterms:W3CDTF">2025-06-26T05:04:01Z</dcterms:created>
  <dcterms:modified xsi:type="dcterms:W3CDTF">2025-06-30T10:38:59Z</dcterms:modified>
</cp:coreProperties>
</file>