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SQL\Export\"/>
    </mc:Choice>
  </mc:AlternateContent>
  <bookViews>
    <workbookView xWindow="0" yWindow="0" windowWidth="0" windowHeight="0"/>
  </bookViews>
  <sheets>
    <sheet name="Rekapitulace stavby" sheetId="1" r:id="rId1"/>
    <sheet name="D2.013 - Chodník a oplocení" sheetId="2" r:id="rId2"/>
    <sheet name="OVN - Ostatní a vedlejší 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'D2.013 - Chodník a oplocení'!$C$124:$K$370</definedName>
    <definedName name="_xlnm.Print_Area" localSheetId="1">'D2.013 - Chodník a oplocení'!$C$4:$J$76,'D2.013 - Chodník a oplocení'!$C$82:$J$106,'D2.013 - Chodník a oplocení'!$C$112:$K$370</definedName>
    <definedName name="_xlnm.Print_Titles" localSheetId="1">'D2.013 - Chodník a oplocení'!$124:$124</definedName>
    <definedName name="_xlnm._FilterDatabase" localSheetId="2" hidden="1">'OVN - Ostatní a vedlejší ...'!$C$121:$K$343</definedName>
    <definedName name="_xlnm.Print_Area" localSheetId="2">'OVN - Ostatní a vedlejší ...'!$C$4:$J$76,'OVN - Ostatní a vedlejší ...'!$C$82:$J$103,'OVN - Ostatní a vedlejší ...'!$C$109:$K$343</definedName>
    <definedName name="_xlnm.Print_Titles" localSheetId="2">'OVN - Ostatní a vedlejší ...'!$121:$121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342"/>
  <c r="BH342"/>
  <c r="BG342"/>
  <c r="BF342"/>
  <c r="T342"/>
  <c r="R342"/>
  <c r="P342"/>
  <c r="BI337"/>
  <c r="BH337"/>
  <c r="BG337"/>
  <c r="BF337"/>
  <c r="T337"/>
  <c r="R337"/>
  <c r="P337"/>
  <c r="BI331"/>
  <c r="BH331"/>
  <c r="BG331"/>
  <c r="BF331"/>
  <c r="T331"/>
  <c r="R331"/>
  <c r="P331"/>
  <c r="BI319"/>
  <c r="BH319"/>
  <c r="BG319"/>
  <c r="BF319"/>
  <c r="T319"/>
  <c r="R319"/>
  <c r="P319"/>
  <c r="BI312"/>
  <c r="BH312"/>
  <c r="BG312"/>
  <c r="BF312"/>
  <c r="T312"/>
  <c r="T311"/>
  <c r="R312"/>
  <c r="R311"/>
  <c r="P312"/>
  <c r="P311"/>
  <c r="BI308"/>
  <c r="BH308"/>
  <c r="BG308"/>
  <c r="BF308"/>
  <c r="T308"/>
  <c r="R308"/>
  <c r="P308"/>
  <c r="BI305"/>
  <c r="BH305"/>
  <c r="BG305"/>
  <c r="BF305"/>
  <c r="T305"/>
  <c r="R305"/>
  <c r="P305"/>
  <c r="BI292"/>
  <c r="BH292"/>
  <c r="BG292"/>
  <c r="BF292"/>
  <c r="T292"/>
  <c r="R292"/>
  <c r="P292"/>
  <c r="BI281"/>
  <c r="BH281"/>
  <c r="BG281"/>
  <c r="BF281"/>
  <c r="T281"/>
  <c r="R281"/>
  <c r="P281"/>
  <c r="BI274"/>
  <c r="BH274"/>
  <c r="BG274"/>
  <c r="BF274"/>
  <c r="T274"/>
  <c r="R274"/>
  <c r="P274"/>
  <c r="BI266"/>
  <c r="BH266"/>
  <c r="BG266"/>
  <c r="BF266"/>
  <c r="T266"/>
  <c r="R266"/>
  <c r="P266"/>
  <c r="BI261"/>
  <c r="BH261"/>
  <c r="BG261"/>
  <c r="BF261"/>
  <c r="T261"/>
  <c r="R261"/>
  <c r="P261"/>
  <c r="BI258"/>
  <c r="BH258"/>
  <c r="BG258"/>
  <c r="BF258"/>
  <c r="T258"/>
  <c r="R258"/>
  <c r="P258"/>
  <c r="BI250"/>
  <c r="BH250"/>
  <c r="BG250"/>
  <c r="BF250"/>
  <c r="T250"/>
  <c r="R250"/>
  <c r="P250"/>
  <c r="BI243"/>
  <c r="BH243"/>
  <c r="BG243"/>
  <c r="BF243"/>
  <c r="T243"/>
  <c r="R243"/>
  <c r="P243"/>
  <c r="BI237"/>
  <c r="BH237"/>
  <c r="BG237"/>
  <c r="BF237"/>
  <c r="T237"/>
  <c r="R237"/>
  <c r="P237"/>
  <c r="BI214"/>
  <c r="BH214"/>
  <c r="BG214"/>
  <c r="BF214"/>
  <c r="T214"/>
  <c r="R214"/>
  <c r="P214"/>
  <c r="BI209"/>
  <c r="BH209"/>
  <c r="BG209"/>
  <c r="BF209"/>
  <c r="T209"/>
  <c r="R209"/>
  <c r="P209"/>
  <c r="BI205"/>
  <c r="BH205"/>
  <c r="BG205"/>
  <c r="BF205"/>
  <c r="T205"/>
  <c r="R205"/>
  <c r="P205"/>
  <c r="BI200"/>
  <c r="BH200"/>
  <c r="BG200"/>
  <c r="BF200"/>
  <c r="T200"/>
  <c r="R200"/>
  <c r="P200"/>
  <c r="BI191"/>
  <c r="BH191"/>
  <c r="BG191"/>
  <c r="BF191"/>
  <c r="T191"/>
  <c r="R191"/>
  <c r="P191"/>
  <c r="BI174"/>
  <c r="BH174"/>
  <c r="BG174"/>
  <c r="BF174"/>
  <c r="T174"/>
  <c r="R174"/>
  <c r="P174"/>
  <c r="BI157"/>
  <c r="BH157"/>
  <c r="BG157"/>
  <c r="BF157"/>
  <c r="T157"/>
  <c r="R157"/>
  <c r="P157"/>
  <c r="BI149"/>
  <c r="BH149"/>
  <c r="BG149"/>
  <c r="BF149"/>
  <c r="T149"/>
  <c r="R149"/>
  <c r="P149"/>
  <c r="BI133"/>
  <c r="BH133"/>
  <c r="BG133"/>
  <c r="BF133"/>
  <c r="T133"/>
  <c r="R133"/>
  <c r="P133"/>
  <c r="BI124"/>
  <c r="BH124"/>
  <c r="BG124"/>
  <c r="BF124"/>
  <c r="T124"/>
  <c r="R124"/>
  <c r="P124"/>
  <c r="J119"/>
  <c r="J118"/>
  <c r="F118"/>
  <c r="F116"/>
  <c r="E114"/>
  <c r="J92"/>
  <c r="J91"/>
  <c r="F91"/>
  <c r="F89"/>
  <c r="E87"/>
  <c r="J18"/>
  <c r="E18"/>
  <c r="F92"/>
  <c r="J17"/>
  <c r="J12"/>
  <c r="J116"/>
  <c r="E7"/>
  <c r="E112"/>
  <c i="2" r="J37"/>
  <c r="J36"/>
  <c i="1" r="AY95"/>
  <c i="2" r="J35"/>
  <c i="1" r="AX95"/>
  <c i="2" r="BI369"/>
  <c r="BH369"/>
  <c r="BG369"/>
  <c r="BF369"/>
  <c r="T369"/>
  <c r="R369"/>
  <c r="P369"/>
  <c r="BI366"/>
  <c r="BH366"/>
  <c r="BG366"/>
  <c r="BF366"/>
  <c r="T366"/>
  <c r="R366"/>
  <c r="P366"/>
  <c r="BI363"/>
  <c r="BH363"/>
  <c r="BG363"/>
  <c r="BF363"/>
  <c r="T363"/>
  <c r="R363"/>
  <c r="P363"/>
  <c r="BI361"/>
  <c r="BH361"/>
  <c r="BG361"/>
  <c r="BF361"/>
  <c r="T361"/>
  <c r="R361"/>
  <c r="P361"/>
  <c r="BI358"/>
  <c r="BH358"/>
  <c r="BG358"/>
  <c r="BF358"/>
  <c r="T358"/>
  <c r="R358"/>
  <c r="P358"/>
  <c r="BI356"/>
  <c r="BH356"/>
  <c r="BG356"/>
  <c r="BF356"/>
  <c r="T356"/>
  <c r="R356"/>
  <c r="P356"/>
  <c r="BI349"/>
  <c r="BH349"/>
  <c r="BG349"/>
  <c r="BF349"/>
  <c r="T349"/>
  <c r="T340"/>
  <c r="R349"/>
  <c r="R340"/>
  <c r="P349"/>
  <c r="P340"/>
  <c r="BI343"/>
  <c r="BH343"/>
  <c r="BG343"/>
  <c r="BF343"/>
  <c r="T343"/>
  <c r="R343"/>
  <c r="P343"/>
  <c r="BI341"/>
  <c r="BH341"/>
  <c r="BG341"/>
  <c r="BF341"/>
  <c r="T341"/>
  <c r="R341"/>
  <c r="P341"/>
  <c r="BI333"/>
  <c r="BH333"/>
  <c r="BG333"/>
  <c r="BF333"/>
  <c r="T333"/>
  <c r="R333"/>
  <c r="P333"/>
  <c r="BI331"/>
  <c r="BH331"/>
  <c r="BG331"/>
  <c r="BF331"/>
  <c r="T331"/>
  <c r="R331"/>
  <c r="P331"/>
  <c r="BI325"/>
  <c r="BH325"/>
  <c r="BG325"/>
  <c r="BF325"/>
  <c r="T325"/>
  <c r="R325"/>
  <c r="P325"/>
  <c r="BI320"/>
  <c r="BH320"/>
  <c r="BG320"/>
  <c r="BF320"/>
  <c r="T320"/>
  <c r="R320"/>
  <c r="P320"/>
  <c r="BI314"/>
  <c r="BH314"/>
  <c r="BG314"/>
  <c r="BF314"/>
  <c r="T314"/>
  <c r="R314"/>
  <c r="P314"/>
  <c r="BI309"/>
  <c r="BH309"/>
  <c r="BG309"/>
  <c r="BF309"/>
  <c r="T309"/>
  <c r="R309"/>
  <c r="P309"/>
  <c r="BI305"/>
  <c r="BH305"/>
  <c r="BG305"/>
  <c r="BF305"/>
  <c r="T305"/>
  <c r="R305"/>
  <c r="P305"/>
  <c r="BI298"/>
  <c r="BH298"/>
  <c r="BG298"/>
  <c r="BF298"/>
  <c r="T298"/>
  <c r="R298"/>
  <c r="P298"/>
  <c r="BI293"/>
  <c r="BH293"/>
  <c r="BG293"/>
  <c r="BF293"/>
  <c r="T293"/>
  <c r="R293"/>
  <c r="P293"/>
  <c r="BI289"/>
  <c r="BH289"/>
  <c r="BG289"/>
  <c r="BF289"/>
  <c r="T289"/>
  <c r="R289"/>
  <c r="P289"/>
  <c r="BI285"/>
  <c r="BH285"/>
  <c r="BG285"/>
  <c r="BF285"/>
  <c r="T285"/>
  <c r="R285"/>
  <c r="P285"/>
  <c r="BI281"/>
  <c r="BH281"/>
  <c r="BG281"/>
  <c r="BF281"/>
  <c r="T281"/>
  <c r="R281"/>
  <c r="P281"/>
  <c r="BI276"/>
  <c r="BH276"/>
  <c r="BG276"/>
  <c r="BF276"/>
  <c r="T276"/>
  <c r="R276"/>
  <c r="P276"/>
  <c r="BI272"/>
  <c r="BH272"/>
  <c r="BG272"/>
  <c r="BF272"/>
  <c r="T272"/>
  <c r="R272"/>
  <c r="P272"/>
  <c r="BI270"/>
  <c r="BH270"/>
  <c r="BG270"/>
  <c r="BF270"/>
  <c r="T270"/>
  <c r="R270"/>
  <c r="P270"/>
  <c r="BI266"/>
  <c r="BH266"/>
  <c r="BG266"/>
  <c r="BF266"/>
  <c r="T266"/>
  <c r="R266"/>
  <c r="P266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54"/>
  <c r="BH254"/>
  <c r="BG254"/>
  <c r="BF254"/>
  <c r="T254"/>
  <c r="R254"/>
  <c r="P254"/>
  <c r="BI250"/>
  <c r="BH250"/>
  <c r="BG250"/>
  <c r="BF250"/>
  <c r="T250"/>
  <c r="R250"/>
  <c r="P250"/>
  <c r="BI248"/>
  <c r="BH248"/>
  <c r="BG248"/>
  <c r="BF248"/>
  <c r="T248"/>
  <c r="R248"/>
  <c r="P248"/>
  <c r="BI241"/>
  <c r="BH241"/>
  <c r="BG241"/>
  <c r="BF241"/>
  <c r="T241"/>
  <c r="R241"/>
  <c r="P241"/>
  <c r="BI239"/>
  <c r="BH239"/>
  <c r="BG239"/>
  <c r="BF239"/>
  <c r="T239"/>
  <c r="R239"/>
  <c r="P239"/>
  <c r="BI233"/>
  <c r="BH233"/>
  <c r="BG233"/>
  <c r="BF233"/>
  <c r="T233"/>
  <c r="R233"/>
  <c r="P233"/>
  <c r="BI227"/>
  <c r="BH227"/>
  <c r="BG227"/>
  <c r="BF227"/>
  <c r="T227"/>
  <c r="R227"/>
  <c r="P227"/>
  <c r="BI221"/>
  <c r="BH221"/>
  <c r="BG221"/>
  <c r="BF221"/>
  <c r="T221"/>
  <c r="R221"/>
  <c r="P221"/>
  <c r="BI216"/>
  <c r="BH216"/>
  <c r="BG216"/>
  <c r="BF216"/>
  <c r="T216"/>
  <c r="R216"/>
  <c r="P216"/>
  <c r="BI211"/>
  <c r="BH211"/>
  <c r="BG211"/>
  <c r="BF211"/>
  <c r="T211"/>
  <c r="R211"/>
  <c r="P211"/>
  <c r="BI207"/>
  <c r="BH207"/>
  <c r="BG207"/>
  <c r="BF207"/>
  <c r="T207"/>
  <c r="R207"/>
  <c r="P207"/>
  <c r="BI201"/>
  <c r="BH201"/>
  <c r="BG201"/>
  <c r="BF201"/>
  <c r="T201"/>
  <c r="R201"/>
  <c r="P201"/>
  <c r="BI194"/>
  <c r="BH194"/>
  <c r="BG194"/>
  <c r="BF194"/>
  <c r="T194"/>
  <c r="R194"/>
  <c r="P194"/>
  <c r="BI188"/>
  <c r="BH188"/>
  <c r="BG188"/>
  <c r="BF188"/>
  <c r="T188"/>
  <c r="R188"/>
  <c r="P188"/>
  <c r="BI183"/>
  <c r="BH183"/>
  <c r="BG183"/>
  <c r="BF183"/>
  <c r="T183"/>
  <c r="R183"/>
  <c r="P183"/>
  <c r="BI178"/>
  <c r="BH178"/>
  <c r="BG178"/>
  <c r="BF178"/>
  <c r="T178"/>
  <c r="R178"/>
  <c r="P178"/>
  <c r="BI172"/>
  <c r="BH172"/>
  <c r="BG172"/>
  <c r="BF172"/>
  <c r="T172"/>
  <c r="R172"/>
  <c r="P172"/>
  <c r="BI166"/>
  <c r="BH166"/>
  <c r="BG166"/>
  <c r="BF166"/>
  <c r="T166"/>
  <c r="R166"/>
  <c r="P166"/>
  <c r="BI160"/>
  <c r="BH160"/>
  <c r="BG160"/>
  <c r="BF160"/>
  <c r="T160"/>
  <c r="R160"/>
  <c r="P160"/>
  <c r="BI152"/>
  <c r="BH152"/>
  <c r="BG152"/>
  <c r="BF152"/>
  <c r="T152"/>
  <c r="R152"/>
  <c r="P152"/>
  <c r="BI144"/>
  <c r="BH144"/>
  <c r="BG144"/>
  <c r="BF144"/>
  <c r="T144"/>
  <c r="R144"/>
  <c r="P144"/>
  <c r="BI138"/>
  <c r="BH138"/>
  <c r="BG138"/>
  <c r="BF138"/>
  <c r="T138"/>
  <c r="R138"/>
  <c r="P138"/>
  <c r="BI133"/>
  <c r="BH133"/>
  <c r="BG133"/>
  <c r="BF133"/>
  <c r="T133"/>
  <c r="R133"/>
  <c r="P133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89"/>
  <c r="E7"/>
  <c r="E115"/>
  <c i="1" r="L90"/>
  <c r="AM90"/>
  <c r="AM89"/>
  <c r="L89"/>
  <c r="AM87"/>
  <c r="L87"/>
  <c r="L85"/>
  <c r="L84"/>
  <c i="2" r="BK341"/>
  <c r="BK272"/>
  <c r="J211"/>
  <c r="BK285"/>
  <c r="J216"/>
  <c r="BK343"/>
  <c r="J152"/>
  <c r="J233"/>
  <c r="J358"/>
  <c r="J250"/>
  <c r="BK314"/>
  <c r="J166"/>
  <c r="BK309"/>
  <c r="J133"/>
  <c i="3" r="BK258"/>
  <c r="J174"/>
  <c r="J281"/>
  <c r="J250"/>
  <c r="J205"/>
  <c r="J200"/>
  <c r="J214"/>
  <c i="2" r="J363"/>
  <c r="BK331"/>
  <c r="BK270"/>
  <c r="J188"/>
  <c r="BK293"/>
  <c r="BK201"/>
  <c r="J289"/>
  <c r="J341"/>
  <c r="BK194"/>
  <c r="BK298"/>
  <c r="J331"/>
  <c r="BK178"/>
  <c r="BK366"/>
  <c r="BK260"/>
  <c i="3" r="BK261"/>
  <c r="BK331"/>
  <c r="BK205"/>
  <c r="BK292"/>
  <c r="BK149"/>
  <c r="BK308"/>
  <c i="2" r="J361"/>
  <c r="J281"/>
  <c r="BK248"/>
  <c r="BK363"/>
  <c r="BK221"/>
  <c r="BK128"/>
  <c r="J201"/>
  <c r="J264"/>
  <c r="BK356"/>
  <c r="J227"/>
  <c r="J254"/>
  <c r="J369"/>
  <c r="J285"/>
  <c i="3" r="J308"/>
  <c r="BK209"/>
  <c r="BK174"/>
  <c r="BK124"/>
  <c r="BK266"/>
  <c r="BK243"/>
  <c r="J274"/>
  <c i="2" r="J207"/>
  <c r="J314"/>
  <c r="J241"/>
  <c r="BK138"/>
  <c r="BK266"/>
  <c r="J144"/>
  <c r="BK305"/>
  <c r="J270"/>
  <c r="J172"/>
  <c r="BK254"/>
  <c r="BK281"/>
  <c r="BK369"/>
  <c r="J320"/>
  <c r="BK211"/>
  <c i="3" r="J243"/>
  <c r="J337"/>
  <c r="J292"/>
  <c r="J237"/>
  <c r="BK274"/>
  <c r="BK312"/>
  <c i="2" r="J178"/>
  <c r="BK320"/>
  <c r="J221"/>
  <c r="J309"/>
  <c r="J248"/>
  <c i="1" r="AS94"/>
  <c i="2" r="BK361"/>
  <c r="J239"/>
  <c r="J293"/>
  <c r="BK160"/>
  <c r="J298"/>
  <c i="3" r="BK342"/>
  <c r="BK191"/>
  <c r="BK200"/>
  <c r="BK133"/>
  <c r="J124"/>
  <c r="J157"/>
  <c r="J149"/>
  <c r="J191"/>
  <c i="2" r="BK172"/>
  <c r="J305"/>
  <c r="J256"/>
  <c r="BK166"/>
  <c r="BK250"/>
  <c r="J194"/>
  <c r="BK239"/>
  <c r="J272"/>
  <c r="BK183"/>
  <c r="J349"/>
  <c r="J128"/>
  <c r="BK152"/>
  <c r="J343"/>
  <c r="J160"/>
  <c i="3" r="J342"/>
  <c r="BK250"/>
  <c r="BK157"/>
  <c r="J209"/>
  <c r="BK305"/>
  <c r="BK337"/>
  <c i="2" r="BK233"/>
  <c r="BK325"/>
  <c r="J260"/>
  <c r="BK144"/>
  <c r="BK241"/>
  <c r="J138"/>
  <c r="J356"/>
  <c r="BK207"/>
  <c r="BK276"/>
  <c r="BK264"/>
  <c r="BK358"/>
  <c r="BK256"/>
  <c i="3" r="BK281"/>
  <c r="J305"/>
  <c r="BK319"/>
  <c r="J266"/>
  <c r="J261"/>
  <c r="BK237"/>
  <c i="2" r="BK133"/>
  <c r="J276"/>
  <c r="BK216"/>
  <c r="BK289"/>
  <c r="BK188"/>
  <c r="J333"/>
  <c r="BK349"/>
  <c r="BK227"/>
  <c r="BK333"/>
  <c r="J325"/>
  <c r="J183"/>
  <c r="J366"/>
  <c r="J266"/>
  <c i="3" r="J312"/>
  <c r="BK214"/>
  <c r="J319"/>
  <c r="J258"/>
  <c r="J133"/>
  <c r="J331"/>
  <c i="2" l="1" r="BK247"/>
  <c r="J247"/>
  <c r="J101"/>
  <c r="T127"/>
  <c r="BK200"/>
  <c r="J200"/>
  <c r="J99"/>
  <c r="BK226"/>
  <c r="J226"/>
  <c r="J100"/>
  <c r="R324"/>
  <c r="T355"/>
  <c r="T339"/>
  <c i="3" r="BK123"/>
  <c i="2" r="R127"/>
  <c r="T200"/>
  <c r="R226"/>
  <c r="T324"/>
  <c r="BK355"/>
  <c r="J355"/>
  <c r="J105"/>
  <c i="3" r="P208"/>
  <c i="2" r="T247"/>
  <c i="3" r="T208"/>
  <c i="2" r="P127"/>
  <c r="P200"/>
  <c r="T226"/>
  <c r="P324"/>
  <c i="3" r="R123"/>
  <c r="BK265"/>
  <c r="J265"/>
  <c r="J99"/>
  <c i="2" r="R200"/>
  <c r="P226"/>
  <c r="BK324"/>
  <c r="J324"/>
  <c r="J102"/>
  <c r="R355"/>
  <c r="R339"/>
  <c i="3" r="BK208"/>
  <c r="J208"/>
  <c r="J98"/>
  <c r="R265"/>
  <c i="2" r="BK127"/>
  <c r="J127"/>
  <c r="J98"/>
  <c r="R247"/>
  <c i="3" r="P123"/>
  <c r="P122"/>
  <c i="1" r="AU96"/>
  <c i="3" r="R208"/>
  <c r="T265"/>
  <c r="R318"/>
  <c i="2" r="P247"/>
  <c r="P355"/>
  <c r="P339"/>
  <c i="3" r="T123"/>
  <c r="P265"/>
  <c r="BK318"/>
  <c r="J318"/>
  <c r="J101"/>
  <c r="P318"/>
  <c r="T318"/>
  <c r="BK336"/>
  <c r="J336"/>
  <c r="J102"/>
  <c r="P336"/>
  <c r="R336"/>
  <c r="T336"/>
  <c i="2" r="BK340"/>
  <c r="BK339"/>
  <c r="J339"/>
  <c r="J103"/>
  <c i="3" r="BK311"/>
  <c r="J311"/>
  <c r="J100"/>
  <c r="BE205"/>
  <c r="BE243"/>
  <c r="BE250"/>
  <c r="BE258"/>
  <c r="BE342"/>
  <c r="E85"/>
  <c r="BE124"/>
  <c r="BE209"/>
  <c r="BE261"/>
  <c r="F119"/>
  <c r="BE191"/>
  <c r="BE308"/>
  <c r="BE319"/>
  <c r="BE337"/>
  <c i="2" r="BK126"/>
  <c r="J126"/>
  <c r="J97"/>
  <c i="3" r="BE174"/>
  <c r="BE237"/>
  <c r="BE331"/>
  <c r="BE305"/>
  <c r="J89"/>
  <c r="BE157"/>
  <c r="BE312"/>
  <c r="BE133"/>
  <c r="BE274"/>
  <c r="BE281"/>
  <c r="BE149"/>
  <c r="BE200"/>
  <c r="BE214"/>
  <c r="BE266"/>
  <c r="BE292"/>
  <c i="2" r="BE166"/>
  <c r="BE172"/>
  <c r="BE201"/>
  <c r="BE221"/>
  <c r="BE233"/>
  <c r="BE241"/>
  <c r="BE331"/>
  <c r="BE341"/>
  <c r="BE358"/>
  <c r="BE361"/>
  <c r="BE366"/>
  <c r="BE369"/>
  <c r="BE188"/>
  <c r="BE194"/>
  <c r="BE207"/>
  <c r="BE239"/>
  <c r="BE248"/>
  <c r="BE250"/>
  <c r="BE266"/>
  <c r="BE270"/>
  <c r="BE285"/>
  <c r="E85"/>
  <c r="BE160"/>
  <c r="BE211"/>
  <c r="BE289"/>
  <c r="BE309"/>
  <c r="BE320"/>
  <c r="BE144"/>
  <c r="BE254"/>
  <c r="BE314"/>
  <c r="F92"/>
  <c r="BE138"/>
  <c r="BE363"/>
  <c r="BE152"/>
  <c r="BE227"/>
  <c r="BE260"/>
  <c r="BE343"/>
  <c r="J119"/>
  <c r="BE128"/>
  <c r="BE133"/>
  <c r="BE178"/>
  <c r="BE293"/>
  <c r="BE183"/>
  <c r="BE216"/>
  <c r="BE256"/>
  <c r="BE264"/>
  <c r="BE272"/>
  <c r="BE276"/>
  <c r="BE281"/>
  <c r="BE298"/>
  <c r="BE305"/>
  <c r="BE325"/>
  <c r="BE333"/>
  <c r="BE349"/>
  <c r="BE356"/>
  <c r="F37"/>
  <c i="1" r="BD95"/>
  <c i="3" r="F36"/>
  <c i="1" r="BC96"/>
  <c i="3" r="F34"/>
  <c i="1" r="BA96"/>
  <c i="3" r="J34"/>
  <c i="1" r="AW96"/>
  <c i="3" r="F35"/>
  <c i="1" r="BB96"/>
  <c i="2" r="J34"/>
  <c i="1" r="AW95"/>
  <c i="2" r="F36"/>
  <c i="1" r="BC95"/>
  <c i="2" r="F34"/>
  <c i="1" r="BA95"/>
  <c i="3" r="F37"/>
  <c i="1" r="BD96"/>
  <c i="2" r="F35"/>
  <c i="1" r="BB95"/>
  <c i="3" l="1" r="T122"/>
  <c r="R122"/>
  <c r="BK122"/>
  <c r="J122"/>
  <c i="2" r="P126"/>
  <c r="P125"/>
  <c i="1" r="AU95"/>
  <c i="2" r="R126"/>
  <c r="R125"/>
  <c r="T126"/>
  <c r="T125"/>
  <c r="J340"/>
  <c r="J104"/>
  <c i="3" r="J123"/>
  <c r="J97"/>
  <c i="2" r="BK125"/>
  <c r="J125"/>
  <c i="3" r="J30"/>
  <c i="1" r="AG96"/>
  <c i="2" r="F33"/>
  <c i="1" r="AZ95"/>
  <c r="AU94"/>
  <c r="BA94"/>
  <c r="W30"/>
  <c r="BC94"/>
  <c r="W32"/>
  <c i="2" r="J30"/>
  <c i="1" r="AG95"/>
  <c r="AG94"/>
  <c r="AK26"/>
  <c i="3" r="J33"/>
  <c i="1" r="AV96"/>
  <c r="AT96"/>
  <c r="AN96"/>
  <c r="BD94"/>
  <c r="W33"/>
  <c r="BB94"/>
  <c r="AX94"/>
  <c i="2" r="J33"/>
  <c i="1" r="AV95"/>
  <c r="AT95"/>
  <c i="3" r="F33"/>
  <c i="1" r="AZ96"/>
  <c i="3" l="1" r="J96"/>
  <c i="1" r="AN95"/>
  <c i="3" r="J39"/>
  <c i="2" r="J96"/>
  <c r="J39"/>
  <c i="1" r="W31"/>
  <c r="AY94"/>
  <c r="AW94"/>
  <c r="AK30"/>
  <c r="AZ94"/>
  <c r="W29"/>
  <c l="1"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<sst xmlns="http://schemas.openxmlformats.org/spreadsheetml/2006/main">
  <si>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</si>
  <si>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</si>
  <si>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</si>
  <si>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</si>
  <si>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</si>
  <si>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{0b5e2448-d107-4f50-81ee-5a31f3b9e04c}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</si>
  <si>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</si>
  <si>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</si>
  <si>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</si>
  <si>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</si>
  <si>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</si>
  <si>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</si>
  <si>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</si>
  <si>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</si>
  <si>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2024-35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</si>
  <si>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</si>
  <si>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</si>
  <si>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Sociální centrum Kraje Vysočina - rekonstrukce oplocení</t>
  </si>
  <si>
    <t>KSO:</t>
  </si>
  <si>
    <t>CC-CZ:</t>
  </si>
  <si>
    <t>Místo:</t>
  </si>
  <si>
    <t>Jihlava</t>
  </si>
  <si>
    <t>Datum:</t>
  </si>
  <si>
    <t>5. 11. 2024</t>
  </si>
  <si>
    <t>Zadavatel:</t>
  </si>
  <si>
    <t>IČ:</t>
  </si>
  <si>
    <t>Kraj Vysočina</t>
  </si>
  <si>
    <t>DIČ:</t>
  </si>
  <si>
    <t>Uchazeč:</t>
  </si>
  <si>
    <t>Vyplň údaj</t>
  </si>
  <si>
    <t>Projektant:</t>
  </si>
  <si>
    <t>Penta Projekt s.r.o., Mrštíkova 12, Jihlava</t>
  </si>
  <si>
    <t>Zpracovatel:</t>
  </si>
  <si>
    <t>Ing. Avuk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</si>
  <si>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</si>
  <si>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</si>
  <si>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</si>
  <si>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</si>
  <si>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</si>
  <si>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</si>
  <si>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</si>
  <si>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</si>
  <si>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</si>
  <si>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</si>
  <si>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</si>
  <si>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</si>
  <si>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</si>
  <si>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</si>
  <si>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</si>
  <si>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</si>
  <si>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</si>
  <si>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</si>
  <si>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</si>
  <si>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</si>
  <si>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</si>
  <si>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</si>
  <si>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</si>
  <si>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</si>
  <si>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</si>
  <si>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</si>
  <si>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</si>
  <si>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</si>
  <si>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</si>
  <si>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</si>
  <si>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</si>
  <si>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</si>
  <si>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</si>
  <si>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</si>
  <si>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</si>
  <si>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</si>
  <si>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</si>
  <si>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</si>
  <si>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</si>
  <si>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</si>
  <si>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</si>
  <si>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</si>
  <si>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</si>
  <si>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</si>
  <si>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</si>
  <si>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</si>
  <si>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</si>
  <si>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D2.013</t>
  </si>
  <si>
    <t>Chodník a oplocení</t>
  </si>
  <si>
    <t>ING</t>
  </si>
  <si>
    <t>1</t>
  </si>
  <si>
    <t>{1bfa18c1-de82-401f-92d2-fc7b58169a13}</t>
  </si>
  <si>
    <t>2</t>
  </si>
  <si>
    <t>OVN</t>
  </si>
  <si>
    <t>Ostatní a vedlejší náklady</t>
  </si>
  <si>
    <t>VON</t>
  </si>
  <si>
    <t>{f1c0c906-0948-4b1d-8bf5-df8a0204c8ee}</t>
  </si>
  <si>
    <t>KRYCÍ LIST SOUPISU PRACÍ</t>
  </si>
  <si>
    <t>Objekt:</t>
  </si>
  <si>
    <t>D2.013 - Chodník a oplocení</t>
  </si>
  <si>
    <t>Ing. Avuk, Krejčí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</si>
  <si>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</si>
  <si>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</si>
  <si>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</si>
  <si>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</si>
  <si>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</si>
  <si>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</si>
  <si>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</si>
  <si>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11 - Zemní práce - přípravné a přidružené práce</t>
  </si>
  <si>
    <t xml:space="preserve">    18 - Zemní práce - povrchové úpravy terénu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</si>
  <si>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</si>
  <si>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</si>
  <si>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</si>
  <si>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</si>
  <si>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  99 - Přesuny hmot a suti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</si>
  <si>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</si>
  <si>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</si>
  <si>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</si>
  <si>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</si>
  <si>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</si>
  <si>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</si>
  <si>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</si>
  <si>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</si>
  <si>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</si>
  <si>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</si>
  <si>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</si>
  <si>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</si>
  <si>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</si>
  <si>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</si>
  <si>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</si>
  <si>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</si>
  <si>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</si>
  <si>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</si>
  <si>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121151123</t>
  </si>
  <si>
    <t>Sejmutí ornice plochy přes 500 m2 tl vrstvy do 200 mm strojně</t>
  </si>
  <si>
    <t>m2</t>
  </si>
  <si>
    <t>CS ÚRS 2024 01</t>
  </si>
  <si>
    <t>4</t>
  </si>
  <si>
    <t>-396859650</t>
  </si>
  <si>
    <t>Online PSC</t>
  </si>
  <si>
    <t>https://podminky.urs.cz/item/CS_URS_2024_01/121151123</t>
  </si>
  <si>
    <t>VV</t>
  </si>
  <si>
    <t>Viz PD - situace, vzorové příčné řezy a TZ</t>
  </si>
  <si>
    <t>.</t>
  </si>
  <si>
    <t>116,0</t>
  </si>
  <si>
    <t>122251101</t>
  </si>
  <si>
    <t>Odkopávky a prokopávky nezapažené v hornině třídy těžitelnosti I skupiny 3 objem do 20 m3 strojně</t>
  </si>
  <si>
    <t>m3</t>
  </si>
  <si>
    <t>1479013829</t>
  </si>
  <si>
    <t>https://podminky.urs.cz/item/CS_URS_2024_01/122251101</t>
  </si>
  <si>
    <t>58,0*0,1</t>
  </si>
  <si>
    <t>3</t>
  </si>
  <si>
    <t>131111333</t>
  </si>
  <si>
    <t>Vrtání jamek pro plotové sloupky D přes 200 do 300 mm ručně s motorovým vrtákem</t>
  </si>
  <si>
    <t>m</t>
  </si>
  <si>
    <t>246092492</t>
  </si>
  <si>
    <t>https://podminky.urs.cz/item/CS_URS_2024_01/131111333</t>
  </si>
  <si>
    <t>Sloupky</t>
  </si>
  <si>
    <t>(42+17)*0,9</t>
  </si>
  <si>
    <t>162306111</t>
  </si>
  <si>
    <t>Vodorovné přemístění do 500 m bez naložení výkopku ze zemin schopných zúrodnění</t>
  </si>
  <si>
    <t>81329669</t>
  </si>
  <si>
    <t>https://podminky.urs.cz/item/CS_URS_2024_01/162306111</t>
  </si>
  <si>
    <t>ornice na mezideponii</t>
  </si>
  <si>
    <t>116,0*0,1</t>
  </si>
  <si>
    <t>Ornice z mezideponie</t>
  </si>
  <si>
    <t>5</t>
  </si>
  <si>
    <t>162351103</t>
  </si>
  <si>
    <t>Vodorovné přemístění přes 50 do 500 m výkopku/sypaniny z horniny třídy těžitelnosti I skupiny 1 až 3</t>
  </si>
  <si>
    <t>1050935917</t>
  </si>
  <si>
    <t>https://podminky.urs.cz/item/CS_URS_2024_01/162351103</t>
  </si>
  <si>
    <t>Zemina pro zpětný zásyp na mezedeponií</t>
  </si>
  <si>
    <t>5,8+3,14*0,15*0,15*53,0</t>
  </si>
  <si>
    <t>Zemina pro zpětný zásyp z mezideponie</t>
  </si>
  <si>
    <t>6</t>
  </si>
  <si>
    <t>167103101</t>
  </si>
  <si>
    <t>Nakládání výkopku ze zemin schopných zúrodnění</t>
  </si>
  <si>
    <t>433705093</t>
  </si>
  <si>
    <t>https://podminky.urs.cz/item/CS_URS_2024_01/167103101</t>
  </si>
  <si>
    <t>ornice z mezideponie</t>
  </si>
  <si>
    <t>7</t>
  </si>
  <si>
    <t>167151101</t>
  </si>
  <si>
    <t>Nakládání výkopku z hornin třídy těžitelnosti I skupiny 1 až 3 do 100 m3</t>
  </si>
  <si>
    <t>1431870686</t>
  </si>
  <si>
    <t>https://podminky.urs.cz/item/CS_URS_2024_01/167151101</t>
  </si>
  <si>
    <t>8</t>
  </si>
  <si>
    <t>174111101</t>
  </si>
  <si>
    <t>Zásyp jam, šachet rýh nebo kolem objektů sypaninou se zhutněním ručně</t>
  </si>
  <si>
    <t>599663811</t>
  </si>
  <si>
    <t>https://podminky.urs.cz/item/CS_URS_2024_01/174111101</t>
  </si>
  <si>
    <t>Plot</t>
  </si>
  <si>
    <t>16,25</t>
  </si>
  <si>
    <t>9</t>
  </si>
  <si>
    <t>M</t>
  </si>
  <si>
    <t>10364100</t>
  </si>
  <si>
    <t>zemina pro terénní úpravy - tříděná</t>
  </si>
  <si>
    <t>t</t>
  </si>
  <si>
    <t>-111398400</t>
  </si>
  <si>
    <t>(16,25-5,8-3,14*0,15*0,15*53,0)*1,9</t>
  </si>
  <si>
    <t>12,741*1,9 'Přepočtené koeficientem množství</t>
  </si>
  <si>
    <t>10</t>
  </si>
  <si>
    <t>171151103</t>
  </si>
  <si>
    <t>Uložení sypaniny z hornin soudržných do násypů zhutněných strojně</t>
  </si>
  <si>
    <t>602711699</t>
  </si>
  <si>
    <t>https://podminky.urs.cz/item/CS_URS_2024_01/171151103</t>
  </si>
  <si>
    <t>5,8</t>
  </si>
  <si>
    <t>11</t>
  </si>
  <si>
    <t>181951112</t>
  </si>
  <si>
    <t>Úprava pláně v hornině třídy těžitelnosti I skupiny 1 až 3 se zhutněním strojně</t>
  </si>
  <si>
    <t>-347394102</t>
  </si>
  <si>
    <t>https://podminky.urs.cz/item/CS_URS_2024_01/181951112</t>
  </si>
  <si>
    <t>Chodníky</t>
  </si>
  <si>
    <t>58,0</t>
  </si>
  <si>
    <t>460581131</t>
  </si>
  <si>
    <t>Uvedení nezpevněného terénu do původního stavu v místě dočasného uložení výkopku s vyhrabáním, srovnáním a částečným dosetím trávy</t>
  </si>
  <si>
    <t>1503821496</t>
  </si>
  <si>
    <t>https://podminky.urs.cz/item/CS_URS_2024_01/460581131</t>
  </si>
  <si>
    <t>V místě ježdění techniky ke stavbě - úprava stávajícího terénu a trávniku do původní podoby</t>
  </si>
  <si>
    <t>560,0</t>
  </si>
  <si>
    <t>Zemní práce - přípravné a přidružené práce</t>
  </si>
  <si>
    <t>13</t>
  </si>
  <si>
    <t>113202111</t>
  </si>
  <si>
    <t>Vytrhání obrub krajníků obrubníků stojatých</t>
  </si>
  <si>
    <t>-240406826</t>
  </si>
  <si>
    <t>https://podminky.urs.cz/item/CS_URS_2024_01/113202111</t>
  </si>
  <si>
    <t>včetně betonového lože a opěry</t>
  </si>
  <si>
    <t>3,0</t>
  </si>
  <si>
    <t>14</t>
  </si>
  <si>
    <t>966049_R1</t>
  </si>
  <si>
    <t>Bourání prefabrikovaných plotových panelu betonových výšky 2000 mm, tl.120 mm</t>
  </si>
  <si>
    <t>-1312267092</t>
  </si>
  <si>
    <t>65,0</t>
  </si>
  <si>
    <t>15</t>
  </si>
  <si>
    <t>966072822</t>
  </si>
  <si>
    <t>Rozebrání oplocení z vlnitého nebo profilového plechu hmotnosti přes 30 do 50 kg</t>
  </si>
  <si>
    <t>173837739</t>
  </si>
  <si>
    <t>https://podminky.urs.cz/item/CS_URS_2024_01/966072822</t>
  </si>
  <si>
    <t>16</t>
  </si>
  <si>
    <t>966052121</t>
  </si>
  <si>
    <t>Bourání sloupků a vzpěr ŽB plotových s betonovou patkou</t>
  </si>
  <si>
    <t>kus</t>
  </si>
  <si>
    <t>2128548398</t>
  </si>
  <si>
    <t>https://podminky.urs.cz/item/CS_URS_2024_01/966052121</t>
  </si>
  <si>
    <t>27</t>
  </si>
  <si>
    <t>17</t>
  </si>
  <si>
    <t>966071711</t>
  </si>
  <si>
    <t>Bourání sloupků a vzpěr plotových ocelových do 2,5 m zabetonovaných</t>
  </si>
  <si>
    <t>-613935549</t>
  </si>
  <si>
    <t>https://podminky.urs.cz/item/CS_URS_2024_01/966071711</t>
  </si>
  <si>
    <t>24</t>
  </si>
  <si>
    <t>18</t>
  </si>
  <si>
    <t>Zemní práce - povrchové úpravy terénu</t>
  </si>
  <si>
    <t>181351113</t>
  </si>
  <si>
    <t>Rozprostření ornice tl vrstvy do 200 mm pl přes 500 m2 v rovině nebo ve svahu do 1:5 strojně</t>
  </si>
  <si>
    <t>1668096170</t>
  </si>
  <si>
    <t>https://podminky.urs.cz/item/CS_URS_2024_01/181351113</t>
  </si>
  <si>
    <t>Okolní terén</t>
  </si>
  <si>
    <t>19</t>
  </si>
  <si>
    <t>181411131</t>
  </si>
  <si>
    <t>Založení parkového trávníku výsevem pl do 1000 m2 v rovině a ve svahu do 1:5</t>
  </si>
  <si>
    <t>-34091994</t>
  </si>
  <si>
    <t>https://podminky.urs.cz/item/CS_URS_2024_01/181411131</t>
  </si>
  <si>
    <t>20</t>
  </si>
  <si>
    <t>00572410</t>
  </si>
  <si>
    <t>osivo směs travní parková</t>
  </si>
  <si>
    <t>kg</t>
  </si>
  <si>
    <t>-592370921</t>
  </si>
  <si>
    <t>116*0,012 'Přepočtené koeficientem množství</t>
  </si>
  <si>
    <t>181951111</t>
  </si>
  <si>
    <t>Úprava pláně v hornině třídy těžitelnosti I skupiny 1 až 3 bez zhutnění strojně</t>
  </si>
  <si>
    <t>2008083757</t>
  </si>
  <si>
    <t>https://podminky.urs.cz/item/CS_URS_2024_01/181951111</t>
  </si>
  <si>
    <t>Svislé a kompletní konstrukce</t>
  </si>
  <si>
    <t>22</t>
  </si>
  <si>
    <t>338171113</t>
  </si>
  <si>
    <t>Osazování sloupků a vzpěr plotových ocelových v do 2 m se zabetonováním</t>
  </si>
  <si>
    <t>-1483137807</t>
  </si>
  <si>
    <t>https://podminky.urs.cz/item/CS_URS_2024_01/338171113</t>
  </si>
  <si>
    <t>23</t>
  </si>
  <si>
    <t>55342180</t>
  </si>
  <si>
    <t>plotový profilovaný sloupek D 40-50mm dl 1,5-2,0m pro svařované pletivo v návinu povrchová úprava Pz a komaxit</t>
  </si>
  <si>
    <t>-1274761461</t>
  </si>
  <si>
    <t>Viz PD - situace a TZ</t>
  </si>
  <si>
    <t>15+2</t>
  </si>
  <si>
    <t>338171115</t>
  </si>
  <si>
    <t>Osazování sloupků a vzpěr plotových ocelových v do 2 m ukotvením k pevnému podkladu</t>
  </si>
  <si>
    <t>-1904585644</t>
  </si>
  <si>
    <t>https://podminky.urs.cz/item/CS_URS_2024_01/338171115</t>
  </si>
  <si>
    <t>25</t>
  </si>
  <si>
    <t>55342190r1</t>
  </si>
  <si>
    <t>plotová profilovaná vzpěra D 40-50mm dl 1,5-2,0m včetně objímky a držáku pro svařované pletivo v návinu povrchová úprava Pz a komaxit</t>
  </si>
  <si>
    <t>-1667989163</t>
  </si>
  <si>
    <t>26</t>
  </si>
  <si>
    <t>55342190r2</t>
  </si>
  <si>
    <t>plotová profilovaná vzpěra D 40-50mm dl 1,0-1,5m včetně objímky a držáku pro svařované pletivo v návinu povrchová úprava Pz a komaxit</t>
  </si>
  <si>
    <t>-1916570427</t>
  </si>
  <si>
    <t>338171123</t>
  </si>
  <si>
    <t>Osazování sloupků a vzpěr plotových ocelových v přes 2 do 2,6 m se zabetonováním</t>
  </si>
  <si>
    <t>-1453965283</t>
  </si>
  <si>
    <t>https://podminky.urs.cz/item/CS_URS_2024_01/338171123</t>
  </si>
  <si>
    <t>28</t>
  </si>
  <si>
    <t>55342186</t>
  </si>
  <si>
    <t>plotový profilovaný sloupek D 60-70mm dl 3,0-3,5m pro svařované pletivo v návinu povrchová úprava Pz a komaxit</t>
  </si>
  <si>
    <t>335463052</t>
  </si>
  <si>
    <t>37+5</t>
  </si>
  <si>
    <t>29</t>
  </si>
  <si>
    <t>348101210</t>
  </si>
  <si>
    <t>Osazení vrat nebo vrátek k oplocení na ocelové sloupky pl do 2 m2</t>
  </si>
  <si>
    <t>2104892649</t>
  </si>
  <si>
    <t>https://podminky.urs.cz/item/CS_URS_2024_01/348101210</t>
  </si>
  <si>
    <t>30</t>
  </si>
  <si>
    <t>55342349r</t>
  </si>
  <si>
    <t>branka plotová dvoukřídlá Pz s PVC vrstvou 2000x1000mm</t>
  </si>
  <si>
    <t>-2123910907</t>
  </si>
  <si>
    <t>31</t>
  </si>
  <si>
    <t>348121221</t>
  </si>
  <si>
    <t>Osazení podhrabových desek dl přes 2 do 3 m na ocelové plotové sloupky</t>
  </si>
  <si>
    <t>-498022700</t>
  </si>
  <si>
    <t>https://podminky.urs.cz/item/CS_URS_2024_01/348121221</t>
  </si>
  <si>
    <t>51+3</t>
  </si>
  <si>
    <t>32</t>
  </si>
  <si>
    <t>59232540r</t>
  </si>
  <si>
    <t>betonová podhrabová deska 2400x200x50</t>
  </si>
  <si>
    <t>1018266115</t>
  </si>
  <si>
    <t>33</t>
  </si>
  <si>
    <t>59232546r</t>
  </si>
  <si>
    <t>držák podhrabové desky typ H, U, ROH pro sloupek D 60-70mm výšky 200mm průběžný povrchová úprava žárový zinek</t>
  </si>
  <si>
    <t>-1247400640</t>
  </si>
  <si>
    <t>42</t>
  </si>
  <si>
    <t>34</t>
  </si>
  <si>
    <t>59232549r</t>
  </si>
  <si>
    <t>držák podhrabové desky typ H, U, ROH pro sloupek D 40-50mm výšky 200mm průběžný povrchová úprava žárový zinek</t>
  </si>
  <si>
    <t>389117071</t>
  </si>
  <si>
    <t>35</t>
  </si>
  <si>
    <t>348401120</t>
  </si>
  <si>
    <t>Montáž oplocení ze strojového pletiva s napínacími dráty v do 1,6 m</t>
  </si>
  <si>
    <t>1051054313</t>
  </si>
  <si>
    <t>https://podminky.urs.cz/item/CS_URS_2024_01/348401120</t>
  </si>
  <si>
    <t>35,0</t>
  </si>
  <si>
    <t>36</t>
  </si>
  <si>
    <t>31324815r</t>
  </si>
  <si>
    <t>svařované plotové pletivo v rolích 25m výšky 1,00m průměr drátu 3mm rozměr oka 50x50mm povrchová úprava Pz a komaxit</t>
  </si>
  <si>
    <t>1199156754</t>
  </si>
  <si>
    <t>zaokrouhlení</t>
  </si>
  <si>
    <t>25,0*2-35,0</t>
  </si>
  <si>
    <t>50*1,1 'Přepočtené koeficientem množství</t>
  </si>
  <si>
    <t>37</t>
  </si>
  <si>
    <t>15619100</t>
  </si>
  <si>
    <t>drát kruhový poplastovaný napínací 2,5/3,5mm</t>
  </si>
  <si>
    <t>598039468</t>
  </si>
  <si>
    <t>35,0*2*1,1</t>
  </si>
  <si>
    <t>38</t>
  </si>
  <si>
    <t>348401130</t>
  </si>
  <si>
    <t>Montáž oplocení ze strojového pletiva s napínacími dráty v přes 1,6 do 2,0 m</t>
  </si>
  <si>
    <t>-606466423</t>
  </si>
  <si>
    <t>https://podminky.urs.cz/item/CS_URS_2024_01/348401130</t>
  </si>
  <si>
    <t>92,0</t>
  </si>
  <si>
    <t>39</t>
  </si>
  <si>
    <t>31324816</t>
  </si>
  <si>
    <t>svařované plotové pletivo v rolích 25m výšky 2,00m průměr drátu 3mm rozměr oka 50x50mm povrchová úprava Pz a komaxit</t>
  </si>
  <si>
    <t>772044865</t>
  </si>
  <si>
    <t>25,0*4-92,0</t>
  </si>
  <si>
    <t>40</t>
  </si>
  <si>
    <t>1547338195</t>
  </si>
  <si>
    <t>92,0*3*1,1</t>
  </si>
  <si>
    <t>Komunikace pozemní</t>
  </si>
  <si>
    <t>41</t>
  </si>
  <si>
    <t>564851011</t>
  </si>
  <si>
    <t>Podklad ze štěrkodrtě ŠD plochy do 100 m2 tl 150 mm</t>
  </si>
  <si>
    <t>1389886741</t>
  </si>
  <si>
    <t>https://podminky.urs.cz/item/CS_URS_2024_01/564851011</t>
  </si>
  <si>
    <t>Chodníky pro pěší z betonové dlažby tl.60 mm</t>
  </si>
  <si>
    <t>596211111</t>
  </si>
  <si>
    <t>Kladení zámkové dlažby komunikací pro pěší ručně tl 60 mm skupiny A pl přes 50 do 100 m2</t>
  </si>
  <si>
    <t>1962941842</t>
  </si>
  <si>
    <t>https://podminky.urs.cz/item/CS_URS_2024_01/596211111</t>
  </si>
  <si>
    <t>43</t>
  </si>
  <si>
    <t>59245018</t>
  </si>
  <si>
    <t>dlažba skladebná betonová 200x100mm tl 60mm přírodní</t>
  </si>
  <si>
    <t>1958914440</t>
  </si>
  <si>
    <t>58*1,03 'Přepočtené koeficientem množství</t>
  </si>
  <si>
    <t>Ostatní konstrukce a práce, bourání</t>
  </si>
  <si>
    <t>91</t>
  </si>
  <si>
    <t>Doplňující konstrukce a práce pozemních komunikací, letišť a ploch</t>
  </si>
  <si>
    <t>44</t>
  </si>
  <si>
    <t>916331112</t>
  </si>
  <si>
    <t>Osazení zahradního obrubníku betonového do lože z betonu s boční opěrou</t>
  </si>
  <si>
    <t>1711083410</t>
  </si>
  <si>
    <t>https://podminky.urs.cz/item/CS_URS_2024_01/916331112</t>
  </si>
  <si>
    <t>45</t>
  </si>
  <si>
    <t>59217002</t>
  </si>
  <si>
    <t>obrubník zahradní betonový šedý 1000x50x200mm</t>
  </si>
  <si>
    <t>-412322782</t>
  </si>
  <si>
    <t>Včetně nakrácení na oblouky</t>
  </si>
  <si>
    <t>77,0</t>
  </si>
  <si>
    <t>77*1,01 'Přepočtené koeficientem množství</t>
  </si>
  <si>
    <t>46</t>
  </si>
  <si>
    <t>977211111</t>
  </si>
  <si>
    <t>Řezání stěnovou pilou betonových nebo ŽB kcí s výztuží průměru do 16 mm hl do 200 mm</t>
  </si>
  <si>
    <t>552198648</t>
  </si>
  <si>
    <t>https://podminky.urs.cz/item/CS_URS_2024_01/977211111</t>
  </si>
  <si>
    <t>Podhrabové desky</t>
  </si>
  <si>
    <t>0,2*10</t>
  </si>
  <si>
    <t>99</t>
  </si>
  <si>
    <t>Přesuny hmot a suti</t>
  </si>
  <si>
    <t>47</t>
  </si>
  <si>
    <t>997221561</t>
  </si>
  <si>
    <t>Vodorovná doprava suti z kusových materiálů do 1 km</t>
  </si>
  <si>
    <t>-1363261204</t>
  </si>
  <si>
    <t>https://podminky.urs.cz/item/CS_URS_2024_01/997221561</t>
  </si>
  <si>
    <t>48</t>
  </si>
  <si>
    <t>997221569</t>
  </si>
  <si>
    <t>Příplatek ZKD 1 km u vodorovné dopravy suti z kusových materiálů</t>
  </si>
  <si>
    <t>433701153</t>
  </si>
  <si>
    <t>https://podminky.urs.cz/item/CS_URS_2024_01/997221569</t>
  </si>
  <si>
    <t>44,238*8 'Přepočtené koeficientem množství</t>
  </si>
  <si>
    <t>49</t>
  </si>
  <si>
    <t>997221612</t>
  </si>
  <si>
    <t>Nakládání vybouraných hmot na dopravní prostředky pro vodorovnou dopravu</t>
  </si>
  <si>
    <t>-957794133</t>
  </si>
  <si>
    <t>https://podminky.urs.cz/item/CS_URS_2024_01/997221612</t>
  </si>
  <si>
    <t>50</t>
  </si>
  <si>
    <t>997221862</t>
  </si>
  <si>
    <t>Poplatek za uložení na recyklační skládce (skládkovné) stavebního odpadu z armovaného betonu pod kódem 17 01 01</t>
  </si>
  <si>
    <t>-1291773880</t>
  </si>
  <si>
    <t>https://podminky.urs.cz/item/CS_URS_2024_01/997221862</t>
  </si>
  <si>
    <t>44,238*0,85 'Přepočtené koeficientem množství</t>
  </si>
  <si>
    <t>51</t>
  </si>
  <si>
    <t>469973116</t>
  </si>
  <si>
    <t>Poplatek za uložení na skládce (skládkovné) stavebního odpadu směsného kód odpadu 17 09 04</t>
  </si>
  <si>
    <t>1196682812</t>
  </si>
  <si>
    <t>https://podminky.urs.cz/item/CS_URS_2024_01/469973116</t>
  </si>
  <si>
    <t>44,238*0,15 'Přepočtené koeficientem množství</t>
  </si>
  <si>
    <t>52</t>
  </si>
  <si>
    <t>998223011</t>
  </si>
  <si>
    <t>Přesun hmot pro pozemní komunikace s krytem dlážděným</t>
  </si>
  <si>
    <t>-479754076</t>
  </si>
  <si>
    <t>https://podminky.urs.cz/item/CS_URS_2024_01/998223011</t>
  </si>
  <si>
    <t>OVN - Ostatní a vedlejší náklady</t>
  </si>
  <si>
    <t>VRN1 - Průzkumné, geodetické a projektové práce</t>
  </si>
  <si>
    <t>VRN3 - Zařízení staveniště</t>
  </si>
  <si>
    <t>VRN4 - Inženýrská činnost</t>
  </si>
  <si>
    <t>VRN6 - Územní vlivy</t>
  </si>
  <si>
    <t>VRN7 - Provozní vlivy</t>
  </si>
  <si>
    <t>VRN9 - Ostatní náklady</t>
  </si>
  <si>
    <t>VRN1</t>
  </si>
  <si>
    <t>Průzkumné, geodetické a projektové práce</t>
  </si>
  <si>
    <t>011002000</t>
  </si>
  <si>
    <t>Průzkumné práce</t>
  </si>
  <si>
    <t>soubor</t>
  </si>
  <si>
    <t>1024</t>
  </si>
  <si>
    <t>-1066898131</t>
  </si>
  <si>
    <t>https://podminky.urs.cz/item/CS_URS_2024_01/011002000</t>
  </si>
  <si>
    <t>Náklady na práce nutné k zjištění poměrů na staveništi, mimo jiné jsou zahrnuty:</t>
  </si>
  <si>
    <t>- geotechnický průzkum - určení složení podloží</t>
  </si>
  <si>
    <t>- inženýrsko-geotechnický průzkum - upřesnění základových poměrů</t>
  </si>
  <si>
    <t>- hydrogeologický průzkum a další</t>
  </si>
  <si>
    <t>- vytyčení vedení a rozvodů inženýrských sítí</t>
  </si>
  <si>
    <t>Součástí nákladů jsou i náklady na zpracování jednotlivých zpráv a případné dokumentace. Včetně tištěné a digitální kopie v požadovaném množství.</t>
  </si>
  <si>
    <t>012002000</t>
  </si>
  <si>
    <t>Geodetické práce</t>
  </si>
  <si>
    <t>-346328788</t>
  </si>
  <si>
    <t>https://podminky.urs.cz/item/CS_URS_2024_01/012002000</t>
  </si>
  <si>
    <t>Náklady spojené s geodetickými pracemi po celou dobu výstavby - do nákladů se řadí náklady s pojené s činností:</t>
  </si>
  <si>
    <t>- geodetické práce prováděné před, v průběhu a po výstavbě</t>
  </si>
  <si>
    <t>- kartogragické práce</t>
  </si>
  <si>
    <t>- geodetické práce spojené jak se stavbou tak i s komunikací a inženýrskými sítěmi</t>
  </si>
  <si>
    <t xml:space="preserve">Hlavními body mimo jiné pro ocenění zakázky jsou: </t>
  </si>
  <si>
    <t>- geodetická činnost spojená s vytyčením stavebního díla a kontrola během celé doby výstavby</t>
  </si>
  <si>
    <t>- zpracování geodetického plánu</t>
  </si>
  <si>
    <t>- detekce ploch</t>
  </si>
  <si>
    <t>- a další...</t>
  </si>
  <si>
    <t>013002000</t>
  </si>
  <si>
    <t>Projektové práce</t>
  </si>
  <si>
    <t>2105899737</t>
  </si>
  <si>
    <t>https://podminky.urs.cz/item/CS_URS_2024_01/013002000</t>
  </si>
  <si>
    <t>Náklady spojené s návaznou projektovou činností, která nebyla předmětem zpracování PD, např. jako jsou:</t>
  </si>
  <si>
    <t>- dodatečná pasportizace staveb</t>
  </si>
  <si>
    <t>- hluková studie</t>
  </si>
  <si>
    <t>013254000r01</t>
  </si>
  <si>
    <t>Dokumentace skutečného provedení stavby - stavební část</t>
  </si>
  <si>
    <t>Soubor</t>
  </si>
  <si>
    <t>1106845261</t>
  </si>
  <si>
    <t>Zpracování a kompletace projektové dokumentace skutečného provedení stavby se zakreslením změn</t>
  </si>
  <si>
    <t>- projektové práce stavební části a statiky</t>
  </si>
  <si>
    <t>- součástí nákladu je i tištěná a digitální forma dokumentace dle smluvních podmínek</t>
  </si>
  <si>
    <t>-Součástí DSPS bude i celková situace včetně přívodů, přípojek, komunikací, podzemních i nadzemních vedení v areálu.</t>
  </si>
  <si>
    <t>-Staveniště s údaji o hloubkách uložení sítí (tato část bude i v digitální podobě dle požadvaků správců sítí).</t>
  </si>
  <si>
    <t>-Součástí dokumentace skutečného provedení stavby bude i geodetický podklad pro potřeby vedení Digitální technické mapy Kraje Vysočina</t>
  </si>
  <si>
    <t>- obsahovat musí geometrické, polohové a výškové určení dokončené stavby nebo technologického zařízení</t>
  </si>
  <si>
    <t>- zpracováno musí být v souladu s § 5 a ve struktuře dle příloh č. 3 a 4 vyhlášky č. 393/2020 Sb., o digitální technické mapě,</t>
  </si>
  <si>
    <t>v platném znění, v aktuálně platné verzi Jednotného výměnného formátu digitální technické mapy (JVF DTM) dle § 6 vyhlášky DTM</t>
  </si>
  <si>
    <t>- Součástí obsahu vyhotoveného JVF DTM bude i rozlišení nemovitého majetku kraje dle krajského identifikátoru.</t>
  </si>
  <si>
    <t xml:space="preserve">- Geodetický podklad se vyhotovuje s využitím stávajících údajů digitální technické mapy. </t>
  </si>
  <si>
    <t>- Součástí geodetického podkladu je posouzení návaznosti výsledku zaměření nového stavu na stav dosavadní.</t>
  </si>
  <si>
    <t>- Součástí dokumentace skutečného provedení stavby bude i protokol o úspěšné validaci datového souboru JVF DTM prostřednictvím validátoru ČUZK,</t>
  </si>
  <si>
    <t>013254000r02</t>
  </si>
  <si>
    <t>Dokumentace skutečného provedení stavby - profesní část</t>
  </si>
  <si>
    <t>-1463634158</t>
  </si>
  <si>
    <t>- projektové práce veškerých profesí</t>
  </si>
  <si>
    <t>013294000r01</t>
  </si>
  <si>
    <t>Výrobní a dílenská dokumentace - stavební a konstrukční část</t>
  </si>
  <si>
    <t>2107750146</t>
  </si>
  <si>
    <t>Výrobní a dílenská dokumentace se bude vztahovat, mimo jiné, k následujícím částem:</t>
  </si>
  <si>
    <t xml:space="preserve"> Stavební část</t>
  </si>
  <si>
    <t xml:space="preserve"> Statika</t>
  </si>
  <si>
    <t xml:space="preserve"> Ostatní:</t>
  </si>
  <si>
    <t>- ostatní konstrukce spadající do stavební části</t>
  </si>
  <si>
    <t>- barevné vzorkování</t>
  </si>
  <si>
    <t>013294000r02</t>
  </si>
  <si>
    <t>Výrobní a dílenská dokumentace - profesní část</t>
  </si>
  <si>
    <t>-1179944090</t>
  </si>
  <si>
    <t>- Dílenská dokumentace bude zpracována pro veškeré profese, které dílenskou dokumentaci požadují, popřípadě u kterých je zvyklost ji předkládat</t>
  </si>
  <si>
    <t>VRN1004-R</t>
  </si>
  <si>
    <t>Pasport stávajících objektů a ploch před zahájením stavby</t>
  </si>
  <si>
    <t>1703266190</t>
  </si>
  <si>
    <t xml:space="preserve">"pasport stávajících objektů a ploch před zahájením stavby </t>
  </si>
  <si>
    <t>VRN3</t>
  </si>
  <si>
    <t>Zařízení staveniště</t>
  </si>
  <si>
    <t>031002000</t>
  </si>
  <si>
    <t>Související práce pro zařízení staveniště</t>
  </si>
  <si>
    <t>-1282437881</t>
  </si>
  <si>
    <t>https://podminky.urs.cz/item/CS_URS_2024_01/031002000</t>
  </si>
  <si>
    <t>Náklady spojené, mimo jiné s vybudováním a provezem staveniště:</t>
  </si>
  <si>
    <t>- drobné terénní úpravy pro vybudování zařízení staveniště</t>
  </si>
  <si>
    <t>030001000a</t>
  </si>
  <si>
    <t>Zbudování zařízení staveniště</t>
  </si>
  <si>
    <t>1889787513</t>
  </si>
  <si>
    <t>Náklady spojená s potřebou stavebníka - především pak následující:</t>
  </si>
  <si>
    <t>1) Náklady spojené, mimo jiné s vybudováním staveniště:</t>
  </si>
  <si>
    <t xml:space="preserve"> - projektové práce pro zařízení staveniště - podrobný projekt plánu organizace výstavby (POV)</t>
  </si>
  <si>
    <t>2) Náklady spojené se samotným vybavením staveniště - oceněno na základě požadavků GD:</t>
  </si>
  <si>
    <t>součástí prací je mimo jiné následující:</t>
  </si>
  <si>
    <t>- zprovoznění komunikační sítě pro potřeby stavby</t>
  </si>
  <si>
    <t>- zřízení a úprava provizorních komunikací</t>
  </si>
  <si>
    <t>- zhotovení a správa skládek na staveništi</t>
  </si>
  <si>
    <t>- ostatní náklady spojené s potřebou stavebníka</t>
  </si>
  <si>
    <t>- osvětlení a zabezpečení staveniště</t>
  </si>
  <si>
    <t>3) Náklady spojené se samotným vybavením staveniště - oceněno na základě požadavků GD:</t>
  </si>
  <si>
    <t>- oplocení staveniště</t>
  </si>
  <si>
    <t>- opatření na ochranu stávajících konstrukcí, budov a sousedních pozemků</t>
  </si>
  <si>
    <t>- dopravní značení na staveništi</t>
  </si>
  <si>
    <t>- osvětlení staveniště</t>
  </si>
  <si>
    <t>- strážní služba, případně zabezpečovací systém</t>
  </si>
  <si>
    <t xml:space="preserve">- ochranné a provozní konstrukce </t>
  </si>
  <si>
    <t xml:space="preserve"> - informační tabule</t>
  </si>
  <si>
    <t>4) Veškeré další náklady spojené s potřebou GD pro zajištění stavby</t>
  </si>
  <si>
    <t>030001000b</t>
  </si>
  <si>
    <t>Provoz zařízení staveniště</t>
  </si>
  <si>
    <t>-257938648</t>
  </si>
  <si>
    <t>Náklady spojené s provozem staveniště</t>
  </si>
  <si>
    <t>mimo jiné průběžný úklid</t>
  </si>
  <si>
    <t>033002000</t>
  </si>
  <si>
    <t>Připojení staveniště na inženýrské sítě</t>
  </si>
  <si>
    <t>soubor…</t>
  </si>
  <si>
    <t>-1591965616</t>
  </si>
  <si>
    <t>https://podminky.urs.cz/item/CS_URS_2024_01/033002000</t>
  </si>
  <si>
    <t>Náklady spojené, mimo jiné s:</t>
  </si>
  <si>
    <t>- připojení na stávající infrastrukturu</t>
  </si>
  <si>
    <t xml:space="preserve">- zprovoznění zažízení staveniště </t>
  </si>
  <si>
    <t>- poplatky spojené s využitím elektrické energie, vody, plynu atd.</t>
  </si>
  <si>
    <t>039002000</t>
  </si>
  <si>
    <t>Zrušení zařízení staveniště</t>
  </si>
  <si>
    <t>-1847789013</t>
  </si>
  <si>
    <t>https://podminky.urs.cz/item/CS_URS_2024_01/039002000</t>
  </si>
  <si>
    <t>- demolicí zařízení staveniště</t>
  </si>
  <si>
    <t>- konečnými terénními úpravami po odstranění staveniště</t>
  </si>
  <si>
    <t>- rozebráním veškerých konstrukcí zajišťujicích chod a bezpečnost staveniště</t>
  </si>
  <si>
    <t>- závěrečný úklid staveniště</t>
  </si>
  <si>
    <t>VRN3007-R</t>
  </si>
  <si>
    <t>Zajištění místnosti pro umožnění výkonu činnosti TDS, AD, koordinátora BOZP.</t>
  </si>
  <si>
    <t>-1388189748</t>
  </si>
  <si>
    <t>Předat samostatnou buňku s vybavením věšák, dva stoly, čtyři židle , skříň na dokumentaci se standardní elektroinstalací a připojením na internet</t>
  </si>
  <si>
    <t>VRN3010-R</t>
  </si>
  <si>
    <t xml:space="preserve">Zabezpečení stávajících zařízení a vybavení </t>
  </si>
  <si>
    <t>-737122018</t>
  </si>
  <si>
    <t xml:space="preserve">Zabezpečení stávajících zařízení a vybavení proti mechanickému poškození, prachu, zatečení (při opravách a rekonstrukcích) </t>
  </si>
  <si>
    <t xml:space="preserve">- zabezpečení stávajících a ostatních ponechaných zařízení </t>
  </si>
  <si>
    <t>VRN4</t>
  </si>
  <si>
    <t>Inženýrská činnost</t>
  </si>
  <si>
    <t>043002000</t>
  </si>
  <si>
    <t>Zkoušky a ostatní měření</t>
  </si>
  <si>
    <t>1172594508</t>
  </si>
  <si>
    <t>https://podminky.urs.cz/item/CS_URS_2024_01/043002000</t>
  </si>
  <si>
    <t>Náklady na zpracování, mimo jiné:</t>
  </si>
  <si>
    <t>- tlakových zkoušek podloží: nad rámec dílčích rozpočtů</t>
  </si>
  <si>
    <t>- zkoušek těsnosti: nad rámec dílčích rozpočtů</t>
  </si>
  <si>
    <t>- hutnících zkoušek: počet a rozsah prací určit dle požadávků stavby a PD</t>
  </si>
  <si>
    <t>- zátěžových zkoušek atd.</t>
  </si>
  <si>
    <t>044002000</t>
  </si>
  <si>
    <t>Revize</t>
  </si>
  <si>
    <t>-2036915281</t>
  </si>
  <si>
    <t>https://podminky.urs.cz/item/CS_URS_2024_01/044002000</t>
  </si>
  <si>
    <t xml:space="preserve">Náklady na zajištění všech nezbytných zkoušek a atestů podle ČSN a případných jiných právních nebo technických předpisů </t>
  </si>
  <si>
    <t>platných v době provádění a předání díla, kterými bude prokázáno dosažení předepsané kvality a předepsaných technických parametrů díla.</t>
  </si>
  <si>
    <t>elektro, plyn atd.</t>
  </si>
  <si>
    <t>- platí i pro technická a technologická zařízení</t>
  </si>
  <si>
    <t>049002r01</t>
  </si>
  <si>
    <t>Ostatní inženýrská činnost - zpracování koordinačního plánu jednotlivých profesí</t>
  </si>
  <si>
    <t>-599804110</t>
  </si>
  <si>
    <t>Náklady mimo jiné, vzniklé v rámci inženýrské činnosti během výstavby:</t>
  </si>
  <si>
    <t xml:space="preserve"> - náklady na přípravu pro koordinaci jednotlivých profesí a předcházení vzniku kolizí - činnost koordinátora v průběhu výstavby</t>
  </si>
  <si>
    <t>- náklady na koordinaci kolizí jednotlivých profesí</t>
  </si>
  <si>
    <t>- náklady na koordinaci subdodavatelů a dodavatelů</t>
  </si>
  <si>
    <t>- náklady na ostatní činnost mimo definici kompletačních a koordinačních činnosti</t>
  </si>
  <si>
    <t>- náklady na kolaudační řízení</t>
  </si>
  <si>
    <t>- náklady spojené s etapizací a náklady s postupným uváděním objektu do provozu</t>
  </si>
  <si>
    <t>- náklady na součinnost veškerých účastníků stavebního řízení</t>
  </si>
  <si>
    <t xml:space="preserve"> - náklady na koordinaci profesí se stávajícími konstrukcemi a stávajícími rozvody v již provedených konstrukcích</t>
  </si>
  <si>
    <t>VRN4001-R</t>
  </si>
  <si>
    <t>Kompletační a koordinační činnost</t>
  </si>
  <si>
    <t>2115263239</t>
  </si>
  <si>
    <t>Náklady mimo jiné, na zajištění a dodržení splnění všech požadavků a podmínek:</t>
  </si>
  <si>
    <t>- vyjádřeních vyplývajících ze stanovisek orgánů státní správy</t>
  </si>
  <si>
    <t>- zajištění oznámení zahájení stavebních prací v souladu s pravomocnými rozhodnutími a vyjádřeními například správců sítí</t>
  </si>
  <si>
    <t>-poskytnutí součinnosti při tvorbě povinných monitorovacích zpráv projektu; zajištění koordinační činnosti subdodavatelů zhotovitele</t>
  </si>
  <si>
    <t>-zajištění a provedení všech nezbytných opatření organizačního a stavebně technologického charakteru k řádnému provedení předmětu díla</t>
  </si>
  <si>
    <t>- předání všech dokladů o dokončené stavbě</t>
  </si>
  <si>
    <t>kompletace atestů, certifikátů, revizních zpráv a ostatních dokladů potřebných k předání a kolaudaci stavby vyplývajících z SOD</t>
  </si>
  <si>
    <t>- náklady na koordinační práci dodávek mezi dodavateli</t>
  </si>
  <si>
    <t>- stanovení pořadí případně souběžného provádění prací a doby realizace</t>
  </si>
  <si>
    <t>- vesměs se týká veškeré činnosti související se zakázkou - koordinace mezi jednotlivými subdodavateli</t>
  </si>
  <si>
    <t>Součástí položky je i zajištění kladných vyjádření a stanovisek dotčených orgánů na náklady zhotovitele.</t>
  </si>
  <si>
    <t>VRN4002-R</t>
  </si>
  <si>
    <t>Zpracování harmonogramu</t>
  </si>
  <si>
    <t>-1653323663</t>
  </si>
  <si>
    <t>Náklady na předložení a aktualizaci podrobného časového harmonogramu prací a plnění samostatně pro každou etapu</t>
  </si>
  <si>
    <t>VRN4007-R</t>
  </si>
  <si>
    <t>Měření hluku</t>
  </si>
  <si>
    <t>503224200</t>
  </si>
  <si>
    <t xml:space="preserve">Kontrolní měření hluku v průběhu stavby a měření  po dokončení stavby dle stanoviska hygieny</t>
  </si>
  <si>
    <t>VRN6</t>
  </si>
  <si>
    <t>Územní vlivy</t>
  </si>
  <si>
    <t>061002000</t>
  </si>
  <si>
    <t>Vliv klimatických podmínek</t>
  </si>
  <si>
    <t>-382156566</t>
  </si>
  <si>
    <t>https://podminky.urs.cz/item/CS_URS_2024_01/061002000</t>
  </si>
  <si>
    <t>- Zajištění staveniště proti vodě, větru, mrazu...</t>
  </si>
  <si>
    <t>odklízení sněhu, posypový matreiál</t>
  </si>
  <si>
    <t>- Zpomalení výstavby z důvodu nizkých či vysokých teplot</t>
  </si>
  <si>
    <t>VRN7</t>
  </si>
  <si>
    <t>Provozní vlivy</t>
  </si>
  <si>
    <t>071002000</t>
  </si>
  <si>
    <t>Provoz investora, třetích osob</t>
  </si>
  <si>
    <t>-1034944117</t>
  </si>
  <si>
    <t>https://podminky.urs.cz/item/CS_URS_2024_01/071002000</t>
  </si>
  <si>
    <t>- zajištění provozu místních komunikací a přístupu k objektu</t>
  </si>
  <si>
    <t>- zajištění provozu v objektu</t>
  </si>
  <si>
    <t>- vytvoření provizorních konstrukcí - lávek, cest, odstavných ploch atd.</t>
  </si>
  <si>
    <t>Součástí nákladu jsou i mimo jiné, provizoria zřízená nad rámec dílčích rozpočtů</t>
  </si>
  <si>
    <t>- vypracování plánu etapizace a zajištění funkčnosti provozu objektu</t>
  </si>
  <si>
    <t>- zapracování návrhu provozního řádu příslušných zařízení zhotovitelm stavby</t>
  </si>
  <si>
    <t>- vytvoření informační systému během realizace v rámci jednotlivých etap</t>
  </si>
  <si>
    <t>VRN7001-R</t>
  </si>
  <si>
    <t>Dočasné dopravní opatření.</t>
  </si>
  <si>
    <t>1233669061</t>
  </si>
  <si>
    <t xml:space="preserve">Náklady na: vyhotovení návrhu dočasného dopravního značení, </t>
  </si>
  <si>
    <t>-vyhotovení návrhu dočasného dopravního značení, jeho projednání a odsouhlasení s dotčenými orgány a organizacemi</t>
  </si>
  <si>
    <t>- dodání dopravních značek a světelné signalizace, jejich rozmístění a přemísťování a jejich údržba v průběhu výstavby včetně následného odstranění.</t>
  </si>
  <si>
    <t>VRN9</t>
  </si>
  <si>
    <t>Ostatní náklady</t>
  </si>
  <si>
    <t>VRN9006-R</t>
  </si>
  <si>
    <t>Publicita akce a propagace zadavatele</t>
  </si>
  <si>
    <t>1674954021</t>
  </si>
  <si>
    <t>Náklady na zhotovení a osazení informačního panelu s údaji zejména o názvu stavby, zhotovitele, investora, projektanta akce, době realizace,</t>
  </si>
  <si>
    <t>včetně nákladů na jeho údržbu po dobu trvání stavby.</t>
  </si>
  <si>
    <t>web : Kraje Vysočina - STAVÍME PRO VÁS - Propagace stavebních činností na majetku kraje Vysočina prostřednictvím informačního panelu</t>
  </si>
  <si>
    <t>VRN9007-R</t>
  </si>
  <si>
    <t xml:space="preserve">Kontrola a protokol TIČR </t>
  </si>
  <si>
    <t>602368210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</si>
</sst>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1151123" TargetMode="External" /><Relationship Id="rId2" Type="http://schemas.openxmlformats.org/officeDocument/2006/relationships/hyperlink" Target="https://podminky.urs.cz/item/CS_URS_2024_01/122251101" TargetMode="External" /><Relationship Id="rId3" Type="http://schemas.openxmlformats.org/officeDocument/2006/relationships/hyperlink" Target="https://podminky.urs.cz/item/CS_URS_2024_01/131111333" TargetMode="External" /><Relationship Id="rId4" Type="http://schemas.openxmlformats.org/officeDocument/2006/relationships/hyperlink" Target="https://podminky.urs.cz/item/CS_URS_2024_01/162306111" TargetMode="External" /><Relationship Id="rId5" Type="http://schemas.openxmlformats.org/officeDocument/2006/relationships/hyperlink" Target="https://podminky.urs.cz/item/CS_URS_2024_01/162351103" TargetMode="External" /><Relationship Id="rId6" Type="http://schemas.openxmlformats.org/officeDocument/2006/relationships/hyperlink" Target="https://podminky.urs.cz/item/CS_URS_2024_01/167103101" TargetMode="External" /><Relationship Id="rId7" Type="http://schemas.openxmlformats.org/officeDocument/2006/relationships/hyperlink" Target="https://podminky.urs.cz/item/CS_URS_2024_01/167151101" TargetMode="External" /><Relationship Id="rId8" Type="http://schemas.openxmlformats.org/officeDocument/2006/relationships/hyperlink" Target="https://podminky.urs.cz/item/CS_URS_2024_01/174111101" TargetMode="External" /><Relationship Id="rId9" Type="http://schemas.openxmlformats.org/officeDocument/2006/relationships/hyperlink" Target="https://podminky.urs.cz/item/CS_URS_2024_01/171151103" TargetMode="External" /><Relationship Id="rId10" Type="http://schemas.openxmlformats.org/officeDocument/2006/relationships/hyperlink" Target="https://podminky.urs.cz/item/CS_URS_2024_01/181951112" TargetMode="External" /><Relationship Id="rId11" Type="http://schemas.openxmlformats.org/officeDocument/2006/relationships/hyperlink" Target="https://podminky.urs.cz/item/CS_URS_2024_01/460581131" TargetMode="External" /><Relationship Id="rId12" Type="http://schemas.openxmlformats.org/officeDocument/2006/relationships/hyperlink" Target="https://podminky.urs.cz/item/CS_URS_2024_01/113202111" TargetMode="External" /><Relationship Id="rId13" Type="http://schemas.openxmlformats.org/officeDocument/2006/relationships/hyperlink" Target="https://podminky.urs.cz/item/CS_URS_2024_01/966072822" TargetMode="External" /><Relationship Id="rId14" Type="http://schemas.openxmlformats.org/officeDocument/2006/relationships/hyperlink" Target="https://podminky.urs.cz/item/CS_URS_2024_01/966052121" TargetMode="External" /><Relationship Id="rId15" Type="http://schemas.openxmlformats.org/officeDocument/2006/relationships/hyperlink" Target="https://podminky.urs.cz/item/CS_URS_2024_01/966071711" TargetMode="External" /><Relationship Id="rId16" Type="http://schemas.openxmlformats.org/officeDocument/2006/relationships/hyperlink" Target="https://podminky.urs.cz/item/CS_URS_2024_01/181351113" TargetMode="External" /><Relationship Id="rId17" Type="http://schemas.openxmlformats.org/officeDocument/2006/relationships/hyperlink" Target="https://podminky.urs.cz/item/CS_URS_2024_01/181411131" TargetMode="External" /><Relationship Id="rId18" Type="http://schemas.openxmlformats.org/officeDocument/2006/relationships/hyperlink" Target="https://podminky.urs.cz/item/CS_URS_2024_01/181951111" TargetMode="External" /><Relationship Id="rId19" Type="http://schemas.openxmlformats.org/officeDocument/2006/relationships/hyperlink" Target="https://podminky.urs.cz/item/CS_URS_2024_01/338171113" TargetMode="External" /><Relationship Id="rId20" Type="http://schemas.openxmlformats.org/officeDocument/2006/relationships/hyperlink" Target="https://podminky.urs.cz/item/CS_URS_2024_01/338171115" TargetMode="External" /><Relationship Id="rId21" Type="http://schemas.openxmlformats.org/officeDocument/2006/relationships/hyperlink" Target="https://podminky.urs.cz/item/CS_URS_2024_01/338171123" TargetMode="External" /><Relationship Id="rId22" Type="http://schemas.openxmlformats.org/officeDocument/2006/relationships/hyperlink" Target="https://podminky.urs.cz/item/CS_URS_2024_01/348101210" TargetMode="External" /><Relationship Id="rId23" Type="http://schemas.openxmlformats.org/officeDocument/2006/relationships/hyperlink" Target="https://podminky.urs.cz/item/CS_URS_2024_01/348121221" TargetMode="External" /><Relationship Id="rId24" Type="http://schemas.openxmlformats.org/officeDocument/2006/relationships/hyperlink" Target="https://podminky.urs.cz/item/CS_URS_2024_01/348401120" TargetMode="External" /><Relationship Id="rId25" Type="http://schemas.openxmlformats.org/officeDocument/2006/relationships/hyperlink" Target="https://podminky.urs.cz/item/CS_URS_2024_01/348401130" TargetMode="External" /><Relationship Id="rId26" Type="http://schemas.openxmlformats.org/officeDocument/2006/relationships/hyperlink" Target="https://podminky.urs.cz/item/CS_URS_2024_01/564851011" TargetMode="External" /><Relationship Id="rId27" Type="http://schemas.openxmlformats.org/officeDocument/2006/relationships/hyperlink" Target="https://podminky.urs.cz/item/CS_URS_2024_01/596211111" TargetMode="External" /><Relationship Id="rId28" Type="http://schemas.openxmlformats.org/officeDocument/2006/relationships/hyperlink" Target="https://podminky.urs.cz/item/CS_URS_2024_01/916331112" TargetMode="External" /><Relationship Id="rId29" Type="http://schemas.openxmlformats.org/officeDocument/2006/relationships/hyperlink" Target="https://podminky.urs.cz/item/CS_URS_2024_01/977211111" TargetMode="External" /><Relationship Id="rId30" Type="http://schemas.openxmlformats.org/officeDocument/2006/relationships/hyperlink" Target="https://podminky.urs.cz/item/CS_URS_2024_01/997221561" TargetMode="External" /><Relationship Id="rId31" Type="http://schemas.openxmlformats.org/officeDocument/2006/relationships/hyperlink" Target="https://podminky.urs.cz/item/CS_URS_2024_01/997221569" TargetMode="External" /><Relationship Id="rId32" Type="http://schemas.openxmlformats.org/officeDocument/2006/relationships/hyperlink" Target="https://podminky.urs.cz/item/CS_URS_2024_01/997221612" TargetMode="External" /><Relationship Id="rId33" Type="http://schemas.openxmlformats.org/officeDocument/2006/relationships/hyperlink" Target="https://podminky.urs.cz/item/CS_URS_2024_01/997221862" TargetMode="External" /><Relationship Id="rId34" Type="http://schemas.openxmlformats.org/officeDocument/2006/relationships/hyperlink" Target="https://podminky.urs.cz/item/CS_URS_2024_01/469973116" TargetMode="External" /><Relationship Id="rId35" Type="http://schemas.openxmlformats.org/officeDocument/2006/relationships/hyperlink" Target="https://podminky.urs.cz/item/CS_URS_2024_01/998223011" TargetMode="External" /><Relationship Id="rId3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1002000" TargetMode="External" /><Relationship Id="rId2" Type="http://schemas.openxmlformats.org/officeDocument/2006/relationships/hyperlink" Target="https://podminky.urs.cz/item/CS_URS_2024_01/012002000" TargetMode="External" /><Relationship Id="rId3" Type="http://schemas.openxmlformats.org/officeDocument/2006/relationships/hyperlink" Target="https://podminky.urs.cz/item/CS_URS_2024_01/013002000" TargetMode="External" /><Relationship Id="rId4" Type="http://schemas.openxmlformats.org/officeDocument/2006/relationships/hyperlink" Target="https://podminky.urs.cz/item/CS_URS_2024_01/031002000" TargetMode="External" /><Relationship Id="rId5" Type="http://schemas.openxmlformats.org/officeDocument/2006/relationships/hyperlink" Target="https://podminky.urs.cz/item/CS_URS_2024_01/033002000" TargetMode="External" /><Relationship Id="rId6" Type="http://schemas.openxmlformats.org/officeDocument/2006/relationships/hyperlink" Target="https://podminky.urs.cz/item/CS_URS_2024_01/039002000" TargetMode="External" /><Relationship Id="rId7" Type="http://schemas.openxmlformats.org/officeDocument/2006/relationships/hyperlink" Target="https://podminky.urs.cz/item/CS_URS_2024_01/043002000" TargetMode="External" /><Relationship Id="rId8" Type="http://schemas.openxmlformats.org/officeDocument/2006/relationships/hyperlink" Target="https://podminky.urs.cz/item/CS_URS_2024_01/044002000" TargetMode="External" /><Relationship Id="rId9" Type="http://schemas.openxmlformats.org/officeDocument/2006/relationships/hyperlink" Target="https://podminky.urs.cz/item/CS_URS_2024_01/061002000" TargetMode="External" /><Relationship Id="rId10" Type="http://schemas.openxmlformats.org/officeDocument/2006/relationships/hyperlink" Target="https://podminky.urs.cz/item/CS_URS_2024_01/071002000" TargetMode="External" /><Relationship Id="rId1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33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2024-35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Sociální centrum Kraje Vysočina - rekonstrukce oplocení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Jihlava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5. 11. 2024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27.9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Kraj Vysočina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Penta Projekt s.r.o., Mrštíkova 12, Jihlava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>Ing. Avuk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75</v>
      </c>
      <c r="BT94" s="116" t="s">
        <v>76</v>
      </c>
      <c r="BU94" s="117" t="s">
        <v>77</v>
      </c>
      <c r="BV94" s="116" t="s">
        <v>78</v>
      </c>
      <c r="BW94" s="116" t="s">
        <v>5</v>
      </c>
      <c r="BX94" s="116" t="s">
        <v>79</v>
      </c>
      <c r="CL94" s="116" t="s">
        <v>1</v>
      </c>
    </row>
    <row r="95" s="7" customFormat="1" ht="16.5" customHeight="1">
      <c r="A95" s="118" t="s">
        <v>80</v>
      </c>
      <c r="B95" s="119"/>
      <c r="C95" s="120"/>
      <c r="D95" s="121" t="s">
        <v>81</v>
      </c>
      <c r="E95" s="121"/>
      <c r="F95" s="121"/>
      <c r="G95" s="121"/>
      <c r="H95" s="121"/>
      <c r="I95" s="122"/>
      <c r="J95" s="121" t="s">
        <v>82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'D2.013 - Chodník a oplocení'!J30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83</v>
      </c>
      <c r="AR95" s="125"/>
      <c r="AS95" s="126">
        <v>0</v>
      </c>
      <c r="AT95" s="127">
        <f>ROUND(SUM(AV95:AW95),2)</f>
        <v>0</v>
      </c>
      <c r="AU95" s="128">
        <f>'D2.013 - Chodník a oplocení'!P125</f>
        <v>0</v>
      </c>
      <c r="AV95" s="127">
        <f>'D2.013 - Chodník a oplocení'!J33</f>
        <v>0</v>
      </c>
      <c r="AW95" s="127">
        <f>'D2.013 - Chodník a oplocení'!J34</f>
        <v>0</v>
      </c>
      <c r="AX95" s="127">
        <f>'D2.013 - Chodník a oplocení'!J35</f>
        <v>0</v>
      </c>
      <c r="AY95" s="127">
        <f>'D2.013 - Chodník a oplocení'!J36</f>
        <v>0</v>
      </c>
      <c r="AZ95" s="127">
        <f>'D2.013 - Chodník a oplocení'!F33</f>
        <v>0</v>
      </c>
      <c r="BA95" s="127">
        <f>'D2.013 - Chodník a oplocení'!F34</f>
        <v>0</v>
      </c>
      <c r="BB95" s="127">
        <f>'D2.013 - Chodník a oplocení'!F35</f>
        <v>0</v>
      </c>
      <c r="BC95" s="127">
        <f>'D2.013 - Chodník a oplocení'!F36</f>
        <v>0</v>
      </c>
      <c r="BD95" s="129">
        <f>'D2.013 - Chodník a oplocení'!F37</f>
        <v>0</v>
      </c>
      <c r="BE95" s="7"/>
      <c r="BT95" s="130" t="s">
        <v>84</v>
      </c>
      <c r="BV95" s="130" t="s">
        <v>78</v>
      </c>
      <c r="BW95" s="130" t="s">
        <v>85</v>
      </c>
      <c r="BX95" s="130" t="s">
        <v>5</v>
      </c>
      <c r="CL95" s="130" t="s">
        <v>1</v>
      </c>
      <c r="CM95" s="130" t="s">
        <v>86</v>
      </c>
    </row>
    <row r="96" s="7" customFormat="1" ht="16.5" customHeight="1">
      <c r="A96" s="118" t="s">
        <v>80</v>
      </c>
      <c r="B96" s="119"/>
      <c r="C96" s="120"/>
      <c r="D96" s="121" t="s">
        <v>87</v>
      </c>
      <c r="E96" s="121"/>
      <c r="F96" s="121"/>
      <c r="G96" s="121"/>
      <c r="H96" s="121"/>
      <c r="I96" s="122"/>
      <c r="J96" s="121" t="s">
        <v>88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'OVN - Ostatní a vedlejší 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89</v>
      </c>
      <c r="AR96" s="125"/>
      <c r="AS96" s="131">
        <v>0</v>
      </c>
      <c r="AT96" s="132">
        <f>ROUND(SUM(AV96:AW96),2)</f>
        <v>0</v>
      </c>
      <c r="AU96" s="133">
        <f>'OVN - Ostatní a vedlejší ...'!P122</f>
        <v>0</v>
      </c>
      <c r="AV96" s="132">
        <f>'OVN - Ostatní a vedlejší ...'!J33</f>
        <v>0</v>
      </c>
      <c r="AW96" s="132">
        <f>'OVN - Ostatní a vedlejší ...'!J34</f>
        <v>0</v>
      </c>
      <c r="AX96" s="132">
        <f>'OVN - Ostatní a vedlejší ...'!J35</f>
        <v>0</v>
      </c>
      <c r="AY96" s="132">
        <f>'OVN - Ostatní a vedlejší ...'!J36</f>
        <v>0</v>
      </c>
      <c r="AZ96" s="132">
        <f>'OVN - Ostatní a vedlejší ...'!F33</f>
        <v>0</v>
      </c>
      <c r="BA96" s="132">
        <f>'OVN - Ostatní a vedlejší ...'!F34</f>
        <v>0</v>
      </c>
      <c r="BB96" s="132">
        <f>'OVN - Ostatní a vedlejší ...'!F35</f>
        <v>0</v>
      </c>
      <c r="BC96" s="132">
        <f>'OVN - Ostatní a vedlejší ...'!F36</f>
        <v>0</v>
      </c>
      <c r="BD96" s="134">
        <f>'OVN - Ostatní a vedlejší ...'!F37</f>
        <v>0</v>
      </c>
      <c r="BE96" s="7"/>
      <c r="BT96" s="130" t="s">
        <v>84</v>
      </c>
      <c r="BV96" s="130" t="s">
        <v>78</v>
      </c>
      <c r="BW96" s="130" t="s">
        <v>90</v>
      </c>
      <c r="BX96" s="130" t="s">
        <v>5</v>
      </c>
      <c r="CL96" s="130" t="s">
        <v>1</v>
      </c>
      <c r="CM96" s="130" t="s">
        <v>86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qwkFAvCdAcpfd4bCdxKpdVxJs9P78Lta1FXTRBhgjGNLkX3mbdRAjl83ydS0N+n7kh4vdgpStXoi6Gt/kBSgRw==" hashValue="ZubVt+AhJ76I0QDodlWyS2B5pEY5tNh/vsmmIzAruD6GlrYicaz1DX/URAkOtpnsUK0gsD3QrO2hERPDvFl7eg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D2.013 - Chodník a oplocení'!C2" display="/"/>
    <hyperlink ref="A96" location="'OVN - Ostatní a vedlejš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91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Sociální centrum Kraje Vysočina - rekonstrukce oplocení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5. 11. 2024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31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94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ROUND((SUM(BE125:BE370)),  2)</f>
        <v>0</v>
      </c>
      <c r="G33" s="37"/>
      <c r="H33" s="37"/>
      <c r="I33" s="154">
        <v>0.20999999999999999</v>
      </c>
      <c r="J33" s="153">
        <f>ROUND(((SUM(BE125:BE370))*I33),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ROUND((SUM(BF125:BF370)),  2)</f>
        <v>0</v>
      </c>
      <c r="G34" s="37"/>
      <c r="H34" s="37"/>
      <c r="I34" s="154">
        <v>0.12</v>
      </c>
      <c r="J34" s="153">
        <f>ROUND(((SUM(BF125:BF370))*I34),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ROUND((SUM(BG125:BG370)),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ROUND((SUM(BH125:BH370)),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ROUND((SUM(BI125:BI370)),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95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Sociální centrum Kraje Vysočina - rekonstrukce oplocení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D2.013 - Chodník a oplocení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Jihlava</v>
      </c>
      <c r="G89" s="39"/>
      <c r="H89" s="39"/>
      <c r="I89" s="31" t="s">
        <v>22</v>
      </c>
      <c r="J89" s="78" t="str">
        <f>IF(J12="","",J12)</f>
        <v>5. 11. 2024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7.9" customHeight="1">
      <c r="A91" s="37"/>
      <c r="B91" s="38"/>
      <c r="C91" s="31" t="s">
        <v>24</v>
      </c>
      <c r="D91" s="39"/>
      <c r="E91" s="39"/>
      <c r="F91" s="26" t="str">
        <f>E15</f>
        <v>Kraj Vysočina</v>
      </c>
      <c r="G91" s="39"/>
      <c r="H91" s="39"/>
      <c r="I91" s="31" t="s">
        <v>30</v>
      </c>
      <c r="J91" s="35" t="str">
        <f>E21</f>
        <v>Penta Projekt s.r.o., Mrštíkova 12, Jihlava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>Ing. Avuk, Krejčí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96</v>
      </c>
      <c r="D94" s="175"/>
      <c r="E94" s="175"/>
      <c r="F94" s="175"/>
      <c r="G94" s="175"/>
      <c r="H94" s="175"/>
      <c r="I94" s="175"/>
      <c r="J94" s="176" t="s">
        <v>97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98</v>
      </c>
      <c r="D96" s="39"/>
      <c r="E96" s="39"/>
      <c r="F96" s="39"/>
      <c r="G96" s="39"/>
      <c r="H96" s="39"/>
      <c r="I96" s="39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99</v>
      </c>
    </row>
    <row r="97" s="9" customFormat="1" ht="24.96" customHeight="1">
      <c r="A97" s="9"/>
      <c r="B97" s="178"/>
      <c r="C97" s="179"/>
      <c r="D97" s="180" t="s">
        <v>100</v>
      </c>
      <c r="E97" s="181"/>
      <c r="F97" s="181"/>
      <c r="G97" s="181"/>
      <c r="H97" s="181"/>
      <c r="I97" s="181"/>
      <c r="J97" s="182">
        <f>J126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101</v>
      </c>
      <c r="E98" s="187"/>
      <c r="F98" s="187"/>
      <c r="G98" s="187"/>
      <c r="H98" s="187"/>
      <c r="I98" s="187"/>
      <c r="J98" s="188">
        <f>J127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102</v>
      </c>
      <c r="E99" s="187"/>
      <c r="F99" s="187"/>
      <c r="G99" s="187"/>
      <c r="H99" s="187"/>
      <c r="I99" s="187"/>
      <c r="J99" s="188">
        <f>J200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103</v>
      </c>
      <c r="E100" s="187"/>
      <c r="F100" s="187"/>
      <c r="G100" s="187"/>
      <c r="H100" s="187"/>
      <c r="I100" s="187"/>
      <c r="J100" s="188">
        <f>J226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104</v>
      </c>
      <c r="E101" s="187"/>
      <c r="F101" s="187"/>
      <c r="G101" s="187"/>
      <c r="H101" s="187"/>
      <c r="I101" s="187"/>
      <c r="J101" s="188">
        <f>J247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105</v>
      </c>
      <c r="E102" s="187"/>
      <c r="F102" s="187"/>
      <c r="G102" s="187"/>
      <c r="H102" s="187"/>
      <c r="I102" s="187"/>
      <c r="J102" s="188">
        <f>J324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106</v>
      </c>
      <c r="E103" s="187"/>
      <c r="F103" s="187"/>
      <c r="G103" s="187"/>
      <c r="H103" s="187"/>
      <c r="I103" s="187"/>
      <c r="J103" s="188">
        <f>J339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84"/>
      <c r="C104" s="185"/>
      <c r="D104" s="186" t="s">
        <v>107</v>
      </c>
      <c r="E104" s="187"/>
      <c r="F104" s="187"/>
      <c r="G104" s="187"/>
      <c r="H104" s="187"/>
      <c r="I104" s="187"/>
      <c r="J104" s="188">
        <f>J340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84"/>
      <c r="C105" s="185"/>
      <c r="D105" s="186" t="s">
        <v>108</v>
      </c>
      <c r="E105" s="187"/>
      <c r="F105" s="187"/>
      <c r="G105" s="187"/>
      <c r="H105" s="187"/>
      <c r="I105" s="187"/>
      <c r="J105" s="188">
        <f>J355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109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73" t="str">
        <f>E7</f>
        <v>Sociální centrum Kraje Vysočina - rekonstrukce oplocení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92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D2.013 - Chodník a oplocení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F12</f>
        <v>Jihlava</v>
      </c>
      <c r="G119" s="39"/>
      <c r="H119" s="39"/>
      <c r="I119" s="31" t="s">
        <v>22</v>
      </c>
      <c r="J119" s="78" t="str">
        <f>IF(J12="","",J12)</f>
        <v>5. 11. 2024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7.9" customHeight="1">
      <c r="A121" s="37"/>
      <c r="B121" s="38"/>
      <c r="C121" s="31" t="s">
        <v>24</v>
      </c>
      <c r="D121" s="39"/>
      <c r="E121" s="39"/>
      <c r="F121" s="26" t="str">
        <f>E15</f>
        <v>Kraj Vysočina</v>
      </c>
      <c r="G121" s="39"/>
      <c r="H121" s="39"/>
      <c r="I121" s="31" t="s">
        <v>30</v>
      </c>
      <c r="J121" s="35" t="str">
        <f>E21</f>
        <v>Penta Projekt s.r.o., Mrštíkova 12, Jihlava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28</v>
      </c>
      <c r="D122" s="39"/>
      <c r="E122" s="39"/>
      <c r="F122" s="26" t="str">
        <f>IF(E18="","",E18)</f>
        <v>Vyplň údaj</v>
      </c>
      <c r="G122" s="39"/>
      <c r="H122" s="39"/>
      <c r="I122" s="31" t="s">
        <v>32</v>
      </c>
      <c r="J122" s="35" t="str">
        <f>E24</f>
        <v>Ing. Avuk, Krejčí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90"/>
      <c r="B124" s="191"/>
      <c r="C124" s="192" t="s">
        <v>110</v>
      </c>
      <c r="D124" s="193" t="s">
        <v>61</v>
      </c>
      <c r="E124" s="193" t="s">
        <v>57</v>
      </c>
      <c r="F124" s="193" t="s">
        <v>58</v>
      </c>
      <c r="G124" s="193" t="s">
        <v>111</v>
      </c>
      <c r="H124" s="193" t="s">
        <v>112</v>
      </c>
      <c r="I124" s="193" t="s">
        <v>113</v>
      </c>
      <c r="J124" s="193" t="s">
        <v>97</v>
      </c>
      <c r="K124" s="194" t="s">
        <v>114</v>
      </c>
      <c r="L124" s="195"/>
      <c r="M124" s="99" t="s">
        <v>1</v>
      </c>
      <c r="N124" s="100" t="s">
        <v>40</v>
      </c>
      <c r="O124" s="100" t="s">
        <v>115</v>
      </c>
      <c r="P124" s="100" t="s">
        <v>116</v>
      </c>
      <c r="Q124" s="100" t="s">
        <v>117</v>
      </c>
      <c r="R124" s="100" t="s">
        <v>118</v>
      </c>
      <c r="S124" s="100" t="s">
        <v>119</v>
      </c>
      <c r="T124" s="101" t="s">
        <v>120</v>
      </c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/>
    </row>
    <row r="125" s="2" customFormat="1" ht="22.8" customHeight="1">
      <c r="A125" s="37"/>
      <c r="B125" s="38"/>
      <c r="C125" s="106" t="s">
        <v>121</v>
      </c>
      <c r="D125" s="39"/>
      <c r="E125" s="39"/>
      <c r="F125" s="39"/>
      <c r="G125" s="39"/>
      <c r="H125" s="39"/>
      <c r="I125" s="39"/>
      <c r="J125" s="196">
        <f>BK125</f>
        <v>0</v>
      </c>
      <c r="K125" s="39"/>
      <c r="L125" s="43"/>
      <c r="M125" s="102"/>
      <c r="N125" s="197"/>
      <c r="O125" s="103"/>
      <c r="P125" s="198">
        <f>P126</f>
        <v>0</v>
      </c>
      <c r="Q125" s="103"/>
      <c r="R125" s="198">
        <f>R126</f>
        <v>36.543516000000004</v>
      </c>
      <c r="S125" s="103"/>
      <c r="T125" s="199">
        <f>T126</f>
        <v>44.238400000000006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75</v>
      </c>
      <c r="AU125" s="16" t="s">
        <v>99</v>
      </c>
      <c r="BK125" s="200">
        <f>BK126</f>
        <v>0</v>
      </c>
    </row>
    <row r="126" s="12" customFormat="1" ht="25.92" customHeight="1">
      <c r="A126" s="12"/>
      <c r="B126" s="201"/>
      <c r="C126" s="202"/>
      <c r="D126" s="203" t="s">
        <v>75</v>
      </c>
      <c r="E126" s="204" t="s">
        <v>122</v>
      </c>
      <c r="F126" s="204" t="s">
        <v>123</v>
      </c>
      <c r="G126" s="202"/>
      <c r="H126" s="202"/>
      <c r="I126" s="205"/>
      <c r="J126" s="206">
        <f>BK126</f>
        <v>0</v>
      </c>
      <c r="K126" s="202"/>
      <c r="L126" s="207"/>
      <c r="M126" s="208"/>
      <c r="N126" s="209"/>
      <c r="O126" s="209"/>
      <c r="P126" s="210">
        <f>P127+P200+P226+P247+P324+P339</f>
        <v>0</v>
      </c>
      <c r="Q126" s="209"/>
      <c r="R126" s="210">
        <f>R127+R200+R226+R247+R324+R339</f>
        <v>36.543516000000004</v>
      </c>
      <c r="S126" s="209"/>
      <c r="T126" s="211">
        <f>T127+T200+T226+T247+T324+T339</f>
        <v>44.238400000000006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2" t="s">
        <v>84</v>
      </c>
      <c r="AT126" s="213" t="s">
        <v>75</v>
      </c>
      <c r="AU126" s="213" t="s">
        <v>76</v>
      </c>
      <c r="AY126" s="212" t="s">
        <v>124</v>
      </c>
      <c r="BK126" s="214">
        <f>BK127+BK200+BK226+BK247+BK324+BK339</f>
        <v>0</v>
      </c>
    </row>
    <row r="127" s="12" customFormat="1" ht="22.8" customHeight="1">
      <c r="A127" s="12"/>
      <c r="B127" s="201"/>
      <c r="C127" s="202"/>
      <c r="D127" s="203" t="s">
        <v>75</v>
      </c>
      <c r="E127" s="215" t="s">
        <v>84</v>
      </c>
      <c r="F127" s="215" t="s">
        <v>125</v>
      </c>
      <c r="G127" s="202"/>
      <c r="H127" s="202"/>
      <c r="I127" s="205"/>
      <c r="J127" s="216">
        <f>BK127</f>
        <v>0</v>
      </c>
      <c r="K127" s="202"/>
      <c r="L127" s="207"/>
      <c r="M127" s="208"/>
      <c r="N127" s="209"/>
      <c r="O127" s="209"/>
      <c r="P127" s="210">
        <f>SUM(P128:P199)</f>
        <v>0</v>
      </c>
      <c r="Q127" s="209"/>
      <c r="R127" s="210">
        <f>SUM(R128:R199)</f>
        <v>0.011200000000000002</v>
      </c>
      <c r="S127" s="209"/>
      <c r="T127" s="211">
        <f>SUM(T128:T199)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2" t="s">
        <v>84</v>
      </c>
      <c r="AT127" s="213" t="s">
        <v>75</v>
      </c>
      <c r="AU127" s="213" t="s">
        <v>84</v>
      </c>
      <c r="AY127" s="212" t="s">
        <v>124</v>
      </c>
      <c r="BK127" s="214">
        <f>SUM(BK128:BK199)</f>
        <v>0</v>
      </c>
    </row>
    <row r="128" s="2" customFormat="1" ht="26.4" customHeight="1">
      <c r="A128" s="37"/>
      <c r="B128" s="38"/>
      <c r="C128" s="217" t="s">
        <v>84</v>
      </c>
      <c r="D128" s="217" t="s">
        <v>126</v>
      </c>
      <c r="E128" s="218" t="s">
        <v>127</v>
      </c>
      <c r="F128" s="219" t="s">
        <v>128</v>
      </c>
      <c r="G128" s="220" t="s">
        <v>129</v>
      </c>
      <c r="H128" s="221">
        <v>116</v>
      </c>
      <c r="I128" s="222"/>
      <c r="J128" s="223">
        <f>ROUND(I128*H128,2)</f>
        <v>0</v>
      </c>
      <c r="K128" s="219" t="s">
        <v>130</v>
      </c>
      <c r="L128" s="43"/>
      <c r="M128" s="224" t="s">
        <v>1</v>
      </c>
      <c r="N128" s="225" t="s">
        <v>41</v>
      </c>
      <c r="O128" s="90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131</v>
      </c>
      <c r="AT128" s="228" t="s">
        <v>126</v>
      </c>
      <c r="AU128" s="228" t="s">
        <v>86</v>
      </c>
      <c r="AY128" s="16" t="s">
        <v>124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84</v>
      </c>
      <c r="BK128" s="229">
        <f>ROUND(I128*H128,2)</f>
        <v>0</v>
      </c>
      <c r="BL128" s="16" t="s">
        <v>131</v>
      </c>
      <c r="BM128" s="228" t="s">
        <v>132</v>
      </c>
    </row>
    <row r="129" s="2" customFormat="1">
      <c r="A129" s="37"/>
      <c r="B129" s="38"/>
      <c r="C129" s="39"/>
      <c r="D129" s="230" t="s">
        <v>133</v>
      </c>
      <c r="E129" s="39"/>
      <c r="F129" s="231" t="s">
        <v>134</v>
      </c>
      <c r="G129" s="39"/>
      <c r="H129" s="39"/>
      <c r="I129" s="232"/>
      <c r="J129" s="39"/>
      <c r="K129" s="39"/>
      <c r="L129" s="43"/>
      <c r="M129" s="233"/>
      <c r="N129" s="234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133</v>
      </c>
      <c r="AU129" s="16" t="s">
        <v>86</v>
      </c>
    </row>
    <row r="130" s="13" customFormat="1">
      <c r="A130" s="13"/>
      <c r="B130" s="235"/>
      <c r="C130" s="236"/>
      <c r="D130" s="237" t="s">
        <v>135</v>
      </c>
      <c r="E130" s="238" t="s">
        <v>1</v>
      </c>
      <c r="F130" s="239" t="s">
        <v>136</v>
      </c>
      <c r="G130" s="236"/>
      <c r="H130" s="238" t="s">
        <v>1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135</v>
      </c>
      <c r="AU130" s="245" t="s">
        <v>86</v>
      </c>
      <c r="AV130" s="13" t="s">
        <v>84</v>
      </c>
      <c r="AW130" s="13" t="s">
        <v>34</v>
      </c>
      <c r="AX130" s="13" t="s">
        <v>76</v>
      </c>
      <c r="AY130" s="245" t="s">
        <v>124</v>
      </c>
    </row>
    <row r="131" s="13" customFormat="1">
      <c r="A131" s="13"/>
      <c r="B131" s="235"/>
      <c r="C131" s="236"/>
      <c r="D131" s="237" t="s">
        <v>135</v>
      </c>
      <c r="E131" s="238" t="s">
        <v>1</v>
      </c>
      <c r="F131" s="239" t="s">
        <v>137</v>
      </c>
      <c r="G131" s="236"/>
      <c r="H131" s="238" t="s">
        <v>1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135</v>
      </c>
      <c r="AU131" s="245" t="s">
        <v>86</v>
      </c>
      <c r="AV131" s="13" t="s">
        <v>84</v>
      </c>
      <c r="AW131" s="13" t="s">
        <v>34</v>
      </c>
      <c r="AX131" s="13" t="s">
        <v>76</v>
      </c>
      <c r="AY131" s="245" t="s">
        <v>124</v>
      </c>
    </row>
    <row r="132" s="14" customFormat="1">
      <c r="A132" s="14"/>
      <c r="B132" s="246"/>
      <c r="C132" s="247"/>
      <c r="D132" s="237" t="s">
        <v>135</v>
      </c>
      <c r="E132" s="248" t="s">
        <v>1</v>
      </c>
      <c r="F132" s="249" t="s">
        <v>138</v>
      </c>
      <c r="G132" s="247"/>
      <c r="H132" s="250">
        <v>116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6" t="s">
        <v>135</v>
      </c>
      <c r="AU132" s="256" t="s">
        <v>86</v>
      </c>
      <c r="AV132" s="14" t="s">
        <v>86</v>
      </c>
      <c r="AW132" s="14" t="s">
        <v>34</v>
      </c>
      <c r="AX132" s="14" t="s">
        <v>76</v>
      </c>
      <c r="AY132" s="256" t="s">
        <v>124</v>
      </c>
    </row>
    <row r="133" s="2" customFormat="1" ht="36" customHeight="1">
      <c r="A133" s="37"/>
      <c r="B133" s="38"/>
      <c r="C133" s="217" t="s">
        <v>86</v>
      </c>
      <c r="D133" s="217" t="s">
        <v>126</v>
      </c>
      <c r="E133" s="218" t="s">
        <v>139</v>
      </c>
      <c r="F133" s="219" t="s">
        <v>140</v>
      </c>
      <c r="G133" s="220" t="s">
        <v>141</v>
      </c>
      <c r="H133" s="221">
        <v>5.7999999999999998</v>
      </c>
      <c r="I133" s="222"/>
      <c r="J133" s="223">
        <f>ROUND(I133*H133,2)</f>
        <v>0</v>
      </c>
      <c r="K133" s="219" t="s">
        <v>130</v>
      </c>
      <c r="L133" s="43"/>
      <c r="M133" s="224" t="s">
        <v>1</v>
      </c>
      <c r="N133" s="225" t="s">
        <v>41</v>
      </c>
      <c r="O133" s="90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131</v>
      </c>
      <c r="AT133" s="228" t="s">
        <v>126</v>
      </c>
      <c r="AU133" s="228" t="s">
        <v>86</v>
      </c>
      <c r="AY133" s="16" t="s">
        <v>124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84</v>
      </c>
      <c r="BK133" s="229">
        <f>ROUND(I133*H133,2)</f>
        <v>0</v>
      </c>
      <c r="BL133" s="16" t="s">
        <v>131</v>
      </c>
      <c r="BM133" s="228" t="s">
        <v>142</v>
      </c>
    </row>
    <row r="134" s="2" customFormat="1">
      <c r="A134" s="37"/>
      <c r="B134" s="38"/>
      <c r="C134" s="39"/>
      <c r="D134" s="230" t="s">
        <v>133</v>
      </c>
      <c r="E134" s="39"/>
      <c r="F134" s="231" t="s">
        <v>143</v>
      </c>
      <c r="G134" s="39"/>
      <c r="H134" s="39"/>
      <c r="I134" s="232"/>
      <c r="J134" s="39"/>
      <c r="K134" s="39"/>
      <c r="L134" s="43"/>
      <c r="M134" s="233"/>
      <c r="N134" s="234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133</v>
      </c>
      <c r="AU134" s="16" t="s">
        <v>86</v>
      </c>
    </row>
    <row r="135" s="13" customFormat="1">
      <c r="A135" s="13"/>
      <c r="B135" s="235"/>
      <c r="C135" s="236"/>
      <c r="D135" s="237" t="s">
        <v>135</v>
      </c>
      <c r="E135" s="238" t="s">
        <v>1</v>
      </c>
      <c r="F135" s="239" t="s">
        <v>136</v>
      </c>
      <c r="G135" s="236"/>
      <c r="H135" s="238" t="s">
        <v>1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5" t="s">
        <v>135</v>
      </c>
      <c r="AU135" s="245" t="s">
        <v>86</v>
      </c>
      <c r="AV135" s="13" t="s">
        <v>84</v>
      </c>
      <c r="AW135" s="13" t="s">
        <v>34</v>
      </c>
      <c r="AX135" s="13" t="s">
        <v>76</v>
      </c>
      <c r="AY135" s="245" t="s">
        <v>124</v>
      </c>
    </row>
    <row r="136" s="13" customFormat="1">
      <c r="A136" s="13"/>
      <c r="B136" s="235"/>
      <c r="C136" s="236"/>
      <c r="D136" s="237" t="s">
        <v>135</v>
      </c>
      <c r="E136" s="238" t="s">
        <v>1</v>
      </c>
      <c r="F136" s="239" t="s">
        <v>137</v>
      </c>
      <c r="G136" s="236"/>
      <c r="H136" s="238" t="s">
        <v>1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135</v>
      </c>
      <c r="AU136" s="245" t="s">
        <v>86</v>
      </c>
      <c r="AV136" s="13" t="s">
        <v>84</v>
      </c>
      <c r="AW136" s="13" t="s">
        <v>34</v>
      </c>
      <c r="AX136" s="13" t="s">
        <v>76</v>
      </c>
      <c r="AY136" s="245" t="s">
        <v>124</v>
      </c>
    </row>
    <row r="137" s="14" customFormat="1">
      <c r="A137" s="14"/>
      <c r="B137" s="246"/>
      <c r="C137" s="247"/>
      <c r="D137" s="237" t="s">
        <v>135</v>
      </c>
      <c r="E137" s="248" t="s">
        <v>1</v>
      </c>
      <c r="F137" s="249" t="s">
        <v>144</v>
      </c>
      <c r="G137" s="247"/>
      <c r="H137" s="250">
        <v>5.8000000000000007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6" t="s">
        <v>135</v>
      </c>
      <c r="AU137" s="256" t="s">
        <v>86</v>
      </c>
      <c r="AV137" s="14" t="s">
        <v>86</v>
      </c>
      <c r="AW137" s="14" t="s">
        <v>34</v>
      </c>
      <c r="AX137" s="14" t="s">
        <v>76</v>
      </c>
      <c r="AY137" s="256" t="s">
        <v>124</v>
      </c>
    </row>
    <row r="138" s="2" customFormat="1" ht="26.4" customHeight="1">
      <c r="A138" s="37"/>
      <c r="B138" s="38"/>
      <c r="C138" s="217" t="s">
        <v>145</v>
      </c>
      <c r="D138" s="217" t="s">
        <v>126</v>
      </c>
      <c r="E138" s="218" t="s">
        <v>146</v>
      </c>
      <c r="F138" s="219" t="s">
        <v>147</v>
      </c>
      <c r="G138" s="220" t="s">
        <v>148</v>
      </c>
      <c r="H138" s="221">
        <v>53.100000000000001</v>
      </c>
      <c r="I138" s="222"/>
      <c r="J138" s="223">
        <f>ROUND(I138*H138,2)</f>
        <v>0</v>
      </c>
      <c r="K138" s="219" t="s">
        <v>130</v>
      </c>
      <c r="L138" s="43"/>
      <c r="M138" s="224" t="s">
        <v>1</v>
      </c>
      <c r="N138" s="225" t="s">
        <v>41</v>
      </c>
      <c r="O138" s="90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8" t="s">
        <v>131</v>
      </c>
      <c r="AT138" s="228" t="s">
        <v>126</v>
      </c>
      <c r="AU138" s="228" t="s">
        <v>86</v>
      </c>
      <c r="AY138" s="16" t="s">
        <v>124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6" t="s">
        <v>84</v>
      </c>
      <c r="BK138" s="229">
        <f>ROUND(I138*H138,2)</f>
        <v>0</v>
      </c>
      <c r="BL138" s="16" t="s">
        <v>131</v>
      </c>
      <c r="BM138" s="228" t="s">
        <v>149</v>
      </c>
    </row>
    <row r="139" s="2" customFormat="1">
      <c r="A139" s="37"/>
      <c r="B139" s="38"/>
      <c r="C139" s="39"/>
      <c r="D139" s="230" t="s">
        <v>133</v>
      </c>
      <c r="E139" s="39"/>
      <c r="F139" s="231" t="s">
        <v>150</v>
      </c>
      <c r="G139" s="39"/>
      <c r="H139" s="39"/>
      <c r="I139" s="232"/>
      <c r="J139" s="39"/>
      <c r="K139" s="39"/>
      <c r="L139" s="43"/>
      <c r="M139" s="233"/>
      <c r="N139" s="234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133</v>
      </c>
      <c r="AU139" s="16" t="s">
        <v>86</v>
      </c>
    </row>
    <row r="140" s="13" customFormat="1">
      <c r="A140" s="13"/>
      <c r="B140" s="235"/>
      <c r="C140" s="236"/>
      <c r="D140" s="237" t="s">
        <v>135</v>
      </c>
      <c r="E140" s="238" t="s">
        <v>1</v>
      </c>
      <c r="F140" s="239" t="s">
        <v>136</v>
      </c>
      <c r="G140" s="236"/>
      <c r="H140" s="238" t="s">
        <v>1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135</v>
      </c>
      <c r="AU140" s="245" t="s">
        <v>86</v>
      </c>
      <c r="AV140" s="13" t="s">
        <v>84</v>
      </c>
      <c r="AW140" s="13" t="s">
        <v>34</v>
      </c>
      <c r="AX140" s="13" t="s">
        <v>76</v>
      </c>
      <c r="AY140" s="245" t="s">
        <v>124</v>
      </c>
    </row>
    <row r="141" s="13" customFormat="1">
      <c r="A141" s="13"/>
      <c r="B141" s="235"/>
      <c r="C141" s="236"/>
      <c r="D141" s="237" t="s">
        <v>135</v>
      </c>
      <c r="E141" s="238" t="s">
        <v>1</v>
      </c>
      <c r="F141" s="239" t="s">
        <v>137</v>
      </c>
      <c r="G141" s="236"/>
      <c r="H141" s="238" t="s">
        <v>1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135</v>
      </c>
      <c r="AU141" s="245" t="s">
        <v>86</v>
      </c>
      <c r="AV141" s="13" t="s">
        <v>84</v>
      </c>
      <c r="AW141" s="13" t="s">
        <v>34</v>
      </c>
      <c r="AX141" s="13" t="s">
        <v>76</v>
      </c>
      <c r="AY141" s="245" t="s">
        <v>124</v>
      </c>
    </row>
    <row r="142" s="13" customFormat="1">
      <c r="A142" s="13"/>
      <c r="B142" s="235"/>
      <c r="C142" s="236"/>
      <c r="D142" s="237" t="s">
        <v>135</v>
      </c>
      <c r="E142" s="238" t="s">
        <v>1</v>
      </c>
      <c r="F142" s="239" t="s">
        <v>151</v>
      </c>
      <c r="G142" s="236"/>
      <c r="H142" s="238" t="s">
        <v>1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135</v>
      </c>
      <c r="AU142" s="245" t="s">
        <v>86</v>
      </c>
      <c r="AV142" s="13" t="s">
        <v>84</v>
      </c>
      <c r="AW142" s="13" t="s">
        <v>34</v>
      </c>
      <c r="AX142" s="13" t="s">
        <v>76</v>
      </c>
      <c r="AY142" s="245" t="s">
        <v>124</v>
      </c>
    </row>
    <row r="143" s="14" customFormat="1">
      <c r="A143" s="14"/>
      <c r="B143" s="246"/>
      <c r="C143" s="247"/>
      <c r="D143" s="237" t="s">
        <v>135</v>
      </c>
      <c r="E143" s="248" t="s">
        <v>1</v>
      </c>
      <c r="F143" s="249" t="s">
        <v>152</v>
      </c>
      <c r="G143" s="247"/>
      <c r="H143" s="250">
        <v>53.100000000000001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6" t="s">
        <v>135</v>
      </c>
      <c r="AU143" s="256" t="s">
        <v>86</v>
      </c>
      <c r="AV143" s="14" t="s">
        <v>86</v>
      </c>
      <c r="AW143" s="14" t="s">
        <v>34</v>
      </c>
      <c r="AX143" s="14" t="s">
        <v>76</v>
      </c>
      <c r="AY143" s="256" t="s">
        <v>124</v>
      </c>
    </row>
    <row r="144" s="2" customFormat="1" ht="26.4" customHeight="1">
      <c r="A144" s="37"/>
      <c r="B144" s="38"/>
      <c r="C144" s="217" t="s">
        <v>131</v>
      </c>
      <c r="D144" s="217" t="s">
        <v>126</v>
      </c>
      <c r="E144" s="218" t="s">
        <v>153</v>
      </c>
      <c r="F144" s="219" t="s">
        <v>154</v>
      </c>
      <c r="G144" s="220" t="s">
        <v>141</v>
      </c>
      <c r="H144" s="221">
        <v>23.199999999999999</v>
      </c>
      <c r="I144" s="222"/>
      <c r="J144" s="223">
        <f>ROUND(I144*H144,2)</f>
        <v>0</v>
      </c>
      <c r="K144" s="219" t="s">
        <v>130</v>
      </c>
      <c r="L144" s="43"/>
      <c r="M144" s="224" t="s">
        <v>1</v>
      </c>
      <c r="N144" s="225" t="s">
        <v>41</v>
      </c>
      <c r="O144" s="90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8" t="s">
        <v>131</v>
      </c>
      <c r="AT144" s="228" t="s">
        <v>126</v>
      </c>
      <c r="AU144" s="228" t="s">
        <v>86</v>
      </c>
      <c r="AY144" s="16" t="s">
        <v>124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6" t="s">
        <v>84</v>
      </c>
      <c r="BK144" s="229">
        <f>ROUND(I144*H144,2)</f>
        <v>0</v>
      </c>
      <c r="BL144" s="16" t="s">
        <v>131</v>
      </c>
      <c r="BM144" s="228" t="s">
        <v>155</v>
      </c>
    </row>
    <row r="145" s="2" customFormat="1">
      <c r="A145" s="37"/>
      <c r="B145" s="38"/>
      <c r="C145" s="39"/>
      <c r="D145" s="230" t="s">
        <v>133</v>
      </c>
      <c r="E145" s="39"/>
      <c r="F145" s="231" t="s">
        <v>156</v>
      </c>
      <c r="G145" s="39"/>
      <c r="H145" s="39"/>
      <c r="I145" s="232"/>
      <c r="J145" s="39"/>
      <c r="K145" s="39"/>
      <c r="L145" s="43"/>
      <c r="M145" s="233"/>
      <c r="N145" s="234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133</v>
      </c>
      <c r="AU145" s="16" t="s">
        <v>86</v>
      </c>
    </row>
    <row r="146" s="13" customFormat="1">
      <c r="A146" s="13"/>
      <c r="B146" s="235"/>
      <c r="C146" s="236"/>
      <c r="D146" s="237" t="s">
        <v>135</v>
      </c>
      <c r="E146" s="238" t="s">
        <v>1</v>
      </c>
      <c r="F146" s="239" t="s">
        <v>136</v>
      </c>
      <c r="G146" s="236"/>
      <c r="H146" s="238" t="s">
        <v>1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135</v>
      </c>
      <c r="AU146" s="245" t="s">
        <v>86</v>
      </c>
      <c r="AV146" s="13" t="s">
        <v>84</v>
      </c>
      <c r="AW146" s="13" t="s">
        <v>34</v>
      </c>
      <c r="AX146" s="13" t="s">
        <v>76</v>
      </c>
      <c r="AY146" s="245" t="s">
        <v>124</v>
      </c>
    </row>
    <row r="147" s="13" customFormat="1">
      <c r="A147" s="13"/>
      <c r="B147" s="235"/>
      <c r="C147" s="236"/>
      <c r="D147" s="237" t="s">
        <v>135</v>
      </c>
      <c r="E147" s="238" t="s">
        <v>1</v>
      </c>
      <c r="F147" s="239" t="s">
        <v>137</v>
      </c>
      <c r="G147" s="236"/>
      <c r="H147" s="238" t="s">
        <v>1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135</v>
      </c>
      <c r="AU147" s="245" t="s">
        <v>86</v>
      </c>
      <c r="AV147" s="13" t="s">
        <v>84</v>
      </c>
      <c r="AW147" s="13" t="s">
        <v>34</v>
      </c>
      <c r="AX147" s="13" t="s">
        <v>76</v>
      </c>
      <c r="AY147" s="245" t="s">
        <v>124</v>
      </c>
    </row>
    <row r="148" s="13" customFormat="1">
      <c r="A148" s="13"/>
      <c r="B148" s="235"/>
      <c r="C148" s="236"/>
      <c r="D148" s="237" t="s">
        <v>135</v>
      </c>
      <c r="E148" s="238" t="s">
        <v>1</v>
      </c>
      <c r="F148" s="239" t="s">
        <v>157</v>
      </c>
      <c r="G148" s="236"/>
      <c r="H148" s="238" t="s">
        <v>1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135</v>
      </c>
      <c r="AU148" s="245" t="s">
        <v>86</v>
      </c>
      <c r="AV148" s="13" t="s">
        <v>84</v>
      </c>
      <c r="AW148" s="13" t="s">
        <v>34</v>
      </c>
      <c r="AX148" s="13" t="s">
        <v>76</v>
      </c>
      <c r="AY148" s="245" t="s">
        <v>124</v>
      </c>
    </row>
    <row r="149" s="14" customFormat="1">
      <c r="A149" s="14"/>
      <c r="B149" s="246"/>
      <c r="C149" s="247"/>
      <c r="D149" s="237" t="s">
        <v>135</v>
      </c>
      <c r="E149" s="248" t="s">
        <v>1</v>
      </c>
      <c r="F149" s="249" t="s">
        <v>158</v>
      </c>
      <c r="G149" s="247"/>
      <c r="H149" s="250">
        <v>11.600000000000001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6" t="s">
        <v>135</v>
      </c>
      <c r="AU149" s="256" t="s">
        <v>86</v>
      </c>
      <c r="AV149" s="14" t="s">
        <v>86</v>
      </c>
      <c r="AW149" s="14" t="s">
        <v>34</v>
      </c>
      <c r="AX149" s="14" t="s">
        <v>76</v>
      </c>
      <c r="AY149" s="256" t="s">
        <v>124</v>
      </c>
    </row>
    <row r="150" s="13" customFormat="1">
      <c r="A150" s="13"/>
      <c r="B150" s="235"/>
      <c r="C150" s="236"/>
      <c r="D150" s="237" t="s">
        <v>135</v>
      </c>
      <c r="E150" s="238" t="s">
        <v>1</v>
      </c>
      <c r="F150" s="239" t="s">
        <v>159</v>
      </c>
      <c r="G150" s="236"/>
      <c r="H150" s="238" t="s">
        <v>1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135</v>
      </c>
      <c r="AU150" s="245" t="s">
        <v>86</v>
      </c>
      <c r="AV150" s="13" t="s">
        <v>84</v>
      </c>
      <c r="AW150" s="13" t="s">
        <v>34</v>
      </c>
      <c r="AX150" s="13" t="s">
        <v>76</v>
      </c>
      <c r="AY150" s="245" t="s">
        <v>124</v>
      </c>
    </row>
    <row r="151" s="14" customFormat="1">
      <c r="A151" s="14"/>
      <c r="B151" s="246"/>
      <c r="C151" s="247"/>
      <c r="D151" s="237" t="s">
        <v>135</v>
      </c>
      <c r="E151" s="248" t="s">
        <v>1</v>
      </c>
      <c r="F151" s="249" t="s">
        <v>158</v>
      </c>
      <c r="G151" s="247"/>
      <c r="H151" s="250">
        <v>11.600000000000001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6" t="s">
        <v>135</v>
      </c>
      <c r="AU151" s="256" t="s">
        <v>86</v>
      </c>
      <c r="AV151" s="14" t="s">
        <v>86</v>
      </c>
      <c r="AW151" s="14" t="s">
        <v>34</v>
      </c>
      <c r="AX151" s="14" t="s">
        <v>76</v>
      </c>
      <c r="AY151" s="256" t="s">
        <v>124</v>
      </c>
    </row>
    <row r="152" s="2" customFormat="1" ht="40.8" customHeight="1">
      <c r="A152" s="37"/>
      <c r="B152" s="38"/>
      <c r="C152" s="217" t="s">
        <v>160</v>
      </c>
      <c r="D152" s="217" t="s">
        <v>126</v>
      </c>
      <c r="E152" s="218" t="s">
        <v>161</v>
      </c>
      <c r="F152" s="219" t="s">
        <v>162</v>
      </c>
      <c r="G152" s="220" t="s">
        <v>141</v>
      </c>
      <c r="H152" s="221">
        <v>19.088999999999999</v>
      </c>
      <c r="I152" s="222"/>
      <c r="J152" s="223">
        <f>ROUND(I152*H152,2)</f>
        <v>0</v>
      </c>
      <c r="K152" s="219" t="s">
        <v>130</v>
      </c>
      <c r="L152" s="43"/>
      <c r="M152" s="224" t="s">
        <v>1</v>
      </c>
      <c r="N152" s="225" t="s">
        <v>41</v>
      </c>
      <c r="O152" s="90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8" t="s">
        <v>131</v>
      </c>
      <c r="AT152" s="228" t="s">
        <v>126</v>
      </c>
      <c r="AU152" s="228" t="s">
        <v>86</v>
      </c>
      <c r="AY152" s="16" t="s">
        <v>124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6" t="s">
        <v>84</v>
      </c>
      <c r="BK152" s="229">
        <f>ROUND(I152*H152,2)</f>
        <v>0</v>
      </c>
      <c r="BL152" s="16" t="s">
        <v>131</v>
      </c>
      <c r="BM152" s="228" t="s">
        <v>163</v>
      </c>
    </row>
    <row r="153" s="2" customFormat="1">
      <c r="A153" s="37"/>
      <c r="B153" s="38"/>
      <c r="C153" s="39"/>
      <c r="D153" s="230" t="s">
        <v>133</v>
      </c>
      <c r="E153" s="39"/>
      <c r="F153" s="231" t="s">
        <v>164</v>
      </c>
      <c r="G153" s="39"/>
      <c r="H153" s="39"/>
      <c r="I153" s="232"/>
      <c r="J153" s="39"/>
      <c r="K153" s="39"/>
      <c r="L153" s="43"/>
      <c r="M153" s="233"/>
      <c r="N153" s="234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133</v>
      </c>
      <c r="AU153" s="16" t="s">
        <v>86</v>
      </c>
    </row>
    <row r="154" s="13" customFormat="1">
      <c r="A154" s="13"/>
      <c r="B154" s="235"/>
      <c r="C154" s="236"/>
      <c r="D154" s="237" t="s">
        <v>135</v>
      </c>
      <c r="E154" s="238" t="s">
        <v>1</v>
      </c>
      <c r="F154" s="239" t="s">
        <v>136</v>
      </c>
      <c r="G154" s="236"/>
      <c r="H154" s="238" t="s">
        <v>1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135</v>
      </c>
      <c r="AU154" s="245" t="s">
        <v>86</v>
      </c>
      <c r="AV154" s="13" t="s">
        <v>84</v>
      </c>
      <c r="AW154" s="13" t="s">
        <v>34</v>
      </c>
      <c r="AX154" s="13" t="s">
        <v>76</v>
      </c>
      <c r="AY154" s="245" t="s">
        <v>124</v>
      </c>
    </row>
    <row r="155" s="13" customFormat="1">
      <c r="A155" s="13"/>
      <c r="B155" s="235"/>
      <c r="C155" s="236"/>
      <c r="D155" s="237" t="s">
        <v>135</v>
      </c>
      <c r="E155" s="238" t="s">
        <v>1</v>
      </c>
      <c r="F155" s="239" t="s">
        <v>137</v>
      </c>
      <c r="G155" s="236"/>
      <c r="H155" s="238" t="s">
        <v>1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135</v>
      </c>
      <c r="AU155" s="245" t="s">
        <v>86</v>
      </c>
      <c r="AV155" s="13" t="s">
        <v>84</v>
      </c>
      <c r="AW155" s="13" t="s">
        <v>34</v>
      </c>
      <c r="AX155" s="13" t="s">
        <v>76</v>
      </c>
      <c r="AY155" s="245" t="s">
        <v>124</v>
      </c>
    </row>
    <row r="156" s="13" customFormat="1">
      <c r="A156" s="13"/>
      <c r="B156" s="235"/>
      <c r="C156" s="236"/>
      <c r="D156" s="237" t="s">
        <v>135</v>
      </c>
      <c r="E156" s="238" t="s">
        <v>1</v>
      </c>
      <c r="F156" s="239" t="s">
        <v>165</v>
      </c>
      <c r="G156" s="236"/>
      <c r="H156" s="238" t="s">
        <v>1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135</v>
      </c>
      <c r="AU156" s="245" t="s">
        <v>86</v>
      </c>
      <c r="AV156" s="13" t="s">
        <v>84</v>
      </c>
      <c r="AW156" s="13" t="s">
        <v>34</v>
      </c>
      <c r="AX156" s="13" t="s">
        <v>76</v>
      </c>
      <c r="AY156" s="245" t="s">
        <v>124</v>
      </c>
    </row>
    <row r="157" s="14" customFormat="1">
      <c r="A157" s="14"/>
      <c r="B157" s="246"/>
      <c r="C157" s="247"/>
      <c r="D157" s="237" t="s">
        <v>135</v>
      </c>
      <c r="E157" s="248" t="s">
        <v>1</v>
      </c>
      <c r="F157" s="249" t="s">
        <v>166</v>
      </c>
      <c r="G157" s="247"/>
      <c r="H157" s="250">
        <v>9.5444499999999994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6" t="s">
        <v>135</v>
      </c>
      <c r="AU157" s="256" t="s">
        <v>86</v>
      </c>
      <c r="AV157" s="14" t="s">
        <v>86</v>
      </c>
      <c r="AW157" s="14" t="s">
        <v>34</v>
      </c>
      <c r="AX157" s="14" t="s">
        <v>76</v>
      </c>
      <c r="AY157" s="256" t="s">
        <v>124</v>
      </c>
    </row>
    <row r="158" s="13" customFormat="1">
      <c r="A158" s="13"/>
      <c r="B158" s="235"/>
      <c r="C158" s="236"/>
      <c r="D158" s="237" t="s">
        <v>135</v>
      </c>
      <c r="E158" s="238" t="s">
        <v>1</v>
      </c>
      <c r="F158" s="239" t="s">
        <v>167</v>
      </c>
      <c r="G158" s="236"/>
      <c r="H158" s="238" t="s">
        <v>1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135</v>
      </c>
      <c r="AU158" s="245" t="s">
        <v>86</v>
      </c>
      <c r="AV158" s="13" t="s">
        <v>84</v>
      </c>
      <c r="AW158" s="13" t="s">
        <v>34</v>
      </c>
      <c r="AX158" s="13" t="s">
        <v>76</v>
      </c>
      <c r="AY158" s="245" t="s">
        <v>124</v>
      </c>
    </row>
    <row r="159" s="14" customFormat="1">
      <c r="A159" s="14"/>
      <c r="B159" s="246"/>
      <c r="C159" s="247"/>
      <c r="D159" s="237" t="s">
        <v>135</v>
      </c>
      <c r="E159" s="248" t="s">
        <v>1</v>
      </c>
      <c r="F159" s="249" t="s">
        <v>166</v>
      </c>
      <c r="G159" s="247"/>
      <c r="H159" s="250">
        <v>9.5444499999999994</v>
      </c>
      <c r="I159" s="251"/>
      <c r="J159" s="247"/>
      <c r="K159" s="247"/>
      <c r="L159" s="252"/>
      <c r="M159" s="253"/>
      <c r="N159" s="254"/>
      <c r="O159" s="254"/>
      <c r="P159" s="254"/>
      <c r="Q159" s="254"/>
      <c r="R159" s="254"/>
      <c r="S159" s="254"/>
      <c r="T159" s="25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6" t="s">
        <v>135</v>
      </c>
      <c r="AU159" s="256" t="s">
        <v>86</v>
      </c>
      <c r="AV159" s="14" t="s">
        <v>86</v>
      </c>
      <c r="AW159" s="14" t="s">
        <v>34</v>
      </c>
      <c r="AX159" s="14" t="s">
        <v>76</v>
      </c>
      <c r="AY159" s="256" t="s">
        <v>124</v>
      </c>
    </row>
    <row r="160" s="2" customFormat="1" ht="24" customHeight="1">
      <c r="A160" s="37"/>
      <c r="B160" s="38"/>
      <c r="C160" s="217" t="s">
        <v>168</v>
      </c>
      <c r="D160" s="217" t="s">
        <v>126</v>
      </c>
      <c r="E160" s="218" t="s">
        <v>169</v>
      </c>
      <c r="F160" s="219" t="s">
        <v>170</v>
      </c>
      <c r="G160" s="220" t="s">
        <v>141</v>
      </c>
      <c r="H160" s="221">
        <v>11.6</v>
      </c>
      <c r="I160" s="222"/>
      <c r="J160" s="223">
        <f>ROUND(I160*H160,2)</f>
        <v>0</v>
      </c>
      <c r="K160" s="219" t="s">
        <v>130</v>
      </c>
      <c r="L160" s="43"/>
      <c r="M160" s="224" t="s">
        <v>1</v>
      </c>
      <c r="N160" s="225" t="s">
        <v>41</v>
      </c>
      <c r="O160" s="90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8" t="s">
        <v>131</v>
      </c>
      <c r="AT160" s="228" t="s">
        <v>126</v>
      </c>
      <c r="AU160" s="228" t="s">
        <v>86</v>
      </c>
      <c r="AY160" s="16" t="s">
        <v>124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6" t="s">
        <v>84</v>
      </c>
      <c r="BK160" s="229">
        <f>ROUND(I160*H160,2)</f>
        <v>0</v>
      </c>
      <c r="BL160" s="16" t="s">
        <v>131</v>
      </c>
      <c r="BM160" s="228" t="s">
        <v>171</v>
      </c>
    </row>
    <row r="161" s="2" customFormat="1">
      <c r="A161" s="37"/>
      <c r="B161" s="38"/>
      <c r="C161" s="39"/>
      <c r="D161" s="230" t="s">
        <v>133</v>
      </c>
      <c r="E161" s="39"/>
      <c r="F161" s="231" t="s">
        <v>172</v>
      </c>
      <c r="G161" s="39"/>
      <c r="H161" s="39"/>
      <c r="I161" s="232"/>
      <c r="J161" s="39"/>
      <c r="K161" s="39"/>
      <c r="L161" s="43"/>
      <c r="M161" s="233"/>
      <c r="N161" s="234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133</v>
      </c>
      <c r="AU161" s="16" t="s">
        <v>86</v>
      </c>
    </row>
    <row r="162" s="13" customFormat="1">
      <c r="A162" s="13"/>
      <c r="B162" s="235"/>
      <c r="C162" s="236"/>
      <c r="D162" s="237" t="s">
        <v>135</v>
      </c>
      <c r="E162" s="238" t="s">
        <v>1</v>
      </c>
      <c r="F162" s="239" t="s">
        <v>136</v>
      </c>
      <c r="G162" s="236"/>
      <c r="H162" s="238" t="s">
        <v>1</v>
      </c>
      <c r="I162" s="240"/>
      <c r="J162" s="236"/>
      <c r="K162" s="236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135</v>
      </c>
      <c r="AU162" s="245" t="s">
        <v>86</v>
      </c>
      <c r="AV162" s="13" t="s">
        <v>84</v>
      </c>
      <c r="AW162" s="13" t="s">
        <v>34</v>
      </c>
      <c r="AX162" s="13" t="s">
        <v>76</v>
      </c>
      <c r="AY162" s="245" t="s">
        <v>124</v>
      </c>
    </row>
    <row r="163" s="13" customFormat="1">
      <c r="A163" s="13"/>
      <c r="B163" s="235"/>
      <c r="C163" s="236"/>
      <c r="D163" s="237" t="s">
        <v>135</v>
      </c>
      <c r="E163" s="238" t="s">
        <v>1</v>
      </c>
      <c r="F163" s="239" t="s">
        <v>137</v>
      </c>
      <c r="G163" s="236"/>
      <c r="H163" s="238" t="s">
        <v>1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135</v>
      </c>
      <c r="AU163" s="245" t="s">
        <v>86</v>
      </c>
      <c r="AV163" s="13" t="s">
        <v>84</v>
      </c>
      <c r="AW163" s="13" t="s">
        <v>34</v>
      </c>
      <c r="AX163" s="13" t="s">
        <v>76</v>
      </c>
      <c r="AY163" s="245" t="s">
        <v>124</v>
      </c>
    </row>
    <row r="164" s="13" customFormat="1">
      <c r="A164" s="13"/>
      <c r="B164" s="235"/>
      <c r="C164" s="236"/>
      <c r="D164" s="237" t="s">
        <v>135</v>
      </c>
      <c r="E164" s="238" t="s">
        <v>1</v>
      </c>
      <c r="F164" s="239" t="s">
        <v>173</v>
      </c>
      <c r="G164" s="236"/>
      <c r="H164" s="238" t="s">
        <v>1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135</v>
      </c>
      <c r="AU164" s="245" t="s">
        <v>86</v>
      </c>
      <c r="AV164" s="13" t="s">
        <v>84</v>
      </c>
      <c r="AW164" s="13" t="s">
        <v>34</v>
      </c>
      <c r="AX164" s="13" t="s">
        <v>76</v>
      </c>
      <c r="AY164" s="245" t="s">
        <v>124</v>
      </c>
    </row>
    <row r="165" s="14" customFormat="1">
      <c r="A165" s="14"/>
      <c r="B165" s="246"/>
      <c r="C165" s="247"/>
      <c r="D165" s="237" t="s">
        <v>135</v>
      </c>
      <c r="E165" s="248" t="s">
        <v>1</v>
      </c>
      <c r="F165" s="249" t="s">
        <v>158</v>
      </c>
      <c r="G165" s="247"/>
      <c r="H165" s="250">
        <v>11.600000000000001</v>
      </c>
      <c r="I165" s="251"/>
      <c r="J165" s="247"/>
      <c r="K165" s="247"/>
      <c r="L165" s="252"/>
      <c r="M165" s="253"/>
      <c r="N165" s="254"/>
      <c r="O165" s="254"/>
      <c r="P165" s="254"/>
      <c r="Q165" s="254"/>
      <c r="R165" s="254"/>
      <c r="S165" s="254"/>
      <c r="T165" s="25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6" t="s">
        <v>135</v>
      </c>
      <c r="AU165" s="256" t="s">
        <v>86</v>
      </c>
      <c r="AV165" s="14" t="s">
        <v>86</v>
      </c>
      <c r="AW165" s="14" t="s">
        <v>34</v>
      </c>
      <c r="AX165" s="14" t="s">
        <v>76</v>
      </c>
      <c r="AY165" s="256" t="s">
        <v>124</v>
      </c>
    </row>
    <row r="166" s="2" customFormat="1" ht="26.4" customHeight="1">
      <c r="A166" s="37"/>
      <c r="B166" s="38"/>
      <c r="C166" s="217" t="s">
        <v>174</v>
      </c>
      <c r="D166" s="217" t="s">
        <v>126</v>
      </c>
      <c r="E166" s="218" t="s">
        <v>175</v>
      </c>
      <c r="F166" s="219" t="s">
        <v>176</v>
      </c>
      <c r="G166" s="220" t="s">
        <v>141</v>
      </c>
      <c r="H166" s="221">
        <v>9.5440000000000005</v>
      </c>
      <c r="I166" s="222"/>
      <c r="J166" s="223">
        <f>ROUND(I166*H166,2)</f>
        <v>0</v>
      </c>
      <c r="K166" s="219" t="s">
        <v>130</v>
      </c>
      <c r="L166" s="43"/>
      <c r="M166" s="224" t="s">
        <v>1</v>
      </c>
      <c r="N166" s="225" t="s">
        <v>41</v>
      </c>
      <c r="O166" s="90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8" t="s">
        <v>131</v>
      </c>
      <c r="AT166" s="228" t="s">
        <v>126</v>
      </c>
      <c r="AU166" s="228" t="s">
        <v>86</v>
      </c>
      <c r="AY166" s="16" t="s">
        <v>124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6" t="s">
        <v>84</v>
      </c>
      <c r="BK166" s="229">
        <f>ROUND(I166*H166,2)</f>
        <v>0</v>
      </c>
      <c r="BL166" s="16" t="s">
        <v>131</v>
      </c>
      <c r="BM166" s="228" t="s">
        <v>177</v>
      </c>
    </row>
    <row r="167" s="2" customFormat="1">
      <c r="A167" s="37"/>
      <c r="B167" s="38"/>
      <c r="C167" s="39"/>
      <c r="D167" s="230" t="s">
        <v>133</v>
      </c>
      <c r="E167" s="39"/>
      <c r="F167" s="231" t="s">
        <v>178</v>
      </c>
      <c r="G167" s="39"/>
      <c r="H167" s="39"/>
      <c r="I167" s="232"/>
      <c r="J167" s="39"/>
      <c r="K167" s="39"/>
      <c r="L167" s="43"/>
      <c r="M167" s="233"/>
      <c r="N167" s="234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133</v>
      </c>
      <c r="AU167" s="16" t="s">
        <v>86</v>
      </c>
    </row>
    <row r="168" s="13" customFormat="1">
      <c r="A168" s="13"/>
      <c r="B168" s="235"/>
      <c r="C168" s="236"/>
      <c r="D168" s="237" t="s">
        <v>135</v>
      </c>
      <c r="E168" s="238" t="s">
        <v>1</v>
      </c>
      <c r="F168" s="239" t="s">
        <v>136</v>
      </c>
      <c r="G168" s="236"/>
      <c r="H168" s="238" t="s">
        <v>1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135</v>
      </c>
      <c r="AU168" s="245" t="s">
        <v>86</v>
      </c>
      <c r="AV168" s="13" t="s">
        <v>84</v>
      </c>
      <c r="AW168" s="13" t="s">
        <v>34</v>
      </c>
      <c r="AX168" s="13" t="s">
        <v>76</v>
      </c>
      <c r="AY168" s="245" t="s">
        <v>124</v>
      </c>
    </row>
    <row r="169" s="13" customFormat="1">
      <c r="A169" s="13"/>
      <c r="B169" s="235"/>
      <c r="C169" s="236"/>
      <c r="D169" s="237" t="s">
        <v>135</v>
      </c>
      <c r="E169" s="238" t="s">
        <v>1</v>
      </c>
      <c r="F169" s="239" t="s">
        <v>137</v>
      </c>
      <c r="G169" s="236"/>
      <c r="H169" s="238" t="s">
        <v>1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135</v>
      </c>
      <c r="AU169" s="245" t="s">
        <v>86</v>
      </c>
      <c r="AV169" s="13" t="s">
        <v>84</v>
      </c>
      <c r="AW169" s="13" t="s">
        <v>34</v>
      </c>
      <c r="AX169" s="13" t="s">
        <v>76</v>
      </c>
      <c r="AY169" s="245" t="s">
        <v>124</v>
      </c>
    </row>
    <row r="170" s="13" customFormat="1">
      <c r="A170" s="13"/>
      <c r="B170" s="235"/>
      <c r="C170" s="236"/>
      <c r="D170" s="237" t="s">
        <v>135</v>
      </c>
      <c r="E170" s="238" t="s">
        <v>1</v>
      </c>
      <c r="F170" s="239" t="s">
        <v>167</v>
      </c>
      <c r="G170" s="236"/>
      <c r="H170" s="238" t="s">
        <v>1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135</v>
      </c>
      <c r="AU170" s="245" t="s">
        <v>86</v>
      </c>
      <c r="AV170" s="13" t="s">
        <v>84</v>
      </c>
      <c r="AW170" s="13" t="s">
        <v>34</v>
      </c>
      <c r="AX170" s="13" t="s">
        <v>76</v>
      </c>
      <c r="AY170" s="245" t="s">
        <v>124</v>
      </c>
    </row>
    <row r="171" s="14" customFormat="1">
      <c r="A171" s="14"/>
      <c r="B171" s="246"/>
      <c r="C171" s="247"/>
      <c r="D171" s="237" t="s">
        <v>135</v>
      </c>
      <c r="E171" s="248" t="s">
        <v>1</v>
      </c>
      <c r="F171" s="249" t="s">
        <v>166</v>
      </c>
      <c r="G171" s="247"/>
      <c r="H171" s="250">
        <v>9.5444499999999994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6" t="s">
        <v>135</v>
      </c>
      <c r="AU171" s="256" t="s">
        <v>86</v>
      </c>
      <c r="AV171" s="14" t="s">
        <v>86</v>
      </c>
      <c r="AW171" s="14" t="s">
        <v>34</v>
      </c>
      <c r="AX171" s="14" t="s">
        <v>76</v>
      </c>
      <c r="AY171" s="256" t="s">
        <v>124</v>
      </c>
    </row>
    <row r="172" s="2" customFormat="1" ht="26.4" customHeight="1">
      <c r="A172" s="37"/>
      <c r="B172" s="38"/>
      <c r="C172" s="217" t="s">
        <v>179</v>
      </c>
      <c r="D172" s="217" t="s">
        <v>126</v>
      </c>
      <c r="E172" s="218" t="s">
        <v>180</v>
      </c>
      <c r="F172" s="219" t="s">
        <v>181</v>
      </c>
      <c r="G172" s="220" t="s">
        <v>141</v>
      </c>
      <c r="H172" s="221">
        <v>16.25</v>
      </c>
      <c r="I172" s="222"/>
      <c r="J172" s="223">
        <f>ROUND(I172*H172,2)</f>
        <v>0</v>
      </c>
      <c r="K172" s="219" t="s">
        <v>130</v>
      </c>
      <c r="L172" s="43"/>
      <c r="M172" s="224" t="s">
        <v>1</v>
      </c>
      <c r="N172" s="225" t="s">
        <v>41</v>
      </c>
      <c r="O172" s="90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8" t="s">
        <v>131</v>
      </c>
      <c r="AT172" s="228" t="s">
        <v>126</v>
      </c>
      <c r="AU172" s="228" t="s">
        <v>86</v>
      </c>
      <c r="AY172" s="16" t="s">
        <v>124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6" t="s">
        <v>84</v>
      </c>
      <c r="BK172" s="229">
        <f>ROUND(I172*H172,2)</f>
        <v>0</v>
      </c>
      <c r="BL172" s="16" t="s">
        <v>131</v>
      </c>
      <c r="BM172" s="228" t="s">
        <v>182</v>
      </c>
    </row>
    <row r="173" s="2" customFormat="1">
      <c r="A173" s="37"/>
      <c r="B173" s="38"/>
      <c r="C173" s="39"/>
      <c r="D173" s="230" t="s">
        <v>133</v>
      </c>
      <c r="E173" s="39"/>
      <c r="F173" s="231" t="s">
        <v>183</v>
      </c>
      <c r="G173" s="39"/>
      <c r="H173" s="39"/>
      <c r="I173" s="232"/>
      <c r="J173" s="39"/>
      <c r="K173" s="39"/>
      <c r="L173" s="43"/>
      <c r="M173" s="233"/>
      <c r="N173" s="234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133</v>
      </c>
      <c r="AU173" s="16" t="s">
        <v>86</v>
      </c>
    </row>
    <row r="174" s="13" customFormat="1">
      <c r="A174" s="13"/>
      <c r="B174" s="235"/>
      <c r="C174" s="236"/>
      <c r="D174" s="237" t="s">
        <v>135</v>
      </c>
      <c r="E174" s="238" t="s">
        <v>1</v>
      </c>
      <c r="F174" s="239" t="s">
        <v>136</v>
      </c>
      <c r="G174" s="236"/>
      <c r="H174" s="238" t="s">
        <v>1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135</v>
      </c>
      <c r="AU174" s="245" t="s">
        <v>86</v>
      </c>
      <c r="AV174" s="13" t="s">
        <v>84</v>
      </c>
      <c r="AW174" s="13" t="s">
        <v>34</v>
      </c>
      <c r="AX174" s="13" t="s">
        <v>76</v>
      </c>
      <c r="AY174" s="245" t="s">
        <v>124</v>
      </c>
    </row>
    <row r="175" s="13" customFormat="1">
      <c r="A175" s="13"/>
      <c r="B175" s="235"/>
      <c r="C175" s="236"/>
      <c r="D175" s="237" t="s">
        <v>135</v>
      </c>
      <c r="E175" s="238" t="s">
        <v>1</v>
      </c>
      <c r="F175" s="239" t="s">
        <v>137</v>
      </c>
      <c r="G175" s="236"/>
      <c r="H175" s="238" t="s">
        <v>1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135</v>
      </c>
      <c r="AU175" s="245" t="s">
        <v>86</v>
      </c>
      <c r="AV175" s="13" t="s">
        <v>84</v>
      </c>
      <c r="AW175" s="13" t="s">
        <v>34</v>
      </c>
      <c r="AX175" s="13" t="s">
        <v>76</v>
      </c>
      <c r="AY175" s="245" t="s">
        <v>124</v>
      </c>
    </row>
    <row r="176" s="13" customFormat="1">
      <c r="A176" s="13"/>
      <c r="B176" s="235"/>
      <c r="C176" s="236"/>
      <c r="D176" s="237" t="s">
        <v>135</v>
      </c>
      <c r="E176" s="238" t="s">
        <v>1</v>
      </c>
      <c r="F176" s="239" t="s">
        <v>184</v>
      </c>
      <c r="G176" s="236"/>
      <c r="H176" s="238" t="s">
        <v>1</v>
      </c>
      <c r="I176" s="240"/>
      <c r="J176" s="236"/>
      <c r="K176" s="236"/>
      <c r="L176" s="241"/>
      <c r="M176" s="242"/>
      <c r="N176" s="243"/>
      <c r="O176" s="243"/>
      <c r="P176" s="243"/>
      <c r="Q176" s="243"/>
      <c r="R176" s="243"/>
      <c r="S176" s="243"/>
      <c r="T176" s="24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5" t="s">
        <v>135</v>
      </c>
      <c r="AU176" s="245" t="s">
        <v>86</v>
      </c>
      <c r="AV176" s="13" t="s">
        <v>84</v>
      </c>
      <c r="AW176" s="13" t="s">
        <v>34</v>
      </c>
      <c r="AX176" s="13" t="s">
        <v>76</v>
      </c>
      <c r="AY176" s="245" t="s">
        <v>124</v>
      </c>
    </row>
    <row r="177" s="14" customFormat="1">
      <c r="A177" s="14"/>
      <c r="B177" s="246"/>
      <c r="C177" s="247"/>
      <c r="D177" s="237" t="s">
        <v>135</v>
      </c>
      <c r="E177" s="248" t="s">
        <v>1</v>
      </c>
      <c r="F177" s="249" t="s">
        <v>185</v>
      </c>
      <c r="G177" s="247"/>
      <c r="H177" s="250">
        <v>16.25</v>
      </c>
      <c r="I177" s="251"/>
      <c r="J177" s="247"/>
      <c r="K177" s="247"/>
      <c r="L177" s="252"/>
      <c r="M177" s="253"/>
      <c r="N177" s="254"/>
      <c r="O177" s="254"/>
      <c r="P177" s="254"/>
      <c r="Q177" s="254"/>
      <c r="R177" s="254"/>
      <c r="S177" s="254"/>
      <c r="T177" s="25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6" t="s">
        <v>135</v>
      </c>
      <c r="AU177" s="256" t="s">
        <v>86</v>
      </c>
      <c r="AV177" s="14" t="s">
        <v>86</v>
      </c>
      <c r="AW177" s="14" t="s">
        <v>34</v>
      </c>
      <c r="AX177" s="14" t="s">
        <v>76</v>
      </c>
      <c r="AY177" s="256" t="s">
        <v>124</v>
      </c>
    </row>
    <row r="178" s="2" customFormat="1" ht="16.5" customHeight="1">
      <c r="A178" s="37"/>
      <c r="B178" s="38"/>
      <c r="C178" s="257" t="s">
        <v>186</v>
      </c>
      <c r="D178" s="257" t="s">
        <v>187</v>
      </c>
      <c r="E178" s="258" t="s">
        <v>188</v>
      </c>
      <c r="F178" s="259" t="s">
        <v>189</v>
      </c>
      <c r="G178" s="260" t="s">
        <v>190</v>
      </c>
      <c r="H178" s="261">
        <v>24.207999999999998</v>
      </c>
      <c r="I178" s="262"/>
      <c r="J178" s="263">
        <f>ROUND(I178*H178,2)</f>
        <v>0</v>
      </c>
      <c r="K178" s="259" t="s">
        <v>130</v>
      </c>
      <c r="L178" s="264"/>
      <c r="M178" s="265" t="s">
        <v>1</v>
      </c>
      <c r="N178" s="266" t="s">
        <v>41</v>
      </c>
      <c r="O178" s="90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8" t="s">
        <v>179</v>
      </c>
      <c r="AT178" s="228" t="s">
        <v>187</v>
      </c>
      <c r="AU178" s="228" t="s">
        <v>86</v>
      </c>
      <c r="AY178" s="16" t="s">
        <v>124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6" t="s">
        <v>84</v>
      </c>
      <c r="BK178" s="229">
        <f>ROUND(I178*H178,2)</f>
        <v>0</v>
      </c>
      <c r="BL178" s="16" t="s">
        <v>131</v>
      </c>
      <c r="BM178" s="228" t="s">
        <v>191</v>
      </c>
    </row>
    <row r="179" s="13" customFormat="1">
      <c r="A179" s="13"/>
      <c r="B179" s="235"/>
      <c r="C179" s="236"/>
      <c r="D179" s="237" t="s">
        <v>135</v>
      </c>
      <c r="E179" s="238" t="s">
        <v>1</v>
      </c>
      <c r="F179" s="239" t="s">
        <v>136</v>
      </c>
      <c r="G179" s="236"/>
      <c r="H179" s="238" t="s">
        <v>1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135</v>
      </c>
      <c r="AU179" s="245" t="s">
        <v>86</v>
      </c>
      <c r="AV179" s="13" t="s">
        <v>84</v>
      </c>
      <c r="AW179" s="13" t="s">
        <v>34</v>
      </c>
      <c r="AX179" s="13" t="s">
        <v>76</v>
      </c>
      <c r="AY179" s="245" t="s">
        <v>124</v>
      </c>
    </row>
    <row r="180" s="13" customFormat="1">
      <c r="A180" s="13"/>
      <c r="B180" s="235"/>
      <c r="C180" s="236"/>
      <c r="D180" s="237" t="s">
        <v>135</v>
      </c>
      <c r="E180" s="238" t="s">
        <v>1</v>
      </c>
      <c r="F180" s="239" t="s">
        <v>137</v>
      </c>
      <c r="G180" s="236"/>
      <c r="H180" s="238" t="s">
        <v>1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135</v>
      </c>
      <c r="AU180" s="245" t="s">
        <v>86</v>
      </c>
      <c r="AV180" s="13" t="s">
        <v>84</v>
      </c>
      <c r="AW180" s="13" t="s">
        <v>34</v>
      </c>
      <c r="AX180" s="13" t="s">
        <v>76</v>
      </c>
      <c r="AY180" s="245" t="s">
        <v>124</v>
      </c>
    </row>
    <row r="181" s="14" customFormat="1">
      <c r="A181" s="14"/>
      <c r="B181" s="246"/>
      <c r="C181" s="247"/>
      <c r="D181" s="237" t="s">
        <v>135</v>
      </c>
      <c r="E181" s="248" t="s">
        <v>1</v>
      </c>
      <c r="F181" s="249" t="s">
        <v>192</v>
      </c>
      <c r="G181" s="247"/>
      <c r="H181" s="250">
        <v>12.740544999999999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6" t="s">
        <v>135</v>
      </c>
      <c r="AU181" s="256" t="s">
        <v>86</v>
      </c>
      <c r="AV181" s="14" t="s">
        <v>86</v>
      </c>
      <c r="AW181" s="14" t="s">
        <v>34</v>
      </c>
      <c r="AX181" s="14" t="s">
        <v>76</v>
      </c>
      <c r="AY181" s="256" t="s">
        <v>124</v>
      </c>
    </row>
    <row r="182" s="14" customFormat="1">
      <c r="A182" s="14"/>
      <c r="B182" s="246"/>
      <c r="C182" s="247"/>
      <c r="D182" s="237" t="s">
        <v>135</v>
      </c>
      <c r="E182" s="247"/>
      <c r="F182" s="249" t="s">
        <v>193</v>
      </c>
      <c r="G182" s="247"/>
      <c r="H182" s="250">
        <v>24.207999999999998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6" t="s">
        <v>135</v>
      </c>
      <c r="AU182" s="256" t="s">
        <v>86</v>
      </c>
      <c r="AV182" s="14" t="s">
        <v>86</v>
      </c>
      <c r="AW182" s="14" t="s">
        <v>4</v>
      </c>
      <c r="AX182" s="14" t="s">
        <v>84</v>
      </c>
      <c r="AY182" s="256" t="s">
        <v>124</v>
      </c>
    </row>
    <row r="183" s="2" customFormat="1" ht="26.4" customHeight="1">
      <c r="A183" s="37"/>
      <c r="B183" s="38"/>
      <c r="C183" s="217" t="s">
        <v>194</v>
      </c>
      <c r="D183" s="217" t="s">
        <v>126</v>
      </c>
      <c r="E183" s="218" t="s">
        <v>195</v>
      </c>
      <c r="F183" s="219" t="s">
        <v>196</v>
      </c>
      <c r="G183" s="220" t="s">
        <v>141</v>
      </c>
      <c r="H183" s="221">
        <v>5.7999999999999998</v>
      </c>
      <c r="I183" s="222"/>
      <c r="J183" s="223">
        <f>ROUND(I183*H183,2)</f>
        <v>0</v>
      </c>
      <c r="K183" s="219" t="s">
        <v>130</v>
      </c>
      <c r="L183" s="43"/>
      <c r="M183" s="224" t="s">
        <v>1</v>
      </c>
      <c r="N183" s="225" t="s">
        <v>41</v>
      </c>
      <c r="O183" s="90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8" t="s">
        <v>131</v>
      </c>
      <c r="AT183" s="228" t="s">
        <v>126</v>
      </c>
      <c r="AU183" s="228" t="s">
        <v>86</v>
      </c>
      <c r="AY183" s="16" t="s">
        <v>124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6" t="s">
        <v>84</v>
      </c>
      <c r="BK183" s="229">
        <f>ROUND(I183*H183,2)</f>
        <v>0</v>
      </c>
      <c r="BL183" s="16" t="s">
        <v>131</v>
      </c>
      <c r="BM183" s="228" t="s">
        <v>197</v>
      </c>
    </row>
    <row r="184" s="2" customFormat="1">
      <c r="A184" s="37"/>
      <c r="B184" s="38"/>
      <c r="C184" s="39"/>
      <c r="D184" s="230" t="s">
        <v>133</v>
      </c>
      <c r="E184" s="39"/>
      <c r="F184" s="231" t="s">
        <v>198</v>
      </c>
      <c r="G184" s="39"/>
      <c r="H184" s="39"/>
      <c r="I184" s="232"/>
      <c r="J184" s="39"/>
      <c r="K184" s="39"/>
      <c r="L184" s="43"/>
      <c r="M184" s="233"/>
      <c r="N184" s="234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133</v>
      </c>
      <c r="AU184" s="16" t="s">
        <v>86</v>
      </c>
    </row>
    <row r="185" s="13" customFormat="1">
      <c r="A185" s="13"/>
      <c r="B185" s="235"/>
      <c r="C185" s="236"/>
      <c r="D185" s="237" t="s">
        <v>135</v>
      </c>
      <c r="E185" s="238" t="s">
        <v>1</v>
      </c>
      <c r="F185" s="239" t="s">
        <v>136</v>
      </c>
      <c r="G185" s="236"/>
      <c r="H185" s="238" t="s">
        <v>1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5" t="s">
        <v>135</v>
      </c>
      <c r="AU185" s="245" t="s">
        <v>86</v>
      </c>
      <c r="AV185" s="13" t="s">
        <v>84</v>
      </c>
      <c r="AW185" s="13" t="s">
        <v>34</v>
      </c>
      <c r="AX185" s="13" t="s">
        <v>76</v>
      </c>
      <c r="AY185" s="245" t="s">
        <v>124</v>
      </c>
    </row>
    <row r="186" s="13" customFormat="1">
      <c r="A186" s="13"/>
      <c r="B186" s="235"/>
      <c r="C186" s="236"/>
      <c r="D186" s="237" t="s">
        <v>135</v>
      </c>
      <c r="E186" s="238" t="s">
        <v>1</v>
      </c>
      <c r="F186" s="239" t="s">
        <v>137</v>
      </c>
      <c r="G186" s="236"/>
      <c r="H186" s="238" t="s">
        <v>1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5" t="s">
        <v>135</v>
      </c>
      <c r="AU186" s="245" t="s">
        <v>86</v>
      </c>
      <c r="AV186" s="13" t="s">
        <v>84</v>
      </c>
      <c r="AW186" s="13" t="s">
        <v>34</v>
      </c>
      <c r="AX186" s="13" t="s">
        <v>76</v>
      </c>
      <c r="AY186" s="245" t="s">
        <v>124</v>
      </c>
    </row>
    <row r="187" s="14" customFormat="1">
      <c r="A187" s="14"/>
      <c r="B187" s="246"/>
      <c r="C187" s="247"/>
      <c r="D187" s="237" t="s">
        <v>135</v>
      </c>
      <c r="E187" s="248" t="s">
        <v>1</v>
      </c>
      <c r="F187" s="249" t="s">
        <v>199</v>
      </c>
      <c r="G187" s="247"/>
      <c r="H187" s="250">
        <v>5.7999999999999998</v>
      </c>
      <c r="I187" s="251"/>
      <c r="J187" s="247"/>
      <c r="K187" s="247"/>
      <c r="L187" s="252"/>
      <c r="M187" s="253"/>
      <c r="N187" s="254"/>
      <c r="O187" s="254"/>
      <c r="P187" s="254"/>
      <c r="Q187" s="254"/>
      <c r="R187" s="254"/>
      <c r="S187" s="254"/>
      <c r="T187" s="25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6" t="s">
        <v>135</v>
      </c>
      <c r="AU187" s="256" t="s">
        <v>86</v>
      </c>
      <c r="AV187" s="14" t="s">
        <v>86</v>
      </c>
      <c r="AW187" s="14" t="s">
        <v>34</v>
      </c>
      <c r="AX187" s="14" t="s">
        <v>76</v>
      </c>
      <c r="AY187" s="256" t="s">
        <v>124</v>
      </c>
    </row>
    <row r="188" s="2" customFormat="1" ht="26.4" customHeight="1">
      <c r="A188" s="37"/>
      <c r="B188" s="38"/>
      <c r="C188" s="217" t="s">
        <v>200</v>
      </c>
      <c r="D188" s="217" t="s">
        <v>126</v>
      </c>
      <c r="E188" s="218" t="s">
        <v>201</v>
      </c>
      <c r="F188" s="219" t="s">
        <v>202</v>
      </c>
      <c r="G188" s="220" t="s">
        <v>129</v>
      </c>
      <c r="H188" s="221">
        <v>58</v>
      </c>
      <c r="I188" s="222"/>
      <c r="J188" s="223">
        <f>ROUND(I188*H188,2)</f>
        <v>0</v>
      </c>
      <c r="K188" s="219" t="s">
        <v>130</v>
      </c>
      <c r="L188" s="43"/>
      <c r="M188" s="224" t="s">
        <v>1</v>
      </c>
      <c r="N188" s="225" t="s">
        <v>41</v>
      </c>
      <c r="O188" s="90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8" t="s">
        <v>131</v>
      </c>
      <c r="AT188" s="228" t="s">
        <v>126</v>
      </c>
      <c r="AU188" s="228" t="s">
        <v>86</v>
      </c>
      <c r="AY188" s="16" t="s">
        <v>124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6" t="s">
        <v>84</v>
      </c>
      <c r="BK188" s="229">
        <f>ROUND(I188*H188,2)</f>
        <v>0</v>
      </c>
      <c r="BL188" s="16" t="s">
        <v>131</v>
      </c>
      <c r="BM188" s="228" t="s">
        <v>203</v>
      </c>
    </row>
    <row r="189" s="2" customFormat="1">
      <c r="A189" s="37"/>
      <c r="B189" s="38"/>
      <c r="C189" s="39"/>
      <c r="D189" s="230" t="s">
        <v>133</v>
      </c>
      <c r="E189" s="39"/>
      <c r="F189" s="231" t="s">
        <v>204</v>
      </c>
      <c r="G189" s="39"/>
      <c r="H189" s="39"/>
      <c r="I189" s="232"/>
      <c r="J189" s="39"/>
      <c r="K189" s="39"/>
      <c r="L189" s="43"/>
      <c r="M189" s="233"/>
      <c r="N189" s="234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133</v>
      </c>
      <c r="AU189" s="16" t="s">
        <v>86</v>
      </c>
    </row>
    <row r="190" s="13" customFormat="1">
      <c r="A190" s="13"/>
      <c r="B190" s="235"/>
      <c r="C190" s="236"/>
      <c r="D190" s="237" t="s">
        <v>135</v>
      </c>
      <c r="E190" s="238" t="s">
        <v>1</v>
      </c>
      <c r="F190" s="239" t="s">
        <v>136</v>
      </c>
      <c r="G190" s="236"/>
      <c r="H190" s="238" t="s">
        <v>1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5" t="s">
        <v>135</v>
      </c>
      <c r="AU190" s="245" t="s">
        <v>86</v>
      </c>
      <c r="AV190" s="13" t="s">
        <v>84</v>
      </c>
      <c r="AW190" s="13" t="s">
        <v>34</v>
      </c>
      <c r="AX190" s="13" t="s">
        <v>76</v>
      </c>
      <c r="AY190" s="245" t="s">
        <v>124</v>
      </c>
    </row>
    <row r="191" s="13" customFormat="1">
      <c r="A191" s="13"/>
      <c r="B191" s="235"/>
      <c r="C191" s="236"/>
      <c r="D191" s="237" t="s">
        <v>135</v>
      </c>
      <c r="E191" s="238" t="s">
        <v>1</v>
      </c>
      <c r="F191" s="239" t="s">
        <v>137</v>
      </c>
      <c r="G191" s="236"/>
      <c r="H191" s="238" t="s">
        <v>1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5" t="s">
        <v>135</v>
      </c>
      <c r="AU191" s="245" t="s">
        <v>86</v>
      </c>
      <c r="AV191" s="13" t="s">
        <v>84</v>
      </c>
      <c r="AW191" s="13" t="s">
        <v>34</v>
      </c>
      <c r="AX191" s="13" t="s">
        <v>76</v>
      </c>
      <c r="AY191" s="245" t="s">
        <v>124</v>
      </c>
    </row>
    <row r="192" s="13" customFormat="1">
      <c r="A192" s="13"/>
      <c r="B192" s="235"/>
      <c r="C192" s="236"/>
      <c r="D192" s="237" t="s">
        <v>135</v>
      </c>
      <c r="E192" s="238" t="s">
        <v>1</v>
      </c>
      <c r="F192" s="239" t="s">
        <v>205</v>
      </c>
      <c r="G192" s="236"/>
      <c r="H192" s="238" t="s">
        <v>1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135</v>
      </c>
      <c r="AU192" s="245" t="s">
        <v>86</v>
      </c>
      <c r="AV192" s="13" t="s">
        <v>84</v>
      </c>
      <c r="AW192" s="13" t="s">
        <v>34</v>
      </c>
      <c r="AX192" s="13" t="s">
        <v>76</v>
      </c>
      <c r="AY192" s="245" t="s">
        <v>124</v>
      </c>
    </row>
    <row r="193" s="14" customFormat="1">
      <c r="A193" s="14"/>
      <c r="B193" s="246"/>
      <c r="C193" s="247"/>
      <c r="D193" s="237" t="s">
        <v>135</v>
      </c>
      <c r="E193" s="248" t="s">
        <v>1</v>
      </c>
      <c r="F193" s="249" t="s">
        <v>206</v>
      </c>
      <c r="G193" s="247"/>
      <c r="H193" s="250">
        <v>58</v>
      </c>
      <c r="I193" s="251"/>
      <c r="J193" s="247"/>
      <c r="K193" s="247"/>
      <c r="L193" s="252"/>
      <c r="M193" s="253"/>
      <c r="N193" s="254"/>
      <c r="O193" s="254"/>
      <c r="P193" s="254"/>
      <c r="Q193" s="254"/>
      <c r="R193" s="254"/>
      <c r="S193" s="254"/>
      <c r="T193" s="25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6" t="s">
        <v>135</v>
      </c>
      <c r="AU193" s="256" t="s">
        <v>86</v>
      </c>
      <c r="AV193" s="14" t="s">
        <v>86</v>
      </c>
      <c r="AW193" s="14" t="s">
        <v>34</v>
      </c>
      <c r="AX193" s="14" t="s">
        <v>76</v>
      </c>
      <c r="AY193" s="256" t="s">
        <v>124</v>
      </c>
    </row>
    <row r="194" s="2" customFormat="1" ht="48" customHeight="1">
      <c r="A194" s="37"/>
      <c r="B194" s="38"/>
      <c r="C194" s="217" t="s">
        <v>8</v>
      </c>
      <c r="D194" s="217" t="s">
        <v>126</v>
      </c>
      <c r="E194" s="218" t="s">
        <v>207</v>
      </c>
      <c r="F194" s="219" t="s">
        <v>208</v>
      </c>
      <c r="G194" s="220" t="s">
        <v>129</v>
      </c>
      <c r="H194" s="221">
        <v>560</v>
      </c>
      <c r="I194" s="222"/>
      <c r="J194" s="223">
        <f>ROUND(I194*H194,2)</f>
        <v>0</v>
      </c>
      <c r="K194" s="219" t="s">
        <v>130</v>
      </c>
      <c r="L194" s="43"/>
      <c r="M194" s="224" t="s">
        <v>1</v>
      </c>
      <c r="N194" s="225" t="s">
        <v>41</v>
      </c>
      <c r="O194" s="90"/>
      <c r="P194" s="226">
        <f>O194*H194</f>
        <v>0</v>
      </c>
      <c r="Q194" s="226">
        <v>2.0000000000000002E-05</v>
      </c>
      <c r="R194" s="226">
        <f>Q194*H194</f>
        <v>0.011200000000000002</v>
      </c>
      <c r="S194" s="226">
        <v>0</v>
      </c>
      <c r="T194" s="227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8" t="s">
        <v>131</v>
      </c>
      <c r="AT194" s="228" t="s">
        <v>126</v>
      </c>
      <c r="AU194" s="228" t="s">
        <v>86</v>
      </c>
      <c r="AY194" s="16" t="s">
        <v>124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6" t="s">
        <v>84</v>
      </c>
      <c r="BK194" s="229">
        <f>ROUND(I194*H194,2)</f>
        <v>0</v>
      </c>
      <c r="BL194" s="16" t="s">
        <v>131</v>
      </c>
      <c r="BM194" s="228" t="s">
        <v>209</v>
      </c>
    </row>
    <row r="195" s="2" customFormat="1">
      <c r="A195" s="37"/>
      <c r="B195" s="38"/>
      <c r="C195" s="39"/>
      <c r="D195" s="230" t="s">
        <v>133</v>
      </c>
      <c r="E195" s="39"/>
      <c r="F195" s="231" t="s">
        <v>210</v>
      </c>
      <c r="G195" s="39"/>
      <c r="H195" s="39"/>
      <c r="I195" s="232"/>
      <c r="J195" s="39"/>
      <c r="K195" s="39"/>
      <c r="L195" s="43"/>
      <c r="M195" s="233"/>
      <c r="N195" s="234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133</v>
      </c>
      <c r="AU195" s="16" t="s">
        <v>86</v>
      </c>
    </row>
    <row r="196" s="13" customFormat="1">
      <c r="A196" s="13"/>
      <c r="B196" s="235"/>
      <c r="C196" s="236"/>
      <c r="D196" s="237" t="s">
        <v>135</v>
      </c>
      <c r="E196" s="238" t="s">
        <v>1</v>
      </c>
      <c r="F196" s="239" t="s">
        <v>136</v>
      </c>
      <c r="G196" s="236"/>
      <c r="H196" s="238" t="s">
        <v>1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135</v>
      </c>
      <c r="AU196" s="245" t="s">
        <v>86</v>
      </c>
      <c r="AV196" s="13" t="s">
        <v>84</v>
      </c>
      <c r="AW196" s="13" t="s">
        <v>34</v>
      </c>
      <c r="AX196" s="13" t="s">
        <v>76</v>
      </c>
      <c r="AY196" s="245" t="s">
        <v>124</v>
      </c>
    </row>
    <row r="197" s="13" customFormat="1">
      <c r="A197" s="13"/>
      <c r="B197" s="235"/>
      <c r="C197" s="236"/>
      <c r="D197" s="237" t="s">
        <v>135</v>
      </c>
      <c r="E197" s="238" t="s">
        <v>1</v>
      </c>
      <c r="F197" s="239" t="s">
        <v>137</v>
      </c>
      <c r="G197" s="236"/>
      <c r="H197" s="238" t="s">
        <v>1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5" t="s">
        <v>135</v>
      </c>
      <c r="AU197" s="245" t="s">
        <v>86</v>
      </c>
      <c r="AV197" s="13" t="s">
        <v>84</v>
      </c>
      <c r="AW197" s="13" t="s">
        <v>34</v>
      </c>
      <c r="AX197" s="13" t="s">
        <v>76</v>
      </c>
      <c r="AY197" s="245" t="s">
        <v>124</v>
      </c>
    </row>
    <row r="198" s="13" customFormat="1">
      <c r="A198" s="13"/>
      <c r="B198" s="235"/>
      <c r="C198" s="236"/>
      <c r="D198" s="237" t="s">
        <v>135</v>
      </c>
      <c r="E198" s="238" t="s">
        <v>1</v>
      </c>
      <c r="F198" s="239" t="s">
        <v>211</v>
      </c>
      <c r="G198" s="236"/>
      <c r="H198" s="238" t="s">
        <v>1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135</v>
      </c>
      <c r="AU198" s="245" t="s">
        <v>86</v>
      </c>
      <c r="AV198" s="13" t="s">
        <v>84</v>
      </c>
      <c r="AW198" s="13" t="s">
        <v>34</v>
      </c>
      <c r="AX198" s="13" t="s">
        <v>76</v>
      </c>
      <c r="AY198" s="245" t="s">
        <v>124</v>
      </c>
    </row>
    <row r="199" s="14" customFormat="1">
      <c r="A199" s="14"/>
      <c r="B199" s="246"/>
      <c r="C199" s="247"/>
      <c r="D199" s="237" t="s">
        <v>135</v>
      </c>
      <c r="E199" s="248" t="s">
        <v>1</v>
      </c>
      <c r="F199" s="249" t="s">
        <v>212</v>
      </c>
      <c r="G199" s="247"/>
      <c r="H199" s="250">
        <v>560</v>
      </c>
      <c r="I199" s="251"/>
      <c r="J199" s="247"/>
      <c r="K199" s="247"/>
      <c r="L199" s="252"/>
      <c r="M199" s="253"/>
      <c r="N199" s="254"/>
      <c r="O199" s="254"/>
      <c r="P199" s="254"/>
      <c r="Q199" s="254"/>
      <c r="R199" s="254"/>
      <c r="S199" s="254"/>
      <c r="T199" s="25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6" t="s">
        <v>135</v>
      </c>
      <c r="AU199" s="256" t="s">
        <v>86</v>
      </c>
      <c r="AV199" s="14" t="s">
        <v>86</v>
      </c>
      <c r="AW199" s="14" t="s">
        <v>34</v>
      </c>
      <c r="AX199" s="14" t="s">
        <v>76</v>
      </c>
      <c r="AY199" s="256" t="s">
        <v>124</v>
      </c>
    </row>
    <row r="200" s="12" customFormat="1" ht="22.8" customHeight="1">
      <c r="A200" s="12"/>
      <c r="B200" s="201"/>
      <c r="C200" s="202"/>
      <c r="D200" s="203" t="s">
        <v>75</v>
      </c>
      <c r="E200" s="215" t="s">
        <v>200</v>
      </c>
      <c r="F200" s="215" t="s">
        <v>213</v>
      </c>
      <c r="G200" s="202"/>
      <c r="H200" s="202"/>
      <c r="I200" s="205"/>
      <c r="J200" s="216">
        <f>BK200</f>
        <v>0</v>
      </c>
      <c r="K200" s="202"/>
      <c r="L200" s="207"/>
      <c r="M200" s="208"/>
      <c r="N200" s="209"/>
      <c r="O200" s="209"/>
      <c r="P200" s="210">
        <f>SUM(P201:P225)</f>
        <v>0</v>
      </c>
      <c r="Q200" s="209"/>
      <c r="R200" s="210">
        <f>SUM(R201:R225)</f>
        <v>0</v>
      </c>
      <c r="S200" s="209"/>
      <c r="T200" s="211">
        <f>SUM(T201:T225)</f>
        <v>44.238400000000006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2" t="s">
        <v>84</v>
      </c>
      <c r="AT200" s="213" t="s">
        <v>75</v>
      </c>
      <c r="AU200" s="213" t="s">
        <v>84</v>
      </c>
      <c r="AY200" s="212" t="s">
        <v>124</v>
      </c>
      <c r="BK200" s="214">
        <f>SUM(BK201:BK225)</f>
        <v>0</v>
      </c>
    </row>
    <row r="201" s="2" customFormat="1" ht="16.5" customHeight="1">
      <c r="A201" s="37"/>
      <c r="B201" s="38"/>
      <c r="C201" s="217" t="s">
        <v>214</v>
      </c>
      <c r="D201" s="217" t="s">
        <v>126</v>
      </c>
      <c r="E201" s="218" t="s">
        <v>215</v>
      </c>
      <c r="F201" s="219" t="s">
        <v>216</v>
      </c>
      <c r="G201" s="220" t="s">
        <v>148</v>
      </c>
      <c r="H201" s="221">
        <v>3</v>
      </c>
      <c r="I201" s="222"/>
      <c r="J201" s="223">
        <f>ROUND(I201*H201,2)</f>
        <v>0</v>
      </c>
      <c r="K201" s="219" t="s">
        <v>130</v>
      </c>
      <c r="L201" s="43"/>
      <c r="M201" s="224" t="s">
        <v>1</v>
      </c>
      <c r="N201" s="225" t="s">
        <v>41</v>
      </c>
      <c r="O201" s="90"/>
      <c r="P201" s="226">
        <f>O201*H201</f>
        <v>0</v>
      </c>
      <c r="Q201" s="226">
        <v>0</v>
      </c>
      <c r="R201" s="226">
        <f>Q201*H201</f>
        <v>0</v>
      </c>
      <c r="S201" s="226">
        <v>0.20499999999999999</v>
      </c>
      <c r="T201" s="227">
        <f>S201*H201</f>
        <v>0.61499999999999999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8" t="s">
        <v>131</v>
      </c>
      <c r="AT201" s="228" t="s">
        <v>126</v>
      </c>
      <c r="AU201" s="228" t="s">
        <v>86</v>
      </c>
      <c r="AY201" s="16" t="s">
        <v>124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6" t="s">
        <v>84</v>
      </c>
      <c r="BK201" s="229">
        <f>ROUND(I201*H201,2)</f>
        <v>0</v>
      </c>
      <c r="BL201" s="16" t="s">
        <v>131</v>
      </c>
      <c r="BM201" s="228" t="s">
        <v>217</v>
      </c>
    </row>
    <row r="202" s="2" customFormat="1">
      <c r="A202" s="37"/>
      <c r="B202" s="38"/>
      <c r="C202" s="39"/>
      <c r="D202" s="230" t="s">
        <v>133</v>
      </c>
      <c r="E202" s="39"/>
      <c r="F202" s="231" t="s">
        <v>218</v>
      </c>
      <c r="G202" s="39"/>
      <c r="H202" s="39"/>
      <c r="I202" s="232"/>
      <c r="J202" s="39"/>
      <c r="K202" s="39"/>
      <c r="L202" s="43"/>
      <c r="M202" s="233"/>
      <c r="N202" s="234"/>
      <c r="O202" s="90"/>
      <c r="P202" s="90"/>
      <c r="Q202" s="90"/>
      <c r="R202" s="90"/>
      <c r="S202" s="90"/>
      <c r="T202" s="91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133</v>
      </c>
      <c r="AU202" s="16" t="s">
        <v>86</v>
      </c>
    </row>
    <row r="203" s="13" customFormat="1">
      <c r="A203" s="13"/>
      <c r="B203" s="235"/>
      <c r="C203" s="236"/>
      <c r="D203" s="237" t="s">
        <v>135</v>
      </c>
      <c r="E203" s="238" t="s">
        <v>1</v>
      </c>
      <c r="F203" s="239" t="s">
        <v>136</v>
      </c>
      <c r="G203" s="236"/>
      <c r="H203" s="238" t="s">
        <v>1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5" t="s">
        <v>135</v>
      </c>
      <c r="AU203" s="245" t="s">
        <v>86</v>
      </c>
      <c r="AV203" s="13" t="s">
        <v>84</v>
      </c>
      <c r="AW203" s="13" t="s">
        <v>34</v>
      </c>
      <c r="AX203" s="13" t="s">
        <v>76</v>
      </c>
      <c r="AY203" s="245" t="s">
        <v>124</v>
      </c>
    </row>
    <row r="204" s="13" customFormat="1">
      <c r="A204" s="13"/>
      <c r="B204" s="235"/>
      <c r="C204" s="236"/>
      <c r="D204" s="237" t="s">
        <v>135</v>
      </c>
      <c r="E204" s="238" t="s">
        <v>1</v>
      </c>
      <c r="F204" s="239" t="s">
        <v>137</v>
      </c>
      <c r="G204" s="236"/>
      <c r="H204" s="238" t="s">
        <v>1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135</v>
      </c>
      <c r="AU204" s="245" t="s">
        <v>86</v>
      </c>
      <c r="AV204" s="13" t="s">
        <v>84</v>
      </c>
      <c r="AW204" s="13" t="s">
        <v>34</v>
      </c>
      <c r="AX204" s="13" t="s">
        <v>76</v>
      </c>
      <c r="AY204" s="245" t="s">
        <v>124</v>
      </c>
    </row>
    <row r="205" s="13" customFormat="1">
      <c r="A205" s="13"/>
      <c r="B205" s="235"/>
      <c r="C205" s="236"/>
      <c r="D205" s="237" t="s">
        <v>135</v>
      </c>
      <c r="E205" s="238" t="s">
        <v>1</v>
      </c>
      <c r="F205" s="239" t="s">
        <v>219</v>
      </c>
      <c r="G205" s="236"/>
      <c r="H205" s="238" t="s">
        <v>1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5" t="s">
        <v>135</v>
      </c>
      <c r="AU205" s="245" t="s">
        <v>86</v>
      </c>
      <c r="AV205" s="13" t="s">
        <v>84</v>
      </c>
      <c r="AW205" s="13" t="s">
        <v>34</v>
      </c>
      <c r="AX205" s="13" t="s">
        <v>76</v>
      </c>
      <c r="AY205" s="245" t="s">
        <v>124</v>
      </c>
    </row>
    <row r="206" s="14" customFormat="1">
      <c r="A206" s="14"/>
      <c r="B206" s="246"/>
      <c r="C206" s="247"/>
      <c r="D206" s="237" t="s">
        <v>135</v>
      </c>
      <c r="E206" s="248" t="s">
        <v>1</v>
      </c>
      <c r="F206" s="249" t="s">
        <v>220</v>
      </c>
      <c r="G206" s="247"/>
      <c r="H206" s="250">
        <v>3</v>
      </c>
      <c r="I206" s="251"/>
      <c r="J206" s="247"/>
      <c r="K206" s="247"/>
      <c r="L206" s="252"/>
      <c r="M206" s="253"/>
      <c r="N206" s="254"/>
      <c r="O206" s="254"/>
      <c r="P206" s="254"/>
      <c r="Q206" s="254"/>
      <c r="R206" s="254"/>
      <c r="S206" s="254"/>
      <c r="T206" s="25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6" t="s">
        <v>135</v>
      </c>
      <c r="AU206" s="256" t="s">
        <v>86</v>
      </c>
      <c r="AV206" s="14" t="s">
        <v>86</v>
      </c>
      <c r="AW206" s="14" t="s">
        <v>34</v>
      </c>
      <c r="AX206" s="14" t="s">
        <v>76</v>
      </c>
      <c r="AY206" s="256" t="s">
        <v>124</v>
      </c>
    </row>
    <row r="207" s="2" customFormat="1" ht="26.4" customHeight="1">
      <c r="A207" s="37"/>
      <c r="B207" s="38"/>
      <c r="C207" s="217" t="s">
        <v>221</v>
      </c>
      <c r="D207" s="217" t="s">
        <v>126</v>
      </c>
      <c r="E207" s="218" t="s">
        <v>222</v>
      </c>
      <c r="F207" s="219" t="s">
        <v>223</v>
      </c>
      <c r="G207" s="220" t="s">
        <v>148</v>
      </c>
      <c r="H207" s="221">
        <v>65</v>
      </c>
      <c r="I207" s="222"/>
      <c r="J207" s="223">
        <f>ROUND(I207*H207,2)</f>
        <v>0</v>
      </c>
      <c r="K207" s="219" t="s">
        <v>1</v>
      </c>
      <c r="L207" s="43"/>
      <c r="M207" s="224" t="s">
        <v>1</v>
      </c>
      <c r="N207" s="225" t="s">
        <v>41</v>
      </c>
      <c r="O207" s="90"/>
      <c r="P207" s="226">
        <f>O207*H207</f>
        <v>0</v>
      </c>
      <c r="Q207" s="226">
        <v>0</v>
      </c>
      <c r="R207" s="226">
        <f>Q207*H207</f>
        <v>0</v>
      </c>
      <c r="S207" s="226">
        <v>0.5</v>
      </c>
      <c r="T207" s="227">
        <f>S207*H207</f>
        <v>32.5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8" t="s">
        <v>131</v>
      </c>
      <c r="AT207" s="228" t="s">
        <v>126</v>
      </c>
      <c r="AU207" s="228" t="s">
        <v>86</v>
      </c>
      <c r="AY207" s="16" t="s">
        <v>124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6" t="s">
        <v>84</v>
      </c>
      <c r="BK207" s="229">
        <f>ROUND(I207*H207,2)</f>
        <v>0</v>
      </c>
      <c r="BL207" s="16" t="s">
        <v>131</v>
      </c>
      <c r="BM207" s="228" t="s">
        <v>224</v>
      </c>
    </row>
    <row r="208" s="13" customFormat="1">
      <c r="A208" s="13"/>
      <c r="B208" s="235"/>
      <c r="C208" s="236"/>
      <c r="D208" s="237" t="s">
        <v>135</v>
      </c>
      <c r="E208" s="238" t="s">
        <v>1</v>
      </c>
      <c r="F208" s="239" t="s">
        <v>136</v>
      </c>
      <c r="G208" s="236"/>
      <c r="H208" s="238" t="s">
        <v>1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135</v>
      </c>
      <c r="AU208" s="245" t="s">
        <v>86</v>
      </c>
      <c r="AV208" s="13" t="s">
        <v>84</v>
      </c>
      <c r="AW208" s="13" t="s">
        <v>34</v>
      </c>
      <c r="AX208" s="13" t="s">
        <v>76</v>
      </c>
      <c r="AY208" s="245" t="s">
        <v>124</v>
      </c>
    </row>
    <row r="209" s="13" customFormat="1">
      <c r="A209" s="13"/>
      <c r="B209" s="235"/>
      <c r="C209" s="236"/>
      <c r="D209" s="237" t="s">
        <v>135</v>
      </c>
      <c r="E209" s="238" t="s">
        <v>1</v>
      </c>
      <c r="F209" s="239" t="s">
        <v>137</v>
      </c>
      <c r="G209" s="236"/>
      <c r="H209" s="238" t="s">
        <v>1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135</v>
      </c>
      <c r="AU209" s="245" t="s">
        <v>86</v>
      </c>
      <c r="AV209" s="13" t="s">
        <v>84</v>
      </c>
      <c r="AW209" s="13" t="s">
        <v>34</v>
      </c>
      <c r="AX209" s="13" t="s">
        <v>76</v>
      </c>
      <c r="AY209" s="245" t="s">
        <v>124</v>
      </c>
    </row>
    <row r="210" s="14" customFormat="1">
      <c r="A210" s="14"/>
      <c r="B210" s="246"/>
      <c r="C210" s="247"/>
      <c r="D210" s="237" t="s">
        <v>135</v>
      </c>
      <c r="E210" s="248" t="s">
        <v>1</v>
      </c>
      <c r="F210" s="249" t="s">
        <v>225</v>
      </c>
      <c r="G210" s="247"/>
      <c r="H210" s="250">
        <v>65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6" t="s">
        <v>135</v>
      </c>
      <c r="AU210" s="256" t="s">
        <v>86</v>
      </c>
      <c r="AV210" s="14" t="s">
        <v>86</v>
      </c>
      <c r="AW210" s="14" t="s">
        <v>34</v>
      </c>
      <c r="AX210" s="14" t="s">
        <v>76</v>
      </c>
      <c r="AY210" s="256" t="s">
        <v>124</v>
      </c>
    </row>
    <row r="211" s="2" customFormat="1" ht="26.4" customHeight="1">
      <c r="A211" s="37"/>
      <c r="B211" s="38"/>
      <c r="C211" s="217" t="s">
        <v>226</v>
      </c>
      <c r="D211" s="217" t="s">
        <v>126</v>
      </c>
      <c r="E211" s="218" t="s">
        <v>227</v>
      </c>
      <c r="F211" s="219" t="s">
        <v>228</v>
      </c>
      <c r="G211" s="220" t="s">
        <v>148</v>
      </c>
      <c r="H211" s="221">
        <v>58</v>
      </c>
      <c r="I211" s="222"/>
      <c r="J211" s="223">
        <f>ROUND(I211*H211,2)</f>
        <v>0</v>
      </c>
      <c r="K211" s="219" t="s">
        <v>130</v>
      </c>
      <c r="L211" s="43"/>
      <c r="M211" s="224" t="s">
        <v>1</v>
      </c>
      <c r="N211" s="225" t="s">
        <v>41</v>
      </c>
      <c r="O211" s="90"/>
      <c r="P211" s="226">
        <f>O211*H211</f>
        <v>0</v>
      </c>
      <c r="Q211" s="226">
        <v>0</v>
      </c>
      <c r="R211" s="226">
        <f>Q211*H211</f>
        <v>0</v>
      </c>
      <c r="S211" s="226">
        <v>0.0453</v>
      </c>
      <c r="T211" s="227">
        <f>S211*H211</f>
        <v>2.6274000000000002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8" t="s">
        <v>131</v>
      </c>
      <c r="AT211" s="228" t="s">
        <v>126</v>
      </c>
      <c r="AU211" s="228" t="s">
        <v>86</v>
      </c>
      <c r="AY211" s="16" t="s">
        <v>124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6" t="s">
        <v>84</v>
      </c>
      <c r="BK211" s="229">
        <f>ROUND(I211*H211,2)</f>
        <v>0</v>
      </c>
      <c r="BL211" s="16" t="s">
        <v>131</v>
      </c>
      <c r="BM211" s="228" t="s">
        <v>229</v>
      </c>
    </row>
    <row r="212" s="2" customFormat="1">
      <c r="A212" s="37"/>
      <c r="B212" s="38"/>
      <c r="C212" s="39"/>
      <c r="D212" s="230" t="s">
        <v>133</v>
      </c>
      <c r="E212" s="39"/>
      <c r="F212" s="231" t="s">
        <v>230</v>
      </c>
      <c r="G212" s="39"/>
      <c r="H212" s="39"/>
      <c r="I212" s="232"/>
      <c r="J212" s="39"/>
      <c r="K212" s="39"/>
      <c r="L212" s="43"/>
      <c r="M212" s="233"/>
      <c r="N212" s="234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133</v>
      </c>
      <c r="AU212" s="16" t="s">
        <v>86</v>
      </c>
    </row>
    <row r="213" s="13" customFormat="1">
      <c r="A213" s="13"/>
      <c r="B213" s="235"/>
      <c r="C213" s="236"/>
      <c r="D213" s="237" t="s">
        <v>135</v>
      </c>
      <c r="E213" s="238" t="s">
        <v>1</v>
      </c>
      <c r="F213" s="239" t="s">
        <v>136</v>
      </c>
      <c r="G213" s="236"/>
      <c r="H213" s="238" t="s">
        <v>1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5" t="s">
        <v>135</v>
      </c>
      <c r="AU213" s="245" t="s">
        <v>86</v>
      </c>
      <c r="AV213" s="13" t="s">
        <v>84</v>
      </c>
      <c r="AW213" s="13" t="s">
        <v>34</v>
      </c>
      <c r="AX213" s="13" t="s">
        <v>76</v>
      </c>
      <c r="AY213" s="245" t="s">
        <v>124</v>
      </c>
    </row>
    <row r="214" s="13" customFormat="1">
      <c r="A214" s="13"/>
      <c r="B214" s="235"/>
      <c r="C214" s="236"/>
      <c r="D214" s="237" t="s">
        <v>135</v>
      </c>
      <c r="E214" s="238" t="s">
        <v>1</v>
      </c>
      <c r="F214" s="239" t="s">
        <v>137</v>
      </c>
      <c r="G214" s="236"/>
      <c r="H214" s="238" t="s">
        <v>1</v>
      </c>
      <c r="I214" s="240"/>
      <c r="J214" s="236"/>
      <c r="K214" s="236"/>
      <c r="L214" s="241"/>
      <c r="M214" s="242"/>
      <c r="N214" s="243"/>
      <c r="O214" s="243"/>
      <c r="P214" s="243"/>
      <c r="Q214" s="243"/>
      <c r="R214" s="243"/>
      <c r="S214" s="243"/>
      <c r="T214" s="24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5" t="s">
        <v>135</v>
      </c>
      <c r="AU214" s="245" t="s">
        <v>86</v>
      </c>
      <c r="AV214" s="13" t="s">
        <v>84</v>
      </c>
      <c r="AW214" s="13" t="s">
        <v>34</v>
      </c>
      <c r="AX214" s="13" t="s">
        <v>76</v>
      </c>
      <c r="AY214" s="245" t="s">
        <v>124</v>
      </c>
    </row>
    <row r="215" s="14" customFormat="1">
      <c r="A215" s="14"/>
      <c r="B215" s="246"/>
      <c r="C215" s="247"/>
      <c r="D215" s="237" t="s">
        <v>135</v>
      </c>
      <c r="E215" s="248" t="s">
        <v>1</v>
      </c>
      <c r="F215" s="249" t="s">
        <v>206</v>
      </c>
      <c r="G215" s="247"/>
      <c r="H215" s="250">
        <v>58</v>
      </c>
      <c r="I215" s="251"/>
      <c r="J215" s="247"/>
      <c r="K215" s="247"/>
      <c r="L215" s="252"/>
      <c r="M215" s="253"/>
      <c r="N215" s="254"/>
      <c r="O215" s="254"/>
      <c r="P215" s="254"/>
      <c r="Q215" s="254"/>
      <c r="R215" s="254"/>
      <c r="S215" s="254"/>
      <c r="T215" s="25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6" t="s">
        <v>135</v>
      </c>
      <c r="AU215" s="256" t="s">
        <v>86</v>
      </c>
      <c r="AV215" s="14" t="s">
        <v>86</v>
      </c>
      <c r="AW215" s="14" t="s">
        <v>34</v>
      </c>
      <c r="AX215" s="14" t="s">
        <v>76</v>
      </c>
      <c r="AY215" s="256" t="s">
        <v>124</v>
      </c>
    </row>
    <row r="216" s="2" customFormat="1" ht="26.4" customHeight="1">
      <c r="A216" s="37"/>
      <c r="B216" s="38"/>
      <c r="C216" s="217" t="s">
        <v>231</v>
      </c>
      <c r="D216" s="217" t="s">
        <v>126</v>
      </c>
      <c r="E216" s="218" t="s">
        <v>232</v>
      </c>
      <c r="F216" s="219" t="s">
        <v>233</v>
      </c>
      <c r="G216" s="220" t="s">
        <v>234</v>
      </c>
      <c r="H216" s="221">
        <v>27</v>
      </c>
      <c r="I216" s="222"/>
      <c r="J216" s="223">
        <f>ROUND(I216*H216,2)</f>
        <v>0</v>
      </c>
      <c r="K216" s="219" t="s">
        <v>130</v>
      </c>
      <c r="L216" s="43"/>
      <c r="M216" s="224" t="s">
        <v>1</v>
      </c>
      <c r="N216" s="225" t="s">
        <v>41</v>
      </c>
      <c r="O216" s="90"/>
      <c r="P216" s="226">
        <f>O216*H216</f>
        <v>0</v>
      </c>
      <c r="Q216" s="226">
        <v>0</v>
      </c>
      <c r="R216" s="226">
        <f>Q216*H216</f>
        <v>0</v>
      </c>
      <c r="S216" s="226">
        <v>0.16800000000000001</v>
      </c>
      <c r="T216" s="227">
        <f>S216*H216</f>
        <v>4.5360000000000005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8" t="s">
        <v>131</v>
      </c>
      <c r="AT216" s="228" t="s">
        <v>126</v>
      </c>
      <c r="AU216" s="228" t="s">
        <v>86</v>
      </c>
      <c r="AY216" s="16" t="s">
        <v>124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6" t="s">
        <v>84</v>
      </c>
      <c r="BK216" s="229">
        <f>ROUND(I216*H216,2)</f>
        <v>0</v>
      </c>
      <c r="BL216" s="16" t="s">
        <v>131</v>
      </c>
      <c r="BM216" s="228" t="s">
        <v>235</v>
      </c>
    </row>
    <row r="217" s="2" customFormat="1">
      <c r="A217" s="37"/>
      <c r="B217" s="38"/>
      <c r="C217" s="39"/>
      <c r="D217" s="230" t="s">
        <v>133</v>
      </c>
      <c r="E217" s="39"/>
      <c r="F217" s="231" t="s">
        <v>236</v>
      </c>
      <c r="G217" s="39"/>
      <c r="H217" s="39"/>
      <c r="I217" s="232"/>
      <c r="J217" s="39"/>
      <c r="K217" s="39"/>
      <c r="L217" s="43"/>
      <c r="M217" s="233"/>
      <c r="N217" s="234"/>
      <c r="O217" s="90"/>
      <c r="P217" s="90"/>
      <c r="Q217" s="90"/>
      <c r="R217" s="90"/>
      <c r="S217" s="90"/>
      <c r="T217" s="91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133</v>
      </c>
      <c r="AU217" s="16" t="s">
        <v>86</v>
      </c>
    </row>
    <row r="218" s="13" customFormat="1">
      <c r="A218" s="13"/>
      <c r="B218" s="235"/>
      <c r="C218" s="236"/>
      <c r="D218" s="237" t="s">
        <v>135</v>
      </c>
      <c r="E218" s="238" t="s">
        <v>1</v>
      </c>
      <c r="F218" s="239" t="s">
        <v>136</v>
      </c>
      <c r="G218" s="236"/>
      <c r="H218" s="238" t="s">
        <v>1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5" t="s">
        <v>135</v>
      </c>
      <c r="AU218" s="245" t="s">
        <v>86</v>
      </c>
      <c r="AV218" s="13" t="s">
        <v>84</v>
      </c>
      <c r="AW218" s="13" t="s">
        <v>34</v>
      </c>
      <c r="AX218" s="13" t="s">
        <v>76</v>
      </c>
      <c r="AY218" s="245" t="s">
        <v>124</v>
      </c>
    </row>
    <row r="219" s="13" customFormat="1">
      <c r="A219" s="13"/>
      <c r="B219" s="235"/>
      <c r="C219" s="236"/>
      <c r="D219" s="237" t="s">
        <v>135</v>
      </c>
      <c r="E219" s="238" t="s">
        <v>1</v>
      </c>
      <c r="F219" s="239" t="s">
        <v>137</v>
      </c>
      <c r="G219" s="236"/>
      <c r="H219" s="238" t="s">
        <v>1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5" t="s">
        <v>135</v>
      </c>
      <c r="AU219" s="245" t="s">
        <v>86</v>
      </c>
      <c r="AV219" s="13" t="s">
        <v>84</v>
      </c>
      <c r="AW219" s="13" t="s">
        <v>34</v>
      </c>
      <c r="AX219" s="13" t="s">
        <v>76</v>
      </c>
      <c r="AY219" s="245" t="s">
        <v>124</v>
      </c>
    </row>
    <row r="220" s="14" customFormat="1">
      <c r="A220" s="14"/>
      <c r="B220" s="246"/>
      <c r="C220" s="247"/>
      <c r="D220" s="237" t="s">
        <v>135</v>
      </c>
      <c r="E220" s="248" t="s">
        <v>1</v>
      </c>
      <c r="F220" s="249" t="s">
        <v>237</v>
      </c>
      <c r="G220" s="247"/>
      <c r="H220" s="250">
        <v>27</v>
      </c>
      <c r="I220" s="251"/>
      <c r="J220" s="247"/>
      <c r="K220" s="247"/>
      <c r="L220" s="252"/>
      <c r="M220" s="253"/>
      <c r="N220" s="254"/>
      <c r="O220" s="254"/>
      <c r="P220" s="254"/>
      <c r="Q220" s="254"/>
      <c r="R220" s="254"/>
      <c r="S220" s="254"/>
      <c r="T220" s="25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6" t="s">
        <v>135</v>
      </c>
      <c r="AU220" s="256" t="s">
        <v>86</v>
      </c>
      <c r="AV220" s="14" t="s">
        <v>86</v>
      </c>
      <c r="AW220" s="14" t="s">
        <v>34</v>
      </c>
      <c r="AX220" s="14" t="s">
        <v>76</v>
      </c>
      <c r="AY220" s="256" t="s">
        <v>124</v>
      </c>
    </row>
    <row r="221" s="2" customFormat="1" ht="26.4" customHeight="1">
      <c r="A221" s="37"/>
      <c r="B221" s="38"/>
      <c r="C221" s="217" t="s">
        <v>238</v>
      </c>
      <c r="D221" s="217" t="s">
        <v>126</v>
      </c>
      <c r="E221" s="218" t="s">
        <v>239</v>
      </c>
      <c r="F221" s="219" t="s">
        <v>240</v>
      </c>
      <c r="G221" s="220" t="s">
        <v>234</v>
      </c>
      <c r="H221" s="221">
        <v>24</v>
      </c>
      <c r="I221" s="222"/>
      <c r="J221" s="223">
        <f>ROUND(I221*H221,2)</f>
        <v>0</v>
      </c>
      <c r="K221" s="219" t="s">
        <v>130</v>
      </c>
      <c r="L221" s="43"/>
      <c r="M221" s="224" t="s">
        <v>1</v>
      </c>
      <c r="N221" s="225" t="s">
        <v>41</v>
      </c>
      <c r="O221" s="90"/>
      <c r="P221" s="226">
        <f>O221*H221</f>
        <v>0</v>
      </c>
      <c r="Q221" s="226">
        <v>0</v>
      </c>
      <c r="R221" s="226">
        <f>Q221*H221</f>
        <v>0</v>
      </c>
      <c r="S221" s="226">
        <v>0.16500000000000001</v>
      </c>
      <c r="T221" s="227">
        <f>S221*H221</f>
        <v>3.96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8" t="s">
        <v>131</v>
      </c>
      <c r="AT221" s="228" t="s">
        <v>126</v>
      </c>
      <c r="AU221" s="228" t="s">
        <v>86</v>
      </c>
      <c r="AY221" s="16" t="s">
        <v>124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6" t="s">
        <v>84</v>
      </c>
      <c r="BK221" s="229">
        <f>ROUND(I221*H221,2)</f>
        <v>0</v>
      </c>
      <c r="BL221" s="16" t="s">
        <v>131</v>
      </c>
      <c r="BM221" s="228" t="s">
        <v>241</v>
      </c>
    </row>
    <row r="222" s="2" customFormat="1">
      <c r="A222" s="37"/>
      <c r="B222" s="38"/>
      <c r="C222" s="39"/>
      <c r="D222" s="230" t="s">
        <v>133</v>
      </c>
      <c r="E222" s="39"/>
      <c r="F222" s="231" t="s">
        <v>242</v>
      </c>
      <c r="G222" s="39"/>
      <c r="H222" s="39"/>
      <c r="I222" s="232"/>
      <c r="J222" s="39"/>
      <c r="K222" s="39"/>
      <c r="L222" s="43"/>
      <c r="M222" s="233"/>
      <c r="N222" s="234"/>
      <c r="O222" s="90"/>
      <c r="P222" s="90"/>
      <c r="Q222" s="90"/>
      <c r="R222" s="90"/>
      <c r="S222" s="90"/>
      <c r="T222" s="91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133</v>
      </c>
      <c r="AU222" s="16" t="s">
        <v>86</v>
      </c>
    </row>
    <row r="223" s="13" customFormat="1">
      <c r="A223" s="13"/>
      <c r="B223" s="235"/>
      <c r="C223" s="236"/>
      <c r="D223" s="237" t="s">
        <v>135</v>
      </c>
      <c r="E223" s="238" t="s">
        <v>1</v>
      </c>
      <c r="F223" s="239" t="s">
        <v>136</v>
      </c>
      <c r="G223" s="236"/>
      <c r="H223" s="238" t="s">
        <v>1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5" t="s">
        <v>135</v>
      </c>
      <c r="AU223" s="245" t="s">
        <v>86</v>
      </c>
      <c r="AV223" s="13" t="s">
        <v>84</v>
      </c>
      <c r="AW223" s="13" t="s">
        <v>34</v>
      </c>
      <c r="AX223" s="13" t="s">
        <v>76</v>
      </c>
      <c r="AY223" s="245" t="s">
        <v>124</v>
      </c>
    </row>
    <row r="224" s="13" customFormat="1">
      <c r="A224" s="13"/>
      <c r="B224" s="235"/>
      <c r="C224" s="236"/>
      <c r="D224" s="237" t="s">
        <v>135</v>
      </c>
      <c r="E224" s="238" t="s">
        <v>1</v>
      </c>
      <c r="F224" s="239" t="s">
        <v>137</v>
      </c>
      <c r="G224" s="236"/>
      <c r="H224" s="238" t="s">
        <v>1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5" t="s">
        <v>135</v>
      </c>
      <c r="AU224" s="245" t="s">
        <v>86</v>
      </c>
      <c r="AV224" s="13" t="s">
        <v>84</v>
      </c>
      <c r="AW224" s="13" t="s">
        <v>34</v>
      </c>
      <c r="AX224" s="13" t="s">
        <v>76</v>
      </c>
      <c r="AY224" s="245" t="s">
        <v>124</v>
      </c>
    </row>
    <row r="225" s="14" customFormat="1">
      <c r="A225" s="14"/>
      <c r="B225" s="246"/>
      <c r="C225" s="247"/>
      <c r="D225" s="237" t="s">
        <v>135</v>
      </c>
      <c r="E225" s="248" t="s">
        <v>1</v>
      </c>
      <c r="F225" s="249" t="s">
        <v>243</v>
      </c>
      <c r="G225" s="247"/>
      <c r="H225" s="250">
        <v>24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6" t="s">
        <v>135</v>
      </c>
      <c r="AU225" s="256" t="s">
        <v>86</v>
      </c>
      <c r="AV225" s="14" t="s">
        <v>86</v>
      </c>
      <c r="AW225" s="14" t="s">
        <v>34</v>
      </c>
      <c r="AX225" s="14" t="s">
        <v>76</v>
      </c>
      <c r="AY225" s="256" t="s">
        <v>124</v>
      </c>
    </row>
    <row r="226" s="12" customFormat="1" ht="22.8" customHeight="1">
      <c r="A226" s="12"/>
      <c r="B226" s="201"/>
      <c r="C226" s="202"/>
      <c r="D226" s="203" t="s">
        <v>75</v>
      </c>
      <c r="E226" s="215" t="s">
        <v>244</v>
      </c>
      <c r="F226" s="215" t="s">
        <v>245</v>
      </c>
      <c r="G226" s="202"/>
      <c r="H226" s="202"/>
      <c r="I226" s="205"/>
      <c r="J226" s="216">
        <f>BK226</f>
        <v>0</v>
      </c>
      <c r="K226" s="202"/>
      <c r="L226" s="207"/>
      <c r="M226" s="208"/>
      <c r="N226" s="209"/>
      <c r="O226" s="209"/>
      <c r="P226" s="210">
        <f>SUM(P227:P246)</f>
        <v>0</v>
      </c>
      <c r="Q226" s="209"/>
      <c r="R226" s="210">
        <f>SUM(R227:R246)</f>
        <v>0.001392</v>
      </c>
      <c r="S226" s="209"/>
      <c r="T226" s="211">
        <f>SUM(T227:T246)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2" t="s">
        <v>84</v>
      </c>
      <c r="AT226" s="213" t="s">
        <v>75</v>
      </c>
      <c r="AU226" s="213" t="s">
        <v>84</v>
      </c>
      <c r="AY226" s="212" t="s">
        <v>124</v>
      </c>
      <c r="BK226" s="214">
        <f>SUM(BK227:BK246)</f>
        <v>0</v>
      </c>
    </row>
    <row r="227" s="2" customFormat="1" ht="36" customHeight="1">
      <c r="A227" s="37"/>
      <c r="B227" s="38"/>
      <c r="C227" s="217" t="s">
        <v>244</v>
      </c>
      <c r="D227" s="217" t="s">
        <v>126</v>
      </c>
      <c r="E227" s="218" t="s">
        <v>246</v>
      </c>
      <c r="F227" s="219" t="s">
        <v>247</v>
      </c>
      <c r="G227" s="220" t="s">
        <v>129</v>
      </c>
      <c r="H227" s="221">
        <v>116</v>
      </c>
      <c r="I227" s="222"/>
      <c r="J227" s="223">
        <f>ROUND(I227*H227,2)</f>
        <v>0</v>
      </c>
      <c r="K227" s="219" t="s">
        <v>130</v>
      </c>
      <c r="L227" s="43"/>
      <c r="M227" s="224" t="s">
        <v>1</v>
      </c>
      <c r="N227" s="225" t="s">
        <v>41</v>
      </c>
      <c r="O227" s="90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8" t="s">
        <v>131</v>
      </c>
      <c r="AT227" s="228" t="s">
        <v>126</v>
      </c>
      <c r="AU227" s="228" t="s">
        <v>86</v>
      </c>
      <c r="AY227" s="16" t="s">
        <v>124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6" t="s">
        <v>84</v>
      </c>
      <c r="BK227" s="229">
        <f>ROUND(I227*H227,2)</f>
        <v>0</v>
      </c>
      <c r="BL227" s="16" t="s">
        <v>131</v>
      </c>
      <c r="BM227" s="228" t="s">
        <v>248</v>
      </c>
    </row>
    <row r="228" s="2" customFormat="1">
      <c r="A228" s="37"/>
      <c r="B228" s="38"/>
      <c r="C228" s="39"/>
      <c r="D228" s="230" t="s">
        <v>133</v>
      </c>
      <c r="E228" s="39"/>
      <c r="F228" s="231" t="s">
        <v>249</v>
      </c>
      <c r="G228" s="39"/>
      <c r="H228" s="39"/>
      <c r="I228" s="232"/>
      <c r="J228" s="39"/>
      <c r="K228" s="39"/>
      <c r="L228" s="43"/>
      <c r="M228" s="233"/>
      <c r="N228" s="234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133</v>
      </c>
      <c r="AU228" s="16" t="s">
        <v>86</v>
      </c>
    </row>
    <row r="229" s="13" customFormat="1">
      <c r="A229" s="13"/>
      <c r="B229" s="235"/>
      <c r="C229" s="236"/>
      <c r="D229" s="237" t="s">
        <v>135</v>
      </c>
      <c r="E229" s="238" t="s">
        <v>1</v>
      </c>
      <c r="F229" s="239" t="s">
        <v>136</v>
      </c>
      <c r="G229" s="236"/>
      <c r="H229" s="238" t="s">
        <v>1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5" t="s">
        <v>135</v>
      </c>
      <c r="AU229" s="245" t="s">
        <v>86</v>
      </c>
      <c r="AV229" s="13" t="s">
        <v>84</v>
      </c>
      <c r="AW229" s="13" t="s">
        <v>34</v>
      </c>
      <c r="AX229" s="13" t="s">
        <v>76</v>
      </c>
      <c r="AY229" s="245" t="s">
        <v>124</v>
      </c>
    </row>
    <row r="230" s="13" customFormat="1">
      <c r="A230" s="13"/>
      <c r="B230" s="235"/>
      <c r="C230" s="236"/>
      <c r="D230" s="237" t="s">
        <v>135</v>
      </c>
      <c r="E230" s="238" t="s">
        <v>1</v>
      </c>
      <c r="F230" s="239" t="s">
        <v>137</v>
      </c>
      <c r="G230" s="236"/>
      <c r="H230" s="238" t="s">
        <v>1</v>
      </c>
      <c r="I230" s="240"/>
      <c r="J230" s="236"/>
      <c r="K230" s="236"/>
      <c r="L230" s="241"/>
      <c r="M230" s="242"/>
      <c r="N230" s="243"/>
      <c r="O230" s="243"/>
      <c r="P230" s="243"/>
      <c r="Q230" s="243"/>
      <c r="R230" s="243"/>
      <c r="S230" s="243"/>
      <c r="T230" s="24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5" t="s">
        <v>135</v>
      </c>
      <c r="AU230" s="245" t="s">
        <v>86</v>
      </c>
      <c r="AV230" s="13" t="s">
        <v>84</v>
      </c>
      <c r="AW230" s="13" t="s">
        <v>34</v>
      </c>
      <c r="AX230" s="13" t="s">
        <v>76</v>
      </c>
      <c r="AY230" s="245" t="s">
        <v>124</v>
      </c>
    </row>
    <row r="231" s="13" customFormat="1">
      <c r="A231" s="13"/>
      <c r="B231" s="235"/>
      <c r="C231" s="236"/>
      <c r="D231" s="237" t="s">
        <v>135</v>
      </c>
      <c r="E231" s="238" t="s">
        <v>1</v>
      </c>
      <c r="F231" s="239" t="s">
        <v>250</v>
      </c>
      <c r="G231" s="236"/>
      <c r="H231" s="238" t="s">
        <v>1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5" t="s">
        <v>135</v>
      </c>
      <c r="AU231" s="245" t="s">
        <v>86</v>
      </c>
      <c r="AV231" s="13" t="s">
        <v>84</v>
      </c>
      <c r="AW231" s="13" t="s">
        <v>34</v>
      </c>
      <c r="AX231" s="13" t="s">
        <v>76</v>
      </c>
      <c r="AY231" s="245" t="s">
        <v>124</v>
      </c>
    </row>
    <row r="232" s="14" customFormat="1">
      <c r="A232" s="14"/>
      <c r="B232" s="246"/>
      <c r="C232" s="247"/>
      <c r="D232" s="237" t="s">
        <v>135</v>
      </c>
      <c r="E232" s="248" t="s">
        <v>1</v>
      </c>
      <c r="F232" s="249" t="s">
        <v>138</v>
      </c>
      <c r="G232" s="247"/>
      <c r="H232" s="250">
        <v>116</v>
      </c>
      <c r="I232" s="251"/>
      <c r="J232" s="247"/>
      <c r="K232" s="247"/>
      <c r="L232" s="252"/>
      <c r="M232" s="253"/>
      <c r="N232" s="254"/>
      <c r="O232" s="254"/>
      <c r="P232" s="254"/>
      <c r="Q232" s="254"/>
      <c r="R232" s="254"/>
      <c r="S232" s="254"/>
      <c r="T232" s="25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6" t="s">
        <v>135</v>
      </c>
      <c r="AU232" s="256" t="s">
        <v>86</v>
      </c>
      <c r="AV232" s="14" t="s">
        <v>86</v>
      </c>
      <c r="AW232" s="14" t="s">
        <v>34</v>
      </c>
      <c r="AX232" s="14" t="s">
        <v>76</v>
      </c>
      <c r="AY232" s="256" t="s">
        <v>124</v>
      </c>
    </row>
    <row r="233" s="2" customFormat="1" ht="26.4" customHeight="1">
      <c r="A233" s="37"/>
      <c r="B233" s="38"/>
      <c r="C233" s="217" t="s">
        <v>251</v>
      </c>
      <c r="D233" s="217" t="s">
        <v>126</v>
      </c>
      <c r="E233" s="218" t="s">
        <v>252</v>
      </c>
      <c r="F233" s="219" t="s">
        <v>253</v>
      </c>
      <c r="G233" s="220" t="s">
        <v>129</v>
      </c>
      <c r="H233" s="221">
        <v>116</v>
      </c>
      <c r="I233" s="222"/>
      <c r="J233" s="223">
        <f>ROUND(I233*H233,2)</f>
        <v>0</v>
      </c>
      <c r="K233" s="219" t="s">
        <v>130</v>
      </c>
      <c r="L233" s="43"/>
      <c r="M233" s="224" t="s">
        <v>1</v>
      </c>
      <c r="N233" s="225" t="s">
        <v>41</v>
      </c>
      <c r="O233" s="90"/>
      <c r="P233" s="226">
        <f>O233*H233</f>
        <v>0</v>
      </c>
      <c r="Q233" s="226">
        <v>0</v>
      </c>
      <c r="R233" s="226">
        <f>Q233*H233</f>
        <v>0</v>
      </c>
      <c r="S233" s="226">
        <v>0</v>
      </c>
      <c r="T233" s="227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8" t="s">
        <v>131</v>
      </c>
      <c r="AT233" s="228" t="s">
        <v>126</v>
      </c>
      <c r="AU233" s="228" t="s">
        <v>86</v>
      </c>
      <c r="AY233" s="16" t="s">
        <v>124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6" t="s">
        <v>84</v>
      </c>
      <c r="BK233" s="229">
        <f>ROUND(I233*H233,2)</f>
        <v>0</v>
      </c>
      <c r="BL233" s="16" t="s">
        <v>131</v>
      </c>
      <c r="BM233" s="228" t="s">
        <v>254</v>
      </c>
    </row>
    <row r="234" s="2" customFormat="1">
      <c r="A234" s="37"/>
      <c r="B234" s="38"/>
      <c r="C234" s="39"/>
      <c r="D234" s="230" t="s">
        <v>133</v>
      </c>
      <c r="E234" s="39"/>
      <c r="F234" s="231" t="s">
        <v>255</v>
      </c>
      <c r="G234" s="39"/>
      <c r="H234" s="39"/>
      <c r="I234" s="232"/>
      <c r="J234" s="39"/>
      <c r="K234" s="39"/>
      <c r="L234" s="43"/>
      <c r="M234" s="233"/>
      <c r="N234" s="234"/>
      <c r="O234" s="90"/>
      <c r="P234" s="90"/>
      <c r="Q234" s="90"/>
      <c r="R234" s="90"/>
      <c r="S234" s="90"/>
      <c r="T234" s="91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133</v>
      </c>
      <c r="AU234" s="16" t="s">
        <v>86</v>
      </c>
    </row>
    <row r="235" s="13" customFormat="1">
      <c r="A235" s="13"/>
      <c r="B235" s="235"/>
      <c r="C235" s="236"/>
      <c r="D235" s="237" t="s">
        <v>135</v>
      </c>
      <c r="E235" s="238" t="s">
        <v>1</v>
      </c>
      <c r="F235" s="239" t="s">
        <v>136</v>
      </c>
      <c r="G235" s="236"/>
      <c r="H235" s="238" t="s">
        <v>1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5" t="s">
        <v>135</v>
      </c>
      <c r="AU235" s="245" t="s">
        <v>86</v>
      </c>
      <c r="AV235" s="13" t="s">
        <v>84</v>
      </c>
      <c r="AW235" s="13" t="s">
        <v>34</v>
      </c>
      <c r="AX235" s="13" t="s">
        <v>76</v>
      </c>
      <c r="AY235" s="245" t="s">
        <v>124</v>
      </c>
    </row>
    <row r="236" s="13" customFormat="1">
      <c r="A236" s="13"/>
      <c r="B236" s="235"/>
      <c r="C236" s="236"/>
      <c r="D236" s="237" t="s">
        <v>135</v>
      </c>
      <c r="E236" s="238" t="s">
        <v>1</v>
      </c>
      <c r="F236" s="239" t="s">
        <v>137</v>
      </c>
      <c r="G236" s="236"/>
      <c r="H236" s="238" t="s">
        <v>1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5" t="s">
        <v>135</v>
      </c>
      <c r="AU236" s="245" t="s">
        <v>86</v>
      </c>
      <c r="AV236" s="13" t="s">
        <v>84</v>
      </c>
      <c r="AW236" s="13" t="s">
        <v>34</v>
      </c>
      <c r="AX236" s="13" t="s">
        <v>76</v>
      </c>
      <c r="AY236" s="245" t="s">
        <v>124</v>
      </c>
    </row>
    <row r="237" s="13" customFormat="1">
      <c r="A237" s="13"/>
      <c r="B237" s="235"/>
      <c r="C237" s="236"/>
      <c r="D237" s="237" t="s">
        <v>135</v>
      </c>
      <c r="E237" s="238" t="s">
        <v>1</v>
      </c>
      <c r="F237" s="239" t="s">
        <v>250</v>
      </c>
      <c r="G237" s="236"/>
      <c r="H237" s="238" t="s">
        <v>1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5" t="s">
        <v>135</v>
      </c>
      <c r="AU237" s="245" t="s">
        <v>86</v>
      </c>
      <c r="AV237" s="13" t="s">
        <v>84</v>
      </c>
      <c r="AW237" s="13" t="s">
        <v>34</v>
      </c>
      <c r="AX237" s="13" t="s">
        <v>76</v>
      </c>
      <c r="AY237" s="245" t="s">
        <v>124</v>
      </c>
    </row>
    <row r="238" s="14" customFormat="1">
      <c r="A238" s="14"/>
      <c r="B238" s="246"/>
      <c r="C238" s="247"/>
      <c r="D238" s="237" t="s">
        <v>135</v>
      </c>
      <c r="E238" s="248" t="s">
        <v>1</v>
      </c>
      <c r="F238" s="249" t="s">
        <v>138</v>
      </c>
      <c r="G238" s="247"/>
      <c r="H238" s="250">
        <v>116</v>
      </c>
      <c r="I238" s="251"/>
      <c r="J238" s="247"/>
      <c r="K238" s="247"/>
      <c r="L238" s="252"/>
      <c r="M238" s="253"/>
      <c r="N238" s="254"/>
      <c r="O238" s="254"/>
      <c r="P238" s="254"/>
      <c r="Q238" s="254"/>
      <c r="R238" s="254"/>
      <c r="S238" s="254"/>
      <c r="T238" s="25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6" t="s">
        <v>135</v>
      </c>
      <c r="AU238" s="256" t="s">
        <v>86</v>
      </c>
      <c r="AV238" s="14" t="s">
        <v>86</v>
      </c>
      <c r="AW238" s="14" t="s">
        <v>34</v>
      </c>
      <c r="AX238" s="14" t="s">
        <v>76</v>
      </c>
      <c r="AY238" s="256" t="s">
        <v>124</v>
      </c>
    </row>
    <row r="239" s="2" customFormat="1" ht="16.5" customHeight="1">
      <c r="A239" s="37"/>
      <c r="B239" s="38"/>
      <c r="C239" s="257" t="s">
        <v>256</v>
      </c>
      <c r="D239" s="257" t="s">
        <v>187</v>
      </c>
      <c r="E239" s="258" t="s">
        <v>257</v>
      </c>
      <c r="F239" s="259" t="s">
        <v>258</v>
      </c>
      <c r="G239" s="260" t="s">
        <v>259</v>
      </c>
      <c r="H239" s="261">
        <v>1.3919999999999999</v>
      </c>
      <c r="I239" s="262"/>
      <c r="J239" s="263">
        <f>ROUND(I239*H239,2)</f>
        <v>0</v>
      </c>
      <c r="K239" s="259" t="s">
        <v>130</v>
      </c>
      <c r="L239" s="264"/>
      <c r="M239" s="265" t="s">
        <v>1</v>
      </c>
      <c r="N239" s="266" t="s">
        <v>41</v>
      </c>
      <c r="O239" s="90"/>
      <c r="P239" s="226">
        <f>O239*H239</f>
        <v>0</v>
      </c>
      <c r="Q239" s="226">
        <v>0.001</v>
      </c>
      <c r="R239" s="226">
        <f>Q239*H239</f>
        <v>0.001392</v>
      </c>
      <c r="S239" s="226">
        <v>0</v>
      </c>
      <c r="T239" s="227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8" t="s">
        <v>179</v>
      </c>
      <c r="AT239" s="228" t="s">
        <v>187</v>
      </c>
      <c r="AU239" s="228" t="s">
        <v>86</v>
      </c>
      <c r="AY239" s="16" t="s">
        <v>124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6" t="s">
        <v>84</v>
      </c>
      <c r="BK239" s="229">
        <f>ROUND(I239*H239,2)</f>
        <v>0</v>
      </c>
      <c r="BL239" s="16" t="s">
        <v>131</v>
      </c>
      <c r="BM239" s="228" t="s">
        <v>260</v>
      </c>
    </row>
    <row r="240" s="14" customFormat="1">
      <c r="A240" s="14"/>
      <c r="B240" s="246"/>
      <c r="C240" s="247"/>
      <c r="D240" s="237" t="s">
        <v>135</v>
      </c>
      <c r="E240" s="247"/>
      <c r="F240" s="249" t="s">
        <v>261</v>
      </c>
      <c r="G240" s="247"/>
      <c r="H240" s="250">
        <v>1.3919999999999999</v>
      </c>
      <c r="I240" s="251"/>
      <c r="J240" s="247"/>
      <c r="K240" s="247"/>
      <c r="L240" s="252"/>
      <c r="M240" s="253"/>
      <c r="N240" s="254"/>
      <c r="O240" s="254"/>
      <c r="P240" s="254"/>
      <c r="Q240" s="254"/>
      <c r="R240" s="254"/>
      <c r="S240" s="254"/>
      <c r="T240" s="25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6" t="s">
        <v>135</v>
      </c>
      <c r="AU240" s="256" t="s">
        <v>86</v>
      </c>
      <c r="AV240" s="14" t="s">
        <v>86</v>
      </c>
      <c r="AW240" s="14" t="s">
        <v>4</v>
      </c>
      <c r="AX240" s="14" t="s">
        <v>84</v>
      </c>
      <c r="AY240" s="256" t="s">
        <v>124</v>
      </c>
    </row>
    <row r="241" s="2" customFormat="1" ht="26.4" customHeight="1">
      <c r="A241" s="37"/>
      <c r="B241" s="38"/>
      <c r="C241" s="217" t="s">
        <v>7</v>
      </c>
      <c r="D241" s="217" t="s">
        <v>126</v>
      </c>
      <c r="E241" s="218" t="s">
        <v>262</v>
      </c>
      <c r="F241" s="219" t="s">
        <v>263</v>
      </c>
      <c r="G241" s="220" t="s">
        <v>129</v>
      </c>
      <c r="H241" s="221">
        <v>116</v>
      </c>
      <c r="I241" s="222"/>
      <c r="J241" s="223">
        <f>ROUND(I241*H241,2)</f>
        <v>0</v>
      </c>
      <c r="K241" s="219" t="s">
        <v>130</v>
      </c>
      <c r="L241" s="43"/>
      <c r="M241" s="224" t="s">
        <v>1</v>
      </c>
      <c r="N241" s="225" t="s">
        <v>41</v>
      </c>
      <c r="O241" s="90"/>
      <c r="P241" s="226">
        <f>O241*H241</f>
        <v>0</v>
      </c>
      <c r="Q241" s="226">
        <v>0</v>
      </c>
      <c r="R241" s="226">
        <f>Q241*H241</f>
        <v>0</v>
      </c>
      <c r="S241" s="226">
        <v>0</v>
      </c>
      <c r="T241" s="227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8" t="s">
        <v>131</v>
      </c>
      <c r="AT241" s="228" t="s">
        <v>126</v>
      </c>
      <c r="AU241" s="228" t="s">
        <v>86</v>
      </c>
      <c r="AY241" s="16" t="s">
        <v>124</v>
      </c>
      <c r="BE241" s="229">
        <f>IF(N241="základní",J241,0)</f>
        <v>0</v>
      </c>
      <c r="BF241" s="229">
        <f>IF(N241="snížená",J241,0)</f>
        <v>0</v>
      </c>
      <c r="BG241" s="229">
        <f>IF(N241="zákl. přenesená",J241,0)</f>
        <v>0</v>
      </c>
      <c r="BH241" s="229">
        <f>IF(N241="sníž. přenesená",J241,0)</f>
        <v>0</v>
      </c>
      <c r="BI241" s="229">
        <f>IF(N241="nulová",J241,0)</f>
        <v>0</v>
      </c>
      <c r="BJ241" s="16" t="s">
        <v>84</v>
      </c>
      <c r="BK241" s="229">
        <f>ROUND(I241*H241,2)</f>
        <v>0</v>
      </c>
      <c r="BL241" s="16" t="s">
        <v>131</v>
      </c>
      <c r="BM241" s="228" t="s">
        <v>264</v>
      </c>
    </row>
    <row r="242" s="2" customFormat="1">
      <c r="A242" s="37"/>
      <c r="B242" s="38"/>
      <c r="C242" s="39"/>
      <c r="D242" s="230" t="s">
        <v>133</v>
      </c>
      <c r="E242" s="39"/>
      <c r="F242" s="231" t="s">
        <v>265</v>
      </c>
      <c r="G242" s="39"/>
      <c r="H242" s="39"/>
      <c r="I242" s="232"/>
      <c r="J242" s="39"/>
      <c r="K242" s="39"/>
      <c r="L242" s="43"/>
      <c r="M242" s="233"/>
      <c r="N242" s="234"/>
      <c r="O242" s="90"/>
      <c r="P242" s="90"/>
      <c r="Q242" s="90"/>
      <c r="R242" s="90"/>
      <c r="S242" s="90"/>
      <c r="T242" s="91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133</v>
      </c>
      <c r="AU242" s="16" t="s">
        <v>86</v>
      </c>
    </row>
    <row r="243" s="13" customFormat="1">
      <c r="A243" s="13"/>
      <c r="B243" s="235"/>
      <c r="C243" s="236"/>
      <c r="D243" s="237" t="s">
        <v>135</v>
      </c>
      <c r="E243" s="238" t="s">
        <v>1</v>
      </c>
      <c r="F243" s="239" t="s">
        <v>136</v>
      </c>
      <c r="G243" s="236"/>
      <c r="H243" s="238" t="s">
        <v>1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5" t="s">
        <v>135</v>
      </c>
      <c r="AU243" s="245" t="s">
        <v>86</v>
      </c>
      <c r="AV243" s="13" t="s">
        <v>84</v>
      </c>
      <c r="AW243" s="13" t="s">
        <v>34</v>
      </c>
      <c r="AX243" s="13" t="s">
        <v>76</v>
      </c>
      <c r="AY243" s="245" t="s">
        <v>124</v>
      </c>
    </row>
    <row r="244" s="13" customFormat="1">
      <c r="A244" s="13"/>
      <c r="B244" s="235"/>
      <c r="C244" s="236"/>
      <c r="D244" s="237" t="s">
        <v>135</v>
      </c>
      <c r="E244" s="238" t="s">
        <v>1</v>
      </c>
      <c r="F244" s="239" t="s">
        <v>137</v>
      </c>
      <c r="G244" s="236"/>
      <c r="H244" s="238" t="s">
        <v>1</v>
      </c>
      <c r="I244" s="240"/>
      <c r="J244" s="236"/>
      <c r="K244" s="236"/>
      <c r="L244" s="241"/>
      <c r="M244" s="242"/>
      <c r="N244" s="243"/>
      <c r="O244" s="243"/>
      <c r="P244" s="243"/>
      <c r="Q244" s="243"/>
      <c r="R244" s="243"/>
      <c r="S244" s="243"/>
      <c r="T244" s="24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5" t="s">
        <v>135</v>
      </c>
      <c r="AU244" s="245" t="s">
        <v>86</v>
      </c>
      <c r="AV244" s="13" t="s">
        <v>84</v>
      </c>
      <c r="AW244" s="13" t="s">
        <v>34</v>
      </c>
      <c r="AX244" s="13" t="s">
        <v>76</v>
      </c>
      <c r="AY244" s="245" t="s">
        <v>124</v>
      </c>
    </row>
    <row r="245" s="13" customFormat="1">
      <c r="A245" s="13"/>
      <c r="B245" s="235"/>
      <c r="C245" s="236"/>
      <c r="D245" s="237" t="s">
        <v>135</v>
      </c>
      <c r="E245" s="238" t="s">
        <v>1</v>
      </c>
      <c r="F245" s="239" t="s">
        <v>250</v>
      </c>
      <c r="G245" s="236"/>
      <c r="H245" s="238" t="s">
        <v>1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5" t="s">
        <v>135</v>
      </c>
      <c r="AU245" s="245" t="s">
        <v>86</v>
      </c>
      <c r="AV245" s="13" t="s">
        <v>84</v>
      </c>
      <c r="AW245" s="13" t="s">
        <v>34</v>
      </c>
      <c r="AX245" s="13" t="s">
        <v>76</v>
      </c>
      <c r="AY245" s="245" t="s">
        <v>124</v>
      </c>
    </row>
    <row r="246" s="14" customFormat="1">
      <c r="A246" s="14"/>
      <c r="B246" s="246"/>
      <c r="C246" s="247"/>
      <c r="D246" s="237" t="s">
        <v>135</v>
      </c>
      <c r="E246" s="248" t="s">
        <v>1</v>
      </c>
      <c r="F246" s="249" t="s">
        <v>138</v>
      </c>
      <c r="G246" s="247"/>
      <c r="H246" s="250">
        <v>116</v>
      </c>
      <c r="I246" s="251"/>
      <c r="J246" s="247"/>
      <c r="K246" s="247"/>
      <c r="L246" s="252"/>
      <c r="M246" s="253"/>
      <c r="N246" s="254"/>
      <c r="O246" s="254"/>
      <c r="P246" s="254"/>
      <c r="Q246" s="254"/>
      <c r="R246" s="254"/>
      <c r="S246" s="254"/>
      <c r="T246" s="25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6" t="s">
        <v>135</v>
      </c>
      <c r="AU246" s="256" t="s">
        <v>86</v>
      </c>
      <c r="AV246" s="14" t="s">
        <v>86</v>
      </c>
      <c r="AW246" s="14" t="s">
        <v>34</v>
      </c>
      <c r="AX246" s="14" t="s">
        <v>76</v>
      </c>
      <c r="AY246" s="256" t="s">
        <v>124</v>
      </c>
    </row>
    <row r="247" s="12" customFormat="1" ht="22.8" customHeight="1">
      <c r="A247" s="12"/>
      <c r="B247" s="201"/>
      <c r="C247" s="202"/>
      <c r="D247" s="203" t="s">
        <v>75</v>
      </c>
      <c r="E247" s="215" t="s">
        <v>145</v>
      </c>
      <c r="F247" s="215" t="s">
        <v>266</v>
      </c>
      <c r="G247" s="202"/>
      <c r="H247" s="202"/>
      <c r="I247" s="205"/>
      <c r="J247" s="216">
        <f>BK247</f>
        <v>0</v>
      </c>
      <c r="K247" s="202"/>
      <c r="L247" s="207"/>
      <c r="M247" s="208"/>
      <c r="N247" s="209"/>
      <c r="O247" s="209"/>
      <c r="P247" s="210">
        <f>SUM(P248:P323)</f>
        <v>0</v>
      </c>
      <c r="Q247" s="209"/>
      <c r="R247" s="210">
        <f>SUM(R248:R323)</f>
        <v>13.890434000000001</v>
      </c>
      <c r="S247" s="209"/>
      <c r="T247" s="211">
        <f>SUM(T248:T323)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2" t="s">
        <v>84</v>
      </c>
      <c r="AT247" s="213" t="s">
        <v>75</v>
      </c>
      <c r="AU247" s="213" t="s">
        <v>84</v>
      </c>
      <c r="AY247" s="212" t="s">
        <v>124</v>
      </c>
      <c r="BK247" s="214">
        <f>SUM(BK248:BK323)</f>
        <v>0</v>
      </c>
    </row>
    <row r="248" s="2" customFormat="1" ht="26.4" customHeight="1">
      <c r="A248" s="37"/>
      <c r="B248" s="38"/>
      <c r="C248" s="217" t="s">
        <v>267</v>
      </c>
      <c r="D248" s="217" t="s">
        <v>126</v>
      </c>
      <c r="E248" s="218" t="s">
        <v>268</v>
      </c>
      <c r="F248" s="219" t="s">
        <v>269</v>
      </c>
      <c r="G248" s="220" t="s">
        <v>234</v>
      </c>
      <c r="H248" s="221">
        <v>17</v>
      </c>
      <c r="I248" s="222"/>
      <c r="J248" s="223">
        <f>ROUND(I248*H248,2)</f>
        <v>0</v>
      </c>
      <c r="K248" s="219" t="s">
        <v>130</v>
      </c>
      <c r="L248" s="43"/>
      <c r="M248" s="224" t="s">
        <v>1</v>
      </c>
      <c r="N248" s="225" t="s">
        <v>41</v>
      </c>
      <c r="O248" s="90"/>
      <c r="P248" s="226">
        <f>O248*H248</f>
        <v>0</v>
      </c>
      <c r="Q248" s="226">
        <v>0.17488999999999999</v>
      </c>
      <c r="R248" s="226">
        <f>Q248*H248</f>
        <v>2.9731299999999998</v>
      </c>
      <c r="S248" s="226">
        <v>0</v>
      </c>
      <c r="T248" s="227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28" t="s">
        <v>131</v>
      </c>
      <c r="AT248" s="228" t="s">
        <v>126</v>
      </c>
      <c r="AU248" s="228" t="s">
        <v>86</v>
      </c>
      <c r="AY248" s="16" t="s">
        <v>124</v>
      </c>
      <c r="BE248" s="229">
        <f>IF(N248="základní",J248,0)</f>
        <v>0</v>
      </c>
      <c r="BF248" s="229">
        <f>IF(N248="snížená",J248,0)</f>
        <v>0</v>
      </c>
      <c r="BG248" s="229">
        <f>IF(N248="zákl. přenesená",J248,0)</f>
        <v>0</v>
      </c>
      <c r="BH248" s="229">
        <f>IF(N248="sníž. přenesená",J248,0)</f>
        <v>0</v>
      </c>
      <c r="BI248" s="229">
        <f>IF(N248="nulová",J248,0)</f>
        <v>0</v>
      </c>
      <c r="BJ248" s="16" t="s">
        <v>84</v>
      </c>
      <c r="BK248" s="229">
        <f>ROUND(I248*H248,2)</f>
        <v>0</v>
      </c>
      <c r="BL248" s="16" t="s">
        <v>131</v>
      </c>
      <c r="BM248" s="228" t="s">
        <v>270</v>
      </c>
    </row>
    <row r="249" s="2" customFormat="1">
      <c r="A249" s="37"/>
      <c r="B249" s="38"/>
      <c r="C249" s="39"/>
      <c r="D249" s="230" t="s">
        <v>133</v>
      </c>
      <c r="E249" s="39"/>
      <c r="F249" s="231" t="s">
        <v>271</v>
      </c>
      <c r="G249" s="39"/>
      <c r="H249" s="39"/>
      <c r="I249" s="232"/>
      <c r="J249" s="39"/>
      <c r="K249" s="39"/>
      <c r="L249" s="43"/>
      <c r="M249" s="233"/>
      <c r="N249" s="234"/>
      <c r="O249" s="90"/>
      <c r="P249" s="90"/>
      <c r="Q249" s="90"/>
      <c r="R249" s="90"/>
      <c r="S249" s="90"/>
      <c r="T249" s="91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133</v>
      </c>
      <c r="AU249" s="16" t="s">
        <v>86</v>
      </c>
    </row>
    <row r="250" s="2" customFormat="1" ht="40.8" customHeight="1">
      <c r="A250" s="37"/>
      <c r="B250" s="38"/>
      <c r="C250" s="257" t="s">
        <v>272</v>
      </c>
      <c r="D250" s="257" t="s">
        <v>187</v>
      </c>
      <c r="E250" s="258" t="s">
        <v>273</v>
      </c>
      <c r="F250" s="259" t="s">
        <v>274</v>
      </c>
      <c r="G250" s="260" t="s">
        <v>234</v>
      </c>
      <c r="H250" s="261">
        <v>17</v>
      </c>
      <c r="I250" s="262"/>
      <c r="J250" s="263">
        <f>ROUND(I250*H250,2)</f>
        <v>0</v>
      </c>
      <c r="K250" s="259" t="s">
        <v>130</v>
      </c>
      <c r="L250" s="264"/>
      <c r="M250" s="265" t="s">
        <v>1</v>
      </c>
      <c r="N250" s="266" t="s">
        <v>41</v>
      </c>
      <c r="O250" s="90"/>
      <c r="P250" s="226">
        <f>O250*H250</f>
        <v>0</v>
      </c>
      <c r="Q250" s="226">
        <v>0.0035999999999999999</v>
      </c>
      <c r="R250" s="226">
        <f>Q250*H250</f>
        <v>0.061199999999999997</v>
      </c>
      <c r="S250" s="226">
        <v>0</v>
      </c>
      <c r="T250" s="227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8" t="s">
        <v>179</v>
      </c>
      <c r="AT250" s="228" t="s">
        <v>187</v>
      </c>
      <c r="AU250" s="228" t="s">
        <v>86</v>
      </c>
      <c r="AY250" s="16" t="s">
        <v>124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6" t="s">
        <v>84</v>
      </c>
      <c r="BK250" s="229">
        <f>ROUND(I250*H250,2)</f>
        <v>0</v>
      </c>
      <c r="BL250" s="16" t="s">
        <v>131</v>
      </c>
      <c r="BM250" s="228" t="s">
        <v>275</v>
      </c>
    </row>
    <row r="251" s="13" customFormat="1">
      <c r="A251" s="13"/>
      <c r="B251" s="235"/>
      <c r="C251" s="236"/>
      <c r="D251" s="237" t="s">
        <v>135</v>
      </c>
      <c r="E251" s="238" t="s">
        <v>1</v>
      </c>
      <c r="F251" s="239" t="s">
        <v>276</v>
      </c>
      <c r="G251" s="236"/>
      <c r="H251" s="238" t="s">
        <v>1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5" t="s">
        <v>135</v>
      </c>
      <c r="AU251" s="245" t="s">
        <v>86</v>
      </c>
      <c r="AV251" s="13" t="s">
        <v>84</v>
      </c>
      <c r="AW251" s="13" t="s">
        <v>34</v>
      </c>
      <c r="AX251" s="13" t="s">
        <v>76</v>
      </c>
      <c r="AY251" s="245" t="s">
        <v>124</v>
      </c>
    </row>
    <row r="252" s="13" customFormat="1">
      <c r="A252" s="13"/>
      <c r="B252" s="235"/>
      <c r="C252" s="236"/>
      <c r="D252" s="237" t="s">
        <v>135</v>
      </c>
      <c r="E252" s="238" t="s">
        <v>1</v>
      </c>
      <c r="F252" s="239" t="s">
        <v>137</v>
      </c>
      <c r="G252" s="236"/>
      <c r="H252" s="238" t="s">
        <v>1</v>
      </c>
      <c r="I252" s="240"/>
      <c r="J252" s="236"/>
      <c r="K252" s="236"/>
      <c r="L252" s="241"/>
      <c r="M252" s="242"/>
      <c r="N252" s="243"/>
      <c r="O252" s="243"/>
      <c r="P252" s="243"/>
      <c r="Q252" s="243"/>
      <c r="R252" s="243"/>
      <c r="S252" s="243"/>
      <c r="T252" s="24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5" t="s">
        <v>135</v>
      </c>
      <c r="AU252" s="245" t="s">
        <v>86</v>
      </c>
      <c r="AV252" s="13" t="s">
        <v>84</v>
      </c>
      <c r="AW252" s="13" t="s">
        <v>34</v>
      </c>
      <c r="AX252" s="13" t="s">
        <v>76</v>
      </c>
      <c r="AY252" s="245" t="s">
        <v>124</v>
      </c>
    </row>
    <row r="253" s="14" customFormat="1">
      <c r="A253" s="14"/>
      <c r="B253" s="246"/>
      <c r="C253" s="247"/>
      <c r="D253" s="237" t="s">
        <v>135</v>
      </c>
      <c r="E253" s="248" t="s">
        <v>1</v>
      </c>
      <c r="F253" s="249" t="s">
        <v>277</v>
      </c>
      <c r="G253" s="247"/>
      <c r="H253" s="250">
        <v>17</v>
      </c>
      <c r="I253" s="251"/>
      <c r="J253" s="247"/>
      <c r="K253" s="247"/>
      <c r="L253" s="252"/>
      <c r="M253" s="253"/>
      <c r="N253" s="254"/>
      <c r="O253" s="254"/>
      <c r="P253" s="254"/>
      <c r="Q253" s="254"/>
      <c r="R253" s="254"/>
      <c r="S253" s="254"/>
      <c r="T253" s="25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6" t="s">
        <v>135</v>
      </c>
      <c r="AU253" s="256" t="s">
        <v>86</v>
      </c>
      <c r="AV253" s="14" t="s">
        <v>86</v>
      </c>
      <c r="AW253" s="14" t="s">
        <v>34</v>
      </c>
      <c r="AX253" s="14" t="s">
        <v>76</v>
      </c>
      <c r="AY253" s="256" t="s">
        <v>124</v>
      </c>
    </row>
    <row r="254" s="2" customFormat="1" ht="26.4" customHeight="1">
      <c r="A254" s="37"/>
      <c r="B254" s="38"/>
      <c r="C254" s="217" t="s">
        <v>243</v>
      </c>
      <c r="D254" s="217" t="s">
        <v>126</v>
      </c>
      <c r="E254" s="218" t="s">
        <v>278</v>
      </c>
      <c r="F254" s="219" t="s">
        <v>279</v>
      </c>
      <c r="G254" s="220" t="s">
        <v>234</v>
      </c>
      <c r="H254" s="221">
        <v>16</v>
      </c>
      <c r="I254" s="222"/>
      <c r="J254" s="223">
        <f>ROUND(I254*H254,2)</f>
        <v>0</v>
      </c>
      <c r="K254" s="219" t="s">
        <v>130</v>
      </c>
      <c r="L254" s="43"/>
      <c r="M254" s="224" t="s">
        <v>1</v>
      </c>
      <c r="N254" s="225" t="s">
        <v>41</v>
      </c>
      <c r="O254" s="90"/>
      <c r="P254" s="226">
        <f>O254*H254</f>
        <v>0</v>
      </c>
      <c r="Q254" s="226">
        <v>0</v>
      </c>
      <c r="R254" s="226">
        <f>Q254*H254</f>
        <v>0</v>
      </c>
      <c r="S254" s="226">
        <v>0</v>
      </c>
      <c r="T254" s="227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8" t="s">
        <v>131</v>
      </c>
      <c r="AT254" s="228" t="s">
        <v>126</v>
      </c>
      <c r="AU254" s="228" t="s">
        <v>86</v>
      </c>
      <c r="AY254" s="16" t="s">
        <v>124</v>
      </c>
      <c r="BE254" s="229">
        <f>IF(N254="základní",J254,0)</f>
        <v>0</v>
      </c>
      <c r="BF254" s="229">
        <f>IF(N254="snížená",J254,0)</f>
        <v>0</v>
      </c>
      <c r="BG254" s="229">
        <f>IF(N254="zákl. přenesená",J254,0)</f>
        <v>0</v>
      </c>
      <c r="BH254" s="229">
        <f>IF(N254="sníž. přenesená",J254,0)</f>
        <v>0</v>
      </c>
      <c r="BI254" s="229">
        <f>IF(N254="nulová",J254,0)</f>
        <v>0</v>
      </c>
      <c r="BJ254" s="16" t="s">
        <v>84</v>
      </c>
      <c r="BK254" s="229">
        <f>ROUND(I254*H254,2)</f>
        <v>0</v>
      </c>
      <c r="BL254" s="16" t="s">
        <v>131</v>
      </c>
      <c r="BM254" s="228" t="s">
        <v>280</v>
      </c>
    </row>
    <row r="255" s="2" customFormat="1">
      <c r="A255" s="37"/>
      <c r="B255" s="38"/>
      <c r="C255" s="39"/>
      <c r="D255" s="230" t="s">
        <v>133</v>
      </c>
      <c r="E255" s="39"/>
      <c r="F255" s="231" t="s">
        <v>281</v>
      </c>
      <c r="G255" s="39"/>
      <c r="H255" s="39"/>
      <c r="I255" s="232"/>
      <c r="J255" s="39"/>
      <c r="K255" s="39"/>
      <c r="L255" s="43"/>
      <c r="M255" s="233"/>
      <c r="N255" s="234"/>
      <c r="O255" s="90"/>
      <c r="P255" s="90"/>
      <c r="Q255" s="90"/>
      <c r="R255" s="90"/>
      <c r="S255" s="90"/>
      <c r="T255" s="91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133</v>
      </c>
      <c r="AU255" s="16" t="s">
        <v>86</v>
      </c>
    </row>
    <row r="256" s="2" customFormat="1" ht="40.8" customHeight="1">
      <c r="A256" s="37"/>
      <c r="B256" s="38"/>
      <c r="C256" s="257" t="s">
        <v>282</v>
      </c>
      <c r="D256" s="257" t="s">
        <v>187</v>
      </c>
      <c r="E256" s="258" t="s">
        <v>283</v>
      </c>
      <c r="F256" s="259" t="s">
        <v>284</v>
      </c>
      <c r="G256" s="260" t="s">
        <v>234</v>
      </c>
      <c r="H256" s="261">
        <v>10</v>
      </c>
      <c r="I256" s="262"/>
      <c r="J256" s="263">
        <f>ROUND(I256*H256,2)</f>
        <v>0</v>
      </c>
      <c r="K256" s="259" t="s">
        <v>1</v>
      </c>
      <c r="L256" s="264"/>
      <c r="M256" s="265" t="s">
        <v>1</v>
      </c>
      <c r="N256" s="266" t="s">
        <v>41</v>
      </c>
      <c r="O256" s="90"/>
      <c r="P256" s="226">
        <f>O256*H256</f>
        <v>0</v>
      </c>
      <c r="Q256" s="226">
        <v>0.0025000000000000001</v>
      </c>
      <c r="R256" s="226">
        <f>Q256*H256</f>
        <v>0.025000000000000001</v>
      </c>
      <c r="S256" s="226">
        <v>0</v>
      </c>
      <c r="T256" s="227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8" t="s">
        <v>179</v>
      </c>
      <c r="AT256" s="228" t="s">
        <v>187</v>
      </c>
      <c r="AU256" s="228" t="s">
        <v>86</v>
      </c>
      <c r="AY256" s="16" t="s">
        <v>124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6" t="s">
        <v>84</v>
      </c>
      <c r="BK256" s="229">
        <f>ROUND(I256*H256,2)</f>
        <v>0</v>
      </c>
      <c r="BL256" s="16" t="s">
        <v>131</v>
      </c>
      <c r="BM256" s="228" t="s">
        <v>285</v>
      </c>
    </row>
    <row r="257" s="13" customFormat="1">
      <c r="A257" s="13"/>
      <c r="B257" s="235"/>
      <c r="C257" s="236"/>
      <c r="D257" s="237" t="s">
        <v>135</v>
      </c>
      <c r="E257" s="238" t="s">
        <v>1</v>
      </c>
      <c r="F257" s="239" t="s">
        <v>276</v>
      </c>
      <c r="G257" s="236"/>
      <c r="H257" s="238" t="s">
        <v>1</v>
      </c>
      <c r="I257" s="240"/>
      <c r="J257" s="236"/>
      <c r="K257" s="236"/>
      <c r="L257" s="241"/>
      <c r="M257" s="242"/>
      <c r="N257" s="243"/>
      <c r="O257" s="243"/>
      <c r="P257" s="243"/>
      <c r="Q257" s="243"/>
      <c r="R257" s="243"/>
      <c r="S257" s="243"/>
      <c r="T257" s="24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5" t="s">
        <v>135</v>
      </c>
      <c r="AU257" s="245" t="s">
        <v>86</v>
      </c>
      <c r="AV257" s="13" t="s">
        <v>84</v>
      </c>
      <c r="AW257" s="13" t="s">
        <v>34</v>
      </c>
      <c r="AX257" s="13" t="s">
        <v>76</v>
      </c>
      <c r="AY257" s="245" t="s">
        <v>124</v>
      </c>
    </row>
    <row r="258" s="13" customFormat="1">
      <c r="A258" s="13"/>
      <c r="B258" s="235"/>
      <c r="C258" s="236"/>
      <c r="D258" s="237" t="s">
        <v>135</v>
      </c>
      <c r="E258" s="238" t="s">
        <v>1</v>
      </c>
      <c r="F258" s="239" t="s">
        <v>137</v>
      </c>
      <c r="G258" s="236"/>
      <c r="H258" s="238" t="s">
        <v>1</v>
      </c>
      <c r="I258" s="240"/>
      <c r="J258" s="236"/>
      <c r="K258" s="236"/>
      <c r="L258" s="241"/>
      <c r="M258" s="242"/>
      <c r="N258" s="243"/>
      <c r="O258" s="243"/>
      <c r="P258" s="243"/>
      <c r="Q258" s="243"/>
      <c r="R258" s="243"/>
      <c r="S258" s="243"/>
      <c r="T258" s="24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5" t="s">
        <v>135</v>
      </c>
      <c r="AU258" s="245" t="s">
        <v>86</v>
      </c>
      <c r="AV258" s="13" t="s">
        <v>84</v>
      </c>
      <c r="AW258" s="13" t="s">
        <v>34</v>
      </c>
      <c r="AX258" s="13" t="s">
        <v>76</v>
      </c>
      <c r="AY258" s="245" t="s">
        <v>124</v>
      </c>
    </row>
    <row r="259" s="14" customFormat="1">
      <c r="A259" s="14"/>
      <c r="B259" s="246"/>
      <c r="C259" s="247"/>
      <c r="D259" s="237" t="s">
        <v>135</v>
      </c>
      <c r="E259" s="248" t="s">
        <v>1</v>
      </c>
      <c r="F259" s="249" t="s">
        <v>194</v>
      </c>
      <c r="G259" s="247"/>
      <c r="H259" s="250">
        <v>10</v>
      </c>
      <c r="I259" s="251"/>
      <c r="J259" s="247"/>
      <c r="K259" s="247"/>
      <c r="L259" s="252"/>
      <c r="M259" s="253"/>
      <c r="N259" s="254"/>
      <c r="O259" s="254"/>
      <c r="P259" s="254"/>
      <c r="Q259" s="254"/>
      <c r="R259" s="254"/>
      <c r="S259" s="254"/>
      <c r="T259" s="25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6" t="s">
        <v>135</v>
      </c>
      <c r="AU259" s="256" t="s">
        <v>86</v>
      </c>
      <c r="AV259" s="14" t="s">
        <v>86</v>
      </c>
      <c r="AW259" s="14" t="s">
        <v>34</v>
      </c>
      <c r="AX259" s="14" t="s">
        <v>76</v>
      </c>
      <c r="AY259" s="256" t="s">
        <v>124</v>
      </c>
    </row>
    <row r="260" s="2" customFormat="1" ht="40.8" customHeight="1">
      <c r="A260" s="37"/>
      <c r="B260" s="38"/>
      <c r="C260" s="257" t="s">
        <v>286</v>
      </c>
      <c r="D260" s="257" t="s">
        <v>187</v>
      </c>
      <c r="E260" s="258" t="s">
        <v>287</v>
      </c>
      <c r="F260" s="259" t="s">
        <v>288</v>
      </c>
      <c r="G260" s="260" t="s">
        <v>234</v>
      </c>
      <c r="H260" s="261">
        <v>6</v>
      </c>
      <c r="I260" s="262"/>
      <c r="J260" s="263">
        <f>ROUND(I260*H260,2)</f>
        <v>0</v>
      </c>
      <c r="K260" s="259" t="s">
        <v>1</v>
      </c>
      <c r="L260" s="264"/>
      <c r="M260" s="265" t="s">
        <v>1</v>
      </c>
      <c r="N260" s="266" t="s">
        <v>41</v>
      </c>
      <c r="O260" s="90"/>
      <c r="P260" s="226">
        <f>O260*H260</f>
        <v>0</v>
      </c>
      <c r="Q260" s="226">
        <v>0.0016999999999999999</v>
      </c>
      <c r="R260" s="226">
        <f>Q260*H260</f>
        <v>0.010199999999999999</v>
      </c>
      <c r="S260" s="226">
        <v>0</v>
      </c>
      <c r="T260" s="227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8" t="s">
        <v>179</v>
      </c>
      <c r="AT260" s="228" t="s">
        <v>187</v>
      </c>
      <c r="AU260" s="228" t="s">
        <v>86</v>
      </c>
      <c r="AY260" s="16" t="s">
        <v>124</v>
      </c>
      <c r="BE260" s="229">
        <f>IF(N260="základní",J260,0)</f>
        <v>0</v>
      </c>
      <c r="BF260" s="229">
        <f>IF(N260="snížená",J260,0)</f>
        <v>0</v>
      </c>
      <c r="BG260" s="229">
        <f>IF(N260="zákl. přenesená",J260,0)</f>
        <v>0</v>
      </c>
      <c r="BH260" s="229">
        <f>IF(N260="sníž. přenesená",J260,0)</f>
        <v>0</v>
      </c>
      <c r="BI260" s="229">
        <f>IF(N260="nulová",J260,0)</f>
        <v>0</v>
      </c>
      <c r="BJ260" s="16" t="s">
        <v>84</v>
      </c>
      <c r="BK260" s="229">
        <f>ROUND(I260*H260,2)</f>
        <v>0</v>
      </c>
      <c r="BL260" s="16" t="s">
        <v>131</v>
      </c>
      <c r="BM260" s="228" t="s">
        <v>289</v>
      </c>
    </row>
    <row r="261" s="13" customFormat="1">
      <c r="A261" s="13"/>
      <c r="B261" s="235"/>
      <c r="C261" s="236"/>
      <c r="D261" s="237" t="s">
        <v>135</v>
      </c>
      <c r="E261" s="238" t="s">
        <v>1</v>
      </c>
      <c r="F261" s="239" t="s">
        <v>276</v>
      </c>
      <c r="G261" s="236"/>
      <c r="H261" s="238" t="s">
        <v>1</v>
      </c>
      <c r="I261" s="240"/>
      <c r="J261" s="236"/>
      <c r="K261" s="236"/>
      <c r="L261" s="241"/>
      <c r="M261" s="242"/>
      <c r="N261" s="243"/>
      <c r="O261" s="243"/>
      <c r="P261" s="243"/>
      <c r="Q261" s="243"/>
      <c r="R261" s="243"/>
      <c r="S261" s="243"/>
      <c r="T261" s="24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5" t="s">
        <v>135</v>
      </c>
      <c r="AU261" s="245" t="s">
        <v>86</v>
      </c>
      <c r="AV261" s="13" t="s">
        <v>84</v>
      </c>
      <c r="AW261" s="13" t="s">
        <v>34</v>
      </c>
      <c r="AX261" s="13" t="s">
        <v>76</v>
      </c>
      <c r="AY261" s="245" t="s">
        <v>124</v>
      </c>
    </row>
    <row r="262" s="13" customFormat="1">
      <c r="A262" s="13"/>
      <c r="B262" s="235"/>
      <c r="C262" s="236"/>
      <c r="D262" s="237" t="s">
        <v>135</v>
      </c>
      <c r="E262" s="238" t="s">
        <v>1</v>
      </c>
      <c r="F262" s="239" t="s">
        <v>137</v>
      </c>
      <c r="G262" s="236"/>
      <c r="H262" s="238" t="s">
        <v>1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5" t="s">
        <v>135</v>
      </c>
      <c r="AU262" s="245" t="s">
        <v>86</v>
      </c>
      <c r="AV262" s="13" t="s">
        <v>84</v>
      </c>
      <c r="AW262" s="13" t="s">
        <v>34</v>
      </c>
      <c r="AX262" s="13" t="s">
        <v>76</v>
      </c>
      <c r="AY262" s="245" t="s">
        <v>124</v>
      </c>
    </row>
    <row r="263" s="14" customFormat="1">
      <c r="A263" s="14"/>
      <c r="B263" s="246"/>
      <c r="C263" s="247"/>
      <c r="D263" s="237" t="s">
        <v>135</v>
      </c>
      <c r="E263" s="248" t="s">
        <v>1</v>
      </c>
      <c r="F263" s="249" t="s">
        <v>168</v>
      </c>
      <c r="G263" s="247"/>
      <c r="H263" s="250">
        <v>6</v>
      </c>
      <c r="I263" s="251"/>
      <c r="J263" s="247"/>
      <c r="K263" s="247"/>
      <c r="L263" s="252"/>
      <c r="M263" s="253"/>
      <c r="N263" s="254"/>
      <c r="O263" s="254"/>
      <c r="P263" s="254"/>
      <c r="Q263" s="254"/>
      <c r="R263" s="254"/>
      <c r="S263" s="254"/>
      <c r="T263" s="25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6" t="s">
        <v>135</v>
      </c>
      <c r="AU263" s="256" t="s">
        <v>86</v>
      </c>
      <c r="AV263" s="14" t="s">
        <v>86</v>
      </c>
      <c r="AW263" s="14" t="s">
        <v>34</v>
      </c>
      <c r="AX263" s="14" t="s">
        <v>76</v>
      </c>
      <c r="AY263" s="256" t="s">
        <v>124</v>
      </c>
    </row>
    <row r="264" s="2" customFormat="1" ht="26.4" customHeight="1">
      <c r="A264" s="37"/>
      <c r="B264" s="38"/>
      <c r="C264" s="217" t="s">
        <v>237</v>
      </c>
      <c r="D264" s="217" t="s">
        <v>126</v>
      </c>
      <c r="E264" s="218" t="s">
        <v>290</v>
      </c>
      <c r="F264" s="219" t="s">
        <v>291</v>
      </c>
      <c r="G264" s="220" t="s">
        <v>234</v>
      </c>
      <c r="H264" s="221">
        <v>42</v>
      </c>
      <c r="I264" s="222"/>
      <c r="J264" s="223">
        <f>ROUND(I264*H264,2)</f>
        <v>0</v>
      </c>
      <c r="K264" s="219" t="s">
        <v>130</v>
      </c>
      <c r="L264" s="43"/>
      <c r="M264" s="224" t="s">
        <v>1</v>
      </c>
      <c r="N264" s="225" t="s">
        <v>41</v>
      </c>
      <c r="O264" s="90"/>
      <c r="P264" s="226">
        <f>O264*H264</f>
        <v>0</v>
      </c>
      <c r="Q264" s="226">
        <v>0.17488999999999999</v>
      </c>
      <c r="R264" s="226">
        <f>Q264*H264</f>
        <v>7.3453799999999996</v>
      </c>
      <c r="S264" s="226">
        <v>0</v>
      </c>
      <c r="T264" s="227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8" t="s">
        <v>131</v>
      </c>
      <c r="AT264" s="228" t="s">
        <v>126</v>
      </c>
      <c r="AU264" s="228" t="s">
        <v>86</v>
      </c>
      <c r="AY264" s="16" t="s">
        <v>124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6" t="s">
        <v>84</v>
      </c>
      <c r="BK264" s="229">
        <f>ROUND(I264*H264,2)</f>
        <v>0</v>
      </c>
      <c r="BL264" s="16" t="s">
        <v>131</v>
      </c>
      <c r="BM264" s="228" t="s">
        <v>292</v>
      </c>
    </row>
    <row r="265" s="2" customFormat="1">
      <c r="A265" s="37"/>
      <c r="B265" s="38"/>
      <c r="C265" s="39"/>
      <c r="D265" s="230" t="s">
        <v>133</v>
      </c>
      <c r="E265" s="39"/>
      <c r="F265" s="231" t="s">
        <v>293</v>
      </c>
      <c r="G265" s="39"/>
      <c r="H265" s="39"/>
      <c r="I265" s="232"/>
      <c r="J265" s="39"/>
      <c r="K265" s="39"/>
      <c r="L265" s="43"/>
      <c r="M265" s="233"/>
      <c r="N265" s="234"/>
      <c r="O265" s="90"/>
      <c r="P265" s="90"/>
      <c r="Q265" s="90"/>
      <c r="R265" s="90"/>
      <c r="S265" s="90"/>
      <c r="T265" s="91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133</v>
      </c>
      <c r="AU265" s="16" t="s">
        <v>86</v>
      </c>
    </row>
    <row r="266" s="2" customFormat="1" ht="40.8" customHeight="1">
      <c r="A266" s="37"/>
      <c r="B266" s="38"/>
      <c r="C266" s="257" t="s">
        <v>294</v>
      </c>
      <c r="D266" s="257" t="s">
        <v>187</v>
      </c>
      <c r="E266" s="258" t="s">
        <v>295</v>
      </c>
      <c r="F266" s="259" t="s">
        <v>296</v>
      </c>
      <c r="G266" s="260" t="s">
        <v>234</v>
      </c>
      <c r="H266" s="261">
        <v>42</v>
      </c>
      <c r="I266" s="262"/>
      <c r="J266" s="263">
        <f>ROUND(I266*H266,2)</f>
        <v>0</v>
      </c>
      <c r="K266" s="259" t="s">
        <v>130</v>
      </c>
      <c r="L266" s="264"/>
      <c r="M266" s="265" t="s">
        <v>1</v>
      </c>
      <c r="N266" s="266" t="s">
        <v>41</v>
      </c>
      <c r="O266" s="90"/>
      <c r="P266" s="226">
        <f>O266*H266</f>
        <v>0</v>
      </c>
      <c r="Q266" s="226">
        <v>0.0077000000000000002</v>
      </c>
      <c r="R266" s="226">
        <f>Q266*H266</f>
        <v>0.32340000000000002</v>
      </c>
      <c r="S266" s="226">
        <v>0</v>
      </c>
      <c r="T266" s="227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8" t="s">
        <v>179</v>
      </c>
      <c r="AT266" s="228" t="s">
        <v>187</v>
      </c>
      <c r="AU266" s="228" t="s">
        <v>86</v>
      </c>
      <c r="AY266" s="16" t="s">
        <v>124</v>
      </c>
      <c r="BE266" s="229">
        <f>IF(N266="základní",J266,0)</f>
        <v>0</v>
      </c>
      <c r="BF266" s="229">
        <f>IF(N266="snížená",J266,0)</f>
        <v>0</v>
      </c>
      <c r="BG266" s="229">
        <f>IF(N266="zákl. přenesená",J266,0)</f>
        <v>0</v>
      </c>
      <c r="BH266" s="229">
        <f>IF(N266="sníž. přenesená",J266,0)</f>
        <v>0</v>
      </c>
      <c r="BI266" s="229">
        <f>IF(N266="nulová",J266,0)</f>
        <v>0</v>
      </c>
      <c r="BJ266" s="16" t="s">
        <v>84</v>
      </c>
      <c r="BK266" s="229">
        <f>ROUND(I266*H266,2)</f>
        <v>0</v>
      </c>
      <c r="BL266" s="16" t="s">
        <v>131</v>
      </c>
      <c r="BM266" s="228" t="s">
        <v>297</v>
      </c>
    </row>
    <row r="267" s="13" customFormat="1">
      <c r="A267" s="13"/>
      <c r="B267" s="235"/>
      <c r="C267" s="236"/>
      <c r="D267" s="237" t="s">
        <v>135</v>
      </c>
      <c r="E267" s="238" t="s">
        <v>1</v>
      </c>
      <c r="F267" s="239" t="s">
        <v>276</v>
      </c>
      <c r="G267" s="236"/>
      <c r="H267" s="238" t="s">
        <v>1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5" t="s">
        <v>135</v>
      </c>
      <c r="AU267" s="245" t="s">
        <v>86</v>
      </c>
      <c r="AV267" s="13" t="s">
        <v>84</v>
      </c>
      <c r="AW267" s="13" t="s">
        <v>34</v>
      </c>
      <c r="AX267" s="13" t="s">
        <v>76</v>
      </c>
      <c r="AY267" s="245" t="s">
        <v>124</v>
      </c>
    </row>
    <row r="268" s="13" customFormat="1">
      <c r="A268" s="13"/>
      <c r="B268" s="235"/>
      <c r="C268" s="236"/>
      <c r="D268" s="237" t="s">
        <v>135</v>
      </c>
      <c r="E268" s="238" t="s">
        <v>1</v>
      </c>
      <c r="F268" s="239" t="s">
        <v>137</v>
      </c>
      <c r="G268" s="236"/>
      <c r="H268" s="238" t="s">
        <v>1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5" t="s">
        <v>135</v>
      </c>
      <c r="AU268" s="245" t="s">
        <v>86</v>
      </c>
      <c r="AV268" s="13" t="s">
        <v>84</v>
      </c>
      <c r="AW268" s="13" t="s">
        <v>34</v>
      </c>
      <c r="AX268" s="13" t="s">
        <v>76</v>
      </c>
      <c r="AY268" s="245" t="s">
        <v>124</v>
      </c>
    </row>
    <row r="269" s="14" customFormat="1">
      <c r="A269" s="14"/>
      <c r="B269" s="246"/>
      <c r="C269" s="247"/>
      <c r="D269" s="237" t="s">
        <v>135</v>
      </c>
      <c r="E269" s="248" t="s">
        <v>1</v>
      </c>
      <c r="F269" s="249" t="s">
        <v>298</v>
      </c>
      <c r="G269" s="247"/>
      <c r="H269" s="250">
        <v>42</v>
      </c>
      <c r="I269" s="251"/>
      <c r="J269" s="247"/>
      <c r="K269" s="247"/>
      <c r="L269" s="252"/>
      <c r="M269" s="253"/>
      <c r="N269" s="254"/>
      <c r="O269" s="254"/>
      <c r="P269" s="254"/>
      <c r="Q269" s="254"/>
      <c r="R269" s="254"/>
      <c r="S269" s="254"/>
      <c r="T269" s="25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6" t="s">
        <v>135</v>
      </c>
      <c r="AU269" s="256" t="s">
        <v>86</v>
      </c>
      <c r="AV269" s="14" t="s">
        <v>86</v>
      </c>
      <c r="AW269" s="14" t="s">
        <v>34</v>
      </c>
      <c r="AX269" s="14" t="s">
        <v>76</v>
      </c>
      <c r="AY269" s="256" t="s">
        <v>124</v>
      </c>
    </row>
    <row r="270" s="2" customFormat="1" ht="26.4" customHeight="1">
      <c r="A270" s="37"/>
      <c r="B270" s="38"/>
      <c r="C270" s="217" t="s">
        <v>299</v>
      </c>
      <c r="D270" s="217" t="s">
        <v>126</v>
      </c>
      <c r="E270" s="218" t="s">
        <v>300</v>
      </c>
      <c r="F270" s="219" t="s">
        <v>301</v>
      </c>
      <c r="G270" s="220" t="s">
        <v>234</v>
      </c>
      <c r="H270" s="221">
        <v>1</v>
      </c>
      <c r="I270" s="222"/>
      <c r="J270" s="223">
        <f>ROUND(I270*H270,2)</f>
        <v>0</v>
      </c>
      <c r="K270" s="219" t="s">
        <v>130</v>
      </c>
      <c r="L270" s="43"/>
      <c r="M270" s="224" t="s">
        <v>1</v>
      </c>
      <c r="N270" s="225" t="s">
        <v>41</v>
      </c>
      <c r="O270" s="90"/>
      <c r="P270" s="226">
        <f>O270*H270</f>
        <v>0</v>
      </c>
      <c r="Q270" s="226">
        <v>0</v>
      </c>
      <c r="R270" s="226">
        <f>Q270*H270</f>
        <v>0</v>
      </c>
      <c r="S270" s="226">
        <v>0</v>
      </c>
      <c r="T270" s="227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28" t="s">
        <v>131</v>
      </c>
      <c r="AT270" s="228" t="s">
        <v>126</v>
      </c>
      <c r="AU270" s="228" t="s">
        <v>86</v>
      </c>
      <c r="AY270" s="16" t="s">
        <v>124</v>
      </c>
      <c r="BE270" s="229">
        <f>IF(N270="základní",J270,0)</f>
        <v>0</v>
      </c>
      <c r="BF270" s="229">
        <f>IF(N270="snížená",J270,0)</f>
        <v>0</v>
      </c>
      <c r="BG270" s="229">
        <f>IF(N270="zákl. přenesená",J270,0)</f>
        <v>0</v>
      </c>
      <c r="BH270" s="229">
        <f>IF(N270="sníž. přenesená",J270,0)</f>
        <v>0</v>
      </c>
      <c r="BI270" s="229">
        <f>IF(N270="nulová",J270,0)</f>
        <v>0</v>
      </c>
      <c r="BJ270" s="16" t="s">
        <v>84</v>
      </c>
      <c r="BK270" s="229">
        <f>ROUND(I270*H270,2)</f>
        <v>0</v>
      </c>
      <c r="BL270" s="16" t="s">
        <v>131</v>
      </c>
      <c r="BM270" s="228" t="s">
        <v>302</v>
      </c>
    </row>
    <row r="271" s="2" customFormat="1">
      <c r="A271" s="37"/>
      <c r="B271" s="38"/>
      <c r="C271" s="39"/>
      <c r="D271" s="230" t="s">
        <v>133</v>
      </c>
      <c r="E271" s="39"/>
      <c r="F271" s="231" t="s">
        <v>303</v>
      </c>
      <c r="G271" s="39"/>
      <c r="H271" s="39"/>
      <c r="I271" s="232"/>
      <c r="J271" s="39"/>
      <c r="K271" s="39"/>
      <c r="L271" s="43"/>
      <c r="M271" s="233"/>
      <c r="N271" s="234"/>
      <c r="O271" s="90"/>
      <c r="P271" s="90"/>
      <c r="Q271" s="90"/>
      <c r="R271" s="90"/>
      <c r="S271" s="90"/>
      <c r="T271" s="91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16" t="s">
        <v>133</v>
      </c>
      <c r="AU271" s="16" t="s">
        <v>86</v>
      </c>
    </row>
    <row r="272" s="2" customFormat="1" ht="26.4" customHeight="1">
      <c r="A272" s="37"/>
      <c r="B272" s="38"/>
      <c r="C272" s="257" t="s">
        <v>304</v>
      </c>
      <c r="D272" s="257" t="s">
        <v>187</v>
      </c>
      <c r="E272" s="258" t="s">
        <v>305</v>
      </c>
      <c r="F272" s="259" t="s">
        <v>306</v>
      </c>
      <c r="G272" s="260" t="s">
        <v>234</v>
      </c>
      <c r="H272" s="261">
        <v>1</v>
      </c>
      <c r="I272" s="262"/>
      <c r="J272" s="263">
        <f>ROUND(I272*H272,2)</f>
        <v>0</v>
      </c>
      <c r="K272" s="259" t="s">
        <v>1</v>
      </c>
      <c r="L272" s="264"/>
      <c r="M272" s="265" t="s">
        <v>1</v>
      </c>
      <c r="N272" s="266" t="s">
        <v>41</v>
      </c>
      <c r="O272" s="90"/>
      <c r="P272" s="226">
        <f>O272*H272</f>
        <v>0</v>
      </c>
      <c r="Q272" s="226">
        <v>0.056800000000000003</v>
      </c>
      <c r="R272" s="226">
        <f>Q272*H272</f>
        <v>0.056800000000000003</v>
      </c>
      <c r="S272" s="226">
        <v>0</v>
      </c>
      <c r="T272" s="227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28" t="s">
        <v>179</v>
      </c>
      <c r="AT272" s="228" t="s">
        <v>187</v>
      </c>
      <c r="AU272" s="228" t="s">
        <v>86</v>
      </c>
      <c r="AY272" s="16" t="s">
        <v>124</v>
      </c>
      <c r="BE272" s="229">
        <f>IF(N272="základní",J272,0)</f>
        <v>0</v>
      </c>
      <c r="BF272" s="229">
        <f>IF(N272="snížená",J272,0)</f>
        <v>0</v>
      </c>
      <c r="BG272" s="229">
        <f>IF(N272="zákl. přenesená",J272,0)</f>
        <v>0</v>
      </c>
      <c r="BH272" s="229">
        <f>IF(N272="sníž. přenesená",J272,0)</f>
        <v>0</v>
      </c>
      <c r="BI272" s="229">
        <f>IF(N272="nulová",J272,0)</f>
        <v>0</v>
      </c>
      <c r="BJ272" s="16" t="s">
        <v>84</v>
      </c>
      <c r="BK272" s="229">
        <f>ROUND(I272*H272,2)</f>
        <v>0</v>
      </c>
      <c r="BL272" s="16" t="s">
        <v>131</v>
      </c>
      <c r="BM272" s="228" t="s">
        <v>307</v>
      </c>
    </row>
    <row r="273" s="13" customFormat="1">
      <c r="A273" s="13"/>
      <c r="B273" s="235"/>
      <c r="C273" s="236"/>
      <c r="D273" s="237" t="s">
        <v>135</v>
      </c>
      <c r="E273" s="238" t="s">
        <v>1</v>
      </c>
      <c r="F273" s="239" t="s">
        <v>136</v>
      </c>
      <c r="G273" s="236"/>
      <c r="H273" s="238" t="s">
        <v>1</v>
      </c>
      <c r="I273" s="240"/>
      <c r="J273" s="236"/>
      <c r="K273" s="236"/>
      <c r="L273" s="241"/>
      <c r="M273" s="242"/>
      <c r="N273" s="243"/>
      <c r="O273" s="243"/>
      <c r="P273" s="243"/>
      <c r="Q273" s="243"/>
      <c r="R273" s="243"/>
      <c r="S273" s="243"/>
      <c r="T273" s="24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5" t="s">
        <v>135</v>
      </c>
      <c r="AU273" s="245" t="s">
        <v>86</v>
      </c>
      <c r="AV273" s="13" t="s">
        <v>84</v>
      </c>
      <c r="AW273" s="13" t="s">
        <v>34</v>
      </c>
      <c r="AX273" s="13" t="s">
        <v>76</v>
      </c>
      <c r="AY273" s="245" t="s">
        <v>124</v>
      </c>
    </row>
    <row r="274" s="13" customFormat="1">
      <c r="A274" s="13"/>
      <c r="B274" s="235"/>
      <c r="C274" s="236"/>
      <c r="D274" s="237" t="s">
        <v>135</v>
      </c>
      <c r="E274" s="238" t="s">
        <v>1</v>
      </c>
      <c r="F274" s="239" t="s">
        <v>137</v>
      </c>
      <c r="G274" s="236"/>
      <c r="H274" s="238" t="s">
        <v>1</v>
      </c>
      <c r="I274" s="240"/>
      <c r="J274" s="236"/>
      <c r="K274" s="236"/>
      <c r="L274" s="241"/>
      <c r="M274" s="242"/>
      <c r="N274" s="243"/>
      <c r="O274" s="243"/>
      <c r="P274" s="243"/>
      <c r="Q274" s="243"/>
      <c r="R274" s="243"/>
      <c r="S274" s="243"/>
      <c r="T274" s="24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5" t="s">
        <v>135</v>
      </c>
      <c r="AU274" s="245" t="s">
        <v>86</v>
      </c>
      <c r="AV274" s="13" t="s">
        <v>84</v>
      </c>
      <c r="AW274" s="13" t="s">
        <v>34</v>
      </c>
      <c r="AX274" s="13" t="s">
        <v>76</v>
      </c>
      <c r="AY274" s="245" t="s">
        <v>124</v>
      </c>
    </row>
    <row r="275" s="14" customFormat="1">
      <c r="A275" s="14"/>
      <c r="B275" s="246"/>
      <c r="C275" s="247"/>
      <c r="D275" s="237" t="s">
        <v>135</v>
      </c>
      <c r="E275" s="248" t="s">
        <v>1</v>
      </c>
      <c r="F275" s="249" t="s">
        <v>84</v>
      </c>
      <c r="G275" s="247"/>
      <c r="H275" s="250">
        <v>1</v>
      </c>
      <c r="I275" s="251"/>
      <c r="J275" s="247"/>
      <c r="K275" s="247"/>
      <c r="L275" s="252"/>
      <c r="M275" s="253"/>
      <c r="N275" s="254"/>
      <c r="O275" s="254"/>
      <c r="P275" s="254"/>
      <c r="Q275" s="254"/>
      <c r="R275" s="254"/>
      <c r="S275" s="254"/>
      <c r="T275" s="25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6" t="s">
        <v>135</v>
      </c>
      <c r="AU275" s="256" t="s">
        <v>86</v>
      </c>
      <c r="AV275" s="14" t="s">
        <v>86</v>
      </c>
      <c r="AW275" s="14" t="s">
        <v>34</v>
      </c>
      <c r="AX275" s="14" t="s">
        <v>84</v>
      </c>
      <c r="AY275" s="256" t="s">
        <v>124</v>
      </c>
    </row>
    <row r="276" s="2" customFormat="1" ht="26.4" customHeight="1">
      <c r="A276" s="37"/>
      <c r="B276" s="38"/>
      <c r="C276" s="217" t="s">
        <v>308</v>
      </c>
      <c r="D276" s="217" t="s">
        <v>126</v>
      </c>
      <c r="E276" s="218" t="s">
        <v>309</v>
      </c>
      <c r="F276" s="219" t="s">
        <v>310</v>
      </c>
      <c r="G276" s="220" t="s">
        <v>234</v>
      </c>
      <c r="H276" s="221">
        <v>54</v>
      </c>
      <c r="I276" s="222"/>
      <c r="J276" s="223">
        <f>ROUND(I276*H276,2)</f>
        <v>0</v>
      </c>
      <c r="K276" s="219" t="s">
        <v>130</v>
      </c>
      <c r="L276" s="43"/>
      <c r="M276" s="224" t="s">
        <v>1</v>
      </c>
      <c r="N276" s="225" t="s">
        <v>41</v>
      </c>
      <c r="O276" s="90"/>
      <c r="P276" s="226">
        <f>O276*H276</f>
        <v>0</v>
      </c>
      <c r="Q276" s="226">
        <v>0.0011999999999999999</v>
      </c>
      <c r="R276" s="226">
        <f>Q276*H276</f>
        <v>0.064799999999999996</v>
      </c>
      <c r="S276" s="226">
        <v>0</v>
      </c>
      <c r="T276" s="227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28" t="s">
        <v>131</v>
      </c>
      <c r="AT276" s="228" t="s">
        <v>126</v>
      </c>
      <c r="AU276" s="228" t="s">
        <v>86</v>
      </c>
      <c r="AY276" s="16" t="s">
        <v>124</v>
      </c>
      <c r="BE276" s="229">
        <f>IF(N276="základní",J276,0)</f>
        <v>0</v>
      </c>
      <c r="BF276" s="229">
        <f>IF(N276="snížená",J276,0)</f>
        <v>0</v>
      </c>
      <c r="BG276" s="229">
        <f>IF(N276="zákl. přenesená",J276,0)</f>
        <v>0</v>
      </c>
      <c r="BH276" s="229">
        <f>IF(N276="sníž. přenesená",J276,0)</f>
        <v>0</v>
      </c>
      <c r="BI276" s="229">
        <f>IF(N276="nulová",J276,0)</f>
        <v>0</v>
      </c>
      <c r="BJ276" s="16" t="s">
        <v>84</v>
      </c>
      <c r="BK276" s="229">
        <f>ROUND(I276*H276,2)</f>
        <v>0</v>
      </c>
      <c r="BL276" s="16" t="s">
        <v>131</v>
      </c>
      <c r="BM276" s="228" t="s">
        <v>311</v>
      </c>
    </row>
    <row r="277" s="2" customFormat="1">
      <c r="A277" s="37"/>
      <c r="B277" s="38"/>
      <c r="C277" s="39"/>
      <c r="D277" s="230" t="s">
        <v>133</v>
      </c>
      <c r="E277" s="39"/>
      <c r="F277" s="231" t="s">
        <v>312</v>
      </c>
      <c r="G277" s="39"/>
      <c r="H277" s="39"/>
      <c r="I277" s="232"/>
      <c r="J277" s="39"/>
      <c r="K277" s="39"/>
      <c r="L277" s="43"/>
      <c r="M277" s="233"/>
      <c r="N277" s="234"/>
      <c r="O277" s="90"/>
      <c r="P277" s="90"/>
      <c r="Q277" s="90"/>
      <c r="R277" s="90"/>
      <c r="S277" s="90"/>
      <c r="T277" s="91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16" t="s">
        <v>133</v>
      </c>
      <c r="AU277" s="16" t="s">
        <v>86</v>
      </c>
    </row>
    <row r="278" s="13" customFormat="1">
      <c r="A278" s="13"/>
      <c r="B278" s="235"/>
      <c r="C278" s="236"/>
      <c r="D278" s="237" t="s">
        <v>135</v>
      </c>
      <c r="E278" s="238" t="s">
        <v>1</v>
      </c>
      <c r="F278" s="239" t="s">
        <v>136</v>
      </c>
      <c r="G278" s="236"/>
      <c r="H278" s="238" t="s">
        <v>1</v>
      </c>
      <c r="I278" s="240"/>
      <c r="J278" s="236"/>
      <c r="K278" s="236"/>
      <c r="L278" s="241"/>
      <c r="M278" s="242"/>
      <c r="N278" s="243"/>
      <c r="O278" s="243"/>
      <c r="P278" s="243"/>
      <c r="Q278" s="243"/>
      <c r="R278" s="243"/>
      <c r="S278" s="243"/>
      <c r="T278" s="24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5" t="s">
        <v>135</v>
      </c>
      <c r="AU278" s="245" t="s">
        <v>86</v>
      </c>
      <c r="AV278" s="13" t="s">
        <v>84</v>
      </c>
      <c r="AW278" s="13" t="s">
        <v>34</v>
      </c>
      <c r="AX278" s="13" t="s">
        <v>76</v>
      </c>
      <c r="AY278" s="245" t="s">
        <v>124</v>
      </c>
    </row>
    <row r="279" s="13" customFormat="1">
      <c r="A279" s="13"/>
      <c r="B279" s="235"/>
      <c r="C279" s="236"/>
      <c r="D279" s="237" t="s">
        <v>135</v>
      </c>
      <c r="E279" s="238" t="s">
        <v>1</v>
      </c>
      <c r="F279" s="239" t="s">
        <v>137</v>
      </c>
      <c r="G279" s="236"/>
      <c r="H279" s="238" t="s">
        <v>1</v>
      </c>
      <c r="I279" s="240"/>
      <c r="J279" s="236"/>
      <c r="K279" s="236"/>
      <c r="L279" s="241"/>
      <c r="M279" s="242"/>
      <c r="N279" s="243"/>
      <c r="O279" s="243"/>
      <c r="P279" s="243"/>
      <c r="Q279" s="243"/>
      <c r="R279" s="243"/>
      <c r="S279" s="243"/>
      <c r="T279" s="24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5" t="s">
        <v>135</v>
      </c>
      <c r="AU279" s="245" t="s">
        <v>86</v>
      </c>
      <c r="AV279" s="13" t="s">
        <v>84</v>
      </c>
      <c r="AW279" s="13" t="s">
        <v>34</v>
      </c>
      <c r="AX279" s="13" t="s">
        <v>76</v>
      </c>
      <c r="AY279" s="245" t="s">
        <v>124</v>
      </c>
    </row>
    <row r="280" s="14" customFormat="1">
      <c r="A280" s="14"/>
      <c r="B280" s="246"/>
      <c r="C280" s="247"/>
      <c r="D280" s="237" t="s">
        <v>135</v>
      </c>
      <c r="E280" s="248" t="s">
        <v>1</v>
      </c>
      <c r="F280" s="249" t="s">
        <v>313</v>
      </c>
      <c r="G280" s="247"/>
      <c r="H280" s="250">
        <v>54</v>
      </c>
      <c r="I280" s="251"/>
      <c r="J280" s="247"/>
      <c r="K280" s="247"/>
      <c r="L280" s="252"/>
      <c r="M280" s="253"/>
      <c r="N280" s="254"/>
      <c r="O280" s="254"/>
      <c r="P280" s="254"/>
      <c r="Q280" s="254"/>
      <c r="R280" s="254"/>
      <c r="S280" s="254"/>
      <c r="T280" s="25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6" t="s">
        <v>135</v>
      </c>
      <c r="AU280" s="256" t="s">
        <v>86</v>
      </c>
      <c r="AV280" s="14" t="s">
        <v>86</v>
      </c>
      <c r="AW280" s="14" t="s">
        <v>34</v>
      </c>
      <c r="AX280" s="14" t="s">
        <v>76</v>
      </c>
      <c r="AY280" s="256" t="s">
        <v>124</v>
      </c>
    </row>
    <row r="281" s="2" customFormat="1" ht="16.5" customHeight="1">
      <c r="A281" s="37"/>
      <c r="B281" s="38"/>
      <c r="C281" s="257" t="s">
        <v>314</v>
      </c>
      <c r="D281" s="257" t="s">
        <v>187</v>
      </c>
      <c r="E281" s="258" t="s">
        <v>315</v>
      </c>
      <c r="F281" s="259" t="s">
        <v>316</v>
      </c>
      <c r="G281" s="260" t="s">
        <v>234</v>
      </c>
      <c r="H281" s="261">
        <v>54</v>
      </c>
      <c r="I281" s="262"/>
      <c r="J281" s="263">
        <f>ROUND(I281*H281,2)</f>
        <v>0</v>
      </c>
      <c r="K281" s="259" t="s">
        <v>1</v>
      </c>
      <c r="L281" s="264"/>
      <c r="M281" s="265" t="s">
        <v>1</v>
      </c>
      <c r="N281" s="266" t="s">
        <v>41</v>
      </c>
      <c r="O281" s="90"/>
      <c r="P281" s="226">
        <f>O281*H281</f>
        <v>0</v>
      </c>
      <c r="Q281" s="226">
        <v>0.045999999999999999</v>
      </c>
      <c r="R281" s="226">
        <f>Q281*H281</f>
        <v>2.484</v>
      </c>
      <c r="S281" s="226">
        <v>0</v>
      </c>
      <c r="T281" s="227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8" t="s">
        <v>179</v>
      </c>
      <c r="AT281" s="228" t="s">
        <v>187</v>
      </c>
      <c r="AU281" s="228" t="s">
        <v>86</v>
      </c>
      <c r="AY281" s="16" t="s">
        <v>124</v>
      </c>
      <c r="BE281" s="229">
        <f>IF(N281="základní",J281,0)</f>
        <v>0</v>
      </c>
      <c r="BF281" s="229">
        <f>IF(N281="snížená",J281,0)</f>
        <v>0</v>
      </c>
      <c r="BG281" s="229">
        <f>IF(N281="zákl. přenesená",J281,0)</f>
        <v>0</v>
      </c>
      <c r="BH281" s="229">
        <f>IF(N281="sníž. přenesená",J281,0)</f>
        <v>0</v>
      </c>
      <c r="BI281" s="229">
        <f>IF(N281="nulová",J281,0)</f>
        <v>0</v>
      </c>
      <c r="BJ281" s="16" t="s">
        <v>84</v>
      </c>
      <c r="BK281" s="229">
        <f>ROUND(I281*H281,2)</f>
        <v>0</v>
      </c>
      <c r="BL281" s="16" t="s">
        <v>131</v>
      </c>
      <c r="BM281" s="228" t="s">
        <v>317</v>
      </c>
    </row>
    <row r="282" s="13" customFormat="1">
      <c r="A282" s="13"/>
      <c r="B282" s="235"/>
      <c r="C282" s="236"/>
      <c r="D282" s="237" t="s">
        <v>135</v>
      </c>
      <c r="E282" s="238" t="s">
        <v>1</v>
      </c>
      <c r="F282" s="239" t="s">
        <v>136</v>
      </c>
      <c r="G282" s="236"/>
      <c r="H282" s="238" t="s">
        <v>1</v>
      </c>
      <c r="I282" s="240"/>
      <c r="J282" s="236"/>
      <c r="K282" s="236"/>
      <c r="L282" s="241"/>
      <c r="M282" s="242"/>
      <c r="N282" s="243"/>
      <c r="O282" s="243"/>
      <c r="P282" s="243"/>
      <c r="Q282" s="243"/>
      <c r="R282" s="243"/>
      <c r="S282" s="243"/>
      <c r="T282" s="24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5" t="s">
        <v>135</v>
      </c>
      <c r="AU282" s="245" t="s">
        <v>86</v>
      </c>
      <c r="AV282" s="13" t="s">
        <v>84</v>
      </c>
      <c r="AW282" s="13" t="s">
        <v>34</v>
      </c>
      <c r="AX282" s="13" t="s">
        <v>76</v>
      </c>
      <c r="AY282" s="245" t="s">
        <v>124</v>
      </c>
    </row>
    <row r="283" s="13" customFormat="1">
      <c r="A283" s="13"/>
      <c r="B283" s="235"/>
      <c r="C283" s="236"/>
      <c r="D283" s="237" t="s">
        <v>135</v>
      </c>
      <c r="E283" s="238" t="s">
        <v>1</v>
      </c>
      <c r="F283" s="239" t="s">
        <v>137</v>
      </c>
      <c r="G283" s="236"/>
      <c r="H283" s="238" t="s">
        <v>1</v>
      </c>
      <c r="I283" s="240"/>
      <c r="J283" s="236"/>
      <c r="K283" s="236"/>
      <c r="L283" s="241"/>
      <c r="M283" s="242"/>
      <c r="N283" s="243"/>
      <c r="O283" s="243"/>
      <c r="P283" s="243"/>
      <c r="Q283" s="243"/>
      <c r="R283" s="243"/>
      <c r="S283" s="243"/>
      <c r="T283" s="24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5" t="s">
        <v>135</v>
      </c>
      <c r="AU283" s="245" t="s">
        <v>86</v>
      </c>
      <c r="AV283" s="13" t="s">
        <v>84</v>
      </c>
      <c r="AW283" s="13" t="s">
        <v>34</v>
      </c>
      <c r="AX283" s="13" t="s">
        <v>76</v>
      </c>
      <c r="AY283" s="245" t="s">
        <v>124</v>
      </c>
    </row>
    <row r="284" s="14" customFormat="1">
      <c r="A284" s="14"/>
      <c r="B284" s="246"/>
      <c r="C284" s="247"/>
      <c r="D284" s="237" t="s">
        <v>135</v>
      </c>
      <c r="E284" s="248" t="s">
        <v>1</v>
      </c>
      <c r="F284" s="249" t="s">
        <v>313</v>
      </c>
      <c r="G284" s="247"/>
      <c r="H284" s="250">
        <v>54</v>
      </c>
      <c r="I284" s="251"/>
      <c r="J284" s="247"/>
      <c r="K284" s="247"/>
      <c r="L284" s="252"/>
      <c r="M284" s="253"/>
      <c r="N284" s="254"/>
      <c r="O284" s="254"/>
      <c r="P284" s="254"/>
      <c r="Q284" s="254"/>
      <c r="R284" s="254"/>
      <c r="S284" s="254"/>
      <c r="T284" s="25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6" t="s">
        <v>135</v>
      </c>
      <c r="AU284" s="256" t="s">
        <v>86</v>
      </c>
      <c r="AV284" s="14" t="s">
        <v>86</v>
      </c>
      <c r="AW284" s="14" t="s">
        <v>34</v>
      </c>
      <c r="AX284" s="14" t="s">
        <v>76</v>
      </c>
      <c r="AY284" s="256" t="s">
        <v>124</v>
      </c>
    </row>
    <row r="285" s="2" customFormat="1" ht="40.8" customHeight="1">
      <c r="A285" s="37"/>
      <c r="B285" s="38"/>
      <c r="C285" s="257" t="s">
        <v>318</v>
      </c>
      <c r="D285" s="257" t="s">
        <v>187</v>
      </c>
      <c r="E285" s="258" t="s">
        <v>319</v>
      </c>
      <c r="F285" s="259" t="s">
        <v>320</v>
      </c>
      <c r="G285" s="260" t="s">
        <v>234</v>
      </c>
      <c r="H285" s="261">
        <v>42</v>
      </c>
      <c r="I285" s="262"/>
      <c r="J285" s="263">
        <f>ROUND(I285*H285,2)</f>
        <v>0</v>
      </c>
      <c r="K285" s="259" t="s">
        <v>1</v>
      </c>
      <c r="L285" s="264"/>
      <c r="M285" s="265" t="s">
        <v>1</v>
      </c>
      <c r="N285" s="266" t="s">
        <v>41</v>
      </c>
      <c r="O285" s="90"/>
      <c r="P285" s="226">
        <f>O285*H285</f>
        <v>0</v>
      </c>
      <c r="Q285" s="226">
        <v>0.0011999999999999999</v>
      </c>
      <c r="R285" s="226">
        <f>Q285*H285</f>
        <v>0.050399999999999993</v>
      </c>
      <c r="S285" s="226">
        <v>0</v>
      </c>
      <c r="T285" s="227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8" t="s">
        <v>179</v>
      </c>
      <c r="AT285" s="228" t="s">
        <v>187</v>
      </c>
      <c r="AU285" s="228" t="s">
        <v>86</v>
      </c>
      <c r="AY285" s="16" t="s">
        <v>124</v>
      </c>
      <c r="BE285" s="229">
        <f>IF(N285="základní",J285,0)</f>
        <v>0</v>
      </c>
      <c r="BF285" s="229">
        <f>IF(N285="snížená",J285,0)</f>
        <v>0</v>
      </c>
      <c r="BG285" s="229">
        <f>IF(N285="zákl. přenesená",J285,0)</f>
        <v>0</v>
      </c>
      <c r="BH285" s="229">
        <f>IF(N285="sníž. přenesená",J285,0)</f>
        <v>0</v>
      </c>
      <c r="BI285" s="229">
        <f>IF(N285="nulová",J285,0)</f>
        <v>0</v>
      </c>
      <c r="BJ285" s="16" t="s">
        <v>84</v>
      </c>
      <c r="BK285" s="229">
        <f>ROUND(I285*H285,2)</f>
        <v>0</v>
      </c>
      <c r="BL285" s="16" t="s">
        <v>131</v>
      </c>
      <c r="BM285" s="228" t="s">
        <v>321</v>
      </c>
    </row>
    <row r="286" s="13" customFormat="1">
      <c r="A286" s="13"/>
      <c r="B286" s="235"/>
      <c r="C286" s="236"/>
      <c r="D286" s="237" t="s">
        <v>135</v>
      </c>
      <c r="E286" s="238" t="s">
        <v>1</v>
      </c>
      <c r="F286" s="239" t="s">
        <v>136</v>
      </c>
      <c r="G286" s="236"/>
      <c r="H286" s="238" t="s">
        <v>1</v>
      </c>
      <c r="I286" s="240"/>
      <c r="J286" s="236"/>
      <c r="K286" s="236"/>
      <c r="L286" s="241"/>
      <c r="M286" s="242"/>
      <c r="N286" s="243"/>
      <c r="O286" s="243"/>
      <c r="P286" s="243"/>
      <c r="Q286" s="243"/>
      <c r="R286" s="243"/>
      <c r="S286" s="243"/>
      <c r="T286" s="24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5" t="s">
        <v>135</v>
      </c>
      <c r="AU286" s="245" t="s">
        <v>86</v>
      </c>
      <c r="AV286" s="13" t="s">
        <v>84</v>
      </c>
      <c r="AW286" s="13" t="s">
        <v>34</v>
      </c>
      <c r="AX286" s="13" t="s">
        <v>76</v>
      </c>
      <c r="AY286" s="245" t="s">
        <v>124</v>
      </c>
    </row>
    <row r="287" s="13" customFormat="1">
      <c r="A287" s="13"/>
      <c r="B287" s="235"/>
      <c r="C287" s="236"/>
      <c r="D287" s="237" t="s">
        <v>135</v>
      </c>
      <c r="E287" s="238" t="s">
        <v>1</v>
      </c>
      <c r="F287" s="239" t="s">
        <v>137</v>
      </c>
      <c r="G287" s="236"/>
      <c r="H287" s="238" t="s">
        <v>1</v>
      </c>
      <c r="I287" s="240"/>
      <c r="J287" s="236"/>
      <c r="K287" s="236"/>
      <c r="L287" s="241"/>
      <c r="M287" s="242"/>
      <c r="N287" s="243"/>
      <c r="O287" s="243"/>
      <c r="P287" s="243"/>
      <c r="Q287" s="243"/>
      <c r="R287" s="243"/>
      <c r="S287" s="243"/>
      <c r="T287" s="24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5" t="s">
        <v>135</v>
      </c>
      <c r="AU287" s="245" t="s">
        <v>86</v>
      </c>
      <c r="AV287" s="13" t="s">
        <v>84</v>
      </c>
      <c r="AW287" s="13" t="s">
        <v>34</v>
      </c>
      <c r="AX287" s="13" t="s">
        <v>76</v>
      </c>
      <c r="AY287" s="245" t="s">
        <v>124</v>
      </c>
    </row>
    <row r="288" s="14" customFormat="1">
      <c r="A288" s="14"/>
      <c r="B288" s="246"/>
      <c r="C288" s="247"/>
      <c r="D288" s="237" t="s">
        <v>135</v>
      </c>
      <c r="E288" s="248" t="s">
        <v>1</v>
      </c>
      <c r="F288" s="249" t="s">
        <v>322</v>
      </c>
      <c r="G288" s="247"/>
      <c r="H288" s="250">
        <v>42</v>
      </c>
      <c r="I288" s="251"/>
      <c r="J288" s="247"/>
      <c r="K288" s="247"/>
      <c r="L288" s="252"/>
      <c r="M288" s="253"/>
      <c r="N288" s="254"/>
      <c r="O288" s="254"/>
      <c r="P288" s="254"/>
      <c r="Q288" s="254"/>
      <c r="R288" s="254"/>
      <c r="S288" s="254"/>
      <c r="T288" s="255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6" t="s">
        <v>135</v>
      </c>
      <c r="AU288" s="256" t="s">
        <v>86</v>
      </c>
      <c r="AV288" s="14" t="s">
        <v>86</v>
      </c>
      <c r="AW288" s="14" t="s">
        <v>34</v>
      </c>
      <c r="AX288" s="14" t="s">
        <v>76</v>
      </c>
      <c r="AY288" s="256" t="s">
        <v>124</v>
      </c>
    </row>
    <row r="289" s="2" customFormat="1" ht="40.8" customHeight="1">
      <c r="A289" s="37"/>
      <c r="B289" s="38"/>
      <c r="C289" s="257" t="s">
        <v>323</v>
      </c>
      <c r="D289" s="257" t="s">
        <v>187</v>
      </c>
      <c r="E289" s="258" t="s">
        <v>324</v>
      </c>
      <c r="F289" s="259" t="s">
        <v>325</v>
      </c>
      <c r="G289" s="260" t="s">
        <v>234</v>
      </c>
      <c r="H289" s="261">
        <v>17</v>
      </c>
      <c r="I289" s="262"/>
      <c r="J289" s="263">
        <f>ROUND(I289*H289,2)</f>
        <v>0</v>
      </c>
      <c r="K289" s="259" t="s">
        <v>1</v>
      </c>
      <c r="L289" s="264"/>
      <c r="M289" s="265" t="s">
        <v>1</v>
      </c>
      <c r="N289" s="266" t="s">
        <v>41</v>
      </c>
      <c r="O289" s="90"/>
      <c r="P289" s="226">
        <f>O289*H289</f>
        <v>0</v>
      </c>
      <c r="Q289" s="226">
        <v>0.0011000000000000001</v>
      </c>
      <c r="R289" s="226">
        <f>Q289*H289</f>
        <v>0.018700000000000001</v>
      </c>
      <c r="S289" s="226">
        <v>0</v>
      </c>
      <c r="T289" s="227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28" t="s">
        <v>179</v>
      </c>
      <c r="AT289" s="228" t="s">
        <v>187</v>
      </c>
      <c r="AU289" s="228" t="s">
        <v>86</v>
      </c>
      <c r="AY289" s="16" t="s">
        <v>124</v>
      </c>
      <c r="BE289" s="229">
        <f>IF(N289="základní",J289,0)</f>
        <v>0</v>
      </c>
      <c r="BF289" s="229">
        <f>IF(N289="snížená",J289,0)</f>
        <v>0</v>
      </c>
      <c r="BG289" s="229">
        <f>IF(N289="zákl. přenesená",J289,0)</f>
        <v>0</v>
      </c>
      <c r="BH289" s="229">
        <f>IF(N289="sníž. přenesená",J289,0)</f>
        <v>0</v>
      </c>
      <c r="BI289" s="229">
        <f>IF(N289="nulová",J289,0)</f>
        <v>0</v>
      </c>
      <c r="BJ289" s="16" t="s">
        <v>84</v>
      </c>
      <c r="BK289" s="229">
        <f>ROUND(I289*H289,2)</f>
        <v>0</v>
      </c>
      <c r="BL289" s="16" t="s">
        <v>131</v>
      </c>
      <c r="BM289" s="228" t="s">
        <v>326</v>
      </c>
    </row>
    <row r="290" s="13" customFormat="1">
      <c r="A290" s="13"/>
      <c r="B290" s="235"/>
      <c r="C290" s="236"/>
      <c r="D290" s="237" t="s">
        <v>135</v>
      </c>
      <c r="E290" s="238" t="s">
        <v>1</v>
      </c>
      <c r="F290" s="239" t="s">
        <v>136</v>
      </c>
      <c r="G290" s="236"/>
      <c r="H290" s="238" t="s">
        <v>1</v>
      </c>
      <c r="I290" s="240"/>
      <c r="J290" s="236"/>
      <c r="K290" s="236"/>
      <c r="L290" s="241"/>
      <c r="M290" s="242"/>
      <c r="N290" s="243"/>
      <c r="O290" s="243"/>
      <c r="P290" s="243"/>
      <c r="Q290" s="243"/>
      <c r="R290" s="243"/>
      <c r="S290" s="243"/>
      <c r="T290" s="24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5" t="s">
        <v>135</v>
      </c>
      <c r="AU290" s="245" t="s">
        <v>86</v>
      </c>
      <c r="AV290" s="13" t="s">
        <v>84</v>
      </c>
      <c r="AW290" s="13" t="s">
        <v>34</v>
      </c>
      <c r="AX290" s="13" t="s">
        <v>76</v>
      </c>
      <c r="AY290" s="245" t="s">
        <v>124</v>
      </c>
    </row>
    <row r="291" s="13" customFormat="1">
      <c r="A291" s="13"/>
      <c r="B291" s="235"/>
      <c r="C291" s="236"/>
      <c r="D291" s="237" t="s">
        <v>135</v>
      </c>
      <c r="E291" s="238" t="s">
        <v>1</v>
      </c>
      <c r="F291" s="239" t="s">
        <v>137</v>
      </c>
      <c r="G291" s="236"/>
      <c r="H291" s="238" t="s">
        <v>1</v>
      </c>
      <c r="I291" s="240"/>
      <c r="J291" s="236"/>
      <c r="K291" s="236"/>
      <c r="L291" s="241"/>
      <c r="M291" s="242"/>
      <c r="N291" s="243"/>
      <c r="O291" s="243"/>
      <c r="P291" s="243"/>
      <c r="Q291" s="243"/>
      <c r="R291" s="243"/>
      <c r="S291" s="243"/>
      <c r="T291" s="24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5" t="s">
        <v>135</v>
      </c>
      <c r="AU291" s="245" t="s">
        <v>86</v>
      </c>
      <c r="AV291" s="13" t="s">
        <v>84</v>
      </c>
      <c r="AW291" s="13" t="s">
        <v>34</v>
      </c>
      <c r="AX291" s="13" t="s">
        <v>76</v>
      </c>
      <c r="AY291" s="245" t="s">
        <v>124</v>
      </c>
    </row>
    <row r="292" s="14" customFormat="1">
      <c r="A292" s="14"/>
      <c r="B292" s="246"/>
      <c r="C292" s="247"/>
      <c r="D292" s="237" t="s">
        <v>135</v>
      </c>
      <c r="E292" s="248" t="s">
        <v>1</v>
      </c>
      <c r="F292" s="249" t="s">
        <v>238</v>
      </c>
      <c r="G292" s="247"/>
      <c r="H292" s="250">
        <v>17</v>
      </c>
      <c r="I292" s="251"/>
      <c r="J292" s="247"/>
      <c r="K292" s="247"/>
      <c r="L292" s="252"/>
      <c r="M292" s="253"/>
      <c r="N292" s="254"/>
      <c r="O292" s="254"/>
      <c r="P292" s="254"/>
      <c r="Q292" s="254"/>
      <c r="R292" s="254"/>
      <c r="S292" s="254"/>
      <c r="T292" s="25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6" t="s">
        <v>135</v>
      </c>
      <c r="AU292" s="256" t="s">
        <v>86</v>
      </c>
      <c r="AV292" s="14" t="s">
        <v>86</v>
      </c>
      <c r="AW292" s="14" t="s">
        <v>34</v>
      </c>
      <c r="AX292" s="14" t="s">
        <v>76</v>
      </c>
      <c r="AY292" s="256" t="s">
        <v>124</v>
      </c>
    </row>
    <row r="293" s="2" customFormat="1" ht="26.4" customHeight="1">
      <c r="A293" s="37"/>
      <c r="B293" s="38"/>
      <c r="C293" s="217" t="s">
        <v>327</v>
      </c>
      <c r="D293" s="217" t="s">
        <v>126</v>
      </c>
      <c r="E293" s="218" t="s">
        <v>328</v>
      </c>
      <c r="F293" s="219" t="s">
        <v>329</v>
      </c>
      <c r="G293" s="220" t="s">
        <v>148</v>
      </c>
      <c r="H293" s="221">
        <v>35</v>
      </c>
      <c r="I293" s="222"/>
      <c r="J293" s="223">
        <f>ROUND(I293*H293,2)</f>
        <v>0</v>
      </c>
      <c r="K293" s="219" t="s">
        <v>130</v>
      </c>
      <c r="L293" s="43"/>
      <c r="M293" s="224" t="s">
        <v>1</v>
      </c>
      <c r="N293" s="225" t="s">
        <v>41</v>
      </c>
      <c r="O293" s="90"/>
      <c r="P293" s="226">
        <f>O293*H293</f>
        <v>0</v>
      </c>
      <c r="Q293" s="226">
        <v>0</v>
      </c>
      <c r="R293" s="226">
        <f>Q293*H293</f>
        <v>0</v>
      </c>
      <c r="S293" s="226">
        <v>0</v>
      </c>
      <c r="T293" s="227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28" t="s">
        <v>131</v>
      </c>
      <c r="AT293" s="228" t="s">
        <v>126</v>
      </c>
      <c r="AU293" s="228" t="s">
        <v>86</v>
      </c>
      <c r="AY293" s="16" t="s">
        <v>124</v>
      </c>
      <c r="BE293" s="229">
        <f>IF(N293="základní",J293,0)</f>
        <v>0</v>
      </c>
      <c r="BF293" s="229">
        <f>IF(N293="snížená",J293,0)</f>
        <v>0</v>
      </c>
      <c r="BG293" s="229">
        <f>IF(N293="zákl. přenesená",J293,0)</f>
        <v>0</v>
      </c>
      <c r="BH293" s="229">
        <f>IF(N293="sníž. přenesená",J293,0)</f>
        <v>0</v>
      </c>
      <c r="BI293" s="229">
        <f>IF(N293="nulová",J293,0)</f>
        <v>0</v>
      </c>
      <c r="BJ293" s="16" t="s">
        <v>84</v>
      </c>
      <c r="BK293" s="229">
        <f>ROUND(I293*H293,2)</f>
        <v>0</v>
      </c>
      <c r="BL293" s="16" t="s">
        <v>131</v>
      </c>
      <c r="BM293" s="228" t="s">
        <v>330</v>
      </c>
    </row>
    <row r="294" s="2" customFormat="1">
      <c r="A294" s="37"/>
      <c r="B294" s="38"/>
      <c r="C294" s="39"/>
      <c r="D294" s="230" t="s">
        <v>133</v>
      </c>
      <c r="E294" s="39"/>
      <c r="F294" s="231" t="s">
        <v>331</v>
      </c>
      <c r="G294" s="39"/>
      <c r="H294" s="39"/>
      <c r="I294" s="232"/>
      <c r="J294" s="39"/>
      <c r="K294" s="39"/>
      <c r="L294" s="43"/>
      <c r="M294" s="233"/>
      <c r="N294" s="234"/>
      <c r="O294" s="90"/>
      <c r="P294" s="90"/>
      <c r="Q294" s="90"/>
      <c r="R294" s="90"/>
      <c r="S294" s="90"/>
      <c r="T294" s="91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16" t="s">
        <v>133</v>
      </c>
      <c r="AU294" s="16" t="s">
        <v>86</v>
      </c>
    </row>
    <row r="295" s="13" customFormat="1">
      <c r="A295" s="13"/>
      <c r="B295" s="235"/>
      <c r="C295" s="236"/>
      <c r="D295" s="237" t="s">
        <v>135</v>
      </c>
      <c r="E295" s="238" t="s">
        <v>1</v>
      </c>
      <c r="F295" s="239" t="s">
        <v>136</v>
      </c>
      <c r="G295" s="236"/>
      <c r="H295" s="238" t="s">
        <v>1</v>
      </c>
      <c r="I295" s="240"/>
      <c r="J295" s="236"/>
      <c r="K295" s="236"/>
      <c r="L295" s="241"/>
      <c r="M295" s="242"/>
      <c r="N295" s="243"/>
      <c r="O295" s="243"/>
      <c r="P295" s="243"/>
      <c r="Q295" s="243"/>
      <c r="R295" s="243"/>
      <c r="S295" s="243"/>
      <c r="T295" s="24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5" t="s">
        <v>135</v>
      </c>
      <c r="AU295" s="245" t="s">
        <v>86</v>
      </c>
      <c r="AV295" s="13" t="s">
        <v>84</v>
      </c>
      <c r="AW295" s="13" t="s">
        <v>34</v>
      </c>
      <c r="AX295" s="13" t="s">
        <v>76</v>
      </c>
      <c r="AY295" s="245" t="s">
        <v>124</v>
      </c>
    </row>
    <row r="296" s="13" customFormat="1">
      <c r="A296" s="13"/>
      <c r="B296" s="235"/>
      <c r="C296" s="236"/>
      <c r="D296" s="237" t="s">
        <v>135</v>
      </c>
      <c r="E296" s="238" t="s">
        <v>1</v>
      </c>
      <c r="F296" s="239" t="s">
        <v>137</v>
      </c>
      <c r="G296" s="236"/>
      <c r="H296" s="238" t="s">
        <v>1</v>
      </c>
      <c r="I296" s="240"/>
      <c r="J296" s="236"/>
      <c r="K296" s="236"/>
      <c r="L296" s="241"/>
      <c r="M296" s="242"/>
      <c r="N296" s="243"/>
      <c r="O296" s="243"/>
      <c r="P296" s="243"/>
      <c r="Q296" s="243"/>
      <c r="R296" s="243"/>
      <c r="S296" s="243"/>
      <c r="T296" s="24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5" t="s">
        <v>135</v>
      </c>
      <c r="AU296" s="245" t="s">
        <v>86</v>
      </c>
      <c r="AV296" s="13" t="s">
        <v>84</v>
      </c>
      <c r="AW296" s="13" t="s">
        <v>34</v>
      </c>
      <c r="AX296" s="13" t="s">
        <v>76</v>
      </c>
      <c r="AY296" s="245" t="s">
        <v>124</v>
      </c>
    </row>
    <row r="297" s="14" customFormat="1">
      <c r="A297" s="14"/>
      <c r="B297" s="246"/>
      <c r="C297" s="247"/>
      <c r="D297" s="237" t="s">
        <v>135</v>
      </c>
      <c r="E297" s="248" t="s">
        <v>1</v>
      </c>
      <c r="F297" s="249" t="s">
        <v>332</v>
      </c>
      <c r="G297" s="247"/>
      <c r="H297" s="250">
        <v>35</v>
      </c>
      <c r="I297" s="251"/>
      <c r="J297" s="247"/>
      <c r="K297" s="247"/>
      <c r="L297" s="252"/>
      <c r="M297" s="253"/>
      <c r="N297" s="254"/>
      <c r="O297" s="254"/>
      <c r="P297" s="254"/>
      <c r="Q297" s="254"/>
      <c r="R297" s="254"/>
      <c r="S297" s="254"/>
      <c r="T297" s="25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6" t="s">
        <v>135</v>
      </c>
      <c r="AU297" s="256" t="s">
        <v>86</v>
      </c>
      <c r="AV297" s="14" t="s">
        <v>86</v>
      </c>
      <c r="AW297" s="14" t="s">
        <v>34</v>
      </c>
      <c r="AX297" s="14" t="s">
        <v>76</v>
      </c>
      <c r="AY297" s="256" t="s">
        <v>124</v>
      </c>
    </row>
    <row r="298" s="2" customFormat="1" ht="40.8" customHeight="1">
      <c r="A298" s="37"/>
      <c r="B298" s="38"/>
      <c r="C298" s="257" t="s">
        <v>333</v>
      </c>
      <c r="D298" s="257" t="s">
        <v>187</v>
      </c>
      <c r="E298" s="258" t="s">
        <v>334</v>
      </c>
      <c r="F298" s="259" t="s">
        <v>335</v>
      </c>
      <c r="G298" s="260" t="s">
        <v>148</v>
      </c>
      <c r="H298" s="261">
        <v>55</v>
      </c>
      <c r="I298" s="262"/>
      <c r="J298" s="263">
        <f>ROUND(I298*H298,2)</f>
        <v>0</v>
      </c>
      <c r="K298" s="259" t="s">
        <v>1</v>
      </c>
      <c r="L298" s="264"/>
      <c r="M298" s="265" t="s">
        <v>1</v>
      </c>
      <c r="N298" s="266" t="s">
        <v>41</v>
      </c>
      <c r="O298" s="90"/>
      <c r="P298" s="226">
        <f>O298*H298</f>
        <v>0</v>
      </c>
      <c r="Q298" s="226">
        <v>0.0024399999999999999</v>
      </c>
      <c r="R298" s="226">
        <f>Q298*H298</f>
        <v>0.13419999999999999</v>
      </c>
      <c r="S298" s="226">
        <v>0</v>
      </c>
      <c r="T298" s="227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28" t="s">
        <v>179</v>
      </c>
      <c r="AT298" s="228" t="s">
        <v>187</v>
      </c>
      <c r="AU298" s="228" t="s">
        <v>86</v>
      </c>
      <c r="AY298" s="16" t="s">
        <v>124</v>
      </c>
      <c r="BE298" s="229">
        <f>IF(N298="základní",J298,0)</f>
        <v>0</v>
      </c>
      <c r="BF298" s="229">
        <f>IF(N298="snížená",J298,0)</f>
        <v>0</v>
      </c>
      <c r="BG298" s="229">
        <f>IF(N298="zákl. přenesená",J298,0)</f>
        <v>0</v>
      </c>
      <c r="BH298" s="229">
        <f>IF(N298="sníž. přenesená",J298,0)</f>
        <v>0</v>
      </c>
      <c r="BI298" s="229">
        <f>IF(N298="nulová",J298,0)</f>
        <v>0</v>
      </c>
      <c r="BJ298" s="16" t="s">
        <v>84</v>
      </c>
      <c r="BK298" s="229">
        <f>ROUND(I298*H298,2)</f>
        <v>0</v>
      </c>
      <c r="BL298" s="16" t="s">
        <v>131</v>
      </c>
      <c r="BM298" s="228" t="s">
        <v>336</v>
      </c>
    </row>
    <row r="299" s="13" customFormat="1">
      <c r="A299" s="13"/>
      <c r="B299" s="235"/>
      <c r="C299" s="236"/>
      <c r="D299" s="237" t="s">
        <v>135</v>
      </c>
      <c r="E299" s="238" t="s">
        <v>1</v>
      </c>
      <c r="F299" s="239" t="s">
        <v>136</v>
      </c>
      <c r="G299" s="236"/>
      <c r="H299" s="238" t="s">
        <v>1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5" t="s">
        <v>135</v>
      </c>
      <c r="AU299" s="245" t="s">
        <v>86</v>
      </c>
      <c r="AV299" s="13" t="s">
        <v>84</v>
      </c>
      <c r="AW299" s="13" t="s">
        <v>34</v>
      </c>
      <c r="AX299" s="13" t="s">
        <v>76</v>
      </c>
      <c r="AY299" s="245" t="s">
        <v>124</v>
      </c>
    </row>
    <row r="300" s="13" customFormat="1">
      <c r="A300" s="13"/>
      <c r="B300" s="235"/>
      <c r="C300" s="236"/>
      <c r="D300" s="237" t="s">
        <v>135</v>
      </c>
      <c r="E300" s="238" t="s">
        <v>1</v>
      </c>
      <c r="F300" s="239" t="s">
        <v>137</v>
      </c>
      <c r="G300" s="236"/>
      <c r="H300" s="238" t="s">
        <v>1</v>
      </c>
      <c r="I300" s="240"/>
      <c r="J300" s="236"/>
      <c r="K300" s="236"/>
      <c r="L300" s="241"/>
      <c r="M300" s="242"/>
      <c r="N300" s="243"/>
      <c r="O300" s="243"/>
      <c r="P300" s="243"/>
      <c r="Q300" s="243"/>
      <c r="R300" s="243"/>
      <c r="S300" s="243"/>
      <c r="T300" s="244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5" t="s">
        <v>135</v>
      </c>
      <c r="AU300" s="245" t="s">
        <v>86</v>
      </c>
      <c r="AV300" s="13" t="s">
        <v>84</v>
      </c>
      <c r="AW300" s="13" t="s">
        <v>34</v>
      </c>
      <c r="AX300" s="13" t="s">
        <v>76</v>
      </c>
      <c r="AY300" s="245" t="s">
        <v>124</v>
      </c>
    </row>
    <row r="301" s="14" customFormat="1">
      <c r="A301" s="14"/>
      <c r="B301" s="246"/>
      <c r="C301" s="247"/>
      <c r="D301" s="237" t="s">
        <v>135</v>
      </c>
      <c r="E301" s="248" t="s">
        <v>1</v>
      </c>
      <c r="F301" s="249" t="s">
        <v>332</v>
      </c>
      <c r="G301" s="247"/>
      <c r="H301" s="250">
        <v>35</v>
      </c>
      <c r="I301" s="251"/>
      <c r="J301" s="247"/>
      <c r="K301" s="247"/>
      <c r="L301" s="252"/>
      <c r="M301" s="253"/>
      <c r="N301" s="254"/>
      <c r="O301" s="254"/>
      <c r="P301" s="254"/>
      <c r="Q301" s="254"/>
      <c r="R301" s="254"/>
      <c r="S301" s="254"/>
      <c r="T301" s="255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6" t="s">
        <v>135</v>
      </c>
      <c r="AU301" s="256" t="s">
        <v>86</v>
      </c>
      <c r="AV301" s="14" t="s">
        <v>86</v>
      </c>
      <c r="AW301" s="14" t="s">
        <v>34</v>
      </c>
      <c r="AX301" s="14" t="s">
        <v>76</v>
      </c>
      <c r="AY301" s="256" t="s">
        <v>124</v>
      </c>
    </row>
    <row r="302" s="13" customFormat="1">
      <c r="A302" s="13"/>
      <c r="B302" s="235"/>
      <c r="C302" s="236"/>
      <c r="D302" s="237" t="s">
        <v>135</v>
      </c>
      <c r="E302" s="238" t="s">
        <v>1</v>
      </c>
      <c r="F302" s="239" t="s">
        <v>337</v>
      </c>
      <c r="G302" s="236"/>
      <c r="H302" s="238" t="s">
        <v>1</v>
      </c>
      <c r="I302" s="240"/>
      <c r="J302" s="236"/>
      <c r="K302" s="236"/>
      <c r="L302" s="241"/>
      <c r="M302" s="242"/>
      <c r="N302" s="243"/>
      <c r="O302" s="243"/>
      <c r="P302" s="243"/>
      <c r="Q302" s="243"/>
      <c r="R302" s="243"/>
      <c r="S302" s="243"/>
      <c r="T302" s="24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5" t="s">
        <v>135</v>
      </c>
      <c r="AU302" s="245" t="s">
        <v>86</v>
      </c>
      <c r="AV302" s="13" t="s">
        <v>84</v>
      </c>
      <c r="AW302" s="13" t="s">
        <v>34</v>
      </c>
      <c r="AX302" s="13" t="s">
        <v>76</v>
      </c>
      <c r="AY302" s="245" t="s">
        <v>124</v>
      </c>
    </row>
    <row r="303" s="14" customFormat="1">
      <c r="A303" s="14"/>
      <c r="B303" s="246"/>
      <c r="C303" s="247"/>
      <c r="D303" s="237" t="s">
        <v>135</v>
      </c>
      <c r="E303" s="248" t="s">
        <v>1</v>
      </c>
      <c r="F303" s="249" t="s">
        <v>338</v>
      </c>
      <c r="G303" s="247"/>
      <c r="H303" s="250">
        <v>15</v>
      </c>
      <c r="I303" s="251"/>
      <c r="J303" s="247"/>
      <c r="K303" s="247"/>
      <c r="L303" s="252"/>
      <c r="M303" s="253"/>
      <c r="N303" s="254"/>
      <c r="O303" s="254"/>
      <c r="P303" s="254"/>
      <c r="Q303" s="254"/>
      <c r="R303" s="254"/>
      <c r="S303" s="254"/>
      <c r="T303" s="25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6" t="s">
        <v>135</v>
      </c>
      <c r="AU303" s="256" t="s">
        <v>86</v>
      </c>
      <c r="AV303" s="14" t="s">
        <v>86</v>
      </c>
      <c r="AW303" s="14" t="s">
        <v>34</v>
      </c>
      <c r="AX303" s="14" t="s">
        <v>76</v>
      </c>
      <c r="AY303" s="256" t="s">
        <v>124</v>
      </c>
    </row>
    <row r="304" s="14" customFormat="1">
      <c r="A304" s="14"/>
      <c r="B304" s="246"/>
      <c r="C304" s="247"/>
      <c r="D304" s="237" t="s">
        <v>135</v>
      </c>
      <c r="E304" s="247"/>
      <c r="F304" s="249" t="s">
        <v>339</v>
      </c>
      <c r="G304" s="247"/>
      <c r="H304" s="250">
        <v>55</v>
      </c>
      <c r="I304" s="251"/>
      <c r="J304" s="247"/>
      <c r="K304" s="247"/>
      <c r="L304" s="252"/>
      <c r="M304" s="253"/>
      <c r="N304" s="254"/>
      <c r="O304" s="254"/>
      <c r="P304" s="254"/>
      <c r="Q304" s="254"/>
      <c r="R304" s="254"/>
      <c r="S304" s="254"/>
      <c r="T304" s="25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6" t="s">
        <v>135</v>
      </c>
      <c r="AU304" s="256" t="s">
        <v>86</v>
      </c>
      <c r="AV304" s="14" t="s">
        <v>86</v>
      </c>
      <c r="AW304" s="14" t="s">
        <v>4</v>
      </c>
      <c r="AX304" s="14" t="s">
        <v>84</v>
      </c>
      <c r="AY304" s="256" t="s">
        <v>124</v>
      </c>
    </row>
    <row r="305" s="2" customFormat="1" ht="16.5" customHeight="1">
      <c r="A305" s="37"/>
      <c r="B305" s="38"/>
      <c r="C305" s="257" t="s">
        <v>340</v>
      </c>
      <c r="D305" s="257" t="s">
        <v>187</v>
      </c>
      <c r="E305" s="258" t="s">
        <v>341</v>
      </c>
      <c r="F305" s="259" t="s">
        <v>342</v>
      </c>
      <c r="G305" s="260" t="s">
        <v>148</v>
      </c>
      <c r="H305" s="261">
        <v>77</v>
      </c>
      <c r="I305" s="262"/>
      <c r="J305" s="263">
        <f>ROUND(I305*H305,2)</f>
        <v>0</v>
      </c>
      <c r="K305" s="259" t="s">
        <v>130</v>
      </c>
      <c r="L305" s="264"/>
      <c r="M305" s="265" t="s">
        <v>1</v>
      </c>
      <c r="N305" s="266" t="s">
        <v>41</v>
      </c>
      <c r="O305" s="90"/>
      <c r="P305" s="226">
        <f>O305*H305</f>
        <v>0</v>
      </c>
      <c r="Q305" s="226">
        <v>4.0000000000000003E-05</v>
      </c>
      <c r="R305" s="226">
        <f>Q305*H305</f>
        <v>0.0030800000000000003</v>
      </c>
      <c r="S305" s="226">
        <v>0</v>
      </c>
      <c r="T305" s="227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28" t="s">
        <v>179</v>
      </c>
      <c r="AT305" s="228" t="s">
        <v>187</v>
      </c>
      <c r="AU305" s="228" t="s">
        <v>86</v>
      </c>
      <c r="AY305" s="16" t="s">
        <v>124</v>
      </c>
      <c r="BE305" s="229">
        <f>IF(N305="základní",J305,0)</f>
        <v>0</v>
      </c>
      <c r="BF305" s="229">
        <f>IF(N305="snížená",J305,0)</f>
        <v>0</v>
      </c>
      <c r="BG305" s="229">
        <f>IF(N305="zákl. přenesená",J305,0)</f>
        <v>0</v>
      </c>
      <c r="BH305" s="229">
        <f>IF(N305="sníž. přenesená",J305,0)</f>
        <v>0</v>
      </c>
      <c r="BI305" s="229">
        <f>IF(N305="nulová",J305,0)</f>
        <v>0</v>
      </c>
      <c r="BJ305" s="16" t="s">
        <v>84</v>
      </c>
      <c r="BK305" s="229">
        <f>ROUND(I305*H305,2)</f>
        <v>0</v>
      </c>
      <c r="BL305" s="16" t="s">
        <v>131</v>
      </c>
      <c r="BM305" s="228" t="s">
        <v>343</v>
      </c>
    </row>
    <row r="306" s="13" customFormat="1">
      <c r="A306" s="13"/>
      <c r="B306" s="235"/>
      <c r="C306" s="236"/>
      <c r="D306" s="237" t="s">
        <v>135</v>
      </c>
      <c r="E306" s="238" t="s">
        <v>1</v>
      </c>
      <c r="F306" s="239" t="s">
        <v>136</v>
      </c>
      <c r="G306" s="236"/>
      <c r="H306" s="238" t="s">
        <v>1</v>
      </c>
      <c r="I306" s="240"/>
      <c r="J306" s="236"/>
      <c r="K306" s="236"/>
      <c r="L306" s="241"/>
      <c r="M306" s="242"/>
      <c r="N306" s="243"/>
      <c r="O306" s="243"/>
      <c r="P306" s="243"/>
      <c r="Q306" s="243"/>
      <c r="R306" s="243"/>
      <c r="S306" s="243"/>
      <c r="T306" s="24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5" t="s">
        <v>135</v>
      </c>
      <c r="AU306" s="245" t="s">
        <v>86</v>
      </c>
      <c r="AV306" s="13" t="s">
        <v>84</v>
      </c>
      <c r="AW306" s="13" t="s">
        <v>34</v>
      </c>
      <c r="AX306" s="13" t="s">
        <v>76</v>
      </c>
      <c r="AY306" s="245" t="s">
        <v>124</v>
      </c>
    </row>
    <row r="307" s="13" customFormat="1">
      <c r="A307" s="13"/>
      <c r="B307" s="235"/>
      <c r="C307" s="236"/>
      <c r="D307" s="237" t="s">
        <v>135</v>
      </c>
      <c r="E307" s="238" t="s">
        <v>1</v>
      </c>
      <c r="F307" s="239" t="s">
        <v>137</v>
      </c>
      <c r="G307" s="236"/>
      <c r="H307" s="238" t="s">
        <v>1</v>
      </c>
      <c r="I307" s="240"/>
      <c r="J307" s="236"/>
      <c r="K307" s="236"/>
      <c r="L307" s="241"/>
      <c r="M307" s="242"/>
      <c r="N307" s="243"/>
      <c r="O307" s="243"/>
      <c r="P307" s="243"/>
      <c r="Q307" s="243"/>
      <c r="R307" s="243"/>
      <c r="S307" s="243"/>
      <c r="T307" s="24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5" t="s">
        <v>135</v>
      </c>
      <c r="AU307" s="245" t="s">
        <v>86</v>
      </c>
      <c r="AV307" s="13" t="s">
        <v>84</v>
      </c>
      <c r="AW307" s="13" t="s">
        <v>34</v>
      </c>
      <c r="AX307" s="13" t="s">
        <v>76</v>
      </c>
      <c r="AY307" s="245" t="s">
        <v>124</v>
      </c>
    </row>
    <row r="308" s="14" customFormat="1">
      <c r="A308" s="14"/>
      <c r="B308" s="246"/>
      <c r="C308" s="247"/>
      <c r="D308" s="237" t="s">
        <v>135</v>
      </c>
      <c r="E308" s="248" t="s">
        <v>1</v>
      </c>
      <c r="F308" s="249" t="s">
        <v>344</v>
      </c>
      <c r="G308" s="247"/>
      <c r="H308" s="250">
        <v>77</v>
      </c>
      <c r="I308" s="251"/>
      <c r="J308" s="247"/>
      <c r="K308" s="247"/>
      <c r="L308" s="252"/>
      <c r="M308" s="253"/>
      <c r="N308" s="254"/>
      <c r="O308" s="254"/>
      <c r="P308" s="254"/>
      <c r="Q308" s="254"/>
      <c r="R308" s="254"/>
      <c r="S308" s="254"/>
      <c r="T308" s="25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6" t="s">
        <v>135</v>
      </c>
      <c r="AU308" s="256" t="s">
        <v>86</v>
      </c>
      <c r="AV308" s="14" t="s">
        <v>86</v>
      </c>
      <c r="AW308" s="14" t="s">
        <v>34</v>
      </c>
      <c r="AX308" s="14" t="s">
        <v>76</v>
      </c>
      <c r="AY308" s="256" t="s">
        <v>124</v>
      </c>
    </row>
    <row r="309" s="2" customFormat="1" ht="26.4" customHeight="1">
      <c r="A309" s="37"/>
      <c r="B309" s="38"/>
      <c r="C309" s="217" t="s">
        <v>345</v>
      </c>
      <c r="D309" s="217" t="s">
        <v>126</v>
      </c>
      <c r="E309" s="218" t="s">
        <v>346</v>
      </c>
      <c r="F309" s="219" t="s">
        <v>347</v>
      </c>
      <c r="G309" s="220" t="s">
        <v>148</v>
      </c>
      <c r="H309" s="221">
        <v>92</v>
      </c>
      <c r="I309" s="222"/>
      <c r="J309" s="223">
        <f>ROUND(I309*H309,2)</f>
        <v>0</v>
      </c>
      <c r="K309" s="219" t="s">
        <v>130</v>
      </c>
      <c r="L309" s="43"/>
      <c r="M309" s="224" t="s">
        <v>1</v>
      </c>
      <c r="N309" s="225" t="s">
        <v>41</v>
      </c>
      <c r="O309" s="90"/>
      <c r="P309" s="226">
        <f>O309*H309</f>
        <v>0</v>
      </c>
      <c r="Q309" s="226">
        <v>0</v>
      </c>
      <c r="R309" s="226">
        <f>Q309*H309</f>
        <v>0</v>
      </c>
      <c r="S309" s="226">
        <v>0</v>
      </c>
      <c r="T309" s="227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28" t="s">
        <v>131</v>
      </c>
      <c r="AT309" s="228" t="s">
        <v>126</v>
      </c>
      <c r="AU309" s="228" t="s">
        <v>86</v>
      </c>
      <c r="AY309" s="16" t="s">
        <v>124</v>
      </c>
      <c r="BE309" s="229">
        <f>IF(N309="základní",J309,0)</f>
        <v>0</v>
      </c>
      <c r="BF309" s="229">
        <f>IF(N309="snížená",J309,0)</f>
        <v>0</v>
      </c>
      <c r="BG309" s="229">
        <f>IF(N309="zákl. přenesená",J309,0)</f>
        <v>0</v>
      </c>
      <c r="BH309" s="229">
        <f>IF(N309="sníž. přenesená",J309,0)</f>
        <v>0</v>
      </c>
      <c r="BI309" s="229">
        <f>IF(N309="nulová",J309,0)</f>
        <v>0</v>
      </c>
      <c r="BJ309" s="16" t="s">
        <v>84</v>
      </c>
      <c r="BK309" s="229">
        <f>ROUND(I309*H309,2)</f>
        <v>0</v>
      </c>
      <c r="BL309" s="16" t="s">
        <v>131</v>
      </c>
      <c r="BM309" s="228" t="s">
        <v>348</v>
      </c>
    </row>
    <row r="310" s="2" customFormat="1">
      <c r="A310" s="37"/>
      <c r="B310" s="38"/>
      <c r="C310" s="39"/>
      <c r="D310" s="230" t="s">
        <v>133</v>
      </c>
      <c r="E310" s="39"/>
      <c r="F310" s="231" t="s">
        <v>349</v>
      </c>
      <c r="G310" s="39"/>
      <c r="H310" s="39"/>
      <c r="I310" s="232"/>
      <c r="J310" s="39"/>
      <c r="K310" s="39"/>
      <c r="L310" s="43"/>
      <c r="M310" s="233"/>
      <c r="N310" s="234"/>
      <c r="O310" s="90"/>
      <c r="P310" s="90"/>
      <c r="Q310" s="90"/>
      <c r="R310" s="90"/>
      <c r="S310" s="90"/>
      <c r="T310" s="91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T310" s="16" t="s">
        <v>133</v>
      </c>
      <c r="AU310" s="16" t="s">
        <v>86</v>
      </c>
    </row>
    <row r="311" s="13" customFormat="1">
      <c r="A311" s="13"/>
      <c r="B311" s="235"/>
      <c r="C311" s="236"/>
      <c r="D311" s="237" t="s">
        <v>135</v>
      </c>
      <c r="E311" s="238" t="s">
        <v>1</v>
      </c>
      <c r="F311" s="239" t="s">
        <v>136</v>
      </c>
      <c r="G311" s="236"/>
      <c r="H311" s="238" t="s">
        <v>1</v>
      </c>
      <c r="I311" s="240"/>
      <c r="J311" s="236"/>
      <c r="K311" s="236"/>
      <c r="L311" s="241"/>
      <c r="M311" s="242"/>
      <c r="N311" s="243"/>
      <c r="O311" s="243"/>
      <c r="P311" s="243"/>
      <c r="Q311" s="243"/>
      <c r="R311" s="243"/>
      <c r="S311" s="243"/>
      <c r="T311" s="24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5" t="s">
        <v>135</v>
      </c>
      <c r="AU311" s="245" t="s">
        <v>86</v>
      </c>
      <c r="AV311" s="13" t="s">
        <v>84</v>
      </c>
      <c r="AW311" s="13" t="s">
        <v>34</v>
      </c>
      <c r="AX311" s="13" t="s">
        <v>76</v>
      </c>
      <c r="AY311" s="245" t="s">
        <v>124</v>
      </c>
    </row>
    <row r="312" s="13" customFormat="1">
      <c r="A312" s="13"/>
      <c r="B312" s="235"/>
      <c r="C312" s="236"/>
      <c r="D312" s="237" t="s">
        <v>135</v>
      </c>
      <c r="E312" s="238" t="s">
        <v>1</v>
      </c>
      <c r="F312" s="239" t="s">
        <v>137</v>
      </c>
      <c r="G312" s="236"/>
      <c r="H312" s="238" t="s">
        <v>1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5" t="s">
        <v>135</v>
      </c>
      <c r="AU312" s="245" t="s">
        <v>86</v>
      </c>
      <c r="AV312" s="13" t="s">
        <v>84</v>
      </c>
      <c r="AW312" s="13" t="s">
        <v>34</v>
      </c>
      <c r="AX312" s="13" t="s">
        <v>76</v>
      </c>
      <c r="AY312" s="245" t="s">
        <v>124</v>
      </c>
    </row>
    <row r="313" s="14" customFormat="1">
      <c r="A313" s="14"/>
      <c r="B313" s="246"/>
      <c r="C313" s="247"/>
      <c r="D313" s="237" t="s">
        <v>135</v>
      </c>
      <c r="E313" s="248" t="s">
        <v>1</v>
      </c>
      <c r="F313" s="249" t="s">
        <v>350</v>
      </c>
      <c r="G313" s="247"/>
      <c r="H313" s="250">
        <v>92</v>
      </c>
      <c r="I313" s="251"/>
      <c r="J313" s="247"/>
      <c r="K313" s="247"/>
      <c r="L313" s="252"/>
      <c r="M313" s="253"/>
      <c r="N313" s="254"/>
      <c r="O313" s="254"/>
      <c r="P313" s="254"/>
      <c r="Q313" s="254"/>
      <c r="R313" s="254"/>
      <c r="S313" s="254"/>
      <c r="T313" s="25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6" t="s">
        <v>135</v>
      </c>
      <c r="AU313" s="256" t="s">
        <v>86</v>
      </c>
      <c r="AV313" s="14" t="s">
        <v>86</v>
      </c>
      <c r="AW313" s="14" t="s">
        <v>34</v>
      </c>
      <c r="AX313" s="14" t="s">
        <v>76</v>
      </c>
      <c r="AY313" s="256" t="s">
        <v>124</v>
      </c>
    </row>
    <row r="314" s="2" customFormat="1" ht="40.8" customHeight="1">
      <c r="A314" s="37"/>
      <c r="B314" s="38"/>
      <c r="C314" s="257" t="s">
        <v>351</v>
      </c>
      <c r="D314" s="257" t="s">
        <v>187</v>
      </c>
      <c r="E314" s="258" t="s">
        <v>352</v>
      </c>
      <c r="F314" s="259" t="s">
        <v>353</v>
      </c>
      <c r="G314" s="260" t="s">
        <v>148</v>
      </c>
      <c r="H314" s="261">
        <v>100</v>
      </c>
      <c r="I314" s="262"/>
      <c r="J314" s="263">
        <f>ROUND(I314*H314,2)</f>
        <v>0</v>
      </c>
      <c r="K314" s="259" t="s">
        <v>130</v>
      </c>
      <c r="L314" s="264"/>
      <c r="M314" s="265" t="s">
        <v>1</v>
      </c>
      <c r="N314" s="266" t="s">
        <v>41</v>
      </c>
      <c r="O314" s="90"/>
      <c r="P314" s="226">
        <f>O314*H314</f>
        <v>0</v>
      </c>
      <c r="Q314" s="226">
        <v>0.0032799999999999999</v>
      </c>
      <c r="R314" s="226">
        <f>Q314*H314</f>
        <v>0.32800000000000001</v>
      </c>
      <c r="S314" s="226">
        <v>0</v>
      </c>
      <c r="T314" s="227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28" t="s">
        <v>179</v>
      </c>
      <c r="AT314" s="228" t="s">
        <v>187</v>
      </c>
      <c r="AU314" s="228" t="s">
        <v>86</v>
      </c>
      <c r="AY314" s="16" t="s">
        <v>124</v>
      </c>
      <c r="BE314" s="229">
        <f>IF(N314="základní",J314,0)</f>
        <v>0</v>
      </c>
      <c r="BF314" s="229">
        <f>IF(N314="snížená",J314,0)</f>
        <v>0</v>
      </c>
      <c r="BG314" s="229">
        <f>IF(N314="zákl. přenesená",J314,0)</f>
        <v>0</v>
      </c>
      <c r="BH314" s="229">
        <f>IF(N314="sníž. přenesená",J314,0)</f>
        <v>0</v>
      </c>
      <c r="BI314" s="229">
        <f>IF(N314="nulová",J314,0)</f>
        <v>0</v>
      </c>
      <c r="BJ314" s="16" t="s">
        <v>84</v>
      </c>
      <c r="BK314" s="229">
        <f>ROUND(I314*H314,2)</f>
        <v>0</v>
      </c>
      <c r="BL314" s="16" t="s">
        <v>131</v>
      </c>
      <c r="BM314" s="228" t="s">
        <v>354</v>
      </c>
    </row>
    <row r="315" s="13" customFormat="1">
      <c r="A315" s="13"/>
      <c r="B315" s="235"/>
      <c r="C315" s="236"/>
      <c r="D315" s="237" t="s">
        <v>135</v>
      </c>
      <c r="E315" s="238" t="s">
        <v>1</v>
      </c>
      <c r="F315" s="239" t="s">
        <v>136</v>
      </c>
      <c r="G315" s="236"/>
      <c r="H315" s="238" t="s">
        <v>1</v>
      </c>
      <c r="I315" s="240"/>
      <c r="J315" s="236"/>
      <c r="K315" s="236"/>
      <c r="L315" s="241"/>
      <c r="M315" s="242"/>
      <c r="N315" s="243"/>
      <c r="O315" s="243"/>
      <c r="P315" s="243"/>
      <c r="Q315" s="243"/>
      <c r="R315" s="243"/>
      <c r="S315" s="243"/>
      <c r="T315" s="24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5" t="s">
        <v>135</v>
      </c>
      <c r="AU315" s="245" t="s">
        <v>86</v>
      </c>
      <c r="AV315" s="13" t="s">
        <v>84</v>
      </c>
      <c r="AW315" s="13" t="s">
        <v>34</v>
      </c>
      <c r="AX315" s="13" t="s">
        <v>76</v>
      </c>
      <c r="AY315" s="245" t="s">
        <v>124</v>
      </c>
    </row>
    <row r="316" s="13" customFormat="1">
      <c r="A316" s="13"/>
      <c r="B316" s="235"/>
      <c r="C316" s="236"/>
      <c r="D316" s="237" t="s">
        <v>135</v>
      </c>
      <c r="E316" s="238" t="s">
        <v>1</v>
      </c>
      <c r="F316" s="239" t="s">
        <v>137</v>
      </c>
      <c r="G316" s="236"/>
      <c r="H316" s="238" t="s">
        <v>1</v>
      </c>
      <c r="I316" s="240"/>
      <c r="J316" s="236"/>
      <c r="K316" s="236"/>
      <c r="L316" s="241"/>
      <c r="M316" s="242"/>
      <c r="N316" s="243"/>
      <c r="O316" s="243"/>
      <c r="P316" s="243"/>
      <c r="Q316" s="243"/>
      <c r="R316" s="243"/>
      <c r="S316" s="243"/>
      <c r="T316" s="24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5" t="s">
        <v>135</v>
      </c>
      <c r="AU316" s="245" t="s">
        <v>86</v>
      </c>
      <c r="AV316" s="13" t="s">
        <v>84</v>
      </c>
      <c r="AW316" s="13" t="s">
        <v>34</v>
      </c>
      <c r="AX316" s="13" t="s">
        <v>76</v>
      </c>
      <c r="AY316" s="245" t="s">
        <v>124</v>
      </c>
    </row>
    <row r="317" s="14" customFormat="1">
      <c r="A317" s="14"/>
      <c r="B317" s="246"/>
      <c r="C317" s="247"/>
      <c r="D317" s="237" t="s">
        <v>135</v>
      </c>
      <c r="E317" s="248" t="s">
        <v>1</v>
      </c>
      <c r="F317" s="249" t="s">
        <v>350</v>
      </c>
      <c r="G317" s="247"/>
      <c r="H317" s="250">
        <v>92</v>
      </c>
      <c r="I317" s="251"/>
      <c r="J317" s="247"/>
      <c r="K317" s="247"/>
      <c r="L317" s="252"/>
      <c r="M317" s="253"/>
      <c r="N317" s="254"/>
      <c r="O317" s="254"/>
      <c r="P317" s="254"/>
      <c r="Q317" s="254"/>
      <c r="R317" s="254"/>
      <c r="S317" s="254"/>
      <c r="T317" s="25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6" t="s">
        <v>135</v>
      </c>
      <c r="AU317" s="256" t="s">
        <v>86</v>
      </c>
      <c r="AV317" s="14" t="s">
        <v>86</v>
      </c>
      <c r="AW317" s="14" t="s">
        <v>34</v>
      </c>
      <c r="AX317" s="14" t="s">
        <v>76</v>
      </c>
      <c r="AY317" s="256" t="s">
        <v>124</v>
      </c>
    </row>
    <row r="318" s="13" customFormat="1">
      <c r="A318" s="13"/>
      <c r="B318" s="235"/>
      <c r="C318" s="236"/>
      <c r="D318" s="237" t="s">
        <v>135</v>
      </c>
      <c r="E318" s="238" t="s">
        <v>1</v>
      </c>
      <c r="F318" s="239" t="s">
        <v>337</v>
      </c>
      <c r="G318" s="236"/>
      <c r="H318" s="238" t="s">
        <v>1</v>
      </c>
      <c r="I318" s="240"/>
      <c r="J318" s="236"/>
      <c r="K318" s="236"/>
      <c r="L318" s="241"/>
      <c r="M318" s="242"/>
      <c r="N318" s="243"/>
      <c r="O318" s="243"/>
      <c r="P318" s="243"/>
      <c r="Q318" s="243"/>
      <c r="R318" s="243"/>
      <c r="S318" s="243"/>
      <c r="T318" s="24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5" t="s">
        <v>135</v>
      </c>
      <c r="AU318" s="245" t="s">
        <v>86</v>
      </c>
      <c r="AV318" s="13" t="s">
        <v>84</v>
      </c>
      <c r="AW318" s="13" t="s">
        <v>34</v>
      </c>
      <c r="AX318" s="13" t="s">
        <v>76</v>
      </c>
      <c r="AY318" s="245" t="s">
        <v>124</v>
      </c>
    </row>
    <row r="319" s="14" customFormat="1">
      <c r="A319" s="14"/>
      <c r="B319" s="246"/>
      <c r="C319" s="247"/>
      <c r="D319" s="237" t="s">
        <v>135</v>
      </c>
      <c r="E319" s="248" t="s">
        <v>1</v>
      </c>
      <c r="F319" s="249" t="s">
        <v>355</v>
      </c>
      <c r="G319" s="247"/>
      <c r="H319" s="250">
        <v>8</v>
      </c>
      <c r="I319" s="251"/>
      <c r="J319" s="247"/>
      <c r="K319" s="247"/>
      <c r="L319" s="252"/>
      <c r="M319" s="253"/>
      <c r="N319" s="254"/>
      <c r="O319" s="254"/>
      <c r="P319" s="254"/>
      <c r="Q319" s="254"/>
      <c r="R319" s="254"/>
      <c r="S319" s="254"/>
      <c r="T319" s="255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6" t="s">
        <v>135</v>
      </c>
      <c r="AU319" s="256" t="s">
        <v>86</v>
      </c>
      <c r="AV319" s="14" t="s">
        <v>86</v>
      </c>
      <c r="AW319" s="14" t="s">
        <v>34</v>
      </c>
      <c r="AX319" s="14" t="s">
        <v>76</v>
      </c>
      <c r="AY319" s="256" t="s">
        <v>124</v>
      </c>
    </row>
    <row r="320" s="2" customFormat="1" ht="16.5" customHeight="1">
      <c r="A320" s="37"/>
      <c r="B320" s="38"/>
      <c r="C320" s="257" t="s">
        <v>356</v>
      </c>
      <c r="D320" s="257" t="s">
        <v>187</v>
      </c>
      <c r="E320" s="258" t="s">
        <v>341</v>
      </c>
      <c r="F320" s="259" t="s">
        <v>342</v>
      </c>
      <c r="G320" s="260" t="s">
        <v>148</v>
      </c>
      <c r="H320" s="261">
        <v>303.60000000000002</v>
      </c>
      <c r="I320" s="262"/>
      <c r="J320" s="263">
        <f>ROUND(I320*H320,2)</f>
        <v>0</v>
      </c>
      <c r="K320" s="259" t="s">
        <v>130</v>
      </c>
      <c r="L320" s="264"/>
      <c r="M320" s="265" t="s">
        <v>1</v>
      </c>
      <c r="N320" s="266" t="s">
        <v>41</v>
      </c>
      <c r="O320" s="90"/>
      <c r="P320" s="226">
        <f>O320*H320</f>
        <v>0</v>
      </c>
      <c r="Q320" s="226">
        <v>4.0000000000000003E-05</v>
      </c>
      <c r="R320" s="226">
        <f>Q320*H320</f>
        <v>0.012144000000000002</v>
      </c>
      <c r="S320" s="226">
        <v>0</v>
      </c>
      <c r="T320" s="227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228" t="s">
        <v>179</v>
      </c>
      <c r="AT320" s="228" t="s">
        <v>187</v>
      </c>
      <c r="AU320" s="228" t="s">
        <v>86</v>
      </c>
      <c r="AY320" s="16" t="s">
        <v>124</v>
      </c>
      <c r="BE320" s="229">
        <f>IF(N320="základní",J320,0)</f>
        <v>0</v>
      </c>
      <c r="BF320" s="229">
        <f>IF(N320="snížená",J320,0)</f>
        <v>0</v>
      </c>
      <c r="BG320" s="229">
        <f>IF(N320="zákl. přenesená",J320,0)</f>
        <v>0</v>
      </c>
      <c r="BH320" s="229">
        <f>IF(N320="sníž. přenesená",J320,0)</f>
        <v>0</v>
      </c>
      <c r="BI320" s="229">
        <f>IF(N320="nulová",J320,0)</f>
        <v>0</v>
      </c>
      <c r="BJ320" s="16" t="s">
        <v>84</v>
      </c>
      <c r="BK320" s="229">
        <f>ROUND(I320*H320,2)</f>
        <v>0</v>
      </c>
      <c r="BL320" s="16" t="s">
        <v>131</v>
      </c>
      <c r="BM320" s="228" t="s">
        <v>357</v>
      </c>
    </row>
    <row r="321" s="13" customFormat="1">
      <c r="A321" s="13"/>
      <c r="B321" s="235"/>
      <c r="C321" s="236"/>
      <c r="D321" s="237" t="s">
        <v>135</v>
      </c>
      <c r="E321" s="238" t="s">
        <v>1</v>
      </c>
      <c r="F321" s="239" t="s">
        <v>136</v>
      </c>
      <c r="G321" s="236"/>
      <c r="H321" s="238" t="s">
        <v>1</v>
      </c>
      <c r="I321" s="240"/>
      <c r="J321" s="236"/>
      <c r="K321" s="236"/>
      <c r="L321" s="241"/>
      <c r="M321" s="242"/>
      <c r="N321" s="243"/>
      <c r="O321" s="243"/>
      <c r="P321" s="243"/>
      <c r="Q321" s="243"/>
      <c r="R321" s="243"/>
      <c r="S321" s="243"/>
      <c r="T321" s="24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5" t="s">
        <v>135</v>
      </c>
      <c r="AU321" s="245" t="s">
        <v>86</v>
      </c>
      <c r="AV321" s="13" t="s">
        <v>84</v>
      </c>
      <c r="AW321" s="13" t="s">
        <v>34</v>
      </c>
      <c r="AX321" s="13" t="s">
        <v>76</v>
      </c>
      <c r="AY321" s="245" t="s">
        <v>124</v>
      </c>
    </row>
    <row r="322" s="13" customFormat="1">
      <c r="A322" s="13"/>
      <c r="B322" s="235"/>
      <c r="C322" s="236"/>
      <c r="D322" s="237" t="s">
        <v>135</v>
      </c>
      <c r="E322" s="238" t="s">
        <v>1</v>
      </c>
      <c r="F322" s="239" t="s">
        <v>137</v>
      </c>
      <c r="G322" s="236"/>
      <c r="H322" s="238" t="s">
        <v>1</v>
      </c>
      <c r="I322" s="240"/>
      <c r="J322" s="236"/>
      <c r="K322" s="236"/>
      <c r="L322" s="241"/>
      <c r="M322" s="242"/>
      <c r="N322" s="243"/>
      <c r="O322" s="243"/>
      <c r="P322" s="243"/>
      <c r="Q322" s="243"/>
      <c r="R322" s="243"/>
      <c r="S322" s="243"/>
      <c r="T322" s="24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5" t="s">
        <v>135</v>
      </c>
      <c r="AU322" s="245" t="s">
        <v>86</v>
      </c>
      <c r="AV322" s="13" t="s">
        <v>84</v>
      </c>
      <c r="AW322" s="13" t="s">
        <v>34</v>
      </c>
      <c r="AX322" s="13" t="s">
        <v>76</v>
      </c>
      <c r="AY322" s="245" t="s">
        <v>124</v>
      </c>
    </row>
    <row r="323" s="14" customFormat="1">
      <c r="A323" s="14"/>
      <c r="B323" s="246"/>
      <c r="C323" s="247"/>
      <c r="D323" s="237" t="s">
        <v>135</v>
      </c>
      <c r="E323" s="248" t="s">
        <v>1</v>
      </c>
      <c r="F323" s="249" t="s">
        <v>358</v>
      </c>
      <c r="G323" s="247"/>
      <c r="H323" s="250">
        <v>303.60000000000002</v>
      </c>
      <c r="I323" s="251"/>
      <c r="J323" s="247"/>
      <c r="K323" s="247"/>
      <c r="L323" s="252"/>
      <c r="M323" s="253"/>
      <c r="N323" s="254"/>
      <c r="O323" s="254"/>
      <c r="P323" s="254"/>
      <c r="Q323" s="254"/>
      <c r="R323" s="254"/>
      <c r="S323" s="254"/>
      <c r="T323" s="25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6" t="s">
        <v>135</v>
      </c>
      <c r="AU323" s="256" t="s">
        <v>86</v>
      </c>
      <c r="AV323" s="14" t="s">
        <v>86</v>
      </c>
      <c r="AW323" s="14" t="s">
        <v>34</v>
      </c>
      <c r="AX323" s="14" t="s">
        <v>76</v>
      </c>
      <c r="AY323" s="256" t="s">
        <v>124</v>
      </c>
    </row>
    <row r="324" s="12" customFormat="1" ht="22.8" customHeight="1">
      <c r="A324" s="12"/>
      <c r="B324" s="201"/>
      <c r="C324" s="202"/>
      <c r="D324" s="203" t="s">
        <v>75</v>
      </c>
      <c r="E324" s="215" t="s">
        <v>160</v>
      </c>
      <c r="F324" s="215" t="s">
        <v>359</v>
      </c>
      <c r="G324" s="202"/>
      <c r="H324" s="202"/>
      <c r="I324" s="205"/>
      <c r="J324" s="216">
        <f>BK324</f>
        <v>0</v>
      </c>
      <c r="K324" s="202"/>
      <c r="L324" s="207"/>
      <c r="M324" s="208"/>
      <c r="N324" s="209"/>
      <c r="O324" s="209"/>
      <c r="P324" s="210">
        <f>SUM(P325:P338)</f>
        <v>0</v>
      </c>
      <c r="Q324" s="209"/>
      <c r="R324" s="210">
        <f>SUM(R325:R338)</f>
        <v>13.000700000000002</v>
      </c>
      <c r="S324" s="209"/>
      <c r="T324" s="211">
        <f>SUM(T325:T338)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12" t="s">
        <v>84</v>
      </c>
      <c r="AT324" s="213" t="s">
        <v>75</v>
      </c>
      <c r="AU324" s="213" t="s">
        <v>84</v>
      </c>
      <c r="AY324" s="212" t="s">
        <v>124</v>
      </c>
      <c r="BK324" s="214">
        <f>SUM(BK325:BK338)</f>
        <v>0</v>
      </c>
    </row>
    <row r="325" s="2" customFormat="1" ht="24" customHeight="1">
      <c r="A325" s="37"/>
      <c r="B325" s="38"/>
      <c r="C325" s="217" t="s">
        <v>360</v>
      </c>
      <c r="D325" s="217" t="s">
        <v>126</v>
      </c>
      <c r="E325" s="218" t="s">
        <v>361</v>
      </c>
      <c r="F325" s="219" t="s">
        <v>362</v>
      </c>
      <c r="G325" s="220" t="s">
        <v>129</v>
      </c>
      <c r="H325" s="221">
        <v>58</v>
      </c>
      <c r="I325" s="222"/>
      <c r="J325" s="223">
        <f>ROUND(I325*H325,2)</f>
        <v>0</v>
      </c>
      <c r="K325" s="219" t="s">
        <v>130</v>
      </c>
      <c r="L325" s="43"/>
      <c r="M325" s="224" t="s">
        <v>1</v>
      </c>
      <c r="N325" s="225" t="s">
        <v>41</v>
      </c>
      <c r="O325" s="90"/>
      <c r="P325" s="226">
        <f>O325*H325</f>
        <v>0</v>
      </c>
      <c r="Q325" s="226">
        <v>0</v>
      </c>
      <c r="R325" s="226">
        <f>Q325*H325</f>
        <v>0</v>
      </c>
      <c r="S325" s="226">
        <v>0</v>
      </c>
      <c r="T325" s="227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228" t="s">
        <v>131</v>
      </c>
      <c r="AT325" s="228" t="s">
        <v>126</v>
      </c>
      <c r="AU325" s="228" t="s">
        <v>86</v>
      </c>
      <c r="AY325" s="16" t="s">
        <v>124</v>
      </c>
      <c r="BE325" s="229">
        <f>IF(N325="základní",J325,0)</f>
        <v>0</v>
      </c>
      <c r="BF325" s="229">
        <f>IF(N325="snížená",J325,0)</f>
        <v>0</v>
      </c>
      <c r="BG325" s="229">
        <f>IF(N325="zákl. přenesená",J325,0)</f>
        <v>0</v>
      </c>
      <c r="BH325" s="229">
        <f>IF(N325="sníž. přenesená",J325,0)</f>
        <v>0</v>
      </c>
      <c r="BI325" s="229">
        <f>IF(N325="nulová",J325,0)</f>
        <v>0</v>
      </c>
      <c r="BJ325" s="16" t="s">
        <v>84</v>
      </c>
      <c r="BK325" s="229">
        <f>ROUND(I325*H325,2)</f>
        <v>0</v>
      </c>
      <c r="BL325" s="16" t="s">
        <v>131</v>
      </c>
      <c r="BM325" s="228" t="s">
        <v>363</v>
      </c>
    </row>
    <row r="326" s="2" customFormat="1">
      <c r="A326" s="37"/>
      <c r="B326" s="38"/>
      <c r="C326" s="39"/>
      <c r="D326" s="230" t="s">
        <v>133</v>
      </c>
      <c r="E326" s="39"/>
      <c r="F326" s="231" t="s">
        <v>364</v>
      </c>
      <c r="G326" s="39"/>
      <c r="H326" s="39"/>
      <c r="I326" s="232"/>
      <c r="J326" s="39"/>
      <c r="K326" s="39"/>
      <c r="L326" s="43"/>
      <c r="M326" s="233"/>
      <c r="N326" s="234"/>
      <c r="O326" s="90"/>
      <c r="P326" s="90"/>
      <c r="Q326" s="90"/>
      <c r="R326" s="90"/>
      <c r="S326" s="90"/>
      <c r="T326" s="91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T326" s="16" t="s">
        <v>133</v>
      </c>
      <c r="AU326" s="16" t="s">
        <v>86</v>
      </c>
    </row>
    <row r="327" s="13" customFormat="1">
      <c r="A327" s="13"/>
      <c r="B327" s="235"/>
      <c r="C327" s="236"/>
      <c r="D327" s="237" t="s">
        <v>135</v>
      </c>
      <c r="E327" s="238" t="s">
        <v>1</v>
      </c>
      <c r="F327" s="239" t="s">
        <v>136</v>
      </c>
      <c r="G327" s="236"/>
      <c r="H327" s="238" t="s">
        <v>1</v>
      </c>
      <c r="I327" s="240"/>
      <c r="J327" s="236"/>
      <c r="K327" s="236"/>
      <c r="L327" s="241"/>
      <c r="M327" s="242"/>
      <c r="N327" s="243"/>
      <c r="O327" s="243"/>
      <c r="P327" s="243"/>
      <c r="Q327" s="243"/>
      <c r="R327" s="243"/>
      <c r="S327" s="243"/>
      <c r="T327" s="24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5" t="s">
        <v>135</v>
      </c>
      <c r="AU327" s="245" t="s">
        <v>86</v>
      </c>
      <c r="AV327" s="13" t="s">
        <v>84</v>
      </c>
      <c r="AW327" s="13" t="s">
        <v>34</v>
      </c>
      <c r="AX327" s="13" t="s">
        <v>76</v>
      </c>
      <c r="AY327" s="245" t="s">
        <v>124</v>
      </c>
    </row>
    <row r="328" s="13" customFormat="1">
      <c r="A328" s="13"/>
      <c r="B328" s="235"/>
      <c r="C328" s="236"/>
      <c r="D328" s="237" t="s">
        <v>135</v>
      </c>
      <c r="E328" s="238" t="s">
        <v>1</v>
      </c>
      <c r="F328" s="239" t="s">
        <v>137</v>
      </c>
      <c r="G328" s="236"/>
      <c r="H328" s="238" t="s">
        <v>1</v>
      </c>
      <c r="I328" s="240"/>
      <c r="J328" s="236"/>
      <c r="K328" s="236"/>
      <c r="L328" s="241"/>
      <c r="M328" s="242"/>
      <c r="N328" s="243"/>
      <c r="O328" s="243"/>
      <c r="P328" s="243"/>
      <c r="Q328" s="243"/>
      <c r="R328" s="243"/>
      <c r="S328" s="243"/>
      <c r="T328" s="24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5" t="s">
        <v>135</v>
      </c>
      <c r="AU328" s="245" t="s">
        <v>86</v>
      </c>
      <c r="AV328" s="13" t="s">
        <v>84</v>
      </c>
      <c r="AW328" s="13" t="s">
        <v>34</v>
      </c>
      <c r="AX328" s="13" t="s">
        <v>76</v>
      </c>
      <c r="AY328" s="245" t="s">
        <v>124</v>
      </c>
    </row>
    <row r="329" s="13" customFormat="1">
      <c r="A329" s="13"/>
      <c r="B329" s="235"/>
      <c r="C329" s="236"/>
      <c r="D329" s="237" t="s">
        <v>135</v>
      </c>
      <c r="E329" s="238" t="s">
        <v>1</v>
      </c>
      <c r="F329" s="239" t="s">
        <v>365</v>
      </c>
      <c r="G329" s="236"/>
      <c r="H329" s="238" t="s">
        <v>1</v>
      </c>
      <c r="I329" s="240"/>
      <c r="J329" s="236"/>
      <c r="K329" s="236"/>
      <c r="L329" s="241"/>
      <c r="M329" s="242"/>
      <c r="N329" s="243"/>
      <c r="O329" s="243"/>
      <c r="P329" s="243"/>
      <c r="Q329" s="243"/>
      <c r="R329" s="243"/>
      <c r="S329" s="243"/>
      <c r="T329" s="24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5" t="s">
        <v>135</v>
      </c>
      <c r="AU329" s="245" t="s">
        <v>86</v>
      </c>
      <c r="AV329" s="13" t="s">
        <v>84</v>
      </c>
      <c r="AW329" s="13" t="s">
        <v>34</v>
      </c>
      <c r="AX329" s="13" t="s">
        <v>76</v>
      </c>
      <c r="AY329" s="245" t="s">
        <v>124</v>
      </c>
    </row>
    <row r="330" s="14" customFormat="1">
      <c r="A330" s="14"/>
      <c r="B330" s="246"/>
      <c r="C330" s="247"/>
      <c r="D330" s="237" t="s">
        <v>135</v>
      </c>
      <c r="E330" s="248" t="s">
        <v>1</v>
      </c>
      <c r="F330" s="249" t="s">
        <v>206</v>
      </c>
      <c r="G330" s="247"/>
      <c r="H330" s="250">
        <v>58</v>
      </c>
      <c r="I330" s="251"/>
      <c r="J330" s="247"/>
      <c r="K330" s="247"/>
      <c r="L330" s="252"/>
      <c r="M330" s="253"/>
      <c r="N330" s="254"/>
      <c r="O330" s="254"/>
      <c r="P330" s="254"/>
      <c r="Q330" s="254"/>
      <c r="R330" s="254"/>
      <c r="S330" s="254"/>
      <c r="T330" s="25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6" t="s">
        <v>135</v>
      </c>
      <c r="AU330" s="256" t="s">
        <v>86</v>
      </c>
      <c r="AV330" s="14" t="s">
        <v>86</v>
      </c>
      <c r="AW330" s="14" t="s">
        <v>34</v>
      </c>
      <c r="AX330" s="14" t="s">
        <v>76</v>
      </c>
      <c r="AY330" s="256" t="s">
        <v>124</v>
      </c>
    </row>
    <row r="331" s="2" customFormat="1" ht="36" customHeight="1">
      <c r="A331" s="37"/>
      <c r="B331" s="38"/>
      <c r="C331" s="217" t="s">
        <v>322</v>
      </c>
      <c r="D331" s="217" t="s">
        <v>126</v>
      </c>
      <c r="E331" s="218" t="s">
        <v>366</v>
      </c>
      <c r="F331" s="219" t="s">
        <v>367</v>
      </c>
      <c r="G331" s="220" t="s">
        <v>129</v>
      </c>
      <c r="H331" s="221">
        <v>58</v>
      </c>
      <c r="I331" s="222"/>
      <c r="J331" s="223">
        <f>ROUND(I331*H331,2)</f>
        <v>0</v>
      </c>
      <c r="K331" s="219" t="s">
        <v>130</v>
      </c>
      <c r="L331" s="43"/>
      <c r="M331" s="224" t="s">
        <v>1</v>
      </c>
      <c r="N331" s="225" t="s">
        <v>41</v>
      </c>
      <c r="O331" s="90"/>
      <c r="P331" s="226">
        <f>O331*H331</f>
        <v>0</v>
      </c>
      <c r="Q331" s="226">
        <v>0.089219999999999994</v>
      </c>
      <c r="R331" s="226">
        <f>Q331*H331</f>
        <v>5.17476</v>
      </c>
      <c r="S331" s="226">
        <v>0</v>
      </c>
      <c r="T331" s="227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228" t="s">
        <v>131</v>
      </c>
      <c r="AT331" s="228" t="s">
        <v>126</v>
      </c>
      <c r="AU331" s="228" t="s">
        <v>86</v>
      </c>
      <c r="AY331" s="16" t="s">
        <v>124</v>
      </c>
      <c r="BE331" s="229">
        <f>IF(N331="základní",J331,0)</f>
        <v>0</v>
      </c>
      <c r="BF331" s="229">
        <f>IF(N331="snížená",J331,0)</f>
        <v>0</v>
      </c>
      <c r="BG331" s="229">
        <f>IF(N331="zákl. přenesená",J331,0)</f>
        <v>0</v>
      </c>
      <c r="BH331" s="229">
        <f>IF(N331="sníž. přenesená",J331,0)</f>
        <v>0</v>
      </c>
      <c r="BI331" s="229">
        <f>IF(N331="nulová",J331,0)</f>
        <v>0</v>
      </c>
      <c r="BJ331" s="16" t="s">
        <v>84</v>
      </c>
      <c r="BK331" s="229">
        <f>ROUND(I331*H331,2)</f>
        <v>0</v>
      </c>
      <c r="BL331" s="16" t="s">
        <v>131</v>
      </c>
      <c r="BM331" s="228" t="s">
        <v>368</v>
      </c>
    </row>
    <row r="332" s="2" customFormat="1">
      <c r="A332" s="37"/>
      <c r="B332" s="38"/>
      <c r="C332" s="39"/>
      <c r="D332" s="230" t="s">
        <v>133</v>
      </c>
      <c r="E332" s="39"/>
      <c r="F332" s="231" t="s">
        <v>369</v>
      </c>
      <c r="G332" s="39"/>
      <c r="H332" s="39"/>
      <c r="I332" s="232"/>
      <c r="J332" s="39"/>
      <c r="K332" s="39"/>
      <c r="L332" s="43"/>
      <c r="M332" s="233"/>
      <c r="N332" s="234"/>
      <c r="O332" s="90"/>
      <c r="P332" s="90"/>
      <c r="Q332" s="90"/>
      <c r="R332" s="90"/>
      <c r="S332" s="90"/>
      <c r="T332" s="91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T332" s="16" t="s">
        <v>133</v>
      </c>
      <c r="AU332" s="16" t="s">
        <v>86</v>
      </c>
    </row>
    <row r="333" s="2" customFormat="1" ht="26.4" customHeight="1">
      <c r="A333" s="37"/>
      <c r="B333" s="38"/>
      <c r="C333" s="257" t="s">
        <v>370</v>
      </c>
      <c r="D333" s="257" t="s">
        <v>187</v>
      </c>
      <c r="E333" s="258" t="s">
        <v>371</v>
      </c>
      <c r="F333" s="259" t="s">
        <v>372</v>
      </c>
      <c r="G333" s="260" t="s">
        <v>129</v>
      </c>
      <c r="H333" s="261">
        <v>59.740000000000002</v>
      </c>
      <c r="I333" s="262"/>
      <c r="J333" s="263">
        <f>ROUND(I333*H333,2)</f>
        <v>0</v>
      </c>
      <c r="K333" s="259" t="s">
        <v>130</v>
      </c>
      <c r="L333" s="264"/>
      <c r="M333" s="265" t="s">
        <v>1</v>
      </c>
      <c r="N333" s="266" t="s">
        <v>41</v>
      </c>
      <c r="O333" s="90"/>
      <c r="P333" s="226">
        <f>O333*H333</f>
        <v>0</v>
      </c>
      <c r="Q333" s="226">
        <v>0.13100000000000001</v>
      </c>
      <c r="R333" s="226">
        <f>Q333*H333</f>
        <v>7.825940000000001</v>
      </c>
      <c r="S333" s="226">
        <v>0</v>
      </c>
      <c r="T333" s="227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228" t="s">
        <v>179</v>
      </c>
      <c r="AT333" s="228" t="s">
        <v>187</v>
      </c>
      <c r="AU333" s="228" t="s">
        <v>86</v>
      </c>
      <c r="AY333" s="16" t="s">
        <v>124</v>
      </c>
      <c r="BE333" s="229">
        <f>IF(N333="základní",J333,0)</f>
        <v>0</v>
      </c>
      <c r="BF333" s="229">
        <f>IF(N333="snížená",J333,0)</f>
        <v>0</v>
      </c>
      <c r="BG333" s="229">
        <f>IF(N333="zákl. přenesená",J333,0)</f>
        <v>0</v>
      </c>
      <c r="BH333" s="229">
        <f>IF(N333="sníž. přenesená",J333,0)</f>
        <v>0</v>
      </c>
      <c r="BI333" s="229">
        <f>IF(N333="nulová",J333,0)</f>
        <v>0</v>
      </c>
      <c r="BJ333" s="16" t="s">
        <v>84</v>
      </c>
      <c r="BK333" s="229">
        <f>ROUND(I333*H333,2)</f>
        <v>0</v>
      </c>
      <c r="BL333" s="16" t="s">
        <v>131</v>
      </c>
      <c r="BM333" s="228" t="s">
        <v>373</v>
      </c>
    </row>
    <row r="334" s="13" customFormat="1">
      <c r="A334" s="13"/>
      <c r="B334" s="235"/>
      <c r="C334" s="236"/>
      <c r="D334" s="237" t="s">
        <v>135</v>
      </c>
      <c r="E334" s="238" t="s">
        <v>1</v>
      </c>
      <c r="F334" s="239" t="s">
        <v>136</v>
      </c>
      <c r="G334" s="236"/>
      <c r="H334" s="238" t="s">
        <v>1</v>
      </c>
      <c r="I334" s="240"/>
      <c r="J334" s="236"/>
      <c r="K334" s="236"/>
      <c r="L334" s="241"/>
      <c r="M334" s="242"/>
      <c r="N334" s="243"/>
      <c r="O334" s="243"/>
      <c r="P334" s="243"/>
      <c r="Q334" s="243"/>
      <c r="R334" s="243"/>
      <c r="S334" s="243"/>
      <c r="T334" s="24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5" t="s">
        <v>135</v>
      </c>
      <c r="AU334" s="245" t="s">
        <v>86</v>
      </c>
      <c r="AV334" s="13" t="s">
        <v>84</v>
      </c>
      <c r="AW334" s="13" t="s">
        <v>34</v>
      </c>
      <c r="AX334" s="13" t="s">
        <v>76</v>
      </c>
      <c r="AY334" s="245" t="s">
        <v>124</v>
      </c>
    </row>
    <row r="335" s="13" customFormat="1">
      <c r="A335" s="13"/>
      <c r="B335" s="235"/>
      <c r="C335" s="236"/>
      <c r="D335" s="237" t="s">
        <v>135</v>
      </c>
      <c r="E335" s="238" t="s">
        <v>1</v>
      </c>
      <c r="F335" s="239" t="s">
        <v>137</v>
      </c>
      <c r="G335" s="236"/>
      <c r="H335" s="238" t="s">
        <v>1</v>
      </c>
      <c r="I335" s="240"/>
      <c r="J335" s="236"/>
      <c r="K335" s="236"/>
      <c r="L335" s="241"/>
      <c r="M335" s="242"/>
      <c r="N335" s="243"/>
      <c r="O335" s="243"/>
      <c r="P335" s="243"/>
      <c r="Q335" s="243"/>
      <c r="R335" s="243"/>
      <c r="S335" s="243"/>
      <c r="T335" s="24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5" t="s">
        <v>135</v>
      </c>
      <c r="AU335" s="245" t="s">
        <v>86</v>
      </c>
      <c r="AV335" s="13" t="s">
        <v>84</v>
      </c>
      <c r="AW335" s="13" t="s">
        <v>34</v>
      </c>
      <c r="AX335" s="13" t="s">
        <v>76</v>
      </c>
      <c r="AY335" s="245" t="s">
        <v>124</v>
      </c>
    </row>
    <row r="336" s="13" customFormat="1">
      <c r="A336" s="13"/>
      <c r="B336" s="235"/>
      <c r="C336" s="236"/>
      <c r="D336" s="237" t="s">
        <v>135</v>
      </c>
      <c r="E336" s="238" t="s">
        <v>1</v>
      </c>
      <c r="F336" s="239" t="s">
        <v>365</v>
      </c>
      <c r="G336" s="236"/>
      <c r="H336" s="238" t="s">
        <v>1</v>
      </c>
      <c r="I336" s="240"/>
      <c r="J336" s="236"/>
      <c r="K336" s="236"/>
      <c r="L336" s="241"/>
      <c r="M336" s="242"/>
      <c r="N336" s="243"/>
      <c r="O336" s="243"/>
      <c r="P336" s="243"/>
      <c r="Q336" s="243"/>
      <c r="R336" s="243"/>
      <c r="S336" s="243"/>
      <c r="T336" s="24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5" t="s">
        <v>135</v>
      </c>
      <c r="AU336" s="245" t="s">
        <v>86</v>
      </c>
      <c r="AV336" s="13" t="s">
        <v>84</v>
      </c>
      <c r="AW336" s="13" t="s">
        <v>34</v>
      </c>
      <c r="AX336" s="13" t="s">
        <v>76</v>
      </c>
      <c r="AY336" s="245" t="s">
        <v>124</v>
      </c>
    </row>
    <row r="337" s="14" customFormat="1">
      <c r="A337" s="14"/>
      <c r="B337" s="246"/>
      <c r="C337" s="247"/>
      <c r="D337" s="237" t="s">
        <v>135</v>
      </c>
      <c r="E337" s="248" t="s">
        <v>1</v>
      </c>
      <c r="F337" s="249" t="s">
        <v>206</v>
      </c>
      <c r="G337" s="247"/>
      <c r="H337" s="250">
        <v>58</v>
      </c>
      <c r="I337" s="251"/>
      <c r="J337" s="247"/>
      <c r="K337" s="247"/>
      <c r="L337" s="252"/>
      <c r="M337" s="253"/>
      <c r="N337" s="254"/>
      <c r="O337" s="254"/>
      <c r="P337" s="254"/>
      <c r="Q337" s="254"/>
      <c r="R337" s="254"/>
      <c r="S337" s="254"/>
      <c r="T337" s="255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6" t="s">
        <v>135</v>
      </c>
      <c r="AU337" s="256" t="s">
        <v>86</v>
      </c>
      <c r="AV337" s="14" t="s">
        <v>86</v>
      </c>
      <c r="AW337" s="14" t="s">
        <v>34</v>
      </c>
      <c r="AX337" s="14" t="s">
        <v>76</v>
      </c>
      <c r="AY337" s="256" t="s">
        <v>124</v>
      </c>
    </row>
    <row r="338" s="14" customFormat="1">
      <c r="A338" s="14"/>
      <c r="B338" s="246"/>
      <c r="C338" s="247"/>
      <c r="D338" s="237" t="s">
        <v>135</v>
      </c>
      <c r="E338" s="247"/>
      <c r="F338" s="249" t="s">
        <v>374</v>
      </c>
      <c r="G338" s="247"/>
      <c r="H338" s="250">
        <v>59.740000000000002</v>
      </c>
      <c r="I338" s="251"/>
      <c r="J338" s="247"/>
      <c r="K338" s="247"/>
      <c r="L338" s="252"/>
      <c r="M338" s="253"/>
      <c r="N338" s="254"/>
      <c r="O338" s="254"/>
      <c r="P338" s="254"/>
      <c r="Q338" s="254"/>
      <c r="R338" s="254"/>
      <c r="S338" s="254"/>
      <c r="T338" s="255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6" t="s">
        <v>135</v>
      </c>
      <c r="AU338" s="256" t="s">
        <v>86</v>
      </c>
      <c r="AV338" s="14" t="s">
        <v>86</v>
      </c>
      <c r="AW338" s="14" t="s">
        <v>4</v>
      </c>
      <c r="AX338" s="14" t="s">
        <v>84</v>
      </c>
      <c r="AY338" s="256" t="s">
        <v>124</v>
      </c>
    </row>
    <row r="339" s="12" customFormat="1" ht="22.8" customHeight="1">
      <c r="A339" s="12"/>
      <c r="B339" s="201"/>
      <c r="C339" s="202"/>
      <c r="D339" s="203" t="s">
        <v>75</v>
      </c>
      <c r="E339" s="215" t="s">
        <v>186</v>
      </c>
      <c r="F339" s="215" t="s">
        <v>375</v>
      </c>
      <c r="G339" s="202"/>
      <c r="H339" s="202"/>
      <c r="I339" s="205"/>
      <c r="J339" s="216">
        <f>BK339</f>
        <v>0</v>
      </c>
      <c r="K339" s="202"/>
      <c r="L339" s="207"/>
      <c r="M339" s="208"/>
      <c r="N339" s="209"/>
      <c r="O339" s="209"/>
      <c r="P339" s="210">
        <f>P340+P355</f>
        <v>0</v>
      </c>
      <c r="Q339" s="209"/>
      <c r="R339" s="210">
        <f>R340+R355</f>
        <v>9.6397899999999996</v>
      </c>
      <c r="S339" s="209"/>
      <c r="T339" s="211">
        <f>T340+T355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12" t="s">
        <v>84</v>
      </c>
      <c r="AT339" s="213" t="s">
        <v>75</v>
      </c>
      <c r="AU339" s="213" t="s">
        <v>84</v>
      </c>
      <c r="AY339" s="212" t="s">
        <v>124</v>
      </c>
      <c r="BK339" s="214">
        <f>BK340+BK355</f>
        <v>0</v>
      </c>
    </row>
    <row r="340" s="12" customFormat="1" ht="20.88" customHeight="1">
      <c r="A340" s="12"/>
      <c r="B340" s="201"/>
      <c r="C340" s="202"/>
      <c r="D340" s="203" t="s">
        <v>75</v>
      </c>
      <c r="E340" s="215" t="s">
        <v>376</v>
      </c>
      <c r="F340" s="215" t="s">
        <v>377</v>
      </c>
      <c r="G340" s="202"/>
      <c r="H340" s="202"/>
      <c r="I340" s="205"/>
      <c r="J340" s="216">
        <f>BK340</f>
        <v>0</v>
      </c>
      <c r="K340" s="202"/>
      <c r="L340" s="207"/>
      <c r="M340" s="208"/>
      <c r="N340" s="209"/>
      <c r="O340" s="209"/>
      <c r="P340" s="210">
        <f>SUM(P341:P354)</f>
        <v>0</v>
      </c>
      <c r="Q340" s="209"/>
      <c r="R340" s="210">
        <f>SUM(R341:R354)</f>
        <v>9.6397899999999996</v>
      </c>
      <c r="S340" s="209"/>
      <c r="T340" s="211">
        <f>SUM(T341:T354)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12" t="s">
        <v>84</v>
      </c>
      <c r="AT340" s="213" t="s">
        <v>75</v>
      </c>
      <c r="AU340" s="213" t="s">
        <v>86</v>
      </c>
      <c r="AY340" s="212" t="s">
        <v>124</v>
      </c>
      <c r="BK340" s="214">
        <f>SUM(BK341:BK354)</f>
        <v>0</v>
      </c>
    </row>
    <row r="341" s="2" customFormat="1" ht="26.4" customHeight="1">
      <c r="A341" s="37"/>
      <c r="B341" s="38"/>
      <c r="C341" s="217" t="s">
        <v>378</v>
      </c>
      <c r="D341" s="217" t="s">
        <v>126</v>
      </c>
      <c r="E341" s="218" t="s">
        <v>379</v>
      </c>
      <c r="F341" s="219" t="s">
        <v>380</v>
      </c>
      <c r="G341" s="220" t="s">
        <v>148</v>
      </c>
      <c r="H341" s="221">
        <v>77</v>
      </c>
      <c r="I341" s="222"/>
      <c r="J341" s="223">
        <f>ROUND(I341*H341,2)</f>
        <v>0</v>
      </c>
      <c r="K341" s="219" t="s">
        <v>130</v>
      </c>
      <c r="L341" s="43"/>
      <c r="M341" s="224" t="s">
        <v>1</v>
      </c>
      <c r="N341" s="225" t="s">
        <v>41</v>
      </c>
      <c r="O341" s="90"/>
      <c r="P341" s="226">
        <f>O341*H341</f>
        <v>0</v>
      </c>
      <c r="Q341" s="226">
        <v>0.10095</v>
      </c>
      <c r="R341" s="226">
        <f>Q341*H341</f>
        <v>7.7731500000000002</v>
      </c>
      <c r="S341" s="226">
        <v>0</v>
      </c>
      <c r="T341" s="227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228" t="s">
        <v>131</v>
      </c>
      <c r="AT341" s="228" t="s">
        <v>126</v>
      </c>
      <c r="AU341" s="228" t="s">
        <v>145</v>
      </c>
      <c r="AY341" s="16" t="s">
        <v>124</v>
      </c>
      <c r="BE341" s="229">
        <f>IF(N341="základní",J341,0)</f>
        <v>0</v>
      </c>
      <c r="BF341" s="229">
        <f>IF(N341="snížená",J341,0)</f>
        <v>0</v>
      </c>
      <c r="BG341" s="229">
        <f>IF(N341="zákl. přenesená",J341,0)</f>
        <v>0</v>
      </c>
      <c r="BH341" s="229">
        <f>IF(N341="sníž. přenesená",J341,0)</f>
        <v>0</v>
      </c>
      <c r="BI341" s="229">
        <f>IF(N341="nulová",J341,0)</f>
        <v>0</v>
      </c>
      <c r="BJ341" s="16" t="s">
        <v>84</v>
      </c>
      <c r="BK341" s="229">
        <f>ROUND(I341*H341,2)</f>
        <v>0</v>
      </c>
      <c r="BL341" s="16" t="s">
        <v>131</v>
      </c>
      <c r="BM341" s="228" t="s">
        <v>381</v>
      </c>
    </row>
    <row r="342" s="2" customFormat="1">
      <c r="A342" s="37"/>
      <c r="B342" s="38"/>
      <c r="C342" s="39"/>
      <c r="D342" s="230" t="s">
        <v>133</v>
      </c>
      <c r="E342" s="39"/>
      <c r="F342" s="231" t="s">
        <v>382</v>
      </c>
      <c r="G342" s="39"/>
      <c r="H342" s="39"/>
      <c r="I342" s="232"/>
      <c r="J342" s="39"/>
      <c r="K342" s="39"/>
      <c r="L342" s="43"/>
      <c r="M342" s="233"/>
      <c r="N342" s="234"/>
      <c r="O342" s="90"/>
      <c r="P342" s="90"/>
      <c r="Q342" s="90"/>
      <c r="R342" s="90"/>
      <c r="S342" s="90"/>
      <c r="T342" s="91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16" t="s">
        <v>133</v>
      </c>
      <c r="AU342" s="16" t="s">
        <v>145</v>
      </c>
    </row>
    <row r="343" s="2" customFormat="1" ht="24" customHeight="1">
      <c r="A343" s="37"/>
      <c r="B343" s="38"/>
      <c r="C343" s="257" t="s">
        <v>383</v>
      </c>
      <c r="D343" s="257" t="s">
        <v>187</v>
      </c>
      <c r="E343" s="258" t="s">
        <v>384</v>
      </c>
      <c r="F343" s="259" t="s">
        <v>385</v>
      </c>
      <c r="G343" s="260" t="s">
        <v>148</v>
      </c>
      <c r="H343" s="261">
        <v>77.769999999999996</v>
      </c>
      <c r="I343" s="262"/>
      <c r="J343" s="263">
        <f>ROUND(I343*H343,2)</f>
        <v>0</v>
      </c>
      <c r="K343" s="259" t="s">
        <v>130</v>
      </c>
      <c r="L343" s="264"/>
      <c r="M343" s="265" t="s">
        <v>1</v>
      </c>
      <c r="N343" s="266" t="s">
        <v>41</v>
      </c>
      <c r="O343" s="90"/>
      <c r="P343" s="226">
        <f>O343*H343</f>
        <v>0</v>
      </c>
      <c r="Q343" s="226">
        <v>0.024</v>
      </c>
      <c r="R343" s="226">
        <f>Q343*H343</f>
        <v>1.8664799999999999</v>
      </c>
      <c r="S343" s="226">
        <v>0</v>
      </c>
      <c r="T343" s="227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228" t="s">
        <v>179</v>
      </c>
      <c r="AT343" s="228" t="s">
        <v>187</v>
      </c>
      <c r="AU343" s="228" t="s">
        <v>145</v>
      </c>
      <c r="AY343" s="16" t="s">
        <v>124</v>
      </c>
      <c r="BE343" s="229">
        <f>IF(N343="základní",J343,0)</f>
        <v>0</v>
      </c>
      <c r="BF343" s="229">
        <f>IF(N343="snížená",J343,0)</f>
        <v>0</v>
      </c>
      <c r="BG343" s="229">
        <f>IF(N343="zákl. přenesená",J343,0)</f>
        <v>0</v>
      </c>
      <c r="BH343" s="229">
        <f>IF(N343="sníž. přenesená",J343,0)</f>
        <v>0</v>
      </c>
      <c r="BI343" s="229">
        <f>IF(N343="nulová",J343,0)</f>
        <v>0</v>
      </c>
      <c r="BJ343" s="16" t="s">
        <v>84</v>
      </c>
      <c r="BK343" s="229">
        <f>ROUND(I343*H343,2)</f>
        <v>0</v>
      </c>
      <c r="BL343" s="16" t="s">
        <v>131</v>
      </c>
      <c r="BM343" s="228" t="s">
        <v>386</v>
      </c>
    </row>
    <row r="344" s="13" customFormat="1">
      <c r="A344" s="13"/>
      <c r="B344" s="235"/>
      <c r="C344" s="236"/>
      <c r="D344" s="237" t="s">
        <v>135</v>
      </c>
      <c r="E344" s="238" t="s">
        <v>1</v>
      </c>
      <c r="F344" s="239" t="s">
        <v>136</v>
      </c>
      <c r="G344" s="236"/>
      <c r="H344" s="238" t="s">
        <v>1</v>
      </c>
      <c r="I344" s="240"/>
      <c r="J344" s="236"/>
      <c r="K344" s="236"/>
      <c r="L344" s="241"/>
      <c r="M344" s="242"/>
      <c r="N344" s="243"/>
      <c r="O344" s="243"/>
      <c r="P344" s="243"/>
      <c r="Q344" s="243"/>
      <c r="R344" s="243"/>
      <c r="S344" s="243"/>
      <c r="T344" s="24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5" t="s">
        <v>135</v>
      </c>
      <c r="AU344" s="245" t="s">
        <v>145</v>
      </c>
      <c r="AV344" s="13" t="s">
        <v>84</v>
      </c>
      <c r="AW344" s="13" t="s">
        <v>34</v>
      </c>
      <c r="AX344" s="13" t="s">
        <v>76</v>
      </c>
      <c r="AY344" s="245" t="s">
        <v>124</v>
      </c>
    </row>
    <row r="345" s="13" customFormat="1">
      <c r="A345" s="13"/>
      <c r="B345" s="235"/>
      <c r="C345" s="236"/>
      <c r="D345" s="237" t="s">
        <v>135</v>
      </c>
      <c r="E345" s="238" t="s">
        <v>1</v>
      </c>
      <c r="F345" s="239" t="s">
        <v>137</v>
      </c>
      <c r="G345" s="236"/>
      <c r="H345" s="238" t="s">
        <v>1</v>
      </c>
      <c r="I345" s="240"/>
      <c r="J345" s="236"/>
      <c r="K345" s="236"/>
      <c r="L345" s="241"/>
      <c r="M345" s="242"/>
      <c r="N345" s="243"/>
      <c r="O345" s="243"/>
      <c r="P345" s="243"/>
      <c r="Q345" s="243"/>
      <c r="R345" s="243"/>
      <c r="S345" s="243"/>
      <c r="T345" s="24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5" t="s">
        <v>135</v>
      </c>
      <c r="AU345" s="245" t="s">
        <v>145</v>
      </c>
      <c r="AV345" s="13" t="s">
        <v>84</v>
      </c>
      <c r="AW345" s="13" t="s">
        <v>34</v>
      </c>
      <c r="AX345" s="13" t="s">
        <v>76</v>
      </c>
      <c r="AY345" s="245" t="s">
        <v>124</v>
      </c>
    </row>
    <row r="346" s="13" customFormat="1">
      <c r="A346" s="13"/>
      <c r="B346" s="235"/>
      <c r="C346" s="236"/>
      <c r="D346" s="237" t="s">
        <v>135</v>
      </c>
      <c r="E346" s="238" t="s">
        <v>1</v>
      </c>
      <c r="F346" s="239" t="s">
        <v>387</v>
      </c>
      <c r="G346" s="236"/>
      <c r="H346" s="238" t="s">
        <v>1</v>
      </c>
      <c r="I346" s="240"/>
      <c r="J346" s="236"/>
      <c r="K346" s="236"/>
      <c r="L346" s="241"/>
      <c r="M346" s="242"/>
      <c r="N346" s="243"/>
      <c r="O346" s="243"/>
      <c r="P346" s="243"/>
      <c r="Q346" s="243"/>
      <c r="R346" s="243"/>
      <c r="S346" s="243"/>
      <c r="T346" s="24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5" t="s">
        <v>135</v>
      </c>
      <c r="AU346" s="245" t="s">
        <v>145</v>
      </c>
      <c r="AV346" s="13" t="s">
        <v>84</v>
      </c>
      <c r="AW346" s="13" t="s">
        <v>34</v>
      </c>
      <c r="AX346" s="13" t="s">
        <v>76</v>
      </c>
      <c r="AY346" s="245" t="s">
        <v>124</v>
      </c>
    </row>
    <row r="347" s="14" customFormat="1">
      <c r="A347" s="14"/>
      <c r="B347" s="246"/>
      <c r="C347" s="247"/>
      <c r="D347" s="237" t="s">
        <v>135</v>
      </c>
      <c r="E347" s="248" t="s">
        <v>1</v>
      </c>
      <c r="F347" s="249" t="s">
        <v>388</v>
      </c>
      <c r="G347" s="247"/>
      <c r="H347" s="250">
        <v>77</v>
      </c>
      <c r="I347" s="251"/>
      <c r="J347" s="247"/>
      <c r="K347" s="247"/>
      <c r="L347" s="252"/>
      <c r="M347" s="253"/>
      <c r="N347" s="254"/>
      <c r="O347" s="254"/>
      <c r="P347" s="254"/>
      <c r="Q347" s="254"/>
      <c r="R347" s="254"/>
      <c r="S347" s="254"/>
      <c r="T347" s="25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6" t="s">
        <v>135</v>
      </c>
      <c r="AU347" s="256" t="s">
        <v>145</v>
      </c>
      <c r="AV347" s="14" t="s">
        <v>86</v>
      </c>
      <c r="AW347" s="14" t="s">
        <v>34</v>
      </c>
      <c r="AX347" s="14" t="s">
        <v>76</v>
      </c>
      <c r="AY347" s="256" t="s">
        <v>124</v>
      </c>
    </row>
    <row r="348" s="14" customFormat="1">
      <c r="A348" s="14"/>
      <c r="B348" s="246"/>
      <c r="C348" s="247"/>
      <c r="D348" s="237" t="s">
        <v>135</v>
      </c>
      <c r="E348" s="247"/>
      <c r="F348" s="249" t="s">
        <v>389</v>
      </c>
      <c r="G348" s="247"/>
      <c r="H348" s="250">
        <v>77.769999999999996</v>
      </c>
      <c r="I348" s="251"/>
      <c r="J348" s="247"/>
      <c r="K348" s="247"/>
      <c r="L348" s="252"/>
      <c r="M348" s="253"/>
      <c r="N348" s="254"/>
      <c r="O348" s="254"/>
      <c r="P348" s="254"/>
      <c r="Q348" s="254"/>
      <c r="R348" s="254"/>
      <c r="S348" s="254"/>
      <c r="T348" s="25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6" t="s">
        <v>135</v>
      </c>
      <c r="AU348" s="256" t="s">
        <v>145</v>
      </c>
      <c r="AV348" s="14" t="s">
        <v>86</v>
      </c>
      <c r="AW348" s="14" t="s">
        <v>4</v>
      </c>
      <c r="AX348" s="14" t="s">
        <v>84</v>
      </c>
      <c r="AY348" s="256" t="s">
        <v>124</v>
      </c>
    </row>
    <row r="349" s="2" customFormat="1" ht="26.4" customHeight="1">
      <c r="A349" s="37"/>
      <c r="B349" s="38"/>
      <c r="C349" s="217" t="s">
        <v>390</v>
      </c>
      <c r="D349" s="217" t="s">
        <v>126</v>
      </c>
      <c r="E349" s="218" t="s">
        <v>391</v>
      </c>
      <c r="F349" s="219" t="s">
        <v>392</v>
      </c>
      <c r="G349" s="220" t="s">
        <v>148</v>
      </c>
      <c r="H349" s="221">
        <v>2</v>
      </c>
      <c r="I349" s="222"/>
      <c r="J349" s="223">
        <f>ROUND(I349*H349,2)</f>
        <v>0</v>
      </c>
      <c r="K349" s="219" t="s">
        <v>130</v>
      </c>
      <c r="L349" s="43"/>
      <c r="M349" s="224" t="s">
        <v>1</v>
      </c>
      <c r="N349" s="225" t="s">
        <v>41</v>
      </c>
      <c r="O349" s="90"/>
      <c r="P349" s="226">
        <f>O349*H349</f>
        <v>0</v>
      </c>
      <c r="Q349" s="226">
        <v>8.0000000000000007E-05</v>
      </c>
      <c r="R349" s="226">
        <f>Q349*H349</f>
        <v>0.00016000000000000001</v>
      </c>
      <c r="S349" s="226">
        <v>0</v>
      </c>
      <c r="T349" s="227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228" t="s">
        <v>131</v>
      </c>
      <c r="AT349" s="228" t="s">
        <v>126</v>
      </c>
      <c r="AU349" s="228" t="s">
        <v>145</v>
      </c>
      <c r="AY349" s="16" t="s">
        <v>124</v>
      </c>
      <c r="BE349" s="229">
        <f>IF(N349="základní",J349,0)</f>
        <v>0</v>
      </c>
      <c r="BF349" s="229">
        <f>IF(N349="snížená",J349,0)</f>
        <v>0</v>
      </c>
      <c r="BG349" s="229">
        <f>IF(N349="zákl. přenesená",J349,0)</f>
        <v>0</v>
      </c>
      <c r="BH349" s="229">
        <f>IF(N349="sníž. přenesená",J349,0)</f>
        <v>0</v>
      </c>
      <c r="BI349" s="229">
        <f>IF(N349="nulová",J349,0)</f>
        <v>0</v>
      </c>
      <c r="BJ349" s="16" t="s">
        <v>84</v>
      </c>
      <c r="BK349" s="229">
        <f>ROUND(I349*H349,2)</f>
        <v>0</v>
      </c>
      <c r="BL349" s="16" t="s">
        <v>131</v>
      </c>
      <c r="BM349" s="228" t="s">
        <v>393</v>
      </c>
    </row>
    <row r="350" s="2" customFormat="1">
      <c r="A350" s="37"/>
      <c r="B350" s="38"/>
      <c r="C350" s="39"/>
      <c r="D350" s="230" t="s">
        <v>133</v>
      </c>
      <c r="E350" s="39"/>
      <c r="F350" s="231" t="s">
        <v>394</v>
      </c>
      <c r="G350" s="39"/>
      <c r="H350" s="39"/>
      <c r="I350" s="232"/>
      <c r="J350" s="39"/>
      <c r="K350" s="39"/>
      <c r="L350" s="43"/>
      <c r="M350" s="233"/>
      <c r="N350" s="234"/>
      <c r="O350" s="90"/>
      <c r="P350" s="90"/>
      <c r="Q350" s="90"/>
      <c r="R350" s="90"/>
      <c r="S350" s="90"/>
      <c r="T350" s="91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T350" s="16" t="s">
        <v>133</v>
      </c>
      <c r="AU350" s="16" t="s">
        <v>145</v>
      </c>
    </row>
    <row r="351" s="13" customFormat="1">
      <c r="A351" s="13"/>
      <c r="B351" s="235"/>
      <c r="C351" s="236"/>
      <c r="D351" s="237" t="s">
        <v>135</v>
      </c>
      <c r="E351" s="238" t="s">
        <v>1</v>
      </c>
      <c r="F351" s="239" t="s">
        <v>136</v>
      </c>
      <c r="G351" s="236"/>
      <c r="H351" s="238" t="s">
        <v>1</v>
      </c>
      <c r="I351" s="240"/>
      <c r="J351" s="236"/>
      <c r="K351" s="236"/>
      <c r="L351" s="241"/>
      <c r="M351" s="242"/>
      <c r="N351" s="243"/>
      <c r="O351" s="243"/>
      <c r="P351" s="243"/>
      <c r="Q351" s="243"/>
      <c r="R351" s="243"/>
      <c r="S351" s="243"/>
      <c r="T351" s="24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5" t="s">
        <v>135</v>
      </c>
      <c r="AU351" s="245" t="s">
        <v>145</v>
      </c>
      <c r="AV351" s="13" t="s">
        <v>84</v>
      </c>
      <c r="AW351" s="13" t="s">
        <v>34</v>
      </c>
      <c r="AX351" s="13" t="s">
        <v>76</v>
      </c>
      <c r="AY351" s="245" t="s">
        <v>124</v>
      </c>
    </row>
    <row r="352" s="13" customFormat="1">
      <c r="A352" s="13"/>
      <c r="B352" s="235"/>
      <c r="C352" s="236"/>
      <c r="D352" s="237" t="s">
        <v>135</v>
      </c>
      <c r="E352" s="238" t="s">
        <v>1</v>
      </c>
      <c r="F352" s="239" t="s">
        <v>137</v>
      </c>
      <c r="G352" s="236"/>
      <c r="H352" s="238" t="s">
        <v>1</v>
      </c>
      <c r="I352" s="240"/>
      <c r="J352" s="236"/>
      <c r="K352" s="236"/>
      <c r="L352" s="241"/>
      <c r="M352" s="242"/>
      <c r="N352" s="243"/>
      <c r="O352" s="243"/>
      <c r="P352" s="243"/>
      <c r="Q352" s="243"/>
      <c r="R352" s="243"/>
      <c r="S352" s="243"/>
      <c r="T352" s="24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5" t="s">
        <v>135</v>
      </c>
      <c r="AU352" s="245" t="s">
        <v>145</v>
      </c>
      <c r="AV352" s="13" t="s">
        <v>84</v>
      </c>
      <c r="AW352" s="13" t="s">
        <v>34</v>
      </c>
      <c r="AX352" s="13" t="s">
        <v>76</v>
      </c>
      <c r="AY352" s="245" t="s">
        <v>124</v>
      </c>
    </row>
    <row r="353" s="13" customFormat="1">
      <c r="A353" s="13"/>
      <c r="B353" s="235"/>
      <c r="C353" s="236"/>
      <c r="D353" s="237" t="s">
        <v>135</v>
      </c>
      <c r="E353" s="238" t="s">
        <v>1</v>
      </c>
      <c r="F353" s="239" t="s">
        <v>395</v>
      </c>
      <c r="G353" s="236"/>
      <c r="H353" s="238" t="s">
        <v>1</v>
      </c>
      <c r="I353" s="240"/>
      <c r="J353" s="236"/>
      <c r="K353" s="236"/>
      <c r="L353" s="241"/>
      <c r="M353" s="242"/>
      <c r="N353" s="243"/>
      <c r="O353" s="243"/>
      <c r="P353" s="243"/>
      <c r="Q353" s="243"/>
      <c r="R353" s="243"/>
      <c r="S353" s="243"/>
      <c r="T353" s="24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5" t="s">
        <v>135</v>
      </c>
      <c r="AU353" s="245" t="s">
        <v>145</v>
      </c>
      <c r="AV353" s="13" t="s">
        <v>84</v>
      </c>
      <c r="AW353" s="13" t="s">
        <v>34</v>
      </c>
      <c r="AX353" s="13" t="s">
        <v>76</v>
      </c>
      <c r="AY353" s="245" t="s">
        <v>124</v>
      </c>
    </row>
    <row r="354" s="14" customFormat="1">
      <c r="A354" s="14"/>
      <c r="B354" s="246"/>
      <c r="C354" s="247"/>
      <c r="D354" s="237" t="s">
        <v>135</v>
      </c>
      <c r="E354" s="248" t="s">
        <v>1</v>
      </c>
      <c r="F354" s="249" t="s">
        <v>396</v>
      </c>
      <c r="G354" s="247"/>
      <c r="H354" s="250">
        <v>2</v>
      </c>
      <c r="I354" s="251"/>
      <c r="J354" s="247"/>
      <c r="K354" s="247"/>
      <c r="L354" s="252"/>
      <c r="M354" s="253"/>
      <c r="N354" s="254"/>
      <c r="O354" s="254"/>
      <c r="P354" s="254"/>
      <c r="Q354" s="254"/>
      <c r="R354" s="254"/>
      <c r="S354" s="254"/>
      <c r="T354" s="25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6" t="s">
        <v>135</v>
      </c>
      <c r="AU354" s="256" t="s">
        <v>145</v>
      </c>
      <c r="AV354" s="14" t="s">
        <v>86</v>
      </c>
      <c r="AW354" s="14" t="s">
        <v>34</v>
      </c>
      <c r="AX354" s="14" t="s">
        <v>76</v>
      </c>
      <c r="AY354" s="256" t="s">
        <v>124</v>
      </c>
    </row>
    <row r="355" s="12" customFormat="1" ht="20.88" customHeight="1">
      <c r="A355" s="12"/>
      <c r="B355" s="201"/>
      <c r="C355" s="202"/>
      <c r="D355" s="203" t="s">
        <v>75</v>
      </c>
      <c r="E355" s="215" t="s">
        <v>397</v>
      </c>
      <c r="F355" s="215" t="s">
        <v>398</v>
      </c>
      <c r="G355" s="202"/>
      <c r="H355" s="202"/>
      <c r="I355" s="205"/>
      <c r="J355" s="216">
        <f>BK355</f>
        <v>0</v>
      </c>
      <c r="K355" s="202"/>
      <c r="L355" s="207"/>
      <c r="M355" s="208"/>
      <c r="N355" s="209"/>
      <c r="O355" s="209"/>
      <c r="P355" s="210">
        <f>SUM(P356:P370)</f>
        <v>0</v>
      </c>
      <c r="Q355" s="209"/>
      <c r="R355" s="210">
        <f>SUM(R356:R370)</f>
        <v>0</v>
      </c>
      <c r="S355" s="209"/>
      <c r="T355" s="211">
        <f>SUM(T356:T370)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212" t="s">
        <v>84</v>
      </c>
      <c r="AT355" s="213" t="s">
        <v>75</v>
      </c>
      <c r="AU355" s="213" t="s">
        <v>86</v>
      </c>
      <c r="AY355" s="212" t="s">
        <v>124</v>
      </c>
      <c r="BK355" s="214">
        <f>SUM(BK356:BK370)</f>
        <v>0</v>
      </c>
    </row>
    <row r="356" s="2" customFormat="1" ht="24" customHeight="1">
      <c r="A356" s="37"/>
      <c r="B356" s="38"/>
      <c r="C356" s="217" t="s">
        <v>399</v>
      </c>
      <c r="D356" s="217" t="s">
        <v>126</v>
      </c>
      <c r="E356" s="218" t="s">
        <v>400</v>
      </c>
      <c r="F356" s="219" t="s">
        <v>401</v>
      </c>
      <c r="G356" s="220" t="s">
        <v>190</v>
      </c>
      <c r="H356" s="221">
        <v>44.238</v>
      </c>
      <c r="I356" s="222"/>
      <c r="J356" s="223">
        <f>ROUND(I356*H356,2)</f>
        <v>0</v>
      </c>
      <c r="K356" s="219" t="s">
        <v>130</v>
      </c>
      <c r="L356" s="43"/>
      <c r="M356" s="224" t="s">
        <v>1</v>
      </c>
      <c r="N356" s="225" t="s">
        <v>41</v>
      </c>
      <c r="O356" s="90"/>
      <c r="P356" s="226">
        <f>O356*H356</f>
        <v>0</v>
      </c>
      <c r="Q356" s="226">
        <v>0</v>
      </c>
      <c r="R356" s="226">
        <f>Q356*H356</f>
        <v>0</v>
      </c>
      <c r="S356" s="226">
        <v>0</v>
      </c>
      <c r="T356" s="227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228" t="s">
        <v>131</v>
      </c>
      <c r="AT356" s="228" t="s">
        <v>126</v>
      </c>
      <c r="AU356" s="228" t="s">
        <v>145</v>
      </c>
      <c r="AY356" s="16" t="s">
        <v>124</v>
      </c>
      <c r="BE356" s="229">
        <f>IF(N356="základní",J356,0)</f>
        <v>0</v>
      </c>
      <c r="BF356" s="229">
        <f>IF(N356="snížená",J356,0)</f>
        <v>0</v>
      </c>
      <c r="BG356" s="229">
        <f>IF(N356="zákl. přenesená",J356,0)</f>
        <v>0</v>
      </c>
      <c r="BH356" s="229">
        <f>IF(N356="sníž. přenesená",J356,0)</f>
        <v>0</v>
      </c>
      <c r="BI356" s="229">
        <f>IF(N356="nulová",J356,0)</f>
        <v>0</v>
      </c>
      <c r="BJ356" s="16" t="s">
        <v>84</v>
      </c>
      <c r="BK356" s="229">
        <f>ROUND(I356*H356,2)</f>
        <v>0</v>
      </c>
      <c r="BL356" s="16" t="s">
        <v>131</v>
      </c>
      <c r="BM356" s="228" t="s">
        <v>402</v>
      </c>
    </row>
    <row r="357" s="2" customFormat="1">
      <c r="A357" s="37"/>
      <c r="B357" s="38"/>
      <c r="C357" s="39"/>
      <c r="D357" s="230" t="s">
        <v>133</v>
      </c>
      <c r="E357" s="39"/>
      <c r="F357" s="231" t="s">
        <v>403</v>
      </c>
      <c r="G357" s="39"/>
      <c r="H357" s="39"/>
      <c r="I357" s="232"/>
      <c r="J357" s="39"/>
      <c r="K357" s="39"/>
      <c r="L357" s="43"/>
      <c r="M357" s="233"/>
      <c r="N357" s="234"/>
      <c r="O357" s="90"/>
      <c r="P357" s="90"/>
      <c r="Q357" s="90"/>
      <c r="R357" s="90"/>
      <c r="S357" s="90"/>
      <c r="T357" s="91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T357" s="16" t="s">
        <v>133</v>
      </c>
      <c r="AU357" s="16" t="s">
        <v>145</v>
      </c>
    </row>
    <row r="358" s="2" customFormat="1" ht="26.4" customHeight="1">
      <c r="A358" s="37"/>
      <c r="B358" s="38"/>
      <c r="C358" s="217" t="s">
        <v>404</v>
      </c>
      <c r="D358" s="217" t="s">
        <v>126</v>
      </c>
      <c r="E358" s="218" t="s">
        <v>405</v>
      </c>
      <c r="F358" s="219" t="s">
        <v>406</v>
      </c>
      <c r="G358" s="220" t="s">
        <v>190</v>
      </c>
      <c r="H358" s="221">
        <v>353.904</v>
      </c>
      <c r="I358" s="222"/>
      <c r="J358" s="223">
        <f>ROUND(I358*H358,2)</f>
        <v>0</v>
      </c>
      <c r="K358" s="219" t="s">
        <v>130</v>
      </c>
      <c r="L358" s="43"/>
      <c r="M358" s="224" t="s">
        <v>1</v>
      </c>
      <c r="N358" s="225" t="s">
        <v>41</v>
      </c>
      <c r="O358" s="90"/>
      <c r="P358" s="226">
        <f>O358*H358</f>
        <v>0</v>
      </c>
      <c r="Q358" s="226">
        <v>0</v>
      </c>
      <c r="R358" s="226">
        <f>Q358*H358</f>
        <v>0</v>
      </c>
      <c r="S358" s="226">
        <v>0</v>
      </c>
      <c r="T358" s="227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228" t="s">
        <v>131</v>
      </c>
      <c r="AT358" s="228" t="s">
        <v>126</v>
      </c>
      <c r="AU358" s="228" t="s">
        <v>145</v>
      </c>
      <c r="AY358" s="16" t="s">
        <v>124</v>
      </c>
      <c r="BE358" s="229">
        <f>IF(N358="základní",J358,0)</f>
        <v>0</v>
      </c>
      <c r="BF358" s="229">
        <f>IF(N358="snížená",J358,0)</f>
        <v>0</v>
      </c>
      <c r="BG358" s="229">
        <f>IF(N358="zákl. přenesená",J358,0)</f>
        <v>0</v>
      </c>
      <c r="BH358" s="229">
        <f>IF(N358="sníž. přenesená",J358,0)</f>
        <v>0</v>
      </c>
      <c r="BI358" s="229">
        <f>IF(N358="nulová",J358,0)</f>
        <v>0</v>
      </c>
      <c r="BJ358" s="16" t="s">
        <v>84</v>
      </c>
      <c r="BK358" s="229">
        <f>ROUND(I358*H358,2)</f>
        <v>0</v>
      </c>
      <c r="BL358" s="16" t="s">
        <v>131</v>
      </c>
      <c r="BM358" s="228" t="s">
        <v>407</v>
      </c>
    </row>
    <row r="359" s="2" customFormat="1">
      <c r="A359" s="37"/>
      <c r="B359" s="38"/>
      <c r="C359" s="39"/>
      <c r="D359" s="230" t="s">
        <v>133</v>
      </c>
      <c r="E359" s="39"/>
      <c r="F359" s="231" t="s">
        <v>408</v>
      </c>
      <c r="G359" s="39"/>
      <c r="H359" s="39"/>
      <c r="I359" s="232"/>
      <c r="J359" s="39"/>
      <c r="K359" s="39"/>
      <c r="L359" s="43"/>
      <c r="M359" s="233"/>
      <c r="N359" s="234"/>
      <c r="O359" s="90"/>
      <c r="P359" s="90"/>
      <c r="Q359" s="90"/>
      <c r="R359" s="90"/>
      <c r="S359" s="90"/>
      <c r="T359" s="91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T359" s="16" t="s">
        <v>133</v>
      </c>
      <c r="AU359" s="16" t="s">
        <v>145</v>
      </c>
    </row>
    <row r="360" s="14" customFormat="1">
      <c r="A360" s="14"/>
      <c r="B360" s="246"/>
      <c r="C360" s="247"/>
      <c r="D360" s="237" t="s">
        <v>135</v>
      </c>
      <c r="E360" s="247"/>
      <c r="F360" s="249" t="s">
        <v>409</v>
      </c>
      <c r="G360" s="247"/>
      <c r="H360" s="250">
        <v>353.904</v>
      </c>
      <c r="I360" s="251"/>
      <c r="J360" s="247"/>
      <c r="K360" s="247"/>
      <c r="L360" s="252"/>
      <c r="M360" s="253"/>
      <c r="N360" s="254"/>
      <c r="O360" s="254"/>
      <c r="P360" s="254"/>
      <c r="Q360" s="254"/>
      <c r="R360" s="254"/>
      <c r="S360" s="254"/>
      <c r="T360" s="255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6" t="s">
        <v>135</v>
      </c>
      <c r="AU360" s="256" t="s">
        <v>145</v>
      </c>
      <c r="AV360" s="14" t="s">
        <v>86</v>
      </c>
      <c r="AW360" s="14" t="s">
        <v>4</v>
      </c>
      <c r="AX360" s="14" t="s">
        <v>84</v>
      </c>
      <c r="AY360" s="256" t="s">
        <v>124</v>
      </c>
    </row>
    <row r="361" s="2" customFormat="1" ht="26.4" customHeight="1">
      <c r="A361" s="37"/>
      <c r="B361" s="38"/>
      <c r="C361" s="217" t="s">
        <v>410</v>
      </c>
      <c r="D361" s="217" t="s">
        <v>126</v>
      </c>
      <c r="E361" s="218" t="s">
        <v>411</v>
      </c>
      <c r="F361" s="219" t="s">
        <v>412</v>
      </c>
      <c r="G361" s="220" t="s">
        <v>190</v>
      </c>
      <c r="H361" s="221">
        <v>44.238</v>
      </c>
      <c r="I361" s="222"/>
      <c r="J361" s="223">
        <f>ROUND(I361*H361,2)</f>
        <v>0</v>
      </c>
      <c r="K361" s="219" t="s">
        <v>130</v>
      </c>
      <c r="L361" s="43"/>
      <c r="M361" s="224" t="s">
        <v>1</v>
      </c>
      <c r="N361" s="225" t="s">
        <v>41</v>
      </c>
      <c r="O361" s="90"/>
      <c r="P361" s="226">
        <f>O361*H361</f>
        <v>0</v>
      </c>
      <c r="Q361" s="226">
        <v>0</v>
      </c>
      <c r="R361" s="226">
        <f>Q361*H361</f>
        <v>0</v>
      </c>
      <c r="S361" s="226">
        <v>0</v>
      </c>
      <c r="T361" s="227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228" t="s">
        <v>131</v>
      </c>
      <c r="AT361" s="228" t="s">
        <v>126</v>
      </c>
      <c r="AU361" s="228" t="s">
        <v>145</v>
      </c>
      <c r="AY361" s="16" t="s">
        <v>124</v>
      </c>
      <c r="BE361" s="229">
        <f>IF(N361="základní",J361,0)</f>
        <v>0</v>
      </c>
      <c r="BF361" s="229">
        <f>IF(N361="snížená",J361,0)</f>
        <v>0</v>
      </c>
      <c r="BG361" s="229">
        <f>IF(N361="zákl. přenesená",J361,0)</f>
        <v>0</v>
      </c>
      <c r="BH361" s="229">
        <f>IF(N361="sníž. přenesená",J361,0)</f>
        <v>0</v>
      </c>
      <c r="BI361" s="229">
        <f>IF(N361="nulová",J361,0)</f>
        <v>0</v>
      </c>
      <c r="BJ361" s="16" t="s">
        <v>84</v>
      </c>
      <c r="BK361" s="229">
        <f>ROUND(I361*H361,2)</f>
        <v>0</v>
      </c>
      <c r="BL361" s="16" t="s">
        <v>131</v>
      </c>
      <c r="BM361" s="228" t="s">
        <v>413</v>
      </c>
    </row>
    <row r="362" s="2" customFormat="1">
      <c r="A362" s="37"/>
      <c r="B362" s="38"/>
      <c r="C362" s="39"/>
      <c r="D362" s="230" t="s">
        <v>133</v>
      </c>
      <c r="E362" s="39"/>
      <c r="F362" s="231" t="s">
        <v>414</v>
      </c>
      <c r="G362" s="39"/>
      <c r="H362" s="39"/>
      <c r="I362" s="232"/>
      <c r="J362" s="39"/>
      <c r="K362" s="39"/>
      <c r="L362" s="43"/>
      <c r="M362" s="233"/>
      <c r="N362" s="234"/>
      <c r="O362" s="90"/>
      <c r="P362" s="90"/>
      <c r="Q362" s="90"/>
      <c r="R362" s="90"/>
      <c r="S362" s="90"/>
      <c r="T362" s="91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T362" s="16" t="s">
        <v>133</v>
      </c>
      <c r="AU362" s="16" t="s">
        <v>145</v>
      </c>
    </row>
    <row r="363" s="2" customFormat="1" ht="40.8" customHeight="1">
      <c r="A363" s="37"/>
      <c r="B363" s="38"/>
      <c r="C363" s="217" t="s">
        <v>415</v>
      </c>
      <c r="D363" s="217" t="s">
        <v>126</v>
      </c>
      <c r="E363" s="218" t="s">
        <v>416</v>
      </c>
      <c r="F363" s="219" t="s">
        <v>417</v>
      </c>
      <c r="G363" s="220" t="s">
        <v>190</v>
      </c>
      <c r="H363" s="221">
        <v>37.601999999999997</v>
      </c>
      <c r="I363" s="222"/>
      <c r="J363" s="223">
        <f>ROUND(I363*H363,2)</f>
        <v>0</v>
      </c>
      <c r="K363" s="219" t="s">
        <v>130</v>
      </c>
      <c r="L363" s="43"/>
      <c r="M363" s="224" t="s">
        <v>1</v>
      </c>
      <c r="N363" s="225" t="s">
        <v>41</v>
      </c>
      <c r="O363" s="90"/>
      <c r="P363" s="226">
        <f>O363*H363</f>
        <v>0</v>
      </c>
      <c r="Q363" s="226">
        <v>0</v>
      </c>
      <c r="R363" s="226">
        <f>Q363*H363</f>
        <v>0</v>
      </c>
      <c r="S363" s="226">
        <v>0</v>
      </c>
      <c r="T363" s="227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228" t="s">
        <v>131</v>
      </c>
      <c r="AT363" s="228" t="s">
        <v>126</v>
      </c>
      <c r="AU363" s="228" t="s">
        <v>145</v>
      </c>
      <c r="AY363" s="16" t="s">
        <v>124</v>
      </c>
      <c r="BE363" s="229">
        <f>IF(N363="základní",J363,0)</f>
        <v>0</v>
      </c>
      <c r="BF363" s="229">
        <f>IF(N363="snížená",J363,0)</f>
        <v>0</v>
      </c>
      <c r="BG363" s="229">
        <f>IF(N363="zákl. přenesená",J363,0)</f>
        <v>0</v>
      </c>
      <c r="BH363" s="229">
        <f>IF(N363="sníž. přenesená",J363,0)</f>
        <v>0</v>
      </c>
      <c r="BI363" s="229">
        <f>IF(N363="nulová",J363,0)</f>
        <v>0</v>
      </c>
      <c r="BJ363" s="16" t="s">
        <v>84</v>
      </c>
      <c r="BK363" s="229">
        <f>ROUND(I363*H363,2)</f>
        <v>0</v>
      </c>
      <c r="BL363" s="16" t="s">
        <v>131</v>
      </c>
      <c r="BM363" s="228" t="s">
        <v>418</v>
      </c>
    </row>
    <row r="364" s="2" customFormat="1">
      <c r="A364" s="37"/>
      <c r="B364" s="38"/>
      <c r="C364" s="39"/>
      <c r="D364" s="230" t="s">
        <v>133</v>
      </c>
      <c r="E364" s="39"/>
      <c r="F364" s="231" t="s">
        <v>419</v>
      </c>
      <c r="G364" s="39"/>
      <c r="H364" s="39"/>
      <c r="I364" s="232"/>
      <c r="J364" s="39"/>
      <c r="K364" s="39"/>
      <c r="L364" s="43"/>
      <c r="M364" s="233"/>
      <c r="N364" s="234"/>
      <c r="O364" s="90"/>
      <c r="P364" s="90"/>
      <c r="Q364" s="90"/>
      <c r="R364" s="90"/>
      <c r="S364" s="90"/>
      <c r="T364" s="91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T364" s="16" t="s">
        <v>133</v>
      </c>
      <c r="AU364" s="16" t="s">
        <v>145</v>
      </c>
    </row>
    <row r="365" s="14" customFormat="1">
      <c r="A365" s="14"/>
      <c r="B365" s="246"/>
      <c r="C365" s="247"/>
      <c r="D365" s="237" t="s">
        <v>135</v>
      </c>
      <c r="E365" s="247"/>
      <c r="F365" s="249" t="s">
        <v>420</v>
      </c>
      <c r="G365" s="247"/>
      <c r="H365" s="250">
        <v>37.601999999999997</v>
      </c>
      <c r="I365" s="251"/>
      <c r="J365" s="247"/>
      <c r="K365" s="247"/>
      <c r="L365" s="252"/>
      <c r="M365" s="253"/>
      <c r="N365" s="254"/>
      <c r="O365" s="254"/>
      <c r="P365" s="254"/>
      <c r="Q365" s="254"/>
      <c r="R365" s="254"/>
      <c r="S365" s="254"/>
      <c r="T365" s="255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6" t="s">
        <v>135</v>
      </c>
      <c r="AU365" s="256" t="s">
        <v>145</v>
      </c>
      <c r="AV365" s="14" t="s">
        <v>86</v>
      </c>
      <c r="AW365" s="14" t="s">
        <v>4</v>
      </c>
      <c r="AX365" s="14" t="s">
        <v>84</v>
      </c>
      <c r="AY365" s="256" t="s">
        <v>124</v>
      </c>
    </row>
    <row r="366" s="2" customFormat="1" ht="36" customHeight="1">
      <c r="A366" s="37"/>
      <c r="B366" s="38"/>
      <c r="C366" s="217" t="s">
        <v>421</v>
      </c>
      <c r="D366" s="217" t="s">
        <v>126</v>
      </c>
      <c r="E366" s="218" t="s">
        <v>422</v>
      </c>
      <c r="F366" s="219" t="s">
        <v>423</v>
      </c>
      <c r="G366" s="220" t="s">
        <v>190</v>
      </c>
      <c r="H366" s="221">
        <v>6.6360000000000001</v>
      </c>
      <c r="I366" s="222"/>
      <c r="J366" s="223">
        <f>ROUND(I366*H366,2)</f>
        <v>0</v>
      </c>
      <c r="K366" s="219" t="s">
        <v>130</v>
      </c>
      <c r="L366" s="43"/>
      <c r="M366" s="224" t="s">
        <v>1</v>
      </c>
      <c r="N366" s="225" t="s">
        <v>41</v>
      </c>
      <c r="O366" s="90"/>
      <c r="P366" s="226">
        <f>O366*H366</f>
        <v>0</v>
      </c>
      <c r="Q366" s="226">
        <v>0</v>
      </c>
      <c r="R366" s="226">
        <f>Q366*H366</f>
        <v>0</v>
      </c>
      <c r="S366" s="226">
        <v>0</v>
      </c>
      <c r="T366" s="227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228" t="s">
        <v>131</v>
      </c>
      <c r="AT366" s="228" t="s">
        <v>126</v>
      </c>
      <c r="AU366" s="228" t="s">
        <v>145</v>
      </c>
      <c r="AY366" s="16" t="s">
        <v>124</v>
      </c>
      <c r="BE366" s="229">
        <f>IF(N366="základní",J366,0)</f>
        <v>0</v>
      </c>
      <c r="BF366" s="229">
        <f>IF(N366="snížená",J366,0)</f>
        <v>0</v>
      </c>
      <c r="BG366" s="229">
        <f>IF(N366="zákl. přenesená",J366,0)</f>
        <v>0</v>
      </c>
      <c r="BH366" s="229">
        <f>IF(N366="sníž. přenesená",J366,0)</f>
        <v>0</v>
      </c>
      <c r="BI366" s="229">
        <f>IF(N366="nulová",J366,0)</f>
        <v>0</v>
      </c>
      <c r="BJ366" s="16" t="s">
        <v>84</v>
      </c>
      <c r="BK366" s="229">
        <f>ROUND(I366*H366,2)</f>
        <v>0</v>
      </c>
      <c r="BL366" s="16" t="s">
        <v>131</v>
      </c>
      <c r="BM366" s="228" t="s">
        <v>424</v>
      </c>
    </row>
    <row r="367" s="2" customFormat="1">
      <c r="A367" s="37"/>
      <c r="B367" s="38"/>
      <c r="C367" s="39"/>
      <c r="D367" s="230" t="s">
        <v>133</v>
      </c>
      <c r="E367" s="39"/>
      <c r="F367" s="231" t="s">
        <v>425</v>
      </c>
      <c r="G367" s="39"/>
      <c r="H367" s="39"/>
      <c r="I367" s="232"/>
      <c r="J367" s="39"/>
      <c r="K367" s="39"/>
      <c r="L367" s="43"/>
      <c r="M367" s="233"/>
      <c r="N367" s="234"/>
      <c r="O367" s="90"/>
      <c r="P367" s="90"/>
      <c r="Q367" s="90"/>
      <c r="R367" s="90"/>
      <c r="S367" s="90"/>
      <c r="T367" s="91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T367" s="16" t="s">
        <v>133</v>
      </c>
      <c r="AU367" s="16" t="s">
        <v>145</v>
      </c>
    </row>
    <row r="368" s="14" customFormat="1">
      <c r="A368" s="14"/>
      <c r="B368" s="246"/>
      <c r="C368" s="247"/>
      <c r="D368" s="237" t="s">
        <v>135</v>
      </c>
      <c r="E368" s="247"/>
      <c r="F368" s="249" t="s">
        <v>426</v>
      </c>
      <c r="G368" s="247"/>
      <c r="H368" s="250">
        <v>6.6360000000000001</v>
      </c>
      <c r="I368" s="251"/>
      <c r="J368" s="247"/>
      <c r="K368" s="247"/>
      <c r="L368" s="252"/>
      <c r="M368" s="253"/>
      <c r="N368" s="254"/>
      <c r="O368" s="254"/>
      <c r="P368" s="254"/>
      <c r="Q368" s="254"/>
      <c r="R368" s="254"/>
      <c r="S368" s="254"/>
      <c r="T368" s="25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6" t="s">
        <v>135</v>
      </c>
      <c r="AU368" s="256" t="s">
        <v>145</v>
      </c>
      <c r="AV368" s="14" t="s">
        <v>86</v>
      </c>
      <c r="AW368" s="14" t="s">
        <v>4</v>
      </c>
      <c r="AX368" s="14" t="s">
        <v>84</v>
      </c>
      <c r="AY368" s="256" t="s">
        <v>124</v>
      </c>
    </row>
    <row r="369" s="2" customFormat="1" ht="26.4" customHeight="1">
      <c r="A369" s="37"/>
      <c r="B369" s="38"/>
      <c r="C369" s="217" t="s">
        <v>427</v>
      </c>
      <c r="D369" s="217" t="s">
        <v>126</v>
      </c>
      <c r="E369" s="218" t="s">
        <v>428</v>
      </c>
      <c r="F369" s="219" t="s">
        <v>429</v>
      </c>
      <c r="G369" s="220" t="s">
        <v>190</v>
      </c>
      <c r="H369" s="221">
        <v>36.543999999999997</v>
      </c>
      <c r="I369" s="222"/>
      <c r="J369" s="223">
        <f>ROUND(I369*H369,2)</f>
        <v>0</v>
      </c>
      <c r="K369" s="219" t="s">
        <v>130</v>
      </c>
      <c r="L369" s="43"/>
      <c r="M369" s="224" t="s">
        <v>1</v>
      </c>
      <c r="N369" s="225" t="s">
        <v>41</v>
      </c>
      <c r="O369" s="90"/>
      <c r="P369" s="226">
        <f>O369*H369</f>
        <v>0</v>
      </c>
      <c r="Q369" s="226">
        <v>0</v>
      </c>
      <c r="R369" s="226">
        <f>Q369*H369</f>
        <v>0</v>
      </c>
      <c r="S369" s="226">
        <v>0</v>
      </c>
      <c r="T369" s="227">
        <f>S369*H369</f>
        <v>0</v>
      </c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R369" s="228" t="s">
        <v>131</v>
      </c>
      <c r="AT369" s="228" t="s">
        <v>126</v>
      </c>
      <c r="AU369" s="228" t="s">
        <v>145</v>
      </c>
      <c r="AY369" s="16" t="s">
        <v>124</v>
      </c>
      <c r="BE369" s="229">
        <f>IF(N369="základní",J369,0)</f>
        <v>0</v>
      </c>
      <c r="BF369" s="229">
        <f>IF(N369="snížená",J369,0)</f>
        <v>0</v>
      </c>
      <c r="BG369" s="229">
        <f>IF(N369="zákl. přenesená",J369,0)</f>
        <v>0</v>
      </c>
      <c r="BH369" s="229">
        <f>IF(N369="sníž. přenesená",J369,0)</f>
        <v>0</v>
      </c>
      <c r="BI369" s="229">
        <f>IF(N369="nulová",J369,0)</f>
        <v>0</v>
      </c>
      <c r="BJ369" s="16" t="s">
        <v>84</v>
      </c>
      <c r="BK369" s="229">
        <f>ROUND(I369*H369,2)</f>
        <v>0</v>
      </c>
      <c r="BL369" s="16" t="s">
        <v>131</v>
      </c>
      <c r="BM369" s="228" t="s">
        <v>430</v>
      </c>
    </row>
    <row r="370" s="2" customFormat="1">
      <c r="A370" s="37"/>
      <c r="B370" s="38"/>
      <c r="C370" s="39"/>
      <c r="D370" s="230" t="s">
        <v>133</v>
      </c>
      <c r="E370" s="39"/>
      <c r="F370" s="231" t="s">
        <v>431</v>
      </c>
      <c r="G370" s="39"/>
      <c r="H370" s="39"/>
      <c r="I370" s="232"/>
      <c r="J370" s="39"/>
      <c r="K370" s="39"/>
      <c r="L370" s="43"/>
      <c r="M370" s="267"/>
      <c r="N370" s="268"/>
      <c r="O370" s="269"/>
      <c r="P370" s="269"/>
      <c r="Q370" s="269"/>
      <c r="R370" s="269"/>
      <c r="S370" s="269"/>
      <c r="T370" s="270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T370" s="16" t="s">
        <v>133</v>
      </c>
      <c r="AU370" s="16" t="s">
        <v>145</v>
      </c>
    </row>
    <row r="371" s="2" customFormat="1" ht="6.96" customHeight="1">
      <c r="A371" s="37"/>
      <c r="B371" s="65"/>
      <c r="C371" s="66"/>
      <c r="D371" s="66"/>
      <c r="E371" s="66"/>
      <c r="F371" s="66"/>
      <c r="G371" s="66"/>
      <c r="H371" s="66"/>
      <c r="I371" s="66"/>
      <c r="J371" s="66"/>
      <c r="K371" s="66"/>
      <c r="L371" s="43"/>
      <c r="M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</row>
  </sheetData>
  <sheetProtection sheet="1" autoFilter="0" formatColumns="0" formatRows="0" objects="1" scenarios="1" spinCount="100000" saltValue="QZpCPL49butPwbpEFP3WUuSWQWa2UfFAuu1o5o+mREWWkG0OlwY/t/O7srLF0IkOGoj1HhVMRwruUw9QXFpQIA==" hashValue="vZKgsFEj5YU3bE6fzNzGTslT6UKjCZrD8m1zQ85X/usYWjPyI02Ekc9YTd++51aK6wwGXkrdWjoj3r5/uKgPbQ==" algorithmName="SHA-512" password="CC35"/>
  <autoFilter ref="C124:K370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129" r:id="rId1" display="https://podminky.urs.cz/item/CS_URS_2024_01/121151123"/>
    <hyperlink ref="F134" r:id="rId2" display="https://podminky.urs.cz/item/CS_URS_2024_01/122251101"/>
    <hyperlink ref="F139" r:id="rId3" display="https://podminky.urs.cz/item/CS_URS_2024_01/131111333"/>
    <hyperlink ref="F145" r:id="rId4" display="https://podminky.urs.cz/item/CS_URS_2024_01/162306111"/>
    <hyperlink ref="F153" r:id="rId5" display="https://podminky.urs.cz/item/CS_URS_2024_01/162351103"/>
    <hyperlink ref="F161" r:id="rId6" display="https://podminky.urs.cz/item/CS_URS_2024_01/167103101"/>
    <hyperlink ref="F167" r:id="rId7" display="https://podminky.urs.cz/item/CS_URS_2024_01/167151101"/>
    <hyperlink ref="F173" r:id="rId8" display="https://podminky.urs.cz/item/CS_URS_2024_01/174111101"/>
    <hyperlink ref="F184" r:id="rId9" display="https://podminky.urs.cz/item/CS_URS_2024_01/171151103"/>
    <hyperlink ref="F189" r:id="rId10" display="https://podminky.urs.cz/item/CS_URS_2024_01/181951112"/>
    <hyperlink ref="F195" r:id="rId11" display="https://podminky.urs.cz/item/CS_URS_2024_01/460581131"/>
    <hyperlink ref="F202" r:id="rId12" display="https://podminky.urs.cz/item/CS_URS_2024_01/113202111"/>
    <hyperlink ref="F212" r:id="rId13" display="https://podminky.urs.cz/item/CS_URS_2024_01/966072822"/>
    <hyperlink ref="F217" r:id="rId14" display="https://podminky.urs.cz/item/CS_URS_2024_01/966052121"/>
    <hyperlink ref="F222" r:id="rId15" display="https://podminky.urs.cz/item/CS_URS_2024_01/966071711"/>
    <hyperlink ref="F228" r:id="rId16" display="https://podminky.urs.cz/item/CS_URS_2024_01/181351113"/>
    <hyperlink ref="F234" r:id="rId17" display="https://podminky.urs.cz/item/CS_URS_2024_01/181411131"/>
    <hyperlink ref="F242" r:id="rId18" display="https://podminky.urs.cz/item/CS_URS_2024_01/181951111"/>
    <hyperlink ref="F249" r:id="rId19" display="https://podminky.urs.cz/item/CS_URS_2024_01/338171113"/>
    <hyperlink ref="F255" r:id="rId20" display="https://podminky.urs.cz/item/CS_URS_2024_01/338171115"/>
    <hyperlink ref="F265" r:id="rId21" display="https://podminky.urs.cz/item/CS_URS_2024_01/338171123"/>
    <hyperlink ref="F271" r:id="rId22" display="https://podminky.urs.cz/item/CS_URS_2024_01/348101210"/>
    <hyperlink ref="F277" r:id="rId23" display="https://podminky.urs.cz/item/CS_URS_2024_01/348121221"/>
    <hyperlink ref="F294" r:id="rId24" display="https://podminky.urs.cz/item/CS_URS_2024_01/348401120"/>
    <hyperlink ref="F310" r:id="rId25" display="https://podminky.urs.cz/item/CS_URS_2024_01/348401130"/>
    <hyperlink ref="F326" r:id="rId26" display="https://podminky.urs.cz/item/CS_URS_2024_01/564851011"/>
    <hyperlink ref="F332" r:id="rId27" display="https://podminky.urs.cz/item/CS_URS_2024_01/596211111"/>
    <hyperlink ref="F342" r:id="rId28" display="https://podminky.urs.cz/item/CS_URS_2024_01/916331112"/>
    <hyperlink ref="F350" r:id="rId29" display="https://podminky.urs.cz/item/CS_URS_2024_01/977211111"/>
    <hyperlink ref="F357" r:id="rId30" display="https://podminky.urs.cz/item/CS_URS_2024_01/997221561"/>
    <hyperlink ref="F359" r:id="rId31" display="https://podminky.urs.cz/item/CS_URS_2024_01/997221569"/>
    <hyperlink ref="F362" r:id="rId32" display="https://podminky.urs.cz/item/CS_URS_2024_01/997221612"/>
    <hyperlink ref="F364" r:id="rId33" display="https://podminky.urs.cz/item/CS_URS_2024_01/997221862"/>
    <hyperlink ref="F367" r:id="rId34" display="https://podminky.urs.cz/item/CS_URS_2024_01/469973116"/>
    <hyperlink ref="F370" r:id="rId35" display="https://podminky.urs.cz/item/CS_URS_2024_01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90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91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Sociální centrum Kraje Vysočina - rekonstrukce oplocení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432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5. 11. 2024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31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33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ROUND((SUM(BE122:BE343)),  2)</f>
        <v>0</v>
      </c>
      <c r="G33" s="37"/>
      <c r="H33" s="37"/>
      <c r="I33" s="154">
        <v>0.20999999999999999</v>
      </c>
      <c r="J33" s="153">
        <f>ROUND(((SUM(BE122:BE343))*I33),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ROUND((SUM(BF122:BF343)),  2)</f>
        <v>0</v>
      </c>
      <c r="G34" s="37"/>
      <c r="H34" s="37"/>
      <c r="I34" s="154">
        <v>0.12</v>
      </c>
      <c r="J34" s="153">
        <f>ROUND(((SUM(BF122:BF343))*I34),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ROUND((SUM(BG122:BG343)),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ROUND((SUM(BH122:BH343)),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ROUND((SUM(BI122:BI343)),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95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Sociální centrum Kraje Vysočina - rekonstrukce oplocení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OVN - Ostatní a vedlejší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Jihlava</v>
      </c>
      <c r="G89" s="39"/>
      <c r="H89" s="39"/>
      <c r="I89" s="31" t="s">
        <v>22</v>
      </c>
      <c r="J89" s="78" t="str">
        <f>IF(J12="","",J12)</f>
        <v>5. 11. 2024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7.9" customHeight="1">
      <c r="A91" s="37"/>
      <c r="B91" s="38"/>
      <c r="C91" s="31" t="s">
        <v>24</v>
      </c>
      <c r="D91" s="39"/>
      <c r="E91" s="39"/>
      <c r="F91" s="26" t="str">
        <f>E15</f>
        <v>Kraj Vysočina</v>
      </c>
      <c r="G91" s="39"/>
      <c r="H91" s="39"/>
      <c r="I91" s="31" t="s">
        <v>30</v>
      </c>
      <c r="J91" s="35" t="str">
        <f>E21</f>
        <v>Penta Projekt s.r.o., Mrštíkova 12, Jihlava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>Ing. Avuk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96</v>
      </c>
      <c r="D94" s="175"/>
      <c r="E94" s="175"/>
      <c r="F94" s="175"/>
      <c r="G94" s="175"/>
      <c r="H94" s="175"/>
      <c r="I94" s="175"/>
      <c r="J94" s="176" t="s">
        <v>97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98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99</v>
      </c>
    </row>
    <row r="97" s="9" customFormat="1" ht="24.96" customHeight="1">
      <c r="A97" s="9"/>
      <c r="B97" s="178"/>
      <c r="C97" s="179"/>
      <c r="D97" s="180" t="s">
        <v>433</v>
      </c>
      <c r="E97" s="181"/>
      <c r="F97" s="181"/>
      <c r="G97" s="181"/>
      <c r="H97" s="181"/>
      <c r="I97" s="181"/>
      <c r="J97" s="182">
        <f>J123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434</v>
      </c>
      <c r="E98" s="181"/>
      <c r="F98" s="181"/>
      <c r="G98" s="181"/>
      <c r="H98" s="181"/>
      <c r="I98" s="181"/>
      <c r="J98" s="182">
        <f>J208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435</v>
      </c>
      <c r="E99" s="181"/>
      <c r="F99" s="181"/>
      <c r="G99" s="181"/>
      <c r="H99" s="181"/>
      <c r="I99" s="181"/>
      <c r="J99" s="182">
        <f>J265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8"/>
      <c r="C100" s="179"/>
      <c r="D100" s="180" t="s">
        <v>436</v>
      </c>
      <c r="E100" s="181"/>
      <c r="F100" s="181"/>
      <c r="G100" s="181"/>
      <c r="H100" s="181"/>
      <c r="I100" s="181"/>
      <c r="J100" s="182">
        <f>J311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8"/>
      <c r="C101" s="179"/>
      <c r="D101" s="180" t="s">
        <v>437</v>
      </c>
      <c r="E101" s="181"/>
      <c r="F101" s="181"/>
      <c r="G101" s="181"/>
      <c r="H101" s="181"/>
      <c r="I101" s="181"/>
      <c r="J101" s="182">
        <f>J318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8"/>
      <c r="C102" s="179"/>
      <c r="D102" s="180" t="s">
        <v>438</v>
      </c>
      <c r="E102" s="181"/>
      <c r="F102" s="181"/>
      <c r="G102" s="181"/>
      <c r="H102" s="181"/>
      <c r="I102" s="181"/>
      <c r="J102" s="182">
        <f>J336</f>
        <v>0</v>
      </c>
      <c r="K102" s="179"/>
      <c r="L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109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73" t="str">
        <f>E7</f>
        <v>Sociální centrum Kraje Vysočina - rekonstrukce oplocení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92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OVN - Ostatní a vedlejší náklady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>Jihlava</v>
      </c>
      <c r="G116" s="39"/>
      <c r="H116" s="39"/>
      <c r="I116" s="31" t="s">
        <v>22</v>
      </c>
      <c r="J116" s="78" t="str">
        <f>IF(J12="","",J12)</f>
        <v>5. 11. 2024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7.9" customHeight="1">
      <c r="A118" s="37"/>
      <c r="B118" s="38"/>
      <c r="C118" s="31" t="s">
        <v>24</v>
      </c>
      <c r="D118" s="39"/>
      <c r="E118" s="39"/>
      <c r="F118" s="26" t="str">
        <f>E15</f>
        <v>Kraj Vysočina</v>
      </c>
      <c r="G118" s="39"/>
      <c r="H118" s="39"/>
      <c r="I118" s="31" t="s">
        <v>30</v>
      </c>
      <c r="J118" s="35" t="str">
        <f>E21</f>
        <v>Penta Projekt s.r.o., Mrštíkova 12, Jihlava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9"/>
      <c r="E119" s="39"/>
      <c r="F119" s="26" t="str">
        <f>IF(E18="","",E18)</f>
        <v>Vyplň údaj</v>
      </c>
      <c r="G119" s="39"/>
      <c r="H119" s="39"/>
      <c r="I119" s="31" t="s">
        <v>32</v>
      </c>
      <c r="J119" s="35" t="str">
        <f>E24</f>
        <v>Ing. Avuk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90"/>
      <c r="B121" s="191"/>
      <c r="C121" s="192" t="s">
        <v>110</v>
      </c>
      <c r="D121" s="193" t="s">
        <v>61</v>
      </c>
      <c r="E121" s="193" t="s">
        <v>57</v>
      </c>
      <c r="F121" s="193" t="s">
        <v>58</v>
      </c>
      <c r="G121" s="193" t="s">
        <v>111</v>
      </c>
      <c r="H121" s="193" t="s">
        <v>112</v>
      </c>
      <c r="I121" s="193" t="s">
        <v>113</v>
      </c>
      <c r="J121" s="193" t="s">
        <v>97</v>
      </c>
      <c r="K121" s="194" t="s">
        <v>114</v>
      </c>
      <c r="L121" s="195"/>
      <c r="M121" s="99" t="s">
        <v>1</v>
      </c>
      <c r="N121" s="100" t="s">
        <v>40</v>
      </c>
      <c r="O121" s="100" t="s">
        <v>115</v>
      </c>
      <c r="P121" s="100" t="s">
        <v>116</v>
      </c>
      <c r="Q121" s="100" t="s">
        <v>117</v>
      </c>
      <c r="R121" s="100" t="s">
        <v>118</v>
      </c>
      <c r="S121" s="100" t="s">
        <v>119</v>
      </c>
      <c r="T121" s="101" t="s">
        <v>120</v>
      </c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</row>
    <row r="122" s="2" customFormat="1" ht="22.8" customHeight="1">
      <c r="A122" s="37"/>
      <c r="B122" s="38"/>
      <c r="C122" s="106" t="s">
        <v>121</v>
      </c>
      <c r="D122" s="39"/>
      <c r="E122" s="39"/>
      <c r="F122" s="39"/>
      <c r="G122" s="39"/>
      <c r="H122" s="39"/>
      <c r="I122" s="39"/>
      <c r="J122" s="196">
        <f>BK122</f>
        <v>0</v>
      </c>
      <c r="K122" s="39"/>
      <c r="L122" s="43"/>
      <c r="M122" s="102"/>
      <c r="N122" s="197"/>
      <c r="O122" s="103"/>
      <c r="P122" s="198">
        <f>P123+P208+P265+P311+P318+P336</f>
        <v>0</v>
      </c>
      <c r="Q122" s="103"/>
      <c r="R122" s="198">
        <f>R123+R208+R265+R311+R318+R336</f>
        <v>0</v>
      </c>
      <c r="S122" s="103"/>
      <c r="T122" s="199">
        <f>T123+T208+T265+T311+T318+T336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75</v>
      </c>
      <c r="AU122" s="16" t="s">
        <v>99</v>
      </c>
      <c r="BK122" s="200">
        <f>BK123+BK208+BK265+BK311+BK318+BK336</f>
        <v>0</v>
      </c>
    </row>
    <row r="123" s="12" customFormat="1" ht="25.92" customHeight="1">
      <c r="A123" s="12"/>
      <c r="B123" s="201"/>
      <c r="C123" s="202"/>
      <c r="D123" s="203" t="s">
        <v>75</v>
      </c>
      <c r="E123" s="204" t="s">
        <v>439</v>
      </c>
      <c r="F123" s="204" t="s">
        <v>440</v>
      </c>
      <c r="G123" s="202"/>
      <c r="H123" s="202"/>
      <c r="I123" s="205"/>
      <c r="J123" s="206">
        <f>BK123</f>
        <v>0</v>
      </c>
      <c r="K123" s="202"/>
      <c r="L123" s="207"/>
      <c r="M123" s="208"/>
      <c r="N123" s="209"/>
      <c r="O123" s="209"/>
      <c r="P123" s="210">
        <f>SUM(P124:P207)</f>
        <v>0</v>
      </c>
      <c r="Q123" s="209"/>
      <c r="R123" s="210">
        <f>SUM(R124:R207)</f>
        <v>0</v>
      </c>
      <c r="S123" s="209"/>
      <c r="T123" s="211">
        <f>SUM(T124:T207)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2" t="s">
        <v>160</v>
      </c>
      <c r="AT123" s="213" t="s">
        <v>75</v>
      </c>
      <c r="AU123" s="213" t="s">
        <v>76</v>
      </c>
      <c r="AY123" s="212" t="s">
        <v>124</v>
      </c>
      <c r="BK123" s="214">
        <f>SUM(BK124:BK207)</f>
        <v>0</v>
      </c>
    </row>
    <row r="124" s="2" customFormat="1" ht="26.4" customHeight="1">
      <c r="A124" s="37"/>
      <c r="B124" s="38"/>
      <c r="C124" s="217" t="s">
        <v>84</v>
      </c>
      <c r="D124" s="217" t="s">
        <v>126</v>
      </c>
      <c r="E124" s="218" t="s">
        <v>441</v>
      </c>
      <c r="F124" s="219" t="s">
        <v>442</v>
      </c>
      <c r="G124" s="220" t="s">
        <v>443</v>
      </c>
      <c r="H124" s="221">
        <v>1</v>
      </c>
      <c r="I124" s="222"/>
      <c r="J124" s="223">
        <f>ROUND(I124*H124,2)</f>
        <v>0</v>
      </c>
      <c r="K124" s="219" t="s">
        <v>130</v>
      </c>
      <c r="L124" s="43"/>
      <c r="M124" s="224" t="s">
        <v>1</v>
      </c>
      <c r="N124" s="225" t="s">
        <v>41</v>
      </c>
      <c r="O124" s="90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8" t="s">
        <v>444</v>
      </c>
      <c r="AT124" s="228" t="s">
        <v>126</v>
      </c>
      <c r="AU124" s="228" t="s">
        <v>84</v>
      </c>
      <c r="AY124" s="16" t="s">
        <v>124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6" t="s">
        <v>84</v>
      </c>
      <c r="BK124" s="229">
        <f>ROUND(I124*H124,2)</f>
        <v>0</v>
      </c>
      <c r="BL124" s="16" t="s">
        <v>444</v>
      </c>
      <c r="BM124" s="228" t="s">
        <v>445</v>
      </c>
    </row>
    <row r="125" s="2" customFormat="1">
      <c r="A125" s="37"/>
      <c r="B125" s="38"/>
      <c r="C125" s="39"/>
      <c r="D125" s="230" t="s">
        <v>133</v>
      </c>
      <c r="E125" s="39"/>
      <c r="F125" s="231" t="s">
        <v>446</v>
      </c>
      <c r="G125" s="39"/>
      <c r="H125" s="39"/>
      <c r="I125" s="232"/>
      <c r="J125" s="39"/>
      <c r="K125" s="39"/>
      <c r="L125" s="43"/>
      <c r="M125" s="233"/>
      <c r="N125" s="234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133</v>
      </c>
      <c r="AU125" s="16" t="s">
        <v>84</v>
      </c>
    </row>
    <row r="126" s="13" customFormat="1">
      <c r="A126" s="13"/>
      <c r="B126" s="235"/>
      <c r="C126" s="236"/>
      <c r="D126" s="237" t="s">
        <v>135</v>
      </c>
      <c r="E126" s="238" t="s">
        <v>1</v>
      </c>
      <c r="F126" s="239" t="s">
        <v>447</v>
      </c>
      <c r="G126" s="236"/>
      <c r="H126" s="238" t="s">
        <v>1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5" t="s">
        <v>135</v>
      </c>
      <c r="AU126" s="245" t="s">
        <v>84</v>
      </c>
      <c r="AV126" s="13" t="s">
        <v>84</v>
      </c>
      <c r="AW126" s="13" t="s">
        <v>34</v>
      </c>
      <c r="AX126" s="13" t="s">
        <v>76</v>
      </c>
      <c r="AY126" s="245" t="s">
        <v>124</v>
      </c>
    </row>
    <row r="127" s="13" customFormat="1">
      <c r="A127" s="13"/>
      <c r="B127" s="235"/>
      <c r="C127" s="236"/>
      <c r="D127" s="237" t="s">
        <v>135</v>
      </c>
      <c r="E127" s="238" t="s">
        <v>1</v>
      </c>
      <c r="F127" s="239" t="s">
        <v>448</v>
      </c>
      <c r="G127" s="236"/>
      <c r="H127" s="238" t="s">
        <v>1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135</v>
      </c>
      <c r="AU127" s="245" t="s">
        <v>84</v>
      </c>
      <c r="AV127" s="13" t="s">
        <v>84</v>
      </c>
      <c r="AW127" s="13" t="s">
        <v>34</v>
      </c>
      <c r="AX127" s="13" t="s">
        <v>76</v>
      </c>
      <c r="AY127" s="245" t="s">
        <v>124</v>
      </c>
    </row>
    <row r="128" s="13" customFormat="1">
      <c r="A128" s="13"/>
      <c r="B128" s="235"/>
      <c r="C128" s="236"/>
      <c r="D128" s="237" t="s">
        <v>135</v>
      </c>
      <c r="E128" s="238" t="s">
        <v>1</v>
      </c>
      <c r="F128" s="239" t="s">
        <v>449</v>
      </c>
      <c r="G128" s="236"/>
      <c r="H128" s="238" t="s">
        <v>1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135</v>
      </c>
      <c r="AU128" s="245" t="s">
        <v>84</v>
      </c>
      <c r="AV128" s="13" t="s">
        <v>84</v>
      </c>
      <c r="AW128" s="13" t="s">
        <v>34</v>
      </c>
      <c r="AX128" s="13" t="s">
        <v>76</v>
      </c>
      <c r="AY128" s="245" t="s">
        <v>124</v>
      </c>
    </row>
    <row r="129" s="13" customFormat="1">
      <c r="A129" s="13"/>
      <c r="B129" s="235"/>
      <c r="C129" s="236"/>
      <c r="D129" s="237" t="s">
        <v>135</v>
      </c>
      <c r="E129" s="238" t="s">
        <v>1</v>
      </c>
      <c r="F129" s="239" t="s">
        <v>450</v>
      </c>
      <c r="G129" s="236"/>
      <c r="H129" s="238" t="s">
        <v>1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135</v>
      </c>
      <c r="AU129" s="245" t="s">
        <v>84</v>
      </c>
      <c r="AV129" s="13" t="s">
        <v>84</v>
      </c>
      <c r="AW129" s="13" t="s">
        <v>34</v>
      </c>
      <c r="AX129" s="13" t="s">
        <v>76</v>
      </c>
      <c r="AY129" s="245" t="s">
        <v>124</v>
      </c>
    </row>
    <row r="130" s="13" customFormat="1">
      <c r="A130" s="13"/>
      <c r="B130" s="235"/>
      <c r="C130" s="236"/>
      <c r="D130" s="237" t="s">
        <v>135</v>
      </c>
      <c r="E130" s="238" t="s">
        <v>1</v>
      </c>
      <c r="F130" s="239" t="s">
        <v>451</v>
      </c>
      <c r="G130" s="236"/>
      <c r="H130" s="238" t="s">
        <v>1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135</v>
      </c>
      <c r="AU130" s="245" t="s">
        <v>84</v>
      </c>
      <c r="AV130" s="13" t="s">
        <v>84</v>
      </c>
      <c r="AW130" s="13" t="s">
        <v>34</v>
      </c>
      <c r="AX130" s="13" t="s">
        <v>76</v>
      </c>
      <c r="AY130" s="245" t="s">
        <v>124</v>
      </c>
    </row>
    <row r="131" s="13" customFormat="1">
      <c r="A131" s="13"/>
      <c r="B131" s="235"/>
      <c r="C131" s="236"/>
      <c r="D131" s="237" t="s">
        <v>135</v>
      </c>
      <c r="E131" s="238" t="s">
        <v>1</v>
      </c>
      <c r="F131" s="239" t="s">
        <v>452</v>
      </c>
      <c r="G131" s="236"/>
      <c r="H131" s="238" t="s">
        <v>1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135</v>
      </c>
      <c r="AU131" s="245" t="s">
        <v>84</v>
      </c>
      <c r="AV131" s="13" t="s">
        <v>84</v>
      </c>
      <c r="AW131" s="13" t="s">
        <v>34</v>
      </c>
      <c r="AX131" s="13" t="s">
        <v>76</v>
      </c>
      <c r="AY131" s="245" t="s">
        <v>124</v>
      </c>
    </row>
    <row r="132" s="14" customFormat="1">
      <c r="A132" s="14"/>
      <c r="B132" s="246"/>
      <c r="C132" s="247"/>
      <c r="D132" s="237" t="s">
        <v>135</v>
      </c>
      <c r="E132" s="248" t="s">
        <v>1</v>
      </c>
      <c r="F132" s="249" t="s">
        <v>84</v>
      </c>
      <c r="G132" s="247"/>
      <c r="H132" s="250">
        <v>1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6" t="s">
        <v>135</v>
      </c>
      <c r="AU132" s="256" t="s">
        <v>84</v>
      </c>
      <c r="AV132" s="14" t="s">
        <v>86</v>
      </c>
      <c r="AW132" s="14" t="s">
        <v>34</v>
      </c>
      <c r="AX132" s="14" t="s">
        <v>84</v>
      </c>
      <c r="AY132" s="256" t="s">
        <v>124</v>
      </c>
    </row>
    <row r="133" s="2" customFormat="1" ht="26.4" customHeight="1">
      <c r="A133" s="37"/>
      <c r="B133" s="38"/>
      <c r="C133" s="217" t="s">
        <v>86</v>
      </c>
      <c r="D133" s="217" t="s">
        <v>126</v>
      </c>
      <c r="E133" s="218" t="s">
        <v>453</v>
      </c>
      <c r="F133" s="219" t="s">
        <v>454</v>
      </c>
      <c r="G133" s="220" t="s">
        <v>443</v>
      </c>
      <c r="H133" s="221">
        <v>1</v>
      </c>
      <c r="I133" s="222"/>
      <c r="J133" s="223">
        <f>ROUND(I133*H133,2)</f>
        <v>0</v>
      </c>
      <c r="K133" s="219" t="s">
        <v>130</v>
      </c>
      <c r="L133" s="43"/>
      <c r="M133" s="224" t="s">
        <v>1</v>
      </c>
      <c r="N133" s="225" t="s">
        <v>41</v>
      </c>
      <c r="O133" s="90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444</v>
      </c>
      <c r="AT133" s="228" t="s">
        <v>126</v>
      </c>
      <c r="AU133" s="228" t="s">
        <v>84</v>
      </c>
      <c r="AY133" s="16" t="s">
        <v>124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84</v>
      </c>
      <c r="BK133" s="229">
        <f>ROUND(I133*H133,2)</f>
        <v>0</v>
      </c>
      <c r="BL133" s="16" t="s">
        <v>444</v>
      </c>
      <c r="BM133" s="228" t="s">
        <v>455</v>
      </c>
    </row>
    <row r="134" s="2" customFormat="1">
      <c r="A134" s="37"/>
      <c r="B134" s="38"/>
      <c r="C134" s="39"/>
      <c r="D134" s="230" t="s">
        <v>133</v>
      </c>
      <c r="E134" s="39"/>
      <c r="F134" s="231" t="s">
        <v>456</v>
      </c>
      <c r="G134" s="39"/>
      <c r="H134" s="39"/>
      <c r="I134" s="232"/>
      <c r="J134" s="39"/>
      <c r="K134" s="39"/>
      <c r="L134" s="43"/>
      <c r="M134" s="233"/>
      <c r="N134" s="234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133</v>
      </c>
      <c r="AU134" s="16" t="s">
        <v>84</v>
      </c>
    </row>
    <row r="135" s="13" customFormat="1">
      <c r="A135" s="13"/>
      <c r="B135" s="235"/>
      <c r="C135" s="236"/>
      <c r="D135" s="237" t="s">
        <v>135</v>
      </c>
      <c r="E135" s="238" t="s">
        <v>1</v>
      </c>
      <c r="F135" s="239" t="s">
        <v>457</v>
      </c>
      <c r="G135" s="236"/>
      <c r="H135" s="238" t="s">
        <v>1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5" t="s">
        <v>135</v>
      </c>
      <c r="AU135" s="245" t="s">
        <v>84</v>
      </c>
      <c r="AV135" s="13" t="s">
        <v>84</v>
      </c>
      <c r="AW135" s="13" t="s">
        <v>34</v>
      </c>
      <c r="AX135" s="13" t="s">
        <v>76</v>
      </c>
      <c r="AY135" s="245" t="s">
        <v>124</v>
      </c>
    </row>
    <row r="136" s="13" customFormat="1">
      <c r="A136" s="13"/>
      <c r="B136" s="235"/>
      <c r="C136" s="236"/>
      <c r="D136" s="237" t="s">
        <v>135</v>
      </c>
      <c r="E136" s="238" t="s">
        <v>1</v>
      </c>
      <c r="F136" s="239" t="s">
        <v>458</v>
      </c>
      <c r="G136" s="236"/>
      <c r="H136" s="238" t="s">
        <v>1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135</v>
      </c>
      <c r="AU136" s="245" t="s">
        <v>84</v>
      </c>
      <c r="AV136" s="13" t="s">
        <v>84</v>
      </c>
      <c r="AW136" s="13" t="s">
        <v>34</v>
      </c>
      <c r="AX136" s="13" t="s">
        <v>76</v>
      </c>
      <c r="AY136" s="245" t="s">
        <v>124</v>
      </c>
    </row>
    <row r="137" s="13" customFormat="1">
      <c r="A137" s="13"/>
      <c r="B137" s="235"/>
      <c r="C137" s="236"/>
      <c r="D137" s="237" t="s">
        <v>135</v>
      </c>
      <c r="E137" s="238" t="s">
        <v>1</v>
      </c>
      <c r="F137" s="239" t="s">
        <v>459</v>
      </c>
      <c r="G137" s="236"/>
      <c r="H137" s="238" t="s">
        <v>1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135</v>
      </c>
      <c r="AU137" s="245" t="s">
        <v>84</v>
      </c>
      <c r="AV137" s="13" t="s">
        <v>84</v>
      </c>
      <c r="AW137" s="13" t="s">
        <v>34</v>
      </c>
      <c r="AX137" s="13" t="s">
        <v>76</v>
      </c>
      <c r="AY137" s="245" t="s">
        <v>124</v>
      </c>
    </row>
    <row r="138" s="13" customFormat="1">
      <c r="A138" s="13"/>
      <c r="B138" s="235"/>
      <c r="C138" s="236"/>
      <c r="D138" s="237" t="s">
        <v>135</v>
      </c>
      <c r="E138" s="238" t="s">
        <v>1</v>
      </c>
      <c r="F138" s="239" t="s">
        <v>460</v>
      </c>
      <c r="G138" s="236"/>
      <c r="H138" s="238" t="s">
        <v>1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135</v>
      </c>
      <c r="AU138" s="245" t="s">
        <v>84</v>
      </c>
      <c r="AV138" s="13" t="s">
        <v>84</v>
      </c>
      <c r="AW138" s="13" t="s">
        <v>34</v>
      </c>
      <c r="AX138" s="13" t="s">
        <v>76</v>
      </c>
      <c r="AY138" s="245" t="s">
        <v>124</v>
      </c>
    </row>
    <row r="139" s="13" customFormat="1">
      <c r="A139" s="13"/>
      <c r="B139" s="235"/>
      <c r="C139" s="236"/>
      <c r="D139" s="237" t="s">
        <v>135</v>
      </c>
      <c r="E139" s="238" t="s">
        <v>1</v>
      </c>
      <c r="F139" s="239" t="s">
        <v>137</v>
      </c>
      <c r="G139" s="236"/>
      <c r="H139" s="238" t="s">
        <v>1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135</v>
      </c>
      <c r="AU139" s="245" t="s">
        <v>84</v>
      </c>
      <c r="AV139" s="13" t="s">
        <v>84</v>
      </c>
      <c r="AW139" s="13" t="s">
        <v>34</v>
      </c>
      <c r="AX139" s="13" t="s">
        <v>76</v>
      </c>
      <c r="AY139" s="245" t="s">
        <v>124</v>
      </c>
    </row>
    <row r="140" s="13" customFormat="1">
      <c r="A140" s="13"/>
      <c r="B140" s="235"/>
      <c r="C140" s="236"/>
      <c r="D140" s="237" t="s">
        <v>135</v>
      </c>
      <c r="E140" s="238" t="s">
        <v>1</v>
      </c>
      <c r="F140" s="239" t="s">
        <v>452</v>
      </c>
      <c r="G140" s="236"/>
      <c r="H140" s="238" t="s">
        <v>1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135</v>
      </c>
      <c r="AU140" s="245" t="s">
        <v>84</v>
      </c>
      <c r="AV140" s="13" t="s">
        <v>84</v>
      </c>
      <c r="AW140" s="13" t="s">
        <v>34</v>
      </c>
      <c r="AX140" s="13" t="s">
        <v>76</v>
      </c>
      <c r="AY140" s="245" t="s">
        <v>124</v>
      </c>
    </row>
    <row r="141" s="13" customFormat="1">
      <c r="A141" s="13"/>
      <c r="B141" s="235"/>
      <c r="C141" s="236"/>
      <c r="D141" s="237" t="s">
        <v>135</v>
      </c>
      <c r="E141" s="238" t="s">
        <v>1</v>
      </c>
      <c r="F141" s="239" t="s">
        <v>137</v>
      </c>
      <c r="G141" s="236"/>
      <c r="H141" s="238" t="s">
        <v>1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135</v>
      </c>
      <c r="AU141" s="245" t="s">
        <v>84</v>
      </c>
      <c r="AV141" s="13" t="s">
        <v>84</v>
      </c>
      <c r="AW141" s="13" t="s">
        <v>34</v>
      </c>
      <c r="AX141" s="13" t="s">
        <v>76</v>
      </c>
      <c r="AY141" s="245" t="s">
        <v>124</v>
      </c>
    </row>
    <row r="142" s="13" customFormat="1">
      <c r="A142" s="13"/>
      <c r="B142" s="235"/>
      <c r="C142" s="236"/>
      <c r="D142" s="237" t="s">
        <v>135</v>
      </c>
      <c r="E142" s="238" t="s">
        <v>1</v>
      </c>
      <c r="F142" s="239" t="s">
        <v>461</v>
      </c>
      <c r="G142" s="236"/>
      <c r="H142" s="238" t="s">
        <v>1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135</v>
      </c>
      <c r="AU142" s="245" t="s">
        <v>84</v>
      </c>
      <c r="AV142" s="13" t="s">
        <v>84</v>
      </c>
      <c r="AW142" s="13" t="s">
        <v>34</v>
      </c>
      <c r="AX142" s="13" t="s">
        <v>76</v>
      </c>
      <c r="AY142" s="245" t="s">
        <v>124</v>
      </c>
    </row>
    <row r="143" s="13" customFormat="1">
      <c r="A143" s="13"/>
      <c r="B143" s="235"/>
      <c r="C143" s="236"/>
      <c r="D143" s="237" t="s">
        <v>135</v>
      </c>
      <c r="E143" s="238" t="s">
        <v>1</v>
      </c>
      <c r="F143" s="239" t="s">
        <v>462</v>
      </c>
      <c r="G143" s="236"/>
      <c r="H143" s="238" t="s">
        <v>1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135</v>
      </c>
      <c r="AU143" s="245" t="s">
        <v>84</v>
      </c>
      <c r="AV143" s="13" t="s">
        <v>84</v>
      </c>
      <c r="AW143" s="13" t="s">
        <v>34</v>
      </c>
      <c r="AX143" s="13" t="s">
        <v>76</v>
      </c>
      <c r="AY143" s="245" t="s">
        <v>124</v>
      </c>
    </row>
    <row r="144" s="13" customFormat="1">
      <c r="A144" s="13"/>
      <c r="B144" s="235"/>
      <c r="C144" s="236"/>
      <c r="D144" s="237" t="s">
        <v>135</v>
      </c>
      <c r="E144" s="238" t="s">
        <v>1</v>
      </c>
      <c r="F144" s="239" t="s">
        <v>463</v>
      </c>
      <c r="G144" s="236"/>
      <c r="H144" s="238" t="s">
        <v>1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135</v>
      </c>
      <c r="AU144" s="245" t="s">
        <v>84</v>
      </c>
      <c r="AV144" s="13" t="s">
        <v>84</v>
      </c>
      <c r="AW144" s="13" t="s">
        <v>34</v>
      </c>
      <c r="AX144" s="13" t="s">
        <v>76</v>
      </c>
      <c r="AY144" s="245" t="s">
        <v>124</v>
      </c>
    </row>
    <row r="145" s="13" customFormat="1">
      <c r="A145" s="13"/>
      <c r="B145" s="235"/>
      <c r="C145" s="236"/>
      <c r="D145" s="237" t="s">
        <v>135</v>
      </c>
      <c r="E145" s="238" t="s">
        <v>1</v>
      </c>
      <c r="F145" s="239" t="s">
        <v>451</v>
      </c>
      <c r="G145" s="236"/>
      <c r="H145" s="238" t="s">
        <v>1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135</v>
      </c>
      <c r="AU145" s="245" t="s">
        <v>84</v>
      </c>
      <c r="AV145" s="13" t="s">
        <v>84</v>
      </c>
      <c r="AW145" s="13" t="s">
        <v>34</v>
      </c>
      <c r="AX145" s="13" t="s">
        <v>76</v>
      </c>
      <c r="AY145" s="245" t="s">
        <v>124</v>
      </c>
    </row>
    <row r="146" s="13" customFormat="1">
      <c r="A146" s="13"/>
      <c r="B146" s="235"/>
      <c r="C146" s="236"/>
      <c r="D146" s="237" t="s">
        <v>135</v>
      </c>
      <c r="E146" s="238" t="s">
        <v>1</v>
      </c>
      <c r="F146" s="239" t="s">
        <v>464</v>
      </c>
      <c r="G146" s="236"/>
      <c r="H146" s="238" t="s">
        <v>1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135</v>
      </c>
      <c r="AU146" s="245" t="s">
        <v>84</v>
      </c>
      <c r="AV146" s="13" t="s">
        <v>84</v>
      </c>
      <c r="AW146" s="13" t="s">
        <v>34</v>
      </c>
      <c r="AX146" s="13" t="s">
        <v>76</v>
      </c>
      <c r="AY146" s="245" t="s">
        <v>124</v>
      </c>
    </row>
    <row r="147" s="13" customFormat="1">
      <c r="A147" s="13"/>
      <c r="B147" s="235"/>
      <c r="C147" s="236"/>
      <c r="D147" s="237" t="s">
        <v>135</v>
      </c>
      <c r="E147" s="238" t="s">
        <v>1</v>
      </c>
      <c r="F147" s="239" t="s">
        <v>465</v>
      </c>
      <c r="G147" s="236"/>
      <c r="H147" s="238" t="s">
        <v>1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135</v>
      </c>
      <c r="AU147" s="245" t="s">
        <v>84</v>
      </c>
      <c r="AV147" s="13" t="s">
        <v>84</v>
      </c>
      <c r="AW147" s="13" t="s">
        <v>34</v>
      </c>
      <c r="AX147" s="13" t="s">
        <v>76</v>
      </c>
      <c r="AY147" s="245" t="s">
        <v>124</v>
      </c>
    </row>
    <row r="148" s="14" customFormat="1">
      <c r="A148" s="14"/>
      <c r="B148" s="246"/>
      <c r="C148" s="247"/>
      <c r="D148" s="237" t="s">
        <v>135</v>
      </c>
      <c r="E148" s="248" t="s">
        <v>1</v>
      </c>
      <c r="F148" s="249" t="s">
        <v>84</v>
      </c>
      <c r="G148" s="247"/>
      <c r="H148" s="250">
        <v>1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6" t="s">
        <v>135</v>
      </c>
      <c r="AU148" s="256" t="s">
        <v>84</v>
      </c>
      <c r="AV148" s="14" t="s">
        <v>86</v>
      </c>
      <c r="AW148" s="14" t="s">
        <v>34</v>
      </c>
      <c r="AX148" s="14" t="s">
        <v>84</v>
      </c>
      <c r="AY148" s="256" t="s">
        <v>124</v>
      </c>
    </row>
    <row r="149" s="2" customFormat="1" ht="26.4" customHeight="1">
      <c r="A149" s="37"/>
      <c r="B149" s="38"/>
      <c r="C149" s="217" t="s">
        <v>145</v>
      </c>
      <c r="D149" s="217" t="s">
        <v>126</v>
      </c>
      <c r="E149" s="218" t="s">
        <v>466</v>
      </c>
      <c r="F149" s="219" t="s">
        <v>467</v>
      </c>
      <c r="G149" s="220" t="s">
        <v>443</v>
      </c>
      <c r="H149" s="221">
        <v>1</v>
      </c>
      <c r="I149" s="222"/>
      <c r="J149" s="223">
        <f>ROUND(I149*H149,2)</f>
        <v>0</v>
      </c>
      <c r="K149" s="219" t="s">
        <v>130</v>
      </c>
      <c r="L149" s="43"/>
      <c r="M149" s="224" t="s">
        <v>1</v>
      </c>
      <c r="N149" s="225" t="s">
        <v>41</v>
      </c>
      <c r="O149" s="90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8" t="s">
        <v>444</v>
      </c>
      <c r="AT149" s="228" t="s">
        <v>126</v>
      </c>
      <c r="AU149" s="228" t="s">
        <v>84</v>
      </c>
      <c r="AY149" s="16" t="s">
        <v>124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6" t="s">
        <v>84</v>
      </c>
      <c r="BK149" s="229">
        <f>ROUND(I149*H149,2)</f>
        <v>0</v>
      </c>
      <c r="BL149" s="16" t="s">
        <v>444</v>
      </c>
      <c r="BM149" s="228" t="s">
        <v>468</v>
      </c>
    </row>
    <row r="150" s="2" customFormat="1">
      <c r="A150" s="37"/>
      <c r="B150" s="38"/>
      <c r="C150" s="39"/>
      <c r="D150" s="230" t="s">
        <v>133</v>
      </c>
      <c r="E150" s="39"/>
      <c r="F150" s="231" t="s">
        <v>469</v>
      </c>
      <c r="G150" s="39"/>
      <c r="H150" s="39"/>
      <c r="I150" s="232"/>
      <c r="J150" s="39"/>
      <c r="K150" s="39"/>
      <c r="L150" s="43"/>
      <c r="M150" s="233"/>
      <c r="N150" s="234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133</v>
      </c>
      <c r="AU150" s="16" t="s">
        <v>84</v>
      </c>
    </row>
    <row r="151" s="13" customFormat="1">
      <c r="A151" s="13"/>
      <c r="B151" s="235"/>
      <c r="C151" s="236"/>
      <c r="D151" s="237" t="s">
        <v>135</v>
      </c>
      <c r="E151" s="238" t="s">
        <v>1</v>
      </c>
      <c r="F151" s="239" t="s">
        <v>470</v>
      </c>
      <c r="G151" s="236"/>
      <c r="H151" s="238" t="s">
        <v>1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135</v>
      </c>
      <c r="AU151" s="245" t="s">
        <v>84</v>
      </c>
      <c r="AV151" s="13" t="s">
        <v>84</v>
      </c>
      <c r="AW151" s="13" t="s">
        <v>34</v>
      </c>
      <c r="AX151" s="13" t="s">
        <v>76</v>
      </c>
      <c r="AY151" s="245" t="s">
        <v>124</v>
      </c>
    </row>
    <row r="152" s="13" customFormat="1">
      <c r="A152" s="13"/>
      <c r="B152" s="235"/>
      <c r="C152" s="236"/>
      <c r="D152" s="237" t="s">
        <v>135</v>
      </c>
      <c r="E152" s="238" t="s">
        <v>1</v>
      </c>
      <c r="F152" s="239" t="s">
        <v>471</v>
      </c>
      <c r="G152" s="236"/>
      <c r="H152" s="238" t="s">
        <v>1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135</v>
      </c>
      <c r="AU152" s="245" t="s">
        <v>84</v>
      </c>
      <c r="AV152" s="13" t="s">
        <v>84</v>
      </c>
      <c r="AW152" s="13" t="s">
        <v>34</v>
      </c>
      <c r="AX152" s="13" t="s">
        <v>76</v>
      </c>
      <c r="AY152" s="245" t="s">
        <v>124</v>
      </c>
    </row>
    <row r="153" s="13" customFormat="1">
      <c r="A153" s="13"/>
      <c r="B153" s="235"/>
      <c r="C153" s="236"/>
      <c r="D153" s="237" t="s">
        <v>135</v>
      </c>
      <c r="E153" s="238" t="s">
        <v>1</v>
      </c>
      <c r="F153" s="239" t="s">
        <v>472</v>
      </c>
      <c r="G153" s="236"/>
      <c r="H153" s="238" t="s">
        <v>1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135</v>
      </c>
      <c r="AU153" s="245" t="s">
        <v>84</v>
      </c>
      <c r="AV153" s="13" t="s">
        <v>84</v>
      </c>
      <c r="AW153" s="13" t="s">
        <v>34</v>
      </c>
      <c r="AX153" s="13" t="s">
        <v>76</v>
      </c>
      <c r="AY153" s="245" t="s">
        <v>124</v>
      </c>
    </row>
    <row r="154" s="13" customFormat="1">
      <c r="A154" s="13"/>
      <c r="B154" s="235"/>
      <c r="C154" s="236"/>
      <c r="D154" s="237" t="s">
        <v>135</v>
      </c>
      <c r="E154" s="238" t="s">
        <v>1</v>
      </c>
      <c r="F154" s="239" t="s">
        <v>137</v>
      </c>
      <c r="G154" s="236"/>
      <c r="H154" s="238" t="s">
        <v>1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135</v>
      </c>
      <c r="AU154" s="245" t="s">
        <v>84</v>
      </c>
      <c r="AV154" s="13" t="s">
        <v>84</v>
      </c>
      <c r="AW154" s="13" t="s">
        <v>34</v>
      </c>
      <c r="AX154" s="13" t="s">
        <v>76</v>
      </c>
      <c r="AY154" s="245" t="s">
        <v>124</v>
      </c>
    </row>
    <row r="155" s="13" customFormat="1">
      <c r="A155" s="13"/>
      <c r="B155" s="235"/>
      <c r="C155" s="236"/>
      <c r="D155" s="237" t="s">
        <v>135</v>
      </c>
      <c r="E155" s="238" t="s">
        <v>1</v>
      </c>
      <c r="F155" s="239" t="s">
        <v>452</v>
      </c>
      <c r="G155" s="236"/>
      <c r="H155" s="238" t="s">
        <v>1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135</v>
      </c>
      <c r="AU155" s="245" t="s">
        <v>84</v>
      </c>
      <c r="AV155" s="13" t="s">
        <v>84</v>
      </c>
      <c r="AW155" s="13" t="s">
        <v>34</v>
      </c>
      <c r="AX155" s="13" t="s">
        <v>76</v>
      </c>
      <c r="AY155" s="245" t="s">
        <v>124</v>
      </c>
    </row>
    <row r="156" s="14" customFormat="1">
      <c r="A156" s="14"/>
      <c r="B156" s="246"/>
      <c r="C156" s="247"/>
      <c r="D156" s="237" t="s">
        <v>135</v>
      </c>
      <c r="E156" s="248" t="s">
        <v>1</v>
      </c>
      <c r="F156" s="249" t="s">
        <v>84</v>
      </c>
      <c r="G156" s="247"/>
      <c r="H156" s="250">
        <v>1</v>
      </c>
      <c r="I156" s="251"/>
      <c r="J156" s="247"/>
      <c r="K156" s="247"/>
      <c r="L156" s="252"/>
      <c r="M156" s="253"/>
      <c r="N156" s="254"/>
      <c r="O156" s="254"/>
      <c r="P156" s="254"/>
      <c r="Q156" s="254"/>
      <c r="R156" s="254"/>
      <c r="S156" s="254"/>
      <c r="T156" s="25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6" t="s">
        <v>135</v>
      </c>
      <c r="AU156" s="256" t="s">
        <v>84</v>
      </c>
      <c r="AV156" s="14" t="s">
        <v>86</v>
      </c>
      <c r="AW156" s="14" t="s">
        <v>34</v>
      </c>
      <c r="AX156" s="14" t="s">
        <v>84</v>
      </c>
      <c r="AY156" s="256" t="s">
        <v>124</v>
      </c>
    </row>
    <row r="157" s="2" customFormat="1" ht="26.4" customHeight="1">
      <c r="A157" s="37"/>
      <c r="B157" s="38"/>
      <c r="C157" s="217" t="s">
        <v>131</v>
      </c>
      <c r="D157" s="217" t="s">
        <v>126</v>
      </c>
      <c r="E157" s="218" t="s">
        <v>473</v>
      </c>
      <c r="F157" s="219" t="s">
        <v>474</v>
      </c>
      <c r="G157" s="220" t="s">
        <v>475</v>
      </c>
      <c r="H157" s="221">
        <v>1</v>
      </c>
      <c r="I157" s="222"/>
      <c r="J157" s="223">
        <f>ROUND(I157*H157,2)</f>
        <v>0</v>
      </c>
      <c r="K157" s="219" t="s">
        <v>1</v>
      </c>
      <c r="L157" s="43"/>
      <c r="M157" s="224" t="s">
        <v>1</v>
      </c>
      <c r="N157" s="225" t="s">
        <v>41</v>
      </c>
      <c r="O157" s="90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8" t="s">
        <v>444</v>
      </c>
      <c r="AT157" s="228" t="s">
        <v>126</v>
      </c>
      <c r="AU157" s="228" t="s">
        <v>84</v>
      </c>
      <c r="AY157" s="16" t="s">
        <v>124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6" t="s">
        <v>84</v>
      </c>
      <c r="BK157" s="229">
        <f>ROUND(I157*H157,2)</f>
        <v>0</v>
      </c>
      <c r="BL157" s="16" t="s">
        <v>444</v>
      </c>
      <c r="BM157" s="228" t="s">
        <v>476</v>
      </c>
    </row>
    <row r="158" s="13" customFormat="1">
      <c r="A158" s="13"/>
      <c r="B158" s="235"/>
      <c r="C158" s="236"/>
      <c r="D158" s="237" t="s">
        <v>135</v>
      </c>
      <c r="E158" s="238" t="s">
        <v>1</v>
      </c>
      <c r="F158" s="239" t="s">
        <v>477</v>
      </c>
      <c r="G158" s="236"/>
      <c r="H158" s="238" t="s">
        <v>1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135</v>
      </c>
      <c r="AU158" s="245" t="s">
        <v>84</v>
      </c>
      <c r="AV158" s="13" t="s">
        <v>84</v>
      </c>
      <c r="AW158" s="13" t="s">
        <v>34</v>
      </c>
      <c r="AX158" s="13" t="s">
        <v>76</v>
      </c>
      <c r="AY158" s="245" t="s">
        <v>124</v>
      </c>
    </row>
    <row r="159" s="13" customFormat="1">
      <c r="A159" s="13"/>
      <c r="B159" s="235"/>
      <c r="C159" s="236"/>
      <c r="D159" s="237" t="s">
        <v>135</v>
      </c>
      <c r="E159" s="238" t="s">
        <v>1</v>
      </c>
      <c r="F159" s="239" t="s">
        <v>137</v>
      </c>
      <c r="G159" s="236"/>
      <c r="H159" s="238" t="s">
        <v>1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135</v>
      </c>
      <c r="AU159" s="245" t="s">
        <v>84</v>
      </c>
      <c r="AV159" s="13" t="s">
        <v>84</v>
      </c>
      <c r="AW159" s="13" t="s">
        <v>34</v>
      </c>
      <c r="AX159" s="13" t="s">
        <v>76</v>
      </c>
      <c r="AY159" s="245" t="s">
        <v>124</v>
      </c>
    </row>
    <row r="160" s="13" customFormat="1">
      <c r="A160" s="13"/>
      <c r="B160" s="235"/>
      <c r="C160" s="236"/>
      <c r="D160" s="237" t="s">
        <v>135</v>
      </c>
      <c r="E160" s="238" t="s">
        <v>1</v>
      </c>
      <c r="F160" s="239" t="s">
        <v>478</v>
      </c>
      <c r="G160" s="236"/>
      <c r="H160" s="238" t="s">
        <v>1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5" t="s">
        <v>135</v>
      </c>
      <c r="AU160" s="245" t="s">
        <v>84</v>
      </c>
      <c r="AV160" s="13" t="s">
        <v>84</v>
      </c>
      <c r="AW160" s="13" t="s">
        <v>34</v>
      </c>
      <c r="AX160" s="13" t="s">
        <v>76</v>
      </c>
      <c r="AY160" s="245" t="s">
        <v>124</v>
      </c>
    </row>
    <row r="161" s="13" customFormat="1">
      <c r="A161" s="13"/>
      <c r="B161" s="235"/>
      <c r="C161" s="236"/>
      <c r="D161" s="237" t="s">
        <v>135</v>
      </c>
      <c r="E161" s="238" t="s">
        <v>1</v>
      </c>
      <c r="F161" s="239" t="s">
        <v>479</v>
      </c>
      <c r="G161" s="236"/>
      <c r="H161" s="238" t="s">
        <v>1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135</v>
      </c>
      <c r="AU161" s="245" t="s">
        <v>84</v>
      </c>
      <c r="AV161" s="13" t="s">
        <v>84</v>
      </c>
      <c r="AW161" s="13" t="s">
        <v>34</v>
      </c>
      <c r="AX161" s="13" t="s">
        <v>76</v>
      </c>
      <c r="AY161" s="245" t="s">
        <v>124</v>
      </c>
    </row>
    <row r="162" s="13" customFormat="1">
      <c r="A162" s="13"/>
      <c r="B162" s="235"/>
      <c r="C162" s="236"/>
      <c r="D162" s="237" t="s">
        <v>135</v>
      </c>
      <c r="E162" s="238" t="s">
        <v>1</v>
      </c>
      <c r="F162" s="239" t="s">
        <v>137</v>
      </c>
      <c r="G162" s="236"/>
      <c r="H162" s="238" t="s">
        <v>1</v>
      </c>
      <c r="I162" s="240"/>
      <c r="J162" s="236"/>
      <c r="K162" s="236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135</v>
      </c>
      <c r="AU162" s="245" t="s">
        <v>84</v>
      </c>
      <c r="AV162" s="13" t="s">
        <v>84</v>
      </c>
      <c r="AW162" s="13" t="s">
        <v>34</v>
      </c>
      <c r="AX162" s="13" t="s">
        <v>76</v>
      </c>
      <c r="AY162" s="245" t="s">
        <v>124</v>
      </c>
    </row>
    <row r="163" s="13" customFormat="1">
      <c r="A163" s="13"/>
      <c r="B163" s="235"/>
      <c r="C163" s="236"/>
      <c r="D163" s="237" t="s">
        <v>135</v>
      </c>
      <c r="E163" s="238" t="s">
        <v>1</v>
      </c>
      <c r="F163" s="239" t="s">
        <v>480</v>
      </c>
      <c r="G163" s="236"/>
      <c r="H163" s="238" t="s">
        <v>1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135</v>
      </c>
      <c r="AU163" s="245" t="s">
        <v>84</v>
      </c>
      <c r="AV163" s="13" t="s">
        <v>84</v>
      </c>
      <c r="AW163" s="13" t="s">
        <v>34</v>
      </c>
      <c r="AX163" s="13" t="s">
        <v>76</v>
      </c>
      <c r="AY163" s="245" t="s">
        <v>124</v>
      </c>
    </row>
    <row r="164" s="13" customFormat="1">
      <c r="A164" s="13"/>
      <c r="B164" s="235"/>
      <c r="C164" s="236"/>
      <c r="D164" s="237" t="s">
        <v>135</v>
      </c>
      <c r="E164" s="238" t="s">
        <v>1</v>
      </c>
      <c r="F164" s="239" t="s">
        <v>481</v>
      </c>
      <c r="G164" s="236"/>
      <c r="H164" s="238" t="s">
        <v>1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135</v>
      </c>
      <c r="AU164" s="245" t="s">
        <v>84</v>
      </c>
      <c r="AV164" s="13" t="s">
        <v>84</v>
      </c>
      <c r="AW164" s="13" t="s">
        <v>34</v>
      </c>
      <c r="AX164" s="13" t="s">
        <v>76</v>
      </c>
      <c r="AY164" s="245" t="s">
        <v>124</v>
      </c>
    </row>
    <row r="165" s="13" customFormat="1">
      <c r="A165" s="13"/>
      <c r="B165" s="235"/>
      <c r="C165" s="236"/>
      <c r="D165" s="237" t="s">
        <v>135</v>
      </c>
      <c r="E165" s="238" t="s">
        <v>1</v>
      </c>
      <c r="F165" s="239" t="s">
        <v>482</v>
      </c>
      <c r="G165" s="236"/>
      <c r="H165" s="238" t="s">
        <v>1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135</v>
      </c>
      <c r="AU165" s="245" t="s">
        <v>84</v>
      </c>
      <c r="AV165" s="13" t="s">
        <v>84</v>
      </c>
      <c r="AW165" s="13" t="s">
        <v>34</v>
      </c>
      <c r="AX165" s="13" t="s">
        <v>76</v>
      </c>
      <c r="AY165" s="245" t="s">
        <v>124</v>
      </c>
    </row>
    <row r="166" s="13" customFormat="1">
      <c r="A166" s="13"/>
      <c r="B166" s="235"/>
      <c r="C166" s="236"/>
      <c r="D166" s="237" t="s">
        <v>135</v>
      </c>
      <c r="E166" s="238" t="s">
        <v>1</v>
      </c>
      <c r="F166" s="239" t="s">
        <v>483</v>
      </c>
      <c r="G166" s="236"/>
      <c r="H166" s="238" t="s">
        <v>1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135</v>
      </c>
      <c r="AU166" s="245" t="s">
        <v>84</v>
      </c>
      <c r="AV166" s="13" t="s">
        <v>84</v>
      </c>
      <c r="AW166" s="13" t="s">
        <v>34</v>
      </c>
      <c r="AX166" s="13" t="s">
        <v>76</v>
      </c>
      <c r="AY166" s="245" t="s">
        <v>124</v>
      </c>
    </row>
    <row r="167" s="13" customFormat="1">
      <c r="A167" s="13"/>
      <c r="B167" s="235"/>
      <c r="C167" s="236"/>
      <c r="D167" s="237" t="s">
        <v>135</v>
      </c>
      <c r="E167" s="238" t="s">
        <v>1</v>
      </c>
      <c r="F167" s="239" t="s">
        <v>484</v>
      </c>
      <c r="G167" s="236"/>
      <c r="H167" s="238" t="s">
        <v>1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135</v>
      </c>
      <c r="AU167" s="245" t="s">
        <v>84</v>
      </c>
      <c r="AV167" s="13" t="s">
        <v>84</v>
      </c>
      <c r="AW167" s="13" t="s">
        <v>34</v>
      </c>
      <c r="AX167" s="13" t="s">
        <v>76</v>
      </c>
      <c r="AY167" s="245" t="s">
        <v>124</v>
      </c>
    </row>
    <row r="168" s="13" customFormat="1">
      <c r="A168" s="13"/>
      <c r="B168" s="235"/>
      <c r="C168" s="236"/>
      <c r="D168" s="237" t="s">
        <v>135</v>
      </c>
      <c r="E168" s="238" t="s">
        <v>1</v>
      </c>
      <c r="F168" s="239" t="s">
        <v>485</v>
      </c>
      <c r="G168" s="236"/>
      <c r="H168" s="238" t="s">
        <v>1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135</v>
      </c>
      <c r="AU168" s="245" t="s">
        <v>84</v>
      </c>
      <c r="AV168" s="13" t="s">
        <v>84</v>
      </c>
      <c r="AW168" s="13" t="s">
        <v>34</v>
      </c>
      <c r="AX168" s="13" t="s">
        <v>76</v>
      </c>
      <c r="AY168" s="245" t="s">
        <v>124</v>
      </c>
    </row>
    <row r="169" s="13" customFormat="1">
      <c r="A169" s="13"/>
      <c r="B169" s="235"/>
      <c r="C169" s="236"/>
      <c r="D169" s="237" t="s">
        <v>135</v>
      </c>
      <c r="E169" s="238" t="s">
        <v>1</v>
      </c>
      <c r="F169" s="239" t="s">
        <v>486</v>
      </c>
      <c r="G169" s="236"/>
      <c r="H169" s="238" t="s">
        <v>1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135</v>
      </c>
      <c r="AU169" s="245" t="s">
        <v>84</v>
      </c>
      <c r="AV169" s="13" t="s">
        <v>84</v>
      </c>
      <c r="AW169" s="13" t="s">
        <v>34</v>
      </c>
      <c r="AX169" s="13" t="s">
        <v>76</v>
      </c>
      <c r="AY169" s="245" t="s">
        <v>124</v>
      </c>
    </row>
    <row r="170" s="13" customFormat="1">
      <c r="A170" s="13"/>
      <c r="B170" s="235"/>
      <c r="C170" s="236"/>
      <c r="D170" s="237" t="s">
        <v>135</v>
      </c>
      <c r="E170" s="238" t="s">
        <v>1</v>
      </c>
      <c r="F170" s="239" t="s">
        <v>487</v>
      </c>
      <c r="G170" s="236"/>
      <c r="H170" s="238" t="s">
        <v>1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135</v>
      </c>
      <c r="AU170" s="245" t="s">
        <v>84</v>
      </c>
      <c r="AV170" s="13" t="s">
        <v>84</v>
      </c>
      <c r="AW170" s="13" t="s">
        <v>34</v>
      </c>
      <c r="AX170" s="13" t="s">
        <v>76</v>
      </c>
      <c r="AY170" s="245" t="s">
        <v>124</v>
      </c>
    </row>
    <row r="171" s="13" customFormat="1">
      <c r="A171" s="13"/>
      <c r="B171" s="235"/>
      <c r="C171" s="236"/>
      <c r="D171" s="237" t="s">
        <v>135</v>
      </c>
      <c r="E171" s="238" t="s">
        <v>1</v>
      </c>
      <c r="F171" s="239" t="s">
        <v>488</v>
      </c>
      <c r="G171" s="236"/>
      <c r="H171" s="238" t="s">
        <v>1</v>
      </c>
      <c r="I171" s="240"/>
      <c r="J171" s="236"/>
      <c r="K171" s="236"/>
      <c r="L171" s="241"/>
      <c r="M171" s="242"/>
      <c r="N171" s="243"/>
      <c r="O171" s="243"/>
      <c r="P171" s="243"/>
      <c r="Q171" s="243"/>
      <c r="R171" s="243"/>
      <c r="S171" s="243"/>
      <c r="T171" s="24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5" t="s">
        <v>135</v>
      </c>
      <c r="AU171" s="245" t="s">
        <v>84</v>
      </c>
      <c r="AV171" s="13" t="s">
        <v>84</v>
      </c>
      <c r="AW171" s="13" t="s">
        <v>34</v>
      </c>
      <c r="AX171" s="13" t="s">
        <v>76</v>
      </c>
      <c r="AY171" s="245" t="s">
        <v>124</v>
      </c>
    </row>
    <row r="172" s="13" customFormat="1">
      <c r="A172" s="13"/>
      <c r="B172" s="235"/>
      <c r="C172" s="236"/>
      <c r="D172" s="237" t="s">
        <v>135</v>
      </c>
      <c r="E172" s="238" t="s">
        <v>1</v>
      </c>
      <c r="F172" s="239" t="s">
        <v>489</v>
      </c>
      <c r="G172" s="236"/>
      <c r="H172" s="238" t="s">
        <v>1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5" t="s">
        <v>135</v>
      </c>
      <c r="AU172" s="245" t="s">
        <v>84</v>
      </c>
      <c r="AV172" s="13" t="s">
        <v>84</v>
      </c>
      <c r="AW172" s="13" t="s">
        <v>34</v>
      </c>
      <c r="AX172" s="13" t="s">
        <v>76</v>
      </c>
      <c r="AY172" s="245" t="s">
        <v>124</v>
      </c>
    </row>
    <row r="173" s="14" customFormat="1">
      <c r="A173" s="14"/>
      <c r="B173" s="246"/>
      <c r="C173" s="247"/>
      <c r="D173" s="237" t="s">
        <v>135</v>
      </c>
      <c r="E173" s="248" t="s">
        <v>1</v>
      </c>
      <c r="F173" s="249" t="s">
        <v>84</v>
      </c>
      <c r="G173" s="247"/>
      <c r="H173" s="250">
        <v>1</v>
      </c>
      <c r="I173" s="251"/>
      <c r="J173" s="247"/>
      <c r="K173" s="247"/>
      <c r="L173" s="252"/>
      <c r="M173" s="253"/>
      <c r="N173" s="254"/>
      <c r="O173" s="254"/>
      <c r="P173" s="254"/>
      <c r="Q173" s="254"/>
      <c r="R173" s="254"/>
      <c r="S173" s="254"/>
      <c r="T173" s="25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6" t="s">
        <v>135</v>
      </c>
      <c r="AU173" s="256" t="s">
        <v>84</v>
      </c>
      <c r="AV173" s="14" t="s">
        <v>86</v>
      </c>
      <c r="AW173" s="14" t="s">
        <v>34</v>
      </c>
      <c r="AX173" s="14" t="s">
        <v>84</v>
      </c>
      <c r="AY173" s="256" t="s">
        <v>124</v>
      </c>
    </row>
    <row r="174" s="2" customFormat="1" ht="26.4" customHeight="1">
      <c r="A174" s="37"/>
      <c r="B174" s="38"/>
      <c r="C174" s="217" t="s">
        <v>160</v>
      </c>
      <c r="D174" s="217" t="s">
        <v>126</v>
      </c>
      <c r="E174" s="218" t="s">
        <v>490</v>
      </c>
      <c r="F174" s="219" t="s">
        <v>491</v>
      </c>
      <c r="G174" s="220" t="s">
        <v>475</v>
      </c>
      <c r="H174" s="221">
        <v>1</v>
      </c>
      <c r="I174" s="222"/>
      <c r="J174" s="223">
        <f>ROUND(I174*H174,2)</f>
        <v>0</v>
      </c>
      <c r="K174" s="219" t="s">
        <v>1</v>
      </c>
      <c r="L174" s="43"/>
      <c r="M174" s="224" t="s">
        <v>1</v>
      </c>
      <c r="N174" s="225" t="s">
        <v>41</v>
      </c>
      <c r="O174" s="90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8" t="s">
        <v>444</v>
      </c>
      <c r="AT174" s="228" t="s">
        <v>126</v>
      </c>
      <c r="AU174" s="228" t="s">
        <v>84</v>
      </c>
      <c r="AY174" s="16" t="s">
        <v>124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6" t="s">
        <v>84</v>
      </c>
      <c r="BK174" s="229">
        <f>ROUND(I174*H174,2)</f>
        <v>0</v>
      </c>
      <c r="BL174" s="16" t="s">
        <v>444</v>
      </c>
      <c r="BM174" s="228" t="s">
        <v>492</v>
      </c>
    </row>
    <row r="175" s="13" customFormat="1">
      <c r="A175" s="13"/>
      <c r="B175" s="235"/>
      <c r="C175" s="236"/>
      <c r="D175" s="237" t="s">
        <v>135</v>
      </c>
      <c r="E175" s="238" t="s">
        <v>1</v>
      </c>
      <c r="F175" s="239" t="s">
        <v>477</v>
      </c>
      <c r="G175" s="236"/>
      <c r="H175" s="238" t="s">
        <v>1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135</v>
      </c>
      <c r="AU175" s="245" t="s">
        <v>84</v>
      </c>
      <c r="AV175" s="13" t="s">
        <v>84</v>
      </c>
      <c r="AW175" s="13" t="s">
        <v>34</v>
      </c>
      <c r="AX175" s="13" t="s">
        <v>76</v>
      </c>
      <c r="AY175" s="245" t="s">
        <v>124</v>
      </c>
    </row>
    <row r="176" s="13" customFormat="1">
      <c r="A176" s="13"/>
      <c r="B176" s="235"/>
      <c r="C176" s="236"/>
      <c r="D176" s="237" t="s">
        <v>135</v>
      </c>
      <c r="E176" s="238" t="s">
        <v>1</v>
      </c>
      <c r="F176" s="239" t="s">
        <v>493</v>
      </c>
      <c r="G176" s="236"/>
      <c r="H176" s="238" t="s">
        <v>1</v>
      </c>
      <c r="I176" s="240"/>
      <c r="J176" s="236"/>
      <c r="K176" s="236"/>
      <c r="L176" s="241"/>
      <c r="M176" s="242"/>
      <c r="N176" s="243"/>
      <c r="O176" s="243"/>
      <c r="P176" s="243"/>
      <c r="Q176" s="243"/>
      <c r="R176" s="243"/>
      <c r="S176" s="243"/>
      <c r="T176" s="24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5" t="s">
        <v>135</v>
      </c>
      <c r="AU176" s="245" t="s">
        <v>84</v>
      </c>
      <c r="AV176" s="13" t="s">
        <v>84</v>
      </c>
      <c r="AW176" s="13" t="s">
        <v>34</v>
      </c>
      <c r="AX176" s="13" t="s">
        <v>76</v>
      </c>
      <c r="AY176" s="245" t="s">
        <v>124</v>
      </c>
    </row>
    <row r="177" s="13" customFormat="1">
      <c r="A177" s="13"/>
      <c r="B177" s="235"/>
      <c r="C177" s="236"/>
      <c r="D177" s="237" t="s">
        <v>135</v>
      </c>
      <c r="E177" s="238" t="s">
        <v>1</v>
      </c>
      <c r="F177" s="239" t="s">
        <v>479</v>
      </c>
      <c r="G177" s="236"/>
      <c r="H177" s="238" t="s">
        <v>1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5" t="s">
        <v>135</v>
      </c>
      <c r="AU177" s="245" t="s">
        <v>84</v>
      </c>
      <c r="AV177" s="13" t="s">
        <v>84</v>
      </c>
      <c r="AW177" s="13" t="s">
        <v>34</v>
      </c>
      <c r="AX177" s="13" t="s">
        <v>76</v>
      </c>
      <c r="AY177" s="245" t="s">
        <v>124</v>
      </c>
    </row>
    <row r="178" s="13" customFormat="1">
      <c r="A178" s="13"/>
      <c r="B178" s="235"/>
      <c r="C178" s="236"/>
      <c r="D178" s="237" t="s">
        <v>135</v>
      </c>
      <c r="E178" s="238" t="s">
        <v>1</v>
      </c>
      <c r="F178" s="239" t="s">
        <v>137</v>
      </c>
      <c r="G178" s="236"/>
      <c r="H178" s="238" t="s">
        <v>1</v>
      </c>
      <c r="I178" s="240"/>
      <c r="J178" s="236"/>
      <c r="K178" s="236"/>
      <c r="L178" s="241"/>
      <c r="M178" s="242"/>
      <c r="N178" s="243"/>
      <c r="O178" s="243"/>
      <c r="P178" s="243"/>
      <c r="Q178" s="243"/>
      <c r="R178" s="243"/>
      <c r="S178" s="243"/>
      <c r="T178" s="24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5" t="s">
        <v>135</v>
      </c>
      <c r="AU178" s="245" t="s">
        <v>84</v>
      </c>
      <c r="AV178" s="13" t="s">
        <v>84</v>
      </c>
      <c r="AW178" s="13" t="s">
        <v>34</v>
      </c>
      <c r="AX178" s="13" t="s">
        <v>76</v>
      </c>
      <c r="AY178" s="245" t="s">
        <v>124</v>
      </c>
    </row>
    <row r="179" s="13" customFormat="1">
      <c r="A179" s="13"/>
      <c r="B179" s="235"/>
      <c r="C179" s="236"/>
      <c r="D179" s="237" t="s">
        <v>135</v>
      </c>
      <c r="E179" s="238" t="s">
        <v>1</v>
      </c>
      <c r="F179" s="239" t="s">
        <v>480</v>
      </c>
      <c r="G179" s="236"/>
      <c r="H179" s="238" t="s">
        <v>1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135</v>
      </c>
      <c r="AU179" s="245" t="s">
        <v>84</v>
      </c>
      <c r="AV179" s="13" t="s">
        <v>84</v>
      </c>
      <c r="AW179" s="13" t="s">
        <v>34</v>
      </c>
      <c r="AX179" s="13" t="s">
        <v>76</v>
      </c>
      <c r="AY179" s="245" t="s">
        <v>124</v>
      </c>
    </row>
    <row r="180" s="13" customFormat="1">
      <c r="A180" s="13"/>
      <c r="B180" s="235"/>
      <c r="C180" s="236"/>
      <c r="D180" s="237" t="s">
        <v>135</v>
      </c>
      <c r="E180" s="238" t="s">
        <v>1</v>
      </c>
      <c r="F180" s="239" t="s">
        <v>481</v>
      </c>
      <c r="G180" s="236"/>
      <c r="H180" s="238" t="s">
        <v>1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135</v>
      </c>
      <c r="AU180" s="245" t="s">
        <v>84</v>
      </c>
      <c r="AV180" s="13" t="s">
        <v>84</v>
      </c>
      <c r="AW180" s="13" t="s">
        <v>34</v>
      </c>
      <c r="AX180" s="13" t="s">
        <v>76</v>
      </c>
      <c r="AY180" s="245" t="s">
        <v>124</v>
      </c>
    </row>
    <row r="181" s="13" customFormat="1">
      <c r="A181" s="13"/>
      <c r="B181" s="235"/>
      <c r="C181" s="236"/>
      <c r="D181" s="237" t="s">
        <v>135</v>
      </c>
      <c r="E181" s="238" t="s">
        <v>1</v>
      </c>
      <c r="F181" s="239" t="s">
        <v>482</v>
      </c>
      <c r="G181" s="236"/>
      <c r="H181" s="238" t="s">
        <v>1</v>
      </c>
      <c r="I181" s="240"/>
      <c r="J181" s="236"/>
      <c r="K181" s="236"/>
      <c r="L181" s="241"/>
      <c r="M181" s="242"/>
      <c r="N181" s="243"/>
      <c r="O181" s="243"/>
      <c r="P181" s="243"/>
      <c r="Q181" s="243"/>
      <c r="R181" s="243"/>
      <c r="S181" s="243"/>
      <c r="T181" s="24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5" t="s">
        <v>135</v>
      </c>
      <c r="AU181" s="245" t="s">
        <v>84</v>
      </c>
      <c r="AV181" s="13" t="s">
        <v>84</v>
      </c>
      <c r="AW181" s="13" t="s">
        <v>34</v>
      </c>
      <c r="AX181" s="13" t="s">
        <v>76</v>
      </c>
      <c r="AY181" s="245" t="s">
        <v>124</v>
      </c>
    </row>
    <row r="182" s="13" customFormat="1">
      <c r="A182" s="13"/>
      <c r="B182" s="235"/>
      <c r="C182" s="236"/>
      <c r="D182" s="237" t="s">
        <v>135</v>
      </c>
      <c r="E182" s="238" t="s">
        <v>1</v>
      </c>
      <c r="F182" s="239" t="s">
        <v>483</v>
      </c>
      <c r="G182" s="236"/>
      <c r="H182" s="238" t="s">
        <v>1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5" t="s">
        <v>135</v>
      </c>
      <c r="AU182" s="245" t="s">
        <v>84</v>
      </c>
      <c r="AV182" s="13" t="s">
        <v>84</v>
      </c>
      <c r="AW182" s="13" t="s">
        <v>34</v>
      </c>
      <c r="AX182" s="13" t="s">
        <v>76</v>
      </c>
      <c r="AY182" s="245" t="s">
        <v>124</v>
      </c>
    </row>
    <row r="183" s="13" customFormat="1">
      <c r="A183" s="13"/>
      <c r="B183" s="235"/>
      <c r="C183" s="236"/>
      <c r="D183" s="237" t="s">
        <v>135</v>
      </c>
      <c r="E183" s="238" t="s">
        <v>1</v>
      </c>
      <c r="F183" s="239" t="s">
        <v>484</v>
      </c>
      <c r="G183" s="236"/>
      <c r="H183" s="238" t="s">
        <v>1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135</v>
      </c>
      <c r="AU183" s="245" t="s">
        <v>84</v>
      </c>
      <c r="AV183" s="13" t="s">
        <v>84</v>
      </c>
      <c r="AW183" s="13" t="s">
        <v>34</v>
      </c>
      <c r="AX183" s="13" t="s">
        <v>76</v>
      </c>
      <c r="AY183" s="245" t="s">
        <v>124</v>
      </c>
    </row>
    <row r="184" s="13" customFormat="1">
      <c r="A184" s="13"/>
      <c r="B184" s="235"/>
      <c r="C184" s="236"/>
      <c r="D184" s="237" t="s">
        <v>135</v>
      </c>
      <c r="E184" s="238" t="s">
        <v>1</v>
      </c>
      <c r="F184" s="239" t="s">
        <v>485</v>
      </c>
      <c r="G184" s="236"/>
      <c r="H184" s="238" t="s">
        <v>1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5" t="s">
        <v>135</v>
      </c>
      <c r="AU184" s="245" t="s">
        <v>84</v>
      </c>
      <c r="AV184" s="13" t="s">
        <v>84</v>
      </c>
      <c r="AW184" s="13" t="s">
        <v>34</v>
      </c>
      <c r="AX184" s="13" t="s">
        <v>76</v>
      </c>
      <c r="AY184" s="245" t="s">
        <v>124</v>
      </c>
    </row>
    <row r="185" s="13" customFormat="1">
      <c r="A185" s="13"/>
      <c r="B185" s="235"/>
      <c r="C185" s="236"/>
      <c r="D185" s="237" t="s">
        <v>135</v>
      </c>
      <c r="E185" s="238" t="s">
        <v>1</v>
      </c>
      <c r="F185" s="239" t="s">
        <v>486</v>
      </c>
      <c r="G185" s="236"/>
      <c r="H185" s="238" t="s">
        <v>1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5" t="s">
        <v>135</v>
      </c>
      <c r="AU185" s="245" t="s">
        <v>84</v>
      </c>
      <c r="AV185" s="13" t="s">
        <v>84</v>
      </c>
      <c r="AW185" s="13" t="s">
        <v>34</v>
      </c>
      <c r="AX185" s="13" t="s">
        <v>76</v>
      </c>
      <c r="AY185" s="245" t="s">
        <v>124</v>
      </c>
    </row>
    <row r="186" s="13" customFormat="1">
      <c r="A186" s="13"/>
      <c r="B186" s="235"/>
      <c r="C186" s="236"/>
      <c r="D186" s="237" t="s">
        <v>135</v>
      </c>
      <c r="E186" s="238" t="s">
        <v>1</v>
      </c>
      <c r="F186" s="239" t="s">
        <v>487</v>
      </c>
      <c r="G186" s="236"/>
      <c r="H186" s="238" t="s">
        <v>1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5" t="s">
        <v>135</v>
      </c>
      <c r="AU186" s="245" t="s">
        <v>84</v>
      </c>
      <c r="AV186" s="13" t="s">
        <v>84</v>
      </c>
      <c r="AW186" s="13" t="s">
        <v>34</v>
      </c>
      <c r="AX186" s="13" t="s">
        <v>76</v>
      </c>
      <c r="AY186" s="245" t="s">
        <v>124</v>
      </c>
    </row>
    <row r="187" s="13" customFormat="1">
      <c r="A187" s="13"/>
      <c r="B187" s="235"/>
      <c r="C187" s="236"/>
      <c r="D187" s="237" t="s">
        <v>135</v>
      </c>
      <c r="E187" s="238" t="s">
        <v>1</v>
      </c>
      <c r="F187" s="239" t="s">
        <v>488</v>
      </c>
      <c r="G187" s="236"/>
      <c r="H187" s="238" t="s">
        <v>1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5" t="s">
        <v>135</v>
      </c>
      <c r="AU187" s="245" t="s">
        <v>84</v>
      </c>
      <c r="AV187" s="13" t="s">
        <v>84</v>
      </c>
      <c r="AW187" s="13" t="s">
        <v>34</v>
      </c>
      <c r="AX187" s="13" t="s">
        <v>76</v>
      </c>
      <c r="AY187" s="245" t="s">
        <v>124</v>
      </c>
    </row>
    <row r="188" s="13" customFormat="1">
      <c r="A188" s="13"/>
      <c r="B188" s="235"/>
      <c r="C188" s="236"/>
      <c r="D188" s="237" t="s">
        <v>135</v>
      </c>
      <c r="E188" s="238" t="s">
        <v>1</v>
      </c>
      <c r="F188" s="239" t="s">
        <v>489</v>
      </c>
      <c r="G188" s="236"/>
      <c r="H188" s="238" t="s">
        <v>1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135</v>
      </c>
      <c r="AU188" s="245" t="s">
        <v>84</v>
      </c>
      <c r="AV188" s="13" t="s">
        <v>84</v>
      </c>
      <c r="AW188" s="13" t="s">
        <v>34</v>
      </c>
      <c r="AX188" s="13" t="s">
        <v>76</v>
      </c>
      <c r="AY188" s="245" t="s">
        <v>124</v>
      </c>
    </row>
    <row r="189" s="13" customFormat="1">
      <c r="A189" s="13"/>
      <c r="B189" s="235"/>
      <c r="C189" s="236"/>
      <c r="D189" s="237" t="s">
        <v>135</v>
      </c>
      <c r="E189" s="238" t="s">
        <v>1</v>
      </c>
      <c r="F189" s="239" t="s">
        <v>137</v>
      </c>
      <c r="G189" s="236"/>
      <c r="H189" s="238" t="s">
        <v>1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135</v>
      </c>
      <c r="AU189" s="245" t="s">
        <v>84</v>
      </c>
      <c r="AV189" s="13" t="s">
        <v>84</v>
      </c>
      <c r="AW189" s="13" t="s">
        <v>34</v>
      </c>
      <c r="AX189" s="13" t="s">
        <v>76</v>
      </c>
      <c r="AY189" s="245" t="s">
        <v>124</v>
      </c>
    </row>
    <row r="190" s="14" customFormat="1">
      <c r="A190" s="14"/>
      <c r="B190" s="246"/>
      <c r="C190" s="247"/>
      <c r="D190" s="237" t="s">
        <v>135</v>
      </c>
      <c r="E190" s="248" t="s">
        <v>1</v>
      </c>
      <c r="F190" s="249" t="s">
        <v>84</v>
      </c>
      <c r="G190" s="247"/>
      <c r="H190" s="250">
        <v>1</v>
      </c>
      <c r="I190" s="251"/>
      <c r="J190" s="247"/>
      <c r="K190" s="247"/>
      <c r="L190" s="252"/>
      <c r="M190" s="253"/>
      <c r="N190" s="254"/>
      <c r="O190" s="254"/>
      <c r="P190" s="254"/>
      <c r="Q190" s="254"/>
      <c r="R190" s="254"/>
      <c r="S190" s="254"/>
      <c r="T190" s="25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6" t="s">
        <v>135</v>
      </c>
      <c r="AU190" s="256" t="s">
        <v>84</v>
      </c>
      <c r="AV190" s="14" t="s">
        <v>86</v>
      </c>
      <c r="AW190" s="14" t="s">
        <v>34</v>
      </c>
      <c r="AX190" s="14" t="s">
        <v>84</v>
      </c>
      <c r="AY190" s="256" t="s">
        <v>124</v>
      </c>
    </row>
    <row r="191" s="2" customFormat="1" ht="26.4" customHeight="1">
      <c r="A191" s="37"/>
      <c r="B191" s="38"/>
      <c r="C191" s="217" t="s">
        <v>168</v>
      </c>
      <c r="D191" s="217" t="s">
        <v>126</v>
      </c>
      <c r="E191" s="218" t="s">
        <v>494</v>
      </c>
      <c r="F191" s="219" t="s">
        <v>495</v>
      </c>
      <c r="G191" s="220" t="s">
        <v>475</v>
      </c>
      <c r="H191" s="221">
        <v>1</v>
      </c>
      <c r="I191" s="222"/>
      <c r="J191" s="223">
        <f>ROUND(I191*H191,2)</f>
        <v>0</v>
      </c>
      <c r="K191" s="219" t="s">
        <v>1</v>
      </c>
      <c r="L191" s="43"/>
      <c r="M191" s="224" t="s">
        <v>1</v>
      </c>
      <c r="N191" s="225" t="s">
        <v>41</v>
      </c>
      <c r="O191" s="90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8" t="s">
        <v>444</v>
      </c>
      <c r="AT191" s="228" t="s">
        <v>126</v>
      </c>
      <c r="AU191" s="228" t="s">
        <v>84</v>
      </c>
      <c r="AY191" s="16" t="s">
        <v>124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6" t="s">
        <v>84</v>
      </c>
      <c r="BK191" s="229">
        <f>ROUND(I191*H191,2)</f>
        <v>0</v>
      </c>
      <c r="BL191" s="16" t="s">
        <v>444</v>
      </c>
      <c r="BM191" s="228" t="s">
        <v>496</v>
      </c>
    </row>
    <row r="192" s="13" customFormat="1">
      <c r="A192" s="13"/>
      <c r="B192" s="235"/>
      <c r="C192" s="236"/>
      <c r="D192" s="237" t="s">
        <v>135</v>
      </c>
      <c r="E192" s="238" t="s">
        <v>1</v>
      </c>
      <c r="F192" s="239" t="s">
        <v>497</v>
      </c>
      <c r="G192" s="236"/>
      <c r="H192" s="238" t="s">
        <v>1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135</v>
      </c>
      <c r="AU192" s="245" t="s">
        <v>84</v>
      </c>
      <c r="AV192" s="13" t="s">
        <v>84</v>
      </c>
      <c r="AW192" s="13" t="s">
        <v>34</v>
      </c>
      <c r="AX192" s="13" t="s">
        <v>76</v>
      </c>
      <c r="AY192" s="245" t="s">
        <v>124</v>
      </c>
    </row>
    <row r="193" s="13" customFormat="1">
      <c r="A193" s="13"/>
      <c r="B193" s="235"/>
      <c r="C193" s="236"/>
      <c r="D193" s="237" t="s">
        <v>135</v>
      </c>
      <c r="E193" s="238" t="s">
        <v>1</v>
      </c>
      <c r="F193" s="239" t="s">
        <v>137</v>
      </c>
      <c r="G193" s="236"/>
      <c r="H193" s="238" t="s">
        <v>1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5" t="s">
        <v>135</v>
      </c>
      <c r="AU193" s="245" t="s">
        <v>84</v>
      </c>
      <c r="AV193" s="13" t="s">
        <v>84</v>
      </c>
      <c r="AW193" s="13" t="s">
        <v>34</v>
      </c>
      <c r="AX193" s="13" t="s">
        <v>76</v>
      </c>
      <c r="AY193" s="245" t="s">
        <v>124</v>
      </c>
    </row>
    <row r="194" s="13" customFormat="1">
      <c r="A194" s="13"/>
      <c r="B194" s="235"/>
      <c r="C194" s="236"/>
      <c r="D194" s="237" t="s">
        <v>135</v>
      </c>
      <c r="E194" s="238" t="s">
        <v>1</v>
      </c>
      <c r="F194" s="239" t="s">
        <v>498</v>
      </c>
      <c r="G194" s="236"/>
      <c r="H194" s="238" t="s">
        <v>1</v>
      </c>
      <c r="I194" s="240"/>
      <c r="J194" s="236"/>
      <c r="K194" s="236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135</v>
      </c>
      <c r="AU194" s="245" t="s">
        <v>84</v>
      </c>
      <c r="AV194" s="13" t="s">
        <v>84</v>
      </c>
      <c r="AW194" s="13" t="s">
        <v>34</v>
      </c>
      <c r="AX194" s="13" t="s">
        <v>76</v>
      </c>
      <c r="AY194" s="245" t="s">
        <v>124</v>
      </c>
    </row>
    <row r="195" s="13" customFormat="1">
      <c r="A195" s="13"/>
      <c r="B195" s="235"/>
      <c r="C195" s="236"/>
      <c r="D195" s="237" t="s">
        <v>135</v>
      </c>
      <c r="E195" s="238" t="s">
        <v>1</v>
      </c>
      <c r="F195" s="239" t="s">
        <v>499</v>
      </c>
      <c r="G195" s="236"/>
      <c r="H195" s="238" t="s">
        <v>1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135</v>
      </c>
      <c r="AU195" s="245" t="s">
        <v>84</v>
      </c>
      <c r="AV195" s="13" t="s">
        <v>84</v>
      </c>
      <c r="AW195" s="13" t="s">
        <v>34</v>
      </c>
      <c r="AX195" s="13" t="s">
        <v>76</v>
      </c>
      <c r="AY195" s="245" t="s">
        <v>124</v>
      </c>
    </row>
    <row r="196" s="13" customFormat="1">
      <c r="A196" s="13"/>
      <c r="B196" s="235"/>
      <c r="C196" s="236"/>
      <c r="D196" s="237" t="s">
        <v>135</v>
      </c>
      <c r="E196" s="238" t="s">
        <v>1</v>
      </c>
      <c r="F196" s="239" t="s">
        <v>500</v>
      </c>
      <c r="G196" s="236"/>
      <c r="H196" s="238" t="s">
        <v>1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135</v>
      </c>
      <c r="AU196" s="245" t="s">
        <v>84</v>
      </c>
      <c r="AV196" s="13" t="s">
        <v>84</v>
      </c>
      <c r="AW196" s="13" t="s">
        <v>34</v>
      </c>
      <c r="AX196" s="13" t="s">
        <v>76</v>
      </c>
      <c r="AY196" s="245" t="s">
        <v>124</v>
      </c>
    </row>
    <row r="197" s="13" customFormat="1">
      <c r="A197" s="13"/>
      <c r="B197" s="235"/>
      <c r="C197" s="236"/>
      <c r="D197" s="237" t="s">
        <v>135</v>
      </c>
      <c r="E197" s="238" t="s">
        <v>1</v>
      </c>
      <c r="F197" s="239" t="s">
        <v>501</v>
      </c>
      <c r="G197" s="236"/>
      <c r="H197" s="238" t="s">
        <v>1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5" t="s">
        <v>135</v>
      </c>
      <c r="AU197" s="245" t="s">
        <v>84</v>
      </c>
      <c r="AV197" s="13" t="s">
        <v>84</v>
      </c>
      <c r="AW197" s="13" t="s">
        <v>34</v>
      </c>
      <c r="AX197" s="13" t="s">
        <v>76</v>
      </c>
      <c r="AY197" s="245" t="s">
        <v>124</v>
      </c>
    </row>
    <row r="198" s="13" customFormat="1">
      <c r="A198" s="13"/>
      <c r="B198" s="235"/>
      <c r="C198" s="236"/>
      <c r="D198" s="237" t="s">
        <v>135</v>
      </c>
      <c r="E198" s="238" t="s">
        <v>1</v>
      </c>
      <c r="F198" s="239" t="s">
        <v>502</v>
      </c>
      <c r="G198" s="236"/>
      <c r="H198" s="238" t="s">
        <v>1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135</v>
      </c>
      <c r="AU198" s="245" t="s">
        <v>84</v>
      </c>
      <c r="AV198" s="13" t="s">
        <v>84</v>
      </c>
      <c r="AW198" s="13" t="s">
        <v>34</v>
      </c>
      <c r="AX198" s="13" t="s">
        <v>76</v>
      </c>
      <c r="AY198" s="245" t="s">
        <v>124</v>
      </c>
    </row>
    <row r="199" s="14" customFormat="1">
      <c r="A199" s="14"/>
      <c r="B199" s="246"/>
      <c r="C199" s="247"/>
      <c r="D199" s="237" t="s">
        <v>135</v>
      </c>
      <c r="E199" s="248" t="s">
        <v>1</v>
      </c>
      <c r="F199" s="249" t="s">
        <v>84</v>
      </c>
      <c r="G199" s="247"/>
      <c r="H199" s="250">
        <v>1</v>
      </c>
      <c r="I199" s="251"/>
      <c r="J199" s="247"/>
      <c r="K199" s="247"/>
      <c r="L199" s="252"/>
      <c r="M199" s="253"/>
      <c r="N199" s="254"/>
      <c r="O199" s="254"/>
      <c r="P199" s="254"/>
      <c r="Q199" s="254"/>
      <c r="R199" s="254"/>
      <c r="S199" s="254"/>
      <c r="T199" s="25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6" t="s">
        <v>135</v>
      </c>
      <c r="AU199" s="256" t="s">
        <v>84</v>
      </c>
      <c r="AV199" s="14" t="s">
        <v>86</v>
      </c>
      <c r="AW199" s="14" t="s">
        <v>34</v>
      </c>
      <c r="AX199" s="14" t="s">
        <v>84</v>
      </c>
      <c r="AY199" s="256" t="s">
        <v>124</v>
      </c>
    </row>
    <row r="200" s="2" customFormat="1" ht="26.4" customHeight="1">
      <c r="A200" s="37"/>
      <c r="B200" s="38"/>
      <c r="C200" s="217" t="s">
        <v>174</v>
      </c>
      <c r="D200" s="217" t="s">
        <v>126</v>
      </c>
      <c r="E200" s="218" t="s">
        <v>503</v>
      </c>
      <c r="F200" s="219" t="s">
        <v>504</v>
      </c>
      <c r="G200" s="220" t="s">
        <v>475</v>
      </c>
      <c r="H200" s="221">
        <v>1</v>
      </c>
      <c r="I200" s="222"/>
      <c r="J200" s="223">
        <f>ROUND(I200*H200,2)</f>
        <v>0</v>
      </c>
      <c r="K200" s="219" t="s">
        <v>1</v>
      </c>
      <c r="L200" s="43"/>
      <c r="M200" s="224" t="s">
        <v>1</v>
      </c>
      <c r="N200" s="225" t="s">
        <v>41</v>
      </c>
      <c r="O200" s="90"/>
      <c r="P200" s="226">
        <f>O200*H200</f>
        <v>0</v>
      </c>
      <c r="Q200" s="226">
        <v>0</v>
      </c>
      <c r="R200" s="226">
        <f>Q200*H200</f>
        <v>0</v>
      </c>
      <c r="S200" s="226">
        <v>0</v>
      </c>
      <c r="T200" s="227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8" t="s">
        <v>444</v>
      </c>
      <c r="AT200" s="228" t="s">
        <v>126</v>
      </c>
      <c r="AU200" s="228" t="s">
        <v>84</v>
      </c>
      <c r="AY200" s="16" t="s">
        <v>124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6" t="s">
        <v>84</v>
      </c>
      <c r="BK200" s="229">
        <f>ROUND(I200*H200,2)</f>
        <v>0</v>
      </c>
      <c r="BL200" s="16" t="s">
        <v>444</v>
      </c>
      <c r="BM200" s="228" t="s">
        <v>505</v>
      </c>
    </row>
    <row r="201" s="13" customFormat="1">
      <c r="A201" s="13"/>
      <c r="B201" s="235"/>
      <c r="C201" s="236"/>
      <c r="D201" s="237" t="s">
        <v>135</v>
      </c>
      <c r="E201" s="238" t="s">
        <v>1</v>
      </c>
      <c r="F201" s="239" t="s">
        <v>497</v>
      </c>
      <c r="G201" s="236"/>
      <c r="H201" s="238" t="s">
        <v>1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135</v>
      </c>
      <c r="AU201" s="245" t="s">
        <v>84</v>
      </c>
      <c r="AV201" s="13" t="s">
        <v>84</v>
      </c>
      <c r="AW201" s="13" t="s">
        <v>34</v>
      </c>
      <c r="AX201" s="13" t="s">
        <v>76</v>
      </c>
      <c r="AY201" s="245" t="s">
        <v>124</v>
      </c>
    </row>
    <row r="202" s="13" customFormat="1">
      <c r="A202" s="13"/>
      <c r="B202" s="235"/>
      <c r="C202" s="236"/>
      <c r="D202" s="237" t="s">
        <v>135</v>
      </c>
      <c r="E202" s="238" t="s">
        <v>1</v>
      </c>
      <c r="F202" s="239" t="s">
        <v>137</v>
      </c>
      <c r="G202" s="236"/>
      <c r="H202" s="238" t="s">
        <v>1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135</v>
      </c>
      <c r="AU202" s="245" t="s">
        <v>84</v>
      </c>
      <c r="AV202" s="13" t="s">
        <v>84</v>
      </c>
      <c r="AW202" s="13" t="s">
        <v>34</v>
      </c>
      <c r="AX202" s="13" t="s">
        <v>76</v>
      </c>
      <c r="AY202" s="245" t="s">
        <v>124</v>
      </c>
    </row>
    <row r="203" s="13" customFormat="1">
      <c r="A203" s="13"/>
      <c r="B203" s="235"/>
      <c r="C203" s="236"/>
      <c r="D203" s="237" t="s">
        <v>135</v>
      </c>
      <c r="E203" s="238" t="s">
        <v>1</v>
      </c>
      <c r="F203" s="239" t="s">
        <v>506</v>
      </c>
      <c r="G203" s="236"/>
      <c r="H203" s="238" t="s">
        <v>1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5" t="s">
        <v>135</v>
      </c>
      <c r="AU203" s="245" t="s">
        <v>84</v>
      </c>
      <c r="AV203" s="13" t="s">
        <v>84</v>
      </c>
      <c r="AW203" s="13" t="s">
        <v>34</v>
      </c>
      <c r="AX203" s="13" t="s">
        <v>76</v>
      </c>
      <c r="AY203" s="245" t="s">
        <v>124</v>
      </c>
    </row>
    <row r="204" s="14" customFormat="1">
      <c r="A204" s="14"/>
      <c r="B204" s="246"/>
      <c r="C204" s="247"/>
      <c r="D204" s="237" t="s">
        <v>135</v>
      </c>
      <c r="E204" s="248" t="s">
        <v>1</v>
      </c>
      <c r="F204" s="249" t="s">
        <v>84</v>
      </c>
      <c r="G204" s="247"/>
      <c r="H204" s="250">
        <v>1</v>
      </c>
      <c r="I204" s="251"/>
      <c r="J204" s="247"/>
      <c r="K204" s="247"/>
      <c r="L204" s="252"/>
      <c r="M204" s="253"/>
      <c r="N204" s="254"/>
      <c r="O204" s="254"/>
      <c r="P204" s="254"/>
      <c r="Q204" s="254"/>
      <c r="R204" s="254"/>
      <c r="S204" s="254"/>
      <c r="T204" s="25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6" t="s">
        <v>135</v>
      </c>
      <c r="AU204" s="256" t="s">
        <v>84</v>
      </c>
      <c r="AV204" s="14" t="s">
        <v>86</v>
      </c>
      <c r="AW204" s="14" t="s">
        <v>34</v>
      </c>
      <c r="AX204" s="14" t="s">
        <v>84</v>
      </c>
      <c r="AY204" s="256" t="s">
        <v>124</v>
      </c>
    </row>
    <row r="205" s="2" customFormat="1" ht="26.4" customHeight="1">
      <c r="A205" s="37"/>
      <c r="B205" s="38"/>
      <c r="C205" s="217" t="s">
        <v>179</v>
      </c>
      <c r="D205" s="217" t="s">
        <v>126</v>
      </c>
      <c r="E205" s="218" t="s">
        <v>507</v>
      </c>
      <c r="F205" s="219" t="s">
        <v>508</v>
      </c>
      <c r="G205" s="220" t="s">
        <v>443</v>
      </c>
      <c r="H205" s="221">
        <v>1</v>
      </c>
      <c r="I205" s="222"/>
      <c r="J205" s="223">
        <f>ROUND(I205*H205,2)</f>
        <v>0</v>
      </c>
      <c r="K205" s="219" t="s">
        <v>1</v>
      </c>
      <c r="L205" s="43"/>
      <c r="M205" s="224" t="s">
        <v>1</v>
      </c>
      <c r="N205" s="225" t="s">
        <v>41</v>
      </c>
      <c r="O205" s="90"/>
      <c r="P205" s="226">
        <f>O205*H205</f>
        <v>0</v>
      </c>
      <c r="Q205" s="226">
        <v>0</v>
      </c>
      <c r="R205" s="226">
        <f>Q205*H205</f>
        <v>0</v>
      </c>
      <c r="S205" s="226">
        <v>0</v>
      </c>
      <c r="T205" s="227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8" t="s">
        <v>444</v>
      </c>
      <c r="AT205" s="228" t="s">
        <v>126</v>
      </c>
      <c r="AU205" s="228" t="s">
        <v>84</v>
      </c>
      <c r="AY205" s="16" t="s">
        <v>124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6" t="s">
        <v>84</v>
      </c>
      <c r="BK205" s="229">
        <f>ROUND(I205*H205,2)</f>
        <v>0</v>
      </c>
      <c r="BL205" s="16" t="s">
        <v>444</v>
      </c>
      <c r="BM205" s="228" t="s">
        <v>509</v>
      </c>
    </row>
    <row r="206" s="13" customFormat="1">
      <c r="A206" s="13"/>
      <c r="B206" s="235"/>
      <c r="C206" s="236"/>
      <c r="D206" s="237" t="s">
        <v>135</v>
      </c>
      <c r="E206" s="238" t="s">
        <v>1</v>
      </c>
      <c r="F206" s="239" t="s">
        <v>510</v>
      </c>
      <c r="G206" s="236"/>
      <c r="H206" s="238" t="s">
        <v>1</v>
      </c>
      <c r="I206" s="240"/>
      <c r="J206" s="236"/>
      <c r="K206" s="236"/>
      <c r="L206" s="241"/>
      <c r="M206" s="242"/>
      <c r="N206" s="243"/>
      <c r="O206" s="243"/>
      <c r="P206" s="243"/>
      <c r="Q206" s="243"/>
      <c r="R206" s="243"/>
      <c r="S206" s="243"/>
      <c r="T206" s="24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5" t="s">
        <v>135</v>
      </c>
      <c r="AU206" s="245" t="s">
        <v>84</v>
      </c>
      <c r="AV206" s="13" t="s">
        <v>84</v>
      </c>
      <c r="AW206" s="13" t="s">
        <v>34</v>
      </c>
      <c r="AX206" s="13" t="s">
        <v>76</v>
      </c>
      <c r="AY206" s="245" t="s">
        <v>124</v>
      </c>
    </row>
    <row r="207" s="14" customFormat="1">
      <c r="A207" s="14"/>
      <c r="B207" s="246"/>
      <c r="C207" s="247"/>
      <c r="D207" s="237" t="s">
        <v>135</v>
      </c>
      <c r="E207" s="248" t="s">
        <v>1</v>
      </c>
      <c r="F207" s="249" t="s">
        <v>84</v>
      </c>
      <c r="G207" s="247"/>
      <c r="H207" s="250">
        <v>1</v>
      </c>
      <c r="I207" s="251"/>
      <c r="J207" s="247"/>
      <c r="K207" s="247"/>
      <c r="L207" s="252"/>
      <c r="M207" s="253"/>
      <c r="N207" s="254"/>
      <c r="O207" s="254"/>
      <c r="P207" s="254"/>
      <c r="Q207" s="254"/>
      <c r="R207" s="254"/>
      <c r="S207" s="254"/>
      <c r="T207" s="25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6" t="s">
        <v>135</v>
      </c>
      <c r="AU207" s="256" t="s">
        <v>84</v>
      </c>
      <c r="AV207" s="14" t="s">
        <v>86</v>
      </c>
      <c r="AW207" s="14" t="s">
        <v>34</v>
      </c>
      <c r="AX207" s="14" t="s">
        <v>76</v>
      </c>
      <c r="AY207" s="256" t="s">
        <v>124</v>
      </c>
    </row>
    <row r="208" s="12" customFormat="1" ht="25.92" customHeight="1">
      <c r="A208" s="12"/>
      <c r="B208" s="201"/>
      <c r="C208" s="202"/>
      <c r="D208" s="203" t="s">
        <v>75</v>
      </c>
      <c r="E208" s="204" t="s">
        <v>511</v>
      </c>
      <c r="F208" s="204" t="s">
        <v>512</v>
      </c>
      <c r="G208" s="202"/>
      <c r="H208" s="202"/>
      <c r="I208" s="205"/>
      <c r="J208" s="206">
        <f>BK208</f>
        <v>0</v>
      </c>
      <c r="K208" s="202"/>
      <c r="L208" s="207"/>
      <c r="M208" s="208"/>
      <c r="N208" s="209"/>
      <c r="O208" s="209"/>
      <c r="P208" s="210">
        <f>SUM(P209:P264)</f>
        <v>0</v>
      </c>
      <c r="Q208" s="209"/>
      <c r="R208" s="210">
        <f>SUM(R209:R264)</f>
        <v>0</v>
      </c>
      <c r="S208" s="209"/>
      <c r="T208" s="211">
        <f>SUM(T209:T264)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2" t="s">
        <v>160</v>
      </c>
      <c r="AT208" s="213" t="s">
        <v>75</v>
      </c>
      <c r="AU208" s="213" t="s">
        <v>76</v>
      </c>
      <c r="AY208" s="212" t="s">
        <v>124</v>
      </c>
      <c r="BK208" s="214">
        <f>SUM(BK209:BK264)</f>
        <v>0</v>
      </c>
    </row>
    <row r="209" s="2" customFormat="1" ht="26.4" customHeight="1">
      <c r="A209" s="37"/>
      <c r="B209" s="38"/>
      <c r="C209" s="217" t="s">
        <v>186</v>
      </c>
      <c r="D209" s="217" t="s">
        <v>126</v>
      </c>
      <c r="E209" s="218" t="s">
        <v>513</v>
      </c>
      <c r="F209" s="219" t="s">
        <v>514</v>
      </c>
      <c r="G209" s="220" t="s">
        <v>443</v>
      </c>
      <c r="H209" s="221">
        <v>1</v>
      </c>
      <c r="I209" s="222"/>
      <c r="J209" s="223">
        <f>ROUND(I209*H209,2)</f>
        <v>0</v>
      </c>
      <c r="K209" s="219" t="s">
        <v>130</v>
      </c>
      <c r="L209" s="43"/>
      <c r="M209" s="224" t="s">
        <v>1</v>
      </c>
      <c r="N209" s="225" t="s">
        <v>41</v>
      </c>
      <c r="O209" s="90"/>
      <c r="P209" s="226">
        <f>O209*H209</f>
        <v>0</v>
      </c>
      <c r="Q209" s="226">
        <v>0</v>
      </c>
      <c r="R209" s="226">
        <f>Q209*H209</f>
        <v>0</v>
      </c>
      <c r="S209" s="226">
        <v>0</v>
      </c>
      <c r="T209" s="227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8" t="s">
        <v>444</v>
      </c>
      <c r="AT209" s="228" t="s">
        <v>126</v>
      </c>
      <c r="AU209" s="228" t="s">
        <v>84</v>
      </c>
      <c r="AY209" s="16" t="s">
        <v>124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6" t="s">
        <v>84</v>
      </c>
      <c r="BK209" s="229">
        <f>ROUND(I209*H209,2)</f>
        <v>0</v>
      </c>
      <c r="BL209" s="16" t="s">
        <v>444</v>
      </c>
      <c r="BM209" s="228" t="s">
        <v>515</v>
      </c>
    </row>
    <row r="210" s="2" customFormat="1">
      <c r="A210" s="37"/>
      <c r="B210" s="38"/>
      <c r="C210" s="39"/>
      <c r="D210" s="230" t="s">
        <v>133</v>
      </c>
      <c r="E210" s="39"/>
      <c r="F210" s="231" t="s">
        <v>516</v>
      </c>
      <c r="G210" s="39"/>
      <c r="H210" s="39"/>
      <c r="I210" s="232"/>
      <c r="J210" s="39"/>
      <c r="K210" s="39"/>
      <c r="L210" s="43"/>
      <c r="M210" s="233"/>
      <c r="N210" s="234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133</v>
      </c>
      <c r="AU210" s="16" t="s">
        <v>84</v>
      </c>
    </row>
    <row r="211" s="13" customFormat="1">
      <c r="A211" s="13"/>
      <c r="B211" s="235"/>
      <c r="C211" s="236"/>
      <c r="D211" s="237" t="s">
        <v>135</v>
      </c>
      <c r="E211" s="238" t="s">
        <v>1</v>
      </c>
      <c r="F211" s="239" t="s">
        <v>517</v>
      </c>
      <c r="G211" s="236"/>
      <c r="H211" s="238" t="s">
        <v>1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5" t="s">
        <v>135</v>
      </c>
      <c r="AU211" s="245" t="s">
        <v>84</v>
      </c>
      <c r="AV211" s="13" t="s">
        <v>84</v>
      </c>
      <c r="AW211" s="13" t="s">
        <v>34</v>
      </c>
      <c r="AX211" s="13" t="s">
        <v>76</v>
      </c>
      <c r="AY211" s="245" t="s">
        <v>124</v>
      </c>
    </row>
    <row r="212" s="13" customFormat="1">
      <c r="A212" s="13"/>
      <c r="B212" s="235"/>
      <c r="C212" s="236"/>
      <c r="D212" s="237" t="s">
        <v>135</v>
      </c>
      <c r="E212" s="238" t="s">
        <v>1</v>
      </c>
      <c r="F212" s="239" t="s">
        <v>518</v>
      </c>
      <c r="G212" s="236"/>
      <c r="H212" s="238" t="s">
        <v>1</v>
      </c>
      <c r="I212" s="240"/>
      <c r="J212" s="236"/>
      <c r="K212" s="236"/>
      <c r="L212" s="241"/>
      <c r="M212" s="242"/>
      <c r="N212" s="243"/>
      <c r="O212" s="243"/>
      <c r="P212" s="243"/>
      <c r="Q212" s="243"/>
      <c r="R212" s="243"/>
      <c r="S212" s="243"/>
      <c r="T212" s="24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5" t="s">
        <v>135</v>
      </c>
      <c r="AU212" s="245" t="s">
        <v>84</v>
      </c>
      <c r="AV212" s="13" t="s">
        <v>84</v>
      </c>
      <c r="AW212" s="13" t="s">
        <v>34</v>
      </c>
      <c r="AX212" s="13" t="s">
        <v>76</v>
      </c>
      <c r="AY212" s="245" t="s">
        <v>124</v>
      </c>
    </row>
    <row r="213" s="14" customFormat="1">
      <c r="A213" s="14"/>
      <c r="B213" s="246"/>
      <c r="C213" s="247"/>
      <c r="D213" s="237" t="s">
        <v>135</v>
      </c>
      <c r="E213" s="248" t="s">
        <v>1</v>
      </c>
      <c r="F213" s="249" t="s">
        <v>84</v>
      </c>
      <c r="G213" s="247"/>
      <c r="H213" s="250">
        <v>1</v>
      </c>
      <c r="I213" s="251"/>
      <c r="J213" s="247"/>
      <c r="K213" s="247"/>
      <c r="L213" s="252"/>
      <c r="M213" s="253"/>
      <c r="N213" s="254"/>
      <c r="O213" s="254"/>
      <c r="P213" s="254"/>
      <c r="Q213" s="254"/>
      <c r="R213" s="254"/>
      <c r="S213" s="254"/>
      <c r="T213" s="25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6" t="s">
        <v>135</v>
      </c>
      <c r="AU213" s="256" t="s">
        <v>84</v>
      </c>
      <c r="AV213" s="14" t="s">
        <v>86</v>
      </c>
      <c r="AW213" s="14" t="s">
        <v>34</v>
      </c>
      <c r="AX213" s="14" t="s">
        <v>84</v>
      </c>
      <c r="AY213" s="256" t="s">
        <v>124</v>
      </c>
    </row>
    <row r="214" s="2" customFormat="1" ht="26.4" customHeight="1">
      <c r="A214" s="37"/>
      <c r="B214" s="38"/>
      <c r="C214" s="217" t="s">
        <v>194</v>
      </c>
      <c r="D214" s="217" t="s">
        <v>126</v>
      </c>
      <c r="E214" s="218" t="s">
        <v>519</v>
      </c>
      <c r="F214" s="219" t="s">
        <v>520</v>
      </c>
      <c r="G214" s="220" t="s">
        <v>475</v>
      </c>
      <c r="H214" s="221">
        <v>1</v>
      </c>
      <c r="I214" s="222"/>
      <c r="J214" s="223">
        <f>ROUND(I214*H214,2)</f>
        <v>0</v>
      </c>
      <c r="K214" s="219" t="s">
        <v>1</v>
      </c>
      <c r="L214" s="43"/>
      <c r="M214" s="224" t="s">
        <v>1</v>
      </c>
      <c r="N214" s="225" t="s">
        <v>41</v>
      </c>
      <c r="O214" s="90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8" t="s">
        <v>131</v>
      </c>
      <c r="AT214" s="228" t="s">
        <v>126</v>
      </c>
      <c r="AU214" s="228" t="s">
        <v>84</v>
      </c>
      <c r="AY214" s="16" t="s">
        <v>124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6" t="s">
        <v>84</v>
      </c>
      <c r="BK214" s="229">
        <f>ROUND(I214*H214,2)</f>
        <v>0</v>
      </c>
      <c r="BL214" s="16" t="s">
        <v>131</v>
      </c>
      <c r="BM214" s="228" t="s">
        <v>521</v>
      </c>
    </row>
    <row r="215" s="13" customFormat="1">
      <c r="A215" s="13"/>
      <c r="B215" s="235"/>
      <c r="C215" s="236"/>
      <c r="D215" s="237" t="s">
        <v>135</v>
      </c>
      <c r="E215" s="238" t="s">
        <v>1</v>
      </c>
      <c r="F215" s="239" t="s">
        <v>522</v>
      </c>
      <c r="G215" s="236"/>
      <c r="H215" s="238" t="s">
        <v>1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5" t="s">
        <v>135</v>
      </c>
      <c r="AU215" s="245" t="s">
        <v>84</v>
      </c>
      <c r="AV215" s="13" t="s">
        <v>84</v>
      </c>
      <c r="AW215" s="13" t="s">
        <v>34</v>
      </c>
      <c r="AX215" s="13" t="s">
        <v>76</v>
      </c>
      <c r="AY215" s="245" t="s">
        <v>124</v>
      </c>
    </row>
    <row r="216" s="13" customFormat="1">
      <c r="A216" s="13"/>
      <c r="B216" s="235"/>
      <c r="C216" s="236"/>
      <c r="D216" s="237" t="s">
        <v>135</v>
      </c>
      <c r="E216" s="238" t="s">
        <v>1</v>
      </c>
      <c r="F216" s="239" t="s">
        <v>137</v>
      </c>
      <c r="G216" s="236"/>
      <c r="H216" s="238" t="s">
        <v>1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5" t="s">
        <v>135</v>
      </c>
      <c r="AU216" s="245" t="s">
        <v>84</v>
      </c>
      <c r="AV216" s="13" t="s">
        <v>84</v>
      </c>
      <c r="AW216" s="13" t="s">
        <v>34</v>
      </c>
      <c r="AX216" s="13" t="s">
        <v>76</v>
      </c>
      <c r="AY216" s="245" t="s">
        <v>124</v>
      </c>
    </row>
    <row r="217" s="13" customFormat="1">
      <c r="A217" s="13"/>
      <c r="B217" s="235"/>
      <c r="C217" s="236"/>
      <c r="D217" s="237" t="s">
        <v>135</v>
      </c>
      <c r="E217" s="238" t="s">
        <v>1</v>
      </c>
      <c r="F217" s="239" t="s">
        <v>523</v>
      </c>
      <c r="G217" s="236"/>
      <c r="H217" s="238" t="s">
        <v>1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5" t="s">
        <v>135</v>
      </c>
      <c r="AU217" s="245" t="s">
        <v>84</v>
      </c>
      <c r="AV217" s="13" t="s">
        <v>84</v>
      </c>
      <c r="AW217" s="13" t="s">
        <v>34</v>
      </c>
      <c r="AX217" s="13" t="s">
        <v>76</v>
      </c>
      <c r="AY217" s="245" t="s">
        <v>124</v>
      </c>
    </row>
    <row r="218" s="13" customFormat="1">
      <c r="A218" s="13"/>
      <c r="B218" s="235"/>
      <c r="C218" s="236"/>
      <c r="D218" s="237" t="s">
        <v>135</v>
      </c>
      <c r="E218" s="238" t="s">
        <v>1</v>
      </c>
      <c r="F218" s="239" t="s">
        <v>524</v>
      </c>
      <c r="G218" s="236"/>
      <c r="H218" s="238" t="s">
        <v>1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5" t="s">
        <v>135</v>
      </c>
      <c r="AU218" s="245" t="s">
        <v>84</v>
      </c>
      <c r="AV218" s="13" t="s">
        <v>84</v>
      </c>
      <c r="AW218" s="13" t="s">
        <v>34</v>
      </c>
      <c r="AX218" s="13" t="s">
        <v>76</v>
      </c>
      <c r="AY218" s="245" t="s">
        <v>124</v>
      </c>
    </row>
    <row r="219" s="13" customFormat="1">
      <c r="A219" s="13"/>
      <c r="B219" s="235"/>
      <c r="C219" s="236"/>
      <c r="D219" s="237" t="s">
        <v>135</v>
      </c>
      <c r="E219" s="238" t="s">
        <v>1</v>
      </c>
      <c r="F219" s="239" t="s">
        <v>525</v>
      </c>
      <c r="G219" s="236"/>
      <c r="H219" s="238" t="s">
        <v>1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5" t="s">
        <v>135</v>
      </c>
      <c r="AU219" s="245" t="s">
        <v>84</v>
      </c>
      <c r="AV219" s="13" t="s">
        <v>84</v>
      </c>
      <c r="AW219" s="13" t="s">
        <v>34</v>
      </c>
      <c r="AX219" s="13" t="s">
        <v>76</v>
      </c>
      <c r="AY219" s="245" t="s">
        <v>124</v>
      </c>
    </row>
    <row r="220" s="13" customFormat="1">
      <c r="A220" s="13"/>
      <c r="B220" s="235"/>
      <c r="C220" s="236"/>
      <c r="D220" s="237" t="s">
        <v>135</v>
      </c>
      <c r="E220" s="238" t="s">
        <v>1</v>
      </c>
      <c r="F220" s="239" t="s">
        <v>526</v>
      </c>
      <c r="G220" s="236"/>
      <c r="H220" s="238" t="s">
        <v>1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5" t="s">
        <v>135</v>
      </c>
      <c r="AU220" s="245" t="s">
        <v>84</v>
      </c>
      <c r="AV220" s="13" t="s">
        <v>84</v>
      </c>
      <c r="AW220" s="13" t="s">
        <v>34</v>
      </c>
      <c r="AX220" s="13" t="s">
        <v>76</v>
      </c>
      <c r="AY220" s="245" t="s">
        <v>124</v>
      </c>
    </row>
    <row r="221" s="13" customFormat="1">
      <c r="A221" s="13"/>
      <c r="B221" s="235"/>
      <c r="C221" s="236"/>
      <c r="D221" s="237" t="s">
        <v>135</v>
      </c>
      <c r="E221" s="238" t="s">
        <v>1</v>
      </c>
      <c r="F221" s="239" t="s">
        <v>527</v>
      </c>
      <c r="G221" s="236"/>
      <c r="H221" s="238" t="s">
        <v>1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5" t="s">
        <v>135</v>
      </c>
      <c r="AU221" s="245" t="s">
        <v>84</v>
      </c>
      <c r="AV221" s="13" t="s">
        <v>84</v>
      </c>
      <c r="AW221" s="13" t="s">
        <v>34</v>
      </c>
      <c r="AX221" s="13" t="s">
        <v>76</v>
      </c>
      <c r="AY221" s="245" t="s">
        <v>124</v>
      </c>
    </row>
    <row r="222" s="13" customFormat="1">
      <c r="A222" s="13"/>
      <c r="B222" s="235"/>
      <c r="C222" s="236"/>
      <c r="D222" s="237" t="s">
        <v>135</v>
      </c>
      <c r="E222" s="238" t="s">
        <v>1</v>
      </c>
      <c r="F222" s="239" t="s">
        <v>528</v>
      </c>
      <c r="G222" s="236"/>
      <c r="H222" s="238" t="s">
        <v>1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5" t="s">
        <v>135</v>
      </c>
      <c r="AU222" s="245" t="s">
        <v>84</v>
      </c>
      <c r="AV222" s="13" t="s">
        <v>84</v>
      </c>
      <c r="AW222" s="13" t="s">
        <v>34</v>
      </c>
      <c r="AX222" s="13" t="s">
        <v>76</v>
      </c>
      <c r="AY222" s="245" t="s">
        <v>124</v>
      </c>
    </row>
    <row r="223" s="13" customFormat="1">
      <c r="A223" s="13"/>
      <c r="B223" s="235"/>
      <c r="C223" s="236"/>
      <c r="D223" s="237" t="s">
        <v>135</v>
      </c>
      <c r="E223" s="238" t="s">
        <v>1</v>
      </c>
      <c r="F223" s="239" t="s">
        <v>529</v>
      </c>
      <c r="G223" s="236"/>
      <c r="H223" s="238" t="s">
        <v>1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5" t="s">
        <v>135</v>
      </c>
      <c r="AU223" s="245" t="s">
        <v>84</v>
      </c>
      <c r="AV223" s="13" t="s">
        <v>84</v>
      </c>
      <c r="AW223" s="13" t="s">
        <v>34</v>
      </c>
      <c r="AX223" s="13" t="s">
        <v>76</v>
      </c>
      <c r="AY223" s="245" t="s">
        <v>124</v>
      </c>
    </row>
    <row r="224" s="13" customFormat="1">
      <c r="A224" s="13"/>
      <c r="B224" s="235"/>
      <c r="C224" s="236"/>
      <c r="D224" s="237" t="s">
        <v>135</v>
      </c>
      <c r="E224" s="238" t="s">
        <v>1</v>
      </c>
      <c r="F224" s="239" t="s">
        <v>530</v>
      </c>
      <c r="G224" s="236"/>
      <c r="H224" s="238" t="s">
        <v>1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5" t="s">
        <v>135</v>
      </c>
      <c r="AU224" s="245" t="s">
        <v>84</v>
      </c>
      <c r="AV224" s="13" t="s">
        <v>84</v>
      </c>
      <c r="AW224" s="13" t="s">
        <v>34</v>
      </c>
      <c r="AX224" s="13" t="s">
        <v>76</v>
      </c>
      <c r="AY224" s="245" t="s">
        <v>124</v>
      </c>
    </row>
    <row r="225" s="13" customFormat="1">
      <c r="A225" s="13"/>
      <c r="B225" s="235"/>
      <c r="C225" s="236"/>
      <c r="D225" s="237" t="s">
        <v>135</v>
      </c>
      <c r="E225" s="238" t="s">
        <v>1</v>
      </c>
      <c r="F225" s="239" t="s">
        <v>531</v>
      </c>
      <c r="G225" s="236"/>
      <c r="H225" s="238" t="s">
        <v>1</v>
      </c>
      <c r="I225" s="240"/>
      <c r="J225" s="236"/>
      <c r="K225" s="236"/>
      <c r="L225" s="241"/>
      <c r="M225" s="242"/>
      <c r="N225" s="243"/>
      <c r="O225" s="243"/>
      <c r="P225" s="243"/>
      <c r="Q225" s="243"/>
      <c r="R225" s="243"/>
      <c r="S225" s="243"/>
      <c r="T225" s="24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5" t="s">
        <v>135</v>
      </c>
      <c r="AU225" s="245" t="s">
        <v>84</v>
      </c>
      <c r="AV225" s="13" t="s">
        <v>84</v>
      </c>
      <c r="AW225" s="13" t="s">
        <v>34</v>
      </c>
      <c r="AX225" s="13" t="s">
        <v>76</v>
      </c>
      <c r="AY225" s="245" t="s">
        <v>124</v>
      </c>
    </row>
    <row r="226" s="13" customFormat="1">
      <c r="A226" s="13"/>
      <c r="B226" s="235"/>
      <c r="C226" s="236"/>
      <c r="D226" s="237" t="s">
        <v>135</v>
      </c>
      <c r="E226" s="238" t="s">
        <v>1</v>
      </c>
      <c r="F226" s="239" t="s">
        <v>532</v>
      </c>
      <c r="G226" s="236"/>
      <c r="H226" s="238" t="s">
        <v>1</v>
      </c>
      <c r="I226" s="240"/>
      <c r="J226" s="236"/>
      <c r="K226" s="236"/>
      <c r="L226" s="241"/>
      <c r="M226" s="242"/>
      <c r="N226" s="243"/>
      <c r="O226" s="243"/>
      <c r="P226" s="243"/>
      <c r="Q226" s="243"/>
      <c r="R226" s="243"/>
      <c r="S226" s="243"/>
      <c r="T226" s="24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5" t="s">
        <v>135</v>
      </c>
      <c r="AU226" s="245" t="s">
        <v>84</v>
      </c>
      <c r="AV226" s="13" t="s">
        <v>84</v>
      </c>
      <c r="AW226" s="13" t="s">
        <v>34</v>
      </c>
      <c r="AX226" s="13" t="s">
        <v>76</v>
      </c>
      <c r="AY226" s="245" t="s">
        <v>124</v>
      </c>
    </row>
    <row r="227" s="13" customFormat="1">
      <c r="A227" s="13"/>
      <c r="B227" s="235"/>
      <c r="C227" s="236"/>
      <c r="D227" s="237" t="s">
        <v>135</v>
      </c>
      <c r="E227" s="238" t="s">
        <v>1</v>
      </c>
      <c r="F227" s="239" t="s">
        <v>526</v>
      </c>
      <c r="G227" s="236"/>
      <c r="H227" s="238" t="s">
        <v>1</v>
      </c>
      <c r="I227" s="240"/>
      <c r="J227" s="236"/>
      <c r="K227" s="236"/>
      <c r="L227" s="241"/>
      <c r="M227" s="242"/>
      <c r="N227" s="243"/>
      <c r="O227" s="243"/>
      <c r="P227" s="243"/>
      <c r="Q227" s="243"/>
      <c r="R227" s="243"/>
      <c r="S227" s="243"/>
      <c r="T227" s="24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5" t="s">
        <v>135</v>
      </c>
      <c r="AU227" s="245" t="s">
        <v>84</v>
      </c>
      <c r="AV227" s="13" t="s">
        <v>84</v>
      </c>
      <c r="AW227" s="13" t="s">
        <v>34</v>
      </c>
      <c r="AX227" s="13" t="s">
        <v>76</v>
      </c>
      <c r="AY227" s="245" t="s">
        <v>124</v>
      </c>
    </row>
    <row r="228" s="13" customFormat="1">
      <c r="A228" s="13"/>
      <c r="B228" s="235"/>
      <c r="C228" s="236"/>
      <c r="D228" s="237" t="s">
        <v>135</v>
      </c>
      <c r="E228" s="238" t="s">
        <v>1</v>
      </c>
      <c r="F228" s="239" t="s">
        <v>533</v>
      </c>
      <c r="G228" s="236"/>
      <c r="H228" s="238" t="s">
        <v>1</v>
      </c>
      <c r="I228" s="240"/>
      <c r="J228" s="236"/>
      <c r="K228" s="236"/>
      <c r="L228" s="241"/>
      <c r="M228" s="242"/>
      <c r="N228" s="243"/>
      <c r="O228" s="243"/>
      <c r="P228" s="243"/>
      <c r="Q228" s="243"/>
      <c r="R228" s="243"/>
      <c r="S228" s="243"/>
      <c r="T228" s="24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5" t="s">
        <v>135</v>
      </c>
      <c r="AU228" s="245" t="s">
        <v>84</v>
      </c>
      <c r="AV228" s="13" t="s">
        <v>84</v>
      </c>
      <c r="AW228" s="13" t="s">
        <v>34</v>
      </c>
      <c r="AX228" s="13" t="s">
        <v>76</v>
      </c>
      <c r="AY228" s="245" t="s">
        <v>124</v>
      </c>
    </row>
    <row r="229" s="13" customFormat="1">
      <c r="A229" s="13"/>
      <c r="B229" s="235"/>
      <c r="C229" s="236"/>
      <c r="D229" s="237" t="s">
        <v>135</v>
      </c>
      <c r="E229" s="238" t="s">
        <v>1</v>
      </c>
      <c r="F229" s="239" t="s">
        <v>534</v>
      </c>
      <c r="G229" s="236"/>
      <c r="H229" s="238" t="s">
        <v>1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5" t="s">
        <v>135</v>
      </c>
      <c r="AU229" s="245" t="s">
        <v>84</v>
      </c>
      <c r="AV229" s="13" t="s">
        <v>84</v>
      </c>
      <c r="AW229" s="13" t="s">
        <v>34</v>
      </c>
      <c r="AX229" s="13" t="s">
        <v>76</v>
      </c>
      <c r="AY229" s="245" t="s">
        <v>124</v>
      </c>
    </row>
    <row r="230" s="13" customFormat="1">
      <c r="A230" s="13"/>
      <c r="B230" s="235"/>
      <c r="C230" s="236"/>
      <c r="D230" s="237" t="s">
        <v>135</v>
      </c>
      <c r="E230" s="238" t="s">
        <v>1</v>
      </c>
      <c r="F230" s="239" t="s">
        <v>535</v>
      </c>
      <c r="G230" s="236"/>
      <c r="H230" s="238" t="s">
        <v>1</v>
      </c>
      <c r="I230" s="240"/>
      <c r="J230" s="236"/>
      <c r="K230" s="236"/>
      <c r="L230" s="241"/>
      <c r="M230" s="242"/>
      <c r="N230" s="243"/>
      <c r="O230" s="243"/>
      <c r="P230" s="243"/>
      <c r="Q230" s="243"/>
      <c r="R230" s="243"/>
      <c r="S230" s="243"/>
      <c r="T230" s="24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5" t="s">
        <v>135</v>
      </c>
      <c r="AU230" s="245" t="s">
        <v>84</v>
      </c>
      <c r="AV230" s="13" t="s">
        <v>84</v>
      </c>
      <c r="AW230" s="13" t="s">
        <v>34</v>
      </c>
      <c r="AX230" s="13" t="s">
        <v>76</v>
      </c>
      <c r="AY230" s="245" t="s">
        <v>124</v>
      </c>
    </row>
    <row r="231" s="13" customFormat="1">
      <c r="A231" s="13"/>
      <c r="B231" s="235"/>
      <c r="C231" s="236"/>
      <c r="D231" s="237" t="s">
        <v>135</v>
      </c>
      <c r="E231" s="238" t="s">
        <v>1</v>
      </c>
      <c r="F231" s="239" t="s">
        <v>536</v>
      </c>
      <c r="G231" s="236"/>
      <c r="H231" s="238" t="s">
        <v>1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5" t="s">
        <v>135</v>
      </c>
      <c r="AU231" s="245" t="s">
        <v>84</v>
      </c>
      <c r="AV231" s="13" t="s">
        <v>84</v>
      </c>
      <c r="AW231" s="13" t="s">
        <v>34</v>
      </c>
      <c r="AX231" s="13" t="s">
        <v>76</v>
      </c>
      <c r="AY231" s="245" t="s">
        <v>124</v>
      </c>
    </row>
    <row r="232" s="13" customFormat="1">
      <c r="A232" s="13"/>
      <c r="B232" s="235"/>
      <c r="C232" s="236"/>
      <c r="D232" s="237" t="s">
        <v>135</v>
      </c>
      <c r="E232" s="238" t="s">
        <v>1</v>
      </c>
      <c r="F232" s="239" t="s">
        <v>537</v>
      </c>
      <c r="G232" s="236"/>
      <c r="H232" s="238" t="s">
        <v>1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5" t="s">
        <v>135</v>
      </c>
      <c r="AU232" s="245" t="s">
        <v>84</v>
      </c>
      <c r="AV232" s="13" t="s">
        <v>84</v>
      </c>
      <c r="AW232" s="13" t="s">
        <v>34</v>
      </c>
      <c r="AX232" s="13" t="s">
        <v>76</v>
      </c>
      <c r="AY232" s="245" t="s">
        <v>124</v>
      </c>
    </row>
    <row r="233" s="13" customFormat="1">
      <c r="A233" s="13"/>
      <c r="B233" s="235"/>
      <c r="C233" s="236"/>
      <c r="D233" s="237" t="s">
        <v>135</v>
      </c>
      <c r="E233" s="238" t="s">
        <v>1</v>
      </c>
      <c r="F233" s="239" t="s">
        <v>538</v>
      </c>
      <c r="G233" s="236"/>
      <c r="H233" s="238" t="s">
        <v>1</v>
      </c>
      <c r="I233" s="240"/>
      <c r="J233" s="236"/>
      <c r="K233" s="236"/>
      <c r="L233" s="241"/>
      <c r="M233" s="242"/>
      <c r="N233" s="243"/>
      <c r="O233" s="243"/>
      <c r="P233" s="243"/>
      <c r="Q233" s="243"/>
      <c r="R233" s="243"/>
      <c r="S233" s="243"/>
      <c r="T233" s="24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5" t="s">
        <v>135</v>
      </c>
      <c r="AU233" s="245" t="s">
        <v>84</v>
      </c>
      <c r="AV233" s="13" t="s">
        <v>84</v>
      </c>
      <c r="AW233" s="13" t="s">
        <v>34</v>
      </c>
      <c r="AX233" s="13" t="s">
        <v>76</v>
      </c>
      <c r="AY233" s="245" t="s">
        <v>124</v>
      </c>
    </row>
    <row r="234" s="13" customFormat="1">
      <c r="A234" s="13"/>
      <c r="B234" s="235"/>
      <c r="C234" s="236"/>
      <c r="D234" s="237" t="s">
        <v>135</v>
      </c>
      <c r="E234" s="238" t="s">
        <v>1</v>
      </c>
      <c r="F234" s="239" t="s">
        <v>539</v>
      </c>
      <c r="G234" s="236"/>
      <c r="H234" s="238" t="s">
        <v>1</v>
      </c>
      <c r="I234" s="240"/>
      <c r="J234" s="236"/>
      <c r="K234" s="236"/>
      <c r="L234" s="241"/>
      <c r="M234" s="242"/>
      <c r="N234" s="243"/>
      <c r="O234" s="243"/>
      <c r="P234" s="243"/>
      <c r="Q234" s="243"/>
      <c r="R234" s="243"/>
      <c r="S234" s="243"/>
      <c r="T234" s="24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5" t="s">
        <v>135</v>
      </c>
      <c r="AU234" s="245" t="s">
        <v>84</v>
      </c>
      <c r="AV234" s="13" t="s">
        <v>84</v>
      </c>
      <c r="AW234" s="13" t="s">
        <v>34</v>
      </c>
      <c r="AX234" s="13" t="s">
        <v>76</v>
      </c>
      <c r="AY234" s="245" t="s">
        <v>124</v>
      </c>
    </row>
    <row r="235" s="13" customFormat="1">
      <c r="A235" s="13"/>
      <c r="B235" s="235"/>
      <c r="C235" s="236"/>
      <c r="D235" s="237" t="s">
        <v>135</v>
      </c>
      <c r="E235" s="238" t="s">
        <v>1</v>
      </c>
      <c r="F235" s="239" t="s">
        <v>540</v>
      </c>
      <c r="G235" s="236"/>
      <c r="H235" s="238" t="s">
        <v>1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5" t="s">
        <v>135</v>
      </c>
      <c r="AU235" s="245" t="s">
        <v>84</v>
      </c>
      <c r="AV235" s="13" t="s">
        <v>84</v>
      </c>
      <c r="AW235" s="13" t="s">
        <v>34</v>
      </c>
      <c r="AX235" s="13" t="s">
        <v>76</v>
      </c>
      <c r="AY235" s="245" t="s">
        <v>124</v>
      </c>
    </row>
    <row r="236" s="14" customFormat="1">
      <c r="A236" s="14"/>
      <c r="B236" s="246"/>
      <c r="C236" s="247"/>
      <c r="D236" s="237" t="s">
        <v>135</v>
      </c>
      <c r="E236" s="248" t="s">
        <v>1</v>
      </c>
      <c r="F236" s="249" t="s">
        <v>84</v>
      </c>
      <c r="G236" s="247"/>
      <c r="H236" s="250">
        <v>1</v>
      </c>
      <c r="I236" s="251"/>
      <c r="J236" s="247"/>
      <c r="K236" s="247"/>
      <c r="L236" s="252"/>
      <c r="M236" s="253"/>
      <c r="N236" s="254"/>
      <c r="O236" s="254"/>
      <c r="P236" s="254"/>
      <c r="Q236" s="254"/>
      <c r="R236" s="254"/>
      <c r="S236" s="254"/>
      <c r="T236" s="25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6" t="s">
        <v>135</v>
      </c>
      <c r="AU236" s="256" t="s">
        <v>84</v>
      </c>
      <c r="AV236" s="14" t="s">
        <v>86</v>
      </c>
      <c r="AW236" s="14" t="s">
        <v>34</v>
      </c>
      <c r="AX236" s="14" t="s">
        <v>84</v>
      </c>
      <c r="AY236" s="256" t="s">
        <v>124</v>
      </c>
    </row>
    <row r="237" s="2" customFormat="1" ht="26.4" customHeight="1">
      <c r="A237" s="37"/>
      <c r="B237" s="38"/>
      <c r="C237" s="217" t="s">
        <v>200</v>
      </c>
      <c r="D237" s="217" t="s">
        <v>126</v>
      </c>
      <c r="E237" s="218" t="s">
        <v>541</v>
      </c>
      <c r="F237" s="219" t="s">
        <v>542</v>
      </c>
      <c r="G237" s="220" t="s">
        <v>475</v>
      </c>
      <c r="H237" s="221">
        <v>1</v>
      </c>
      <c r="I237" s="222"/>
      <c r="J237" s="223">
        <f>ROUND(I237*H237,2)</f>
        <v>0</v>
      </c>
      <c r="K237" s="219" t="s">
        <v>1</v>
      </c>
      <c r="L237" s="43"/>
      <c r="M237" s="224" t="s">
        <v>1</v>
      </c>
      <c r="N237" s="225" t="s">
        <v>41</v>
      </c>
      <c r="O237" s="90"/>
      <c r="P237" s="226">
        <f>O237*H237</f>
        <v>0</v>
      </c>
      <c r="Q237" s="226">
        <v>0</v>
      </c>
      <c r="R237" s="226">
        <f>Q237*H237</f>
        <v>0</v>
      </c>
      <c r="S237" s="226">
        <v>0</v>
      </c>
      <c r="T237" s="227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8" t="s">
        <v>131</v>
      </c>
      <c r="AT237" s="228" t="s">
        <v>126</v>
      </c>
      <c r="AU237" s="228" t="s">
        <v>84</v>
      </c>
      <c r="AY237" s="16" t="s">
        <v>124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6" t="s">
        <v>84</v>
      </c>
      <c r="BK237" s="229">
        <f>ROUND(I237*H237,2)</f>
        <v>0</v>
      </c>
      <c r="BL237" s="16" t="s">
        <v>131</v>
      </c>
      <c r="BM237" s="228" t="s">
        <v>543</v>
      </c>
    </row>
    <row r="238" s="13" customFormat="1">
      <c r="A238" s="13"/>
      <c r="B238" s="235"/>
      <c r="C238" s="236"/>
      <c r="D238" s="237" t="s">
        <v>135</v>
      </c>
      <c r="E238" s="238" t="s">
        <v>1</v>
      </c>
      <c r="F238" s="239" t="s">
        <v>522</v>
      </c>
      <c r="G238" s="236"/>
      <c r="H238" s="238" t="s">
        <v>1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5" t="s">
        <v>135</v>
      </c>
      <c r="AU238" s="245" t="s">
        <v>84</v>
      </c>
      <c r="AV238" s="13" t="s">
        <v>84</v>
      </c>
      <c r="AW238" s="13" t="s">
        <v>34</v>
      </c>
      <c r="AX238" s="13" t="s">
        <v>76</v>
      </c>
      <c r="AY238" s="245" t="s">
        <v>124</v>
      </c>
    </row>
    <row r="239" s="13" customFormat="1">
      <c r="A239" s="13"/>
      <c r="B239" s="235"/>
      <c r="C239" s="236"/>
      <c r="D239" s="237" t="s">
        <v>135</v>
      </c>
      <c r="E239" s="238" t="s">
        <v>1</v>
      </c>
      <c r="F239" s="239" t="s">
        <v>137</v>
      </c>
      <c r="G239" s="236"/>
      <c r="H239" s="238" t="s">
        <v>1</v>
      </c>
      <c r="I239" s="240"/>
      <c r="J239" s="236"/>
      <c r="K239" s="236"/>
      <c r="L239" s="241"/>
      <c r="M239" s="242"/>
      <c r="N239" s="243"/>
      <c r="O239" s="243"/>
      <c r="P239" s="243"/>
      <c r="Q239" s="243"/>
      <c r="R239" s="243"/>
      <c r="S239" s="243"/>
      <c r="T239" s="24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5" t="s">
        <v>135</v>
      </c>
      <c r="AU239" s="245" t="s">
        <v>84</v>
      </c>
      <c r="AV239" s="13" t="s">
        <v>84</v>
      </c>
      <c r="AW239" s="13" t="s">
        <v>34</v>
      </c>
      <c r="AX239" s="13" t="s">
        <v>76</v>
      </c>
      <c r="AY239" s="245" t="s">
        <v>124</v>
      </c>
    </row>
    <row r="240" s="13" customFormat="1">
      <c r="A240" s="13"/>
      <c r="B240" s="235"/>
      <c r="C240" s="236"/>
      <c r="D240" s="237" t="s">
        <v>135</v>
      </c>
      <c r="E240" s="238" t="s">
        <v>1</v>
      </c>
      <c r="F240" s="239" t="s">
        <v>544</v>
      </c>
      <c r="G240" s="236"/>
      <c r="H240" s="238" t="s">
        <v>1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135</v>
      </c>
      <c r="AU240" s="245" t="s">
        <v>84</v>
      </c>
      <c r="AV240" s="13" t="s">
        <v>84</v>
      </c>
      <c r="AW240" s="13" t="s">
        <v>34</v>
      </c>
      <c r="AX240" s="13" t="s">
        <v>76</v>
      </c>
      <c r="AY240" s="245" t="s">
        <v>124</v>
      </c>
    </row>
    <row r="241" s="13" customFormat="1">
      <c r="A241" s="13"/>
      <c r="B241" s="235"/>
      <c r="C241" s="236"/>
      <c r="D241" s="237" t="s">
        <v>135</v>
      </c>
      <c r="E241" s="238" t="s">
        <v>1</v>
      </c>
      <c r="F241" s="239" t="s">
        <v>545</v>
      </c>
      <c r="G241" s="236"/>
      <c r="H241" s="238" t="s">
        <v>1</v>
      </c>
      <c r="I241" s="240"/>
      <c r="J241" s="236"/>
      <c r="K241" s="236"/>
      <c r="L241" s="241"/>
      <c r="M241" s="242"/>
      <c r="N241" s="243"/>
      <c r="O241" s="243"/>
      <c r="P241" s="243"/>
      <c r="Q241" s="243"/>
      <c r="R241" s="243"/>
      <c r="S241" s="243"/>
      <c r="T241" s="24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5" t="s">
        <v>135</v>
      </c>
      <c r="AU241" s="245" t="s">
        <v>84</v>
      </c>
      <c r="AV241" s="13" t="s">
        <v>84</v>
      </c>
      <c r="AW241" s="13" t="s">
        <v>34</v>
      </c>
      <c r="AX241" s="13" t="s">
        <v>76</v>
      </c>
      <c r="AY241" s="245" t="s">
        <v>124</v>
      </c>
    </row>
    <row r="242" s="14" customFormat="1">
      <c r="A242" s="14"/>
      <c r="B242" s="246"/>
      <c r="C242" s="247"/>
      <c r="D242" s="237" t="s">
        <v>135</v>
      </c>
      <c r="E242" s="248" t="s">
        <v>1</v>
      </c>
      <c r="F242" s="249" t="s">
        <v>84</v>
      </c>
      <c r="G242" s="247"/>
      <c r="H242" s="250">
        <v>1</v>
      </c>
      <c r="I242" s="251"/>
      <c r="J242" s="247"/>
      <c r="K242" s="247"/>
      <c r="L242" s="252"/>
      <c r="M242" s="253"/>
      <c r="N242" s="254"/>
      <c r="O242" s="254"/>
      <c r="P242" s="254"/>
      <c r="Q242" s="254"/>
      <c r="R242" s="254"/>
      <c r="S242" s="254"/>
      <c r="T242" s="25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6" t="s">
        <v>135</v>
      </c>
      <c r="AU242" s="256" t="s">
        <v>84</v>
      </c>
      <c r="AV242" s="14" t="s">
        <v>86</v>
      </c>
      <c r="AW242" s="14" t="s">
        <v>34</v>
      </c>
      <c r="AX242" s="14" t="s">
        <v>84</v>
      </c>
      <c r="AY242" s="256" t="s">
        <v>124</v>
      </c>
    </row>
    <row r="243" s="2" customFormat="1" ht="26.4" customHeight="1">
      <c r="A243" s="37"/>
      <c r="B243" s="38"/>
      <c r="C243" s="217" t="s">
        <v>8</v>
      </c>
      <c r="D243" s="217" t="s">
        <v>126</v>
      </c>
      <c r="E243" s="218" t="s">
        <v>546</v>
      </c>
      <c r="F243" s="219" t="s">
        <v>547</v>
      </c>
      <c r="G243" s="220" t="s">
        <v>548</v>
      </c>
      <c r="H243" s="221">
        <v>1</v>
      </c>
      <c r="I243" s="222"/>
      <c r="J243" s="223">
        <f>ROUND(I243*H243,2)</f>
        <v>0</v>
      </c>
      <c r="K243" s="219" t="s">
        <v>130</v>
      </c>
      <c r="L243" s="43"/>
      <c r="M243" s="224" t="s">
        <v>1</v>
      </c>
      <c r="N243" s="225" t="s">
        <v>41</v>
      </c>
      <c r="O243" s="90"/>
      <c r="P243" s="226">
        <f>O243*H243</f>
        <v>0</v>
      </c>
      <c r="Q243" s="226">
        <v>0</v>
      </c>
      <c r="R243" s="226">
        <f>Q243*H243</f>
        <v>0</v>
      </c>
      <c r="S243" s="226">
        <v>0</v>
      </c>
      <c r="T243" s="227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8" t="s">
        <v>444</v>
      </c>
      <c r="AT243" s="228" t="s">
        <v>126</v>
      </c>
      <c r="AU243" s="228" t="s">
        <v>84</v>
      </c>
      <c r="AY243" s="16" t="s">
        <v>124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6" t="s">
        <v>84</v>
      </c>
      <c r="BK243" s="229">
        <f>ROUND(I243*H243,2)</f>
        <v>0</v>
      </c>
      <c r="BL243" s="16" t="s">
        <v>444</v>
      </c>
      <c r="BM243" s="228" t="s">
        <v>549</v>
      </c>
    </row>
    <row r="244" s="2" customFormat="1">
      <c r="A244" s="37"/>
      <c r="B244" s="38"/>
      <c r="C244" s="39"/>
      <c r="D244" s="230" t="s">
        <v>133</v>
      </c>
      <c r="E244" s="39"/>
      <c r="F244" s="231" t="s">
        <v>550</v>
      </c>
      <c r="G244" s="39"/>
      <c r="H244" s="39"/>
      <c r="I244" s="232"/>
      <c r="J244" s="39"/>
      <c r="K244" s="39"/>
      <c r="L244" s="43"/>
      <c r="M244" s="233"/>
      <c r="N244" s="234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133</v>
      </c>
      <c r="AU244" s="16" t="s">
        <v>84</v>
      </c>
    </row>
    <row r="245" s="13" customFormat="1">
      <c r="A245" s="13"/>
      <c r="B245" s="235"/>
      <c r="C245" s="236"/>
      <c r="D245" s="237" t="s">
        <v>135</v>
      </c>
      <c r="E245" s="238" t="s">
        <v>1</v>
      </c>
      <c r="F245" s="239" t="s">
        <v>551</v>
      </c>
      <c r="G245" s="236"/>
      <c r="H245" s="238" t="s">
        <v>1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5" t="s">
        <v>135</v>
      </c>
      <c r="AU245" s="245" t="s">
        <v>84</v>
      </c>
      <c r="AV245" s="13" t="s">
        <v>84</v>
      </c>
      <c r="AW245" s="13" t="s">
        <v>34</v>
      </c>
      <c r="AX245" s="13" t="s">
        <v>76</v>
      </c>
      <c r="AY245" s="245" t="s">
        <v>124</v>
      </c>
    </row>
    <row r="246" s="13" customFormat="1">
      <c r="A246" s="13"/>
      <c r="B246" s="235"/>
      <c r="C246" s="236"/>
      <c r="D246" s="237" t="s">
        <v>135</v>
      </c>
      <c r="E246" s="238" t="s">
        <v>1</v>
      </c>
      <c r="F246" s="239" t="s">
        <v>552</v>
      </c>
      <c r="G246" s="236"/>
      <c r="H246" s="238" t="s">
        <v>1</v>
      </c>
      <c r="I246" s="240"/>
      <c r="J246" s="236"/>
      <c r="K246" s="236"/>
      <c r="L246" s="241"/>
      <c r="M246" s="242"/>
      <c r="N246" s="243"/>
      <c r="O246" s="243"/>
      <c r="P246" s="243"/>
      <c r="Q246" s="243"/>
      <c r="R246" s="243"/>
      <c r="S246" s="243"/>
      <c r="T246" s="24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5" t="s">
        <v>135</v>
      </c>
      <c r="AU246" s="245" t="s">
        <v>84</v>
      </c>
      <c r="AV246" s="13" t="s">
        <v>84</v>
      </c>
      <c r="AW246" s="13" t="s">
        <v>34</v>
      </c>
      <c r="AX246" s="13" t="s">
        <v>76</v>
      </c>
      <c r="AY246" s="245" t="s">
        <v>124</v>
      </c>
    </row>
    <row r="247" s="13" customFormat="1">
      <c r="A247" s="13"/>
      <c r="B247" s="235"/>
      <c r="C247" s="236"/>
      <c r="D247" s="237" t="s">
        <v>135</v>
      </c>
      <c r="E247" s="238" t="s">
        <v>1</v>
      </c>
      <c r="F247" s="239" t="s">
        <v>553</v>
      </c>
      <c r="G247" s="236"/>
      <c r="H247" s="238" t="s">
        <v>1</v>
      </c>
      <c r="I247" s="240"/>
      <c r="J247" s="236"/>
      <c r="K247" s="236"/>
      <c r="L247" s="241"/>
      <c r="M247" s="242"/>
      <c r="N247" s="243"/>
      <c r="O247" s="243"/>
      <c r="P247" s="243"/>
      <c r="Q247" s="243"/>
      <c r="R247" s="243"/>
      <c r="S247" s="243"/>
      <c r="T247" s="24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5" t="s">
        <v>135</v>
      </c>
      <c r="AU247" s="245" t="s">
        <v>84</v>
      </c>
      <c r="AV247" s="13" t="s">
        <v>84</v>
      </c>
      <c r="AW247" s="13" t="s">
        <v>34</v>
      </c>
      <c r="AX247" s="13" t="s">
        <v>76</v>
      </c>
      <c r="AY247" s="245" t="s">
        <v>124</v>
      </c>
    </row>
    <row r="248" s="13" customFormat="1">
      <c r="A248" s="13"/>
      <c r="B248" s="235"/>
      <c r="C248" s="236"/>
      <c r="D248" s="237" t="s">
        <v>135</v>
      </c>
      <c r="E248" s="238" t="s">
        <v>1</v>
      </c>
      <c r="F248" s="239" t="s">
        <v>554</v>
      </c>
      <c r="G248" s="236"/>
      <c r="H248" s="238" t="s">
        <v>1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5" t="s">
        <v>135</v>
      </c>
      <c r="AU248" s="245" t="s">
        <v>84</v>
      </c>
      <c r="AV248" s="13" t="s">
        <v>84</v>
      </c>
      <c r="AW248" s="13" t="s">
        <v>34</v>
      </c>
      <c r="AX248" s="13" t="s">
        <v>76</v>
      </c>
      <c r="AY248" s="245" t="s">
        <v>124</v>
      </c>
    </row>
    <row r="249" s="14" customFormat="1">
      <c r="A249" s="14"/>
      <c r="B249" s="246"/>
      <c r="C249" s="247"/>
      <c r="D249" s="237" t="s">
        <v>135</v>
      </c>
      <c r="E249" s="248" t="s">
        <v>1</v>
      </c>
      <c r="F249" s="249" t="s">
        <v>84</v>
      </c>
      <c r="G249" s="247"/>
      <c r="H249" s="250">
        <v>1</v>
      </c>
      <c r="I249" s="251"/>
      <c r="J249" s="247"/>
      <c r="K249" s="247"/>
      <c r="L249" s="252"/>
      <c r="M249" s="253"/>
      <c r="N249" s="254"/>
      <c r="O249" s="254"/>
      <c r="P249" s="254"/>
      <c r="Q249" s="254"/>
      <c r="R249" s="254"/>
      <c r="S249" s="254"/>
      <c r="T249" s="25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6" t="s">
        <v>135</v>
      </c>
      <c r="AU249" s="256" t="s">
        <v>84</v>
      </c>
      <c r="AV249" s="14" t="s">
        <v>86</v>
      </c>
      <c r="AW249" s="14" t="s">
        <v>34</v>
      </c>
      <c r="AX249" s="14" t="s">
        <v>84</v>
      </c>
      <c r="AY249" s="256" t="s">
        <v>124</v>
      </c>
    </row>
    <row r="250" s="2" customFormat="1" ht="26.4" customHeight="1">
      <c r="A250" s="37"/>
      <c r="B250" s="38"/>
      <c r="C250" s="217" t="s">
        <v>214</v>
      </c>
      <c r="D250" s="217" t="s">
        <v>126</v>
      </c>
      <c r="E250" s="218" t="s">
        <v>555</v>
      </c>
      <c r="F250" s="219" t="s">
        <v>556</v>
      </c>
      <c r="G250" s="220" t="s">
        <v>443</v>
      </c>
      <c r="H250" s="221">
        <v>1</v>
      </c>
      <c r="I250" s="222"/>
      <c r="J250" s="223">
        <f>ROUND(I250*H250,2)</f>
        <v>0</v>
      </c>
      <c r="K250" s="219" t="s">
        <v>130</v>
      </c>
      <c r="L250" s="43"/>
      <c r="M250" s="224" t="s">
        <v>1</v>
      </c>
      <c r="N250" s="225" t="s">
        <v>41</v>
      </c>
      <c r="O250" s="90"/>
      <c r="P250" s="226">
        <f>O250*H250</f>
        <v>0</v>
      </c>
      <c r="Q250" s="226">
        <v>0</v>
      </c>
      <c r="R250" s="226">
        <f>Q250*H250</f>
        <v>0</v>
      </c>
      <c r="S250" s="226">
        <v>0</v>
      </c>
      <c r="T250" s="227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8" t="s">
        <v>444</v>
      </c>
      <c r="AT250" s="228" t="s">
        <v>126</v>
      </c>
      <c r="AU250" s="228" t="s">
        <v>84</v>
      </c>
      <c r="AY250" s="16" t="s">
        <v>124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6" t="s">
        <v>84</v>
      </c>
      <c r="BK250" s="229">
        <f>ROUND(I250*H250,2)</f>
        <v>0</v>
      </c>
      <c r="BL250" s="16" t="s">
        <v>444</v>
      </c>
      <c r="BM250" s="228" t="s">
        <v>557</v>
      </c>
    </row>
    <row r="251" s="2" customFormat="1">
      <c r="A251" s="37"/>
      <c r="B251" s="38"/>
      <c r="C251" s="39"/>
      <c r="D251" s="230" t="s">
        <v>133</v>
      </c>
      <c r="E251" s="39"/>
      <c r="F251" s="231" t="s">
        <v>558</v>
      </c>
      <c r="G251" s="39"/>
      <c r="H251" s="39"/>
      <c r="I251" s="232"/>
      <c r="J251" s="39"/>
      <c r="K251" s="39"/>
      <c r="L251" s="43"/>
      <c r="M251" s="233"/>
      <c r="N251" s="234"/>
      <c r="O251" s="90"/>
      <c r="P251" s="90"/>
      <c r="Q251" s="90"/>
      <c r="R251" s="90"/>
      <c r="S251" s="90"/>
      <c r="T251" s="91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133</v>
      </c>
      <c r="AU251" s="16" t="s">
        <v>84</v>
      </c>
    </row>
    <row r="252" s="13" customFormat="1">
      <c r="A252" s="13"/>
      <c r="B252" s="235"/>
      <c r="C252" s="236"/>
      <c r="D252" s="237" t="s">
        <v>135</v>
      </c>
      <c r="E252" s="238" t="s">
        <v>1</v>
      </c>
      <c r="F252" s="239" t="s">
        <v>551</v>
      </c>
      <c r="G252" s="236"/>
      <c r="H252" s="238" t="s">
        <v>1</v>
      </c>
      <c r="I252" s="240"/>
      <c r="J252" s="236"/>
      <c r="K252" s="236"/>
      <c r="L252" s="241"/>
      <c r="M252" s="242"/>
      <c r="N252" s="243"/>
      <c r="O252" s="243"/>
      <c r="P252" s="243"/>
      <c r="Q252" s="243"/>
      <c r="R252" s="243"/>
      <c r="S252" s="243"/>
      <c r="T252" s="24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5" t="s">
        <v>135</v>
      </c>
      <c r="AU252" s="245" t="s">
        <v>84</v>
      </c>
      <c r="AV252" s="13" t="s">
        <v>84</v>
      </c>
      <c r="AW252" s="13" t="s">
        <v>34</v>
      </c>
      <c r="AX252" s="13" t="s">
        <v>76</v>
      </c>
      <c r="AY252" s="245" t="s">
        <v>124</v>
      </c>
    </row>
    <row r="253" s="13" customFormat="1">
      <c r="A253" s="13"/>
      <c r="B253" s="235"/>
      <c r="C253" s="236"/>
      <c r="D253" s="237" t="s">
        <v>135</v>
      </c>
      <c r="E253" s="238" t="s">
        <v>1</v>
      </c>
      <c r="F253" s="239" t="s">
        <v>559</v>
      </c>
      <c r="G253" s="236"/>
      <c r="H253" s="238" t="s">
        <v>1</v>
      </c>
      <c r="I253" s="240"/>
      <c r="J253" s="236"/>
      <c r="K253" s="236"/>
      <c r="L253" s="241"/>
      <c r="M253" s="242"/>
      <c r="N253" s="243"/>
      <c r="O253" s="243"/>
      <c r="P253" s="243"/>
      <c r="Q253" s="243"/>
      <c r="R253" s="243"/>
      <c r="S253" s="243"/>
      <c r="T253" s="24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5" t="s">
        <v>135</v>
      </c>
      <c r="AU253" s="245" t="s">
        <v>84</v>
      </c>
      <c r="AV253" s="13" t="s">
        <v>84</v>
      </c>
      <c r="AW253" s="13" t="s">
        <v>34</v>
      </c>
      <c r="AX253" s="13" t="s">
        <v>76</v>
      </c>
      <c r="AY253" s="245" t="s">
        <v>124</v>
      </c>
    </row>
    <row r="254" s="13" customFormat="1">
      <c r="A254" s="13"/>
      <c r="B254" s="235"/>
      <c r="C254" s="236"/>
      <c r="D254" s="237" t="s">
        <v>135</v>
      </c>
      <c r="E254" s="238" t="s">
        <v>1</v>
      </c>
      <c r="F254" s="239" t="s">
        <v>560</v>
      </c>
      <c r="G254" s="236"/>
      <c r="H254" s="238" t="s">
        <v>1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5" t="s">
        <v>135</v>
      </c>
      <c r="AU254" s="245" t="s">
        <v>84</v>
      </c>
      <c r="AV254" s="13" t="s">
        <v>84</v>
      </c>
      <c r="AW254" s="13" t="s">
        <v>34</v>
      </c>
      <c r="AX254" s="13" t="s">
        <v>76</v>
      </c>
      <c r="AY254" s="245" t="s">
        <v>124</v>
      </c>
    </row>
    <row r="255" s="13" customFormat="1">
      <c r="A255" s="13"/>
      <c r="B255" s="235"/>
      <c r="C255" s="236"/>
      <c r="D255" s="237" t="s">
        <v>135</v>
      </c>
      <c r="E255" s="238" t="s">
        <v>1</v>
      </c>
      <c r="F255" s="239" t="s">
        <v>561</v>
      </c>
      <c r="G255" s="236"/>
      <c r="H255" s="238" t="s">
        <v>1</v>
      </c>
      <c r="I255" s="240"/>
      <c r="J255" s="236"/>
      <c r="K255" s="236"/>
      <c r="L255" s="241"/>
      <c r="M255" s="242"/>
      <c r="N255" s="243"/>
      <c r="O255" s="243"/>
      <c r="P255" s="243"/>
      <c r="Q255" s="243"/>
      <c r="R255" s="243"/>
      <c r="S255" s="243"/>
      <c r="T255" s="24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5" t="s">
        <v>135</v>
      </c>
      <c r="AU255" s="245" t="s">
        <v>84</v>
      </c>
      <c r="AV255" s="13" t="s">
        <v>84</v>
      </c>
      <c r="AW255" s="13" t="s">
        <v>34</v>
      </c>
      <c r="AX255" s="13" t="s">
        <v>76</v>
      </c>
      <c r="AY255" s="245" t="s">
        <v>124</v>
      </c>
    </row>
    <row r="256" s="13" customFormat="1">
      <c r="A256" s="13"/>
      <c r="B256" s="235"/>
      <c r="C256" s="236"/>
      <c r="D256" s="237" t="s">
        <v>135</v>
      </c>
      <c r="E256" s="238" t="s">
        <v>1</v>
      </c>
      <c r="F256" s="239" t="s">
        <v>562</v>
      </c>
      <c r="G256" s="236"/>
      <c r="H256" s="238" t="s">
        <v>1</v>
      </c>
      <c r="I256" s="240"/>
      <c r="J256" s="236"/>
      <c r="K256" s="236"/>
      <c r="L256" s="241"/>
      <c r="M256" s="242"/>
      <c r="N256" s="243"/>
      <c r="O256" s="243"/>
      <c r="P256" s="243"/>
      <c r="Q256" s="243"/>
      <c r="R256" s="243"/>
      <c r="S256" s="243"/>
      <c r="T256" s="24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5" t="s">
        <v>135</v>
      </c>
      <c r="AU256" s="245" t="s">
        <v>84</v>
      </c>
      <c r="AV256" s="13" t="s">
        <v>84</v>
      </c>
      <c r="AW256" s="13" t="s">
        <v>34</v>
      </c>
      <c r="AX256" s="13" t="s">
        <v>76</v>
      </c>
      <c r="AY256" s="245" t="s">
        <v>124</v>
      </c>
    </row>
    <row r="257" s="14" customFormat="1">
      <c r="A257" s="14"/>
      <c r="B257" s="246"/>
      <c r="C257" s="247"/>
      <c r="D257" s="237" t="s">
        <v>135</v>
      </c>
      <c r="E257" s="248" t="s">
        <v>1</v>
      </c>
      <c r="F257" s="249" t="s">
        <v>84</v>
      </c>
      <c r="G257" s="247"/>
      <c r="H257" s="250">
        <v>1</v>
      </c>
      <c r="I257" s="251"/>
      <c r="J257" s="247"/>
      <c r="K257" s="247"/>
      <c r="L257" s="252"/>
      <c r="M257" s="253"/>
      <c r="N257" s="254"/>
      <c r="O257" s="254"/>
      <c r="P257" s="254"/>
      <c r="Q257" s="254"/>
      <c r="R257" s="254"/>
      <c r="S257" s="254"/>
      <c r="T257" s="25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6" t="s">
        <v>135</v>
      </c>
      <c r="AU257" s="256" t="s">
        <v>84</v>
      </c>
      <c r="AV257" s="14" t="s">
        <v>86</v>
      </c>
      <c r="AW257" s="14" t="s">
        <v>34</v>
      </c>
      <c r="AX257" s="14" t="s">
        <v>84</v>
      </c>
      <c r="AY257" s="256" t="s">
        <v>124</v>
      </c>
    </row>
    <row r="258" s="2" customFormat="1" ht="26.4" customHeight="1">
      <c r="A258" s="37"/>
      <c r="B258" s="38"/>
      <c r="C258" s="217" t="s">
        <v>221</v>
      </c>
      <c r="D258" s="217" t="s">
        <v>126</v>
      </c>
      <c r="E258" s="218" t="s">
        <v>563</v>
      </c>
      <c r="F258" s="219" t="s">
        <v>564</v>
      </c>
      <c r="G258" s="220" t="s">
        <v>443</v>
      </c>
      <c r="H258" s="221">
        <v>1</v>
      </c>
      <c r="I258" s="222"/>
      <c r="J258" s="223">
        <f>ROUND(I258*H258,2)</f>
        <v>0</v>
      </c>
      <c r="K258" s="219" t="s">
        <v>1</v>
      </c>
      <c r="L258" s="43"/>
      <c r="M258" s="224" t="s">
        <v>1</v>
      </c>
      <c r="N258" s="225" t="s">
        <v>41</v>
      </c>
      <c r="O258" s="90"/>
      <c r="P258" s="226">
        <f>O258*H258</f>
        <v>0</v>
      </c>
      <c r="Q258" s="226">
        <v>0</v>
      </c>
      <c r="R258" s="226">
        <f>Q258*H258</f>
        <v>0</v>
      </c>
      <c r="S258" s="226">
        <v>0</v>
      </c>
      <c r="T258" s="227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8" t="s">
        <v>444</v>
      </c>
      <c r="AT258" s="228" t="s">
        <v>126</v>
      </c>
      <c r="AU258" s="228" t="s">
        <v>84</v>
      </c>
      <c r="AY258" s="16" t="s">
        <v>124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16" t="s">
        <v>84</v>
      </c>
      <c r="BK258" s="229">
        <f>ROUND(I258*H258,2)</f>
        <v>0</v>
      </c>
      <c r="BL258" s="16" t="s">
        <v>444</v>
      </c>
      <c r="BM258" s="228" t="s">
        <v>565</v>
      </c>
    </row>
    <row r="259" s="13" customFormat="1">
      <c r="A259" s="13"/>
      <c r="B259" s="235"/>
      <c r="C259" s="236"/>
      <c r="D259" s="237" t="s">
        <v>135</v>
      </c>
      <c r="E259" s="238" t="s">
        <v>1</v>
      </c>
      <c r="F259" s="239" t="s">
        <v>566</v>
      </c>
      <c r="G259" s="236"/>
      <c r="H259" s="238" t="s">
        <v>1</v>
      </c>
      <c r="I259" s="240"/>
      <c r="J259" s="236"/>
      <c r="K259" s="236"/>
      <c r="L259" s="241"/>
      <c r="M259" s="242"/>
      <c r="N259" s="243"/>
      <c r="O259" s="243"/>
      <c r="P259" s="243"/>
      <c r="Q259" s="243"/>
      <c r="R259" s="243"/>
      <c r="S259" s="243"/>
      <c r="T259" s="24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5" t="s">
        <v>135</v>
      </c>
      <c r="AU259" s="245" t="s">
        <v>84</v>
      </c>
      <c r="AV259" s="13" t="s">
        <v>84</v>
      </c>
      <c r="AW259" s="13" t="s">
        <v>34</v>
      </c>
      <c r="AX259" s="13" t="s">
        <v>76</v>
      </c>
      <c r="AY259" s="245" t="s">
        <v>124</v>
      </c>
    </row>
    <row r="260" s="14" customFormat="1">
      <c r="A260" s="14"/>
      <c r="B260" s="246"/>
      <c r="C260" s="247"/>
      <c r="D260" s="237" t="s">
        <v>135</v>
      </c>
      <c r="E260" s="248" t="s">
        <v>1</v>
      </c>
      <c r="F260" s="249" t="s">
        <v>84</v>
      </c>
      <c r="G260" s="247"/>
      <c r="H260" s="250">
        <v>1</v>
      </c>
      <c r="I260" s="251"/>
      <c r="J260" s="247"/>
      <c r="K260" s="247"/>
      <c r="L260" s="252"/>
      <c r="M260" s="253"/>
      <c r="N260" s="254"/>
      <c r="O260" s="254"/>
      <c r="P260" s="254"/>
      <c r="Q260" s="254"/>
      <c r="R260" s="254"/>
      <c r="S260" s="254"/>
      <c r="T260" s="25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6" t="s">
        <v>135</v>
      </c>
      <c r="AU260" s="256" t="s">
        <v>84</v>
      </c>
      <c r="AV260" s="14" t="s">
        <v>86</v>
      </c>
      <c r="AW260" s="14" t="s">
        <v>34</v>
      </c>
      <c r="AX260" s="14" t="s">
        <v>84</v>
      </c>
      <c r="AY260" s="256" t="s">
        <v>124</v>
      </c>
    </row>
    <row r="261" s="2" customFormat="1" ht="26.4" customHeight="1">
      <c r="A261" s="37"/>
      <c r="B261" s="38"/>
      <c r="C261" s="217" t="s">
        <v>226</v>
      </c>
      <c r="D261" s="217" t="s">
        <v>126</v>
      </c>
      <c r="E261" s="218" t="s">
        <v>567</v>
      </c>
      <c r="F261" s="219" t="s">
        <v>568</v>
      </c>
      <c r="G261" s="220" t="s">
        <v>443</v>
      </c>
      <c r="H261" s="221">
        <v>1</v>
      </c>
      <c r="I261" s="222"/>
      <c r="J261" s="223">
        <f>ROUND(I261*H261,2)</f>
        <v>0</v>
      </c>
      <c r="K261" s="219" t="s">
        <v>1</v>
      </c>
      <c r="L261" s="43"/>
      <c r="M261" s="224" t="s">
        <v>1</v>
      </c>
      <c r="N261" s="225" t="s">
        <v>41</v>
      </c>
      <c r="O261" s="90"/>
      <c r="P261" s="226">
        <f>O261*H261</f>
        <v>0</v>
      </c>
      <c r="Q261" s="226">
        <v>0</v>
      </c>
      <c r="R261" s="226">
        <f>Q261*H261</f>
        <v>0</v>
      </c>
      <c r="S261" s="226">
        <v>0</v>
      </c>
      <c r="T261" s="227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28" t="s">
        <v>444</v>
      </c>
      <c r="AT261" s="228" t="s">
        <v>126</v>
      </c>
      <c r="AU261" s="228" t="s">
        <v>84</v>
      </c>
      <c r="AY261" s="16" t="s">
        <v>124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16" t="s">
        <v>84</v>
      </c>
      <c r="BK261" s="229">
        <f>ROUND(I261*H261,2)</f>
        <v>0</v>
      </c>
      <c r="BL261" s="16" t="s">
        <v>444</v>
      </c>
      <c r="BM261" s="228" t="s">
        <v>569</v>
      </c>
    </row>
    <row r="262" s="13" customFormat="1">
      <c r="A262" s="13"/>
      <c r="B262" s="235"/>
      <c r="C262" s="236"/>
      <c r="D262" s="237" t="s">
        <v>135</v>
      </c>
      <c r="E262" s="238" t="s">
        <v>1</v>
      </c>
      <c r="F262" s="239" t="s">
        <v>570</v>
      </c>
      <c r="G262" s="236"/>
      <c r="H262" s="238" t="s">
        <v>1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5" t="s">
        <v>135</v>
      </c>
      <c r="AU262" s="245" t="s">
        <v>84</v>
      </c>
      <c r="AV262" s="13" t="s">
        <v>84</v>
      </c>
      <c r="AW262" s="13" t="s">
        <v>34</v>
      </c>
      <c r="AX262" s="13" t="s">
        <v>76</v>
      </c>
      <c r="AY262" s="245" t="s">
        <v>124</v>
      </c>
    </row>
    <row r="263" s="13" customFormat="1">
      <c r="A263" s="13"/>
      <c r="B263" s="235"/>
      <c r="C263" s="236"/>
      <c r="D263" s="237" t="s">
        <v>135</v>
      </c>
      <c r="E263" s="238" t="s">
        <v>1</v>
      </c>
      <c r="F263" s="239" t="s">
        <v>571</v>
      </c>
      <c r="G263" s="236"/>
      <c r="H263" s="238" t="s">
        <v>1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5" t="s">
        <v>135</v>
      </c>
      <c r="AU263" s="245" t="s">
        <v>84</v>
      </c>
      <c r="AV263" s="13" t="s">
        <v>84</v>
      </c>
      <c r="AW263" s="13" t="s">
        <v>34</v>
      </c>
      <c r="AX263" s="13" t="s">
        <v>76</v>
      </c>
      <c r="AY263" s="245" t="s">
        <v>124</v>
      </c>
    </row>
    <row r="264" s="14" customFormat="1">
      <c r="A264" s="14"/>
      <c r="B264" s="246"/>
      <c r="C264" s="247"/>
      <c r="D264" s="237" t="s">
        <v>135</v>
      </c>
      <c r="E264" s="248" t="s">
        <v>1</v>
      </c>
      <c r="F264" s="249" t="s">
        <v>84</v>
      </c>
      <c r="G264" s="247"/>
      <c r="H264" s="250">
        <v>1</v>
      </c>
      <c r="I264" s="251"/>
      <c r="J264" s="247"/>
      <c r="K264" s="247"/>
      <c r="L264" s="252"/>
      <c r="M264" s="253"/>
      <c r="N264" s="254"/>
      <c r="O264" s="254"/>
      <c r="P264" s="254"/>
      <c r="Q264" s="254"/>
      <c r="R264" s="254"/>
      <c r="S264" s="254"/>
      <c r="T264" s="25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6" t="s">
        <v>135</v>
      </c>
      <c r="AU264" s="256" t="s">
        <v>84</v>
      </c>
      <c r="AV264" s="14" t="s">
        <v>86</v>
      </c>
      <c r="AW264" s="14" t="s">
        <v>34</v>
      </c>
      <c r="AX264" s="14" t="s">
        <v>84</v>
      </c>
      <c r="AY264" s="256" t="s">
        <v>124</v>
      </c>
    </row>
    <row r="265" s="12" customFormat="1" ht="25.92" customHeight="1">
      <c r="A265" s="12"/>
      <c r="B265" s="201"/>
      <c r="C265" s="202"/>
      <c r="D265" s="203" t="s">
        <v>75</v>
      </c>
      <c r="E265" s="204" t="s">
        <v>572</v>
      </c>
      <c r="F265" s="204" t="s">
        <v>573</v>
      </c>
      <c r="G265" s="202"/>
      <c r="H265" s="202"/>
      <c r="I265" s="205"/>
      <c r="J265" s="206">
        <f>BK265</f>
        <v>0</v>
      </c>
      <c r="K265" s="202"/>
      <c r="L265" s="207"/>
      <c r="M265" s="208"/>
      <c r="N265" s="209"/>
      <c r="O265" s="209"/>
      <c r="P265" s="210">
        <f>SUM(P266:P310)</f>
        <v>0</v>
      </c>
      <c r="Q265" s="209"/>
      <c r="R265" s="210">
        <f>SUM(R266:R310)</f>
        <v>0</v>
      </c>
      <c r="S265" s="209"/>
      <c r="T265" s="211">
        <f>SUM(T266:T310)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12" t="s">
        <v>160</v>
      </c>
      <c r="AT265" s="213" t="s">
        <v>75</v>
      </c>
      <c r="AU265" s="213" t="s">
        <v>76</v>
      </c>
      <c r="AY265" s="212" t="s">
        <v>124</v>
      </c>
      <c r="BK265" s="214">
        <f>SUM(BK266:BK310)</f>
        <v>0</v>
      </c>
    </row>
    <row r="266" s="2" customFormat="1" ht="26.4" customHeight="1">
      <c r="A266" s="37"/>
      <c r="B266" s="38"/>
      <c r="C266" s="217" t="s">
        <v>231</v>
      </c>
      <c r="D266" s="217" t="s">
        <v>126</v>
      </c>
      <c r="E266" s="218" t="s">
        <v>574</v>
      </c>
      <c r="F266" s="219" t="s">
        <v>575</v>
      </c>
      <c r="G266" s="220" t="s">
        <v>443</v>
      </c>
      <c r="H266" s="221">
        <v>1</v>
      </c>
      <c r="I266" s="222"/>
      <c r="J266" s="223">
        <f>ROUND(I266*H266,2)</f>
        <v>0</v>
      </c>
      <c r="K266" s="219" t="s">
        <v>130</v>
      </c>
      <c r="L266" s="43"/>
      <c r="M266" s="224" t="s">
        <v>1</v>
      </c>
      <c r="N266" s="225" t="s">
        <v>41</v>
      </c>
      <c r="O266" s="90"/>
      <c r="P266" s="226">
        <f>O266*H266</f>
        <v>0</v>
      </c>
      <c r="Q266" s="226">
        <v>0</v>
      </c>
      <c r="R266" s="226">
        <f>Q266*H266</f>
        <v>0</v>
      </c>
      <c r="S266" s="226">
        <v>0</v>
      </c>
      <c r="T266" s="227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8" t="s">
        <v>444</v>
      </c>
      <c r="AT266" s="228" t="s">
        <v>126</v>
      </c>
      <c r="AU266" s="228" t="s">
        <v>84</v>
      </c>
      <c r="AY266" s="16" t="s">
        <v>124</v>
      </c>
      <c r="BE266" s="229">
        <f>IF(N266="základní",J266,0)</f>
        <v>0</v>
      </c>
      <c r="BF266" s="229">
        <f>IF(N266="snížená",J266,0)</f>
        <v>0</v>
      </c>
      <c r="BG266" s="229">
        <f>IF(N266="zákl. přenesená",J266,0)</f>
        <v>0</v>
      </c>
      <c r="BH266" s="229">
        <f>IF(N266="sníž. přenesená",J266,0)</f>
        <v>0</v>
      </c>
      <c r="BI266" s="229">
        <f>IF(N266="nulová",J266,0)</f>
        <v>0</v>
      </c>
      <c r="BJ266" s="16" t="s">
        <v>84</v>
      </c>
      <c r="BK266" s="229">
        <f>ROUND(I266*H266,2)</f>
        <v>0</v>
      </c>
      <c r="BL266" s="16" t="s">
        <v>444</v>
      </c>
      <c r="BM266" s="228" t="s">
        <v>576</v>
      </c>
    </row>
    <row r="267" s="2" customFormat="1">
      <c r="A267" s="37"/>
      <c r="B267" s="38"/>
      <c r="C267" s="39"/>
      <c r="D267" s="230" t="s">
        <v>133</v>
      </c>
      <c r="E267" s="39"/>
      <c r="F267" s="231" t="s">
        <v>577</v>
      </c>
      <c r="G267" s="39"/>
      <c r="H267" s="39"/>
      <c r="I267" s="232"/>
      <c r="J267" s="39"/>
      <c r="K267" s="39"/>
      <c r="L267" s="43"/>
      <c r="M267" s="233"/>
      <c r="N267" s="234"/>
      <c r="O267" s="90"/>
      <c r="P267" s="90"/>
      <c r="Q267" s="90"/>
      <c r="R267" s="90"/>
      <c r="S267" s="90"/>
      <c r="T267" s="91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6" t="s">
        <v>133</v>
      </c>
      <c r="AU267" s="16" t="s">
        <v>84</v>
      </c>
    </row>
    <row r="268" s="13" customFormat="1">
      <c r="A268" s="13"/>
      <c r="B268" s="235"/>
      <c r="C268" s="236"/>
      <c r="D268" s="237" t="s">
        <v>135</v>
      </c>
      <c r="E268" s="238" t="s">
        <v>1</v>
      </c>
      <c r="F268" s="239" t="s">
        <v>578</v>
      </c>
      <c r="G268" s="236"/>
      <c r="H268" s="238" t="s">
        <v>1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5" t="s">
        <v>135</v>
      </c>
      <c r="AU268" s="245" t="s">
        <v>84</v>
      </c>
      <c r="AV268" s="13" t="s">
        <v>84</v>
      </c>
      <c r="AW268" s="13" t="s">
        <v>34</v>
      </c>
      <c r="AX268" s="13" t="s">
        <v>76</v>
      </c>
      <c r="AY268" s="245" t="s">
        <v>124</v>
      </c>
    </row>
    <row r="269" s="13" customFormat="1">
      <c r="A269" s="13"/>
      <c r="B269" s="235"/>
      <c r="C269" s="236"/>
      <c r="D269" s="237" t="s">
        <v>135</v>
      </c>
      <c r="E269" s="238" t="s">
        <v>1</v>
      </c>
      <c r="F269" s="239" t="s">
        <v>579</v>
      </c>
      <c r="G269" s="236"/>
      <c r="H269" s="238" t="s">
        <v>1</v>
      </c>
      <c r="I269" s="240"/>
      <c r="J269" s="236"/>
      <c r="K269" s="236"/>
      <c r="L269" s="241"/>
      <c r="M269" s="242"/>
      <c r="N269" s="243"/>
      <c r="O269" s="243"/>
      <c r="P269" s="243"/>
      <c r="Q269" s="243"/>
      <c r="R269" s="243"/>
      <c r="S269" s="243"/>
      <c r="T269" s="24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5" t="s">
        <v>135</v>
      </c>
      <c r="AU269" s="245" t="s">
        <v>84</v>
      </c>
      <c r="AV269" s="13" t="s">
        <v>84</v>
      </c>
      <c r="AW269" s="13" t="s">
        <v>34</v>
      </c>
      <c r="AX269" s="13" t="s">
        <v>76</v>
      </c>
      <c r="AY269" s="245" t="s">
        <v>124</v>
      </c>
    </row>
    <row r="270" s="13" customFormat="1">
      <c r="A270" s="13"/>
      <c r="B270" s="235"/>
      <c r="C270" s="236"/>
      <c r="D270" s="237" t="s">
        <v>135</v>
      </c>
      <c r="E270" s="238" t="s">
        <v>1</v>
      </c>
      <c r="F270" s="239" t="s">
        <v>580</v>
      </c>
      <c r="G270" s="236"/>
      <c r="H270" s="238" t="s">
        <v>1</v>
      </c>
      <c r="I270" s="240"/>
      <c r="J270" s="236"/>
      <c r="K270" s="236"/>
      <c r="L270" s="241"/>
      <c r="M270" s="242"/>
      <c r="N270" s="243"/>
      <c r="O270" s="243"/>
      <c r="P270" s="243"/>
      <c r="Q270" s="243"/>
      <c r="R270" s="243"/>
      <c r="S270" s="243"/>
      <c r="T270" s="24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5" t="s">
        <v>135</v>
      </c>
      <c r="AU270" s="245" t="s">
        <v>84</v>
      </c>
      <c r="AV270" s="13" t="s">
        <v>84</v>
      </c>
      <c r="AW270" s="13" t="s">
        <v>34</v>
      </c>
      <c r="AX270" s="13" t="s">
        <v>76</v>
      </c>
      <c r="AY270" s="245" t="s">
        <v>124</v>
      </c>
    </row>
    <row r="271" s="13" customFormat="1">
      <c r="A271" s="13"/>
      <c r="B271" s="235"/>
      <c r="C271" s="236"/>
      <c r="D271" s="237" t="s">
        <v>135</v>
      </c>
      <c r="E271" s="238" t="s">
        <v>1</v>
      </c>
      <c r="F271" s="239" t="s">
        <v>581</v>
      </c>
      <c r="G271" s="236"/>
      <c r="H271" s="238" t="s">
        <v>1</v>
      </c>
      <c r="I271" s="240"/>
      <c r="J271" s="236"/>
      <c r="K271" s="236"/>
      <c r="L271" s="241"/>
      <c r="M271" s="242"/>
      <c r="N271" s="243"/>
      <c r="O271" s="243"/>
      <c r="P271" s="243"/>
      <c r="Q271" s="243"/>
      <c r="R271" s="243"/>
      <c r="S271" s="243"/>
      <c r="T271" s="24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5" t="s">
        <v>135</v>
      </c>
      <c r="AU271" s="245" t="s">
        <v>84</v>
      </c>
      <c r="AV271" s="13" t="s">
        <v>84</v>
      </c>
      <c r="AW271" s="13" t="s">
        <v>34</v>
      </c>
      <c r="AX271" s="13" t="s">
        <v>76</v>
      </c>
      <c r="AY271" s="245" t="s">
        <v>124</v>
      </c>
    </row>
    <row r="272" s="13" customFormat="1">
      <c r="A272" s="13"/>
      <c r="B272" s="235"/>
      <c r="C272" s="236"/>
      <c r="D272" s="237" t="s">
        <v>135</v>
      </c>
      <c r="E272" s="238" t="s">
        <v>1</v>
      </c>
      <c r="F272" s="239" t="s">
        <v>582</v>
      </c>
      <c r="G272" s="236"/>
      <c r="H272" s="238" t="s">
        <v>1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5" t="s">
        <v>135</v>
      </c>
      <c r="AU272" s="245" t="s">
        <v>84</v>
      </c>
      <c r="AV272" s="13" t="s">
        <v>84</v>
      </c>
      <c r="AW272" s="13" t="s">
        <v>34</v>
      </c>
      <c r="AX272" s="13" t="s">
        <v>76</v>
      </c>
      <c r="AY272" s="245" t="s">
        <v>124</v>
      </c>
    </row>
    <row r="273" s="14" customFormat="1">
      <c r="A273" s="14"/>
      <c r="B273" s="246"/>
      <c r="C273" s="247"/>
      <c r="D273" s="237" t="s">
        <v>135</v>
      </c>
      <c r="E273" s="248" t="s">
        <v>1</v>
      </c>
      <c r="F273" s="249" t="s">
        <v>84</v>
      </c>
      <c r="G273" s="247"/>
      <c r="H273" s="250">
        <v>1</v>
      </c>
      <c r="I273" s="251"/>
      <c r="J273" s="247"/>
      <c r="K273" s="247"/>
      <c r="L273" s="252"/>
      <c r="M273" s="253"/>
      <c r="N273" s="254"/>
      <c r="O273" s="254"/>
      <c r="P273" s="254"/>
      <c r="Q273" s="254"/>
      <c r="R273" s="254"/>
      <c r="S273" s="254"/>
      <c r="T273" s="25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6" t="s">
        <v>135</v>
      </c>
      <c r="AU273" s="256" t="s">
        <v>84</v>
      </c>
      <c r="AV273" s="14" t="s">
        <v>86</v>
      </c>
      <c r="AW273" s="14" t="s">
        <v>34</v>
      </c>
      <c r="AX273" s="14" t="s">
        <v>84</v>
      </c>
      <c r="AY273" s="256" t="s">
        <v>124</v>
      </c>
    </row>
    <row r="274" s="2" customFormat="1" ht="26.4" customHeight="1">
      <c r="A274" s="37"/>
      <c r="B274" s="38"/>
      <c r="C274" s="217" t="s">
        <v>238</v>
      </c>
      <c r="D274" s="217" t="s">
        <v>126</v>
      </c>
      <c r="E274" s="218" t="s">
        <v>583</v>
      </c>
      <c r="F274" s="219" t="s">
        <v>584</v>
      </c>
      <c r="G274" s="220" t="s">
        <v>443</v>
      </c>
      <c r="H274" s="221">
        <v>1</v>
      </c>
      <c r="I274" s="222"/>
      <c r="J274" s="223">
        <f>ROUND(I274*H274,2)</f>
        <v>0</v>
      </c>
      <c r="K274" s="219" t="s">
        <v>130</v>
      </c>
      <c r="L274" s="43"/>
      <c r="M274" s="224" t="s">
        <v>1</v>
      </c>
      <c r="N274" s="225" t="s">
        <v>41</v>
      </c>
      <c r="O274" s="90"/>
      <c r="P274" s="226">
        <f>O274*H274</f>
        <v>0</v>
      </c>
      <c r="Q274" s="226">
        <v>0</v>
      </c>
      <c r="R274" s="226">
        <f>Q274*H274</f>
        <v>0</v>
      </c>
      <c r="S274" s="226">
        <v>0</v>
      </c>
      <c r="T274" s="227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28" t="s">
        <v>131</v>
      </c>
      <c r="AT274" s="228" t="s">
        <v>126</v>
      </c>
      <c r="AU274" s="228" t="s">
        <v>84</v>
      </c>
      <c r="AY274" s="16" t="s">
        <v>124</v>
      </c>
      <c r="BE274" s="229">
        <f>IF(N274="základní",J274,0)</f>
        <v>0</v>
      </c>
      <c r="BF274" s="229">
        <f>IF(N274="snížená",J274,0)</f>
        <v>0</v>
      </c>
      <c r="BG274" s="229">
        <f>IF(N274="zákl. přenesená",J274,0)</f>
        <v>0</v>
      </c>
      <c r="BH274" s="229">
        <f>IF(N274="sníž. přenesená",J274,0)</f>
        <v>0</v>
      </c>
      <c r="BI274" s="229">
        <f>IF(N274="nulová",J274,0)</f>
        <v>0</v>
      </c>
      <c r="BJ274" s="16" t="s">
        <v>84</v>
      </c>
      <c r="BK274" s="229">
        <f>ROUND(I274*H274,2)</f>
        <v>0</v>
      </c>
      <c r="BL274" s="16" t="s">
        <v>131</v>
      </c>
      <c r="BM274" s="228" t="s">
        <v>585</v>
      </c>
    </row>
    <row r="275" s="2" customFormat="1">
      <c r="A275" s="37"/>
      <c r="B275" s="38"/>
      <c r="C275" s="39"/>
      <c r="D275" s="230" t="s">
        <v>133</v>
      </c>
      <c r="E275" s="39"/>
      <c r="F275" s="231" t="s">
        <v>586</v>
      </c>
      <c r="G275" s="39"/>
      <c r="H275" s="39"/>
      <c r="I275" s="232"/>
      <c r="J275" s="39"/>
      <c r="K275" s="39"/>
      <c r="L275" s="43"/>
      <c r="M275" s="233"/>
      <c r="N275" s="234"/>
      <c r="O275" s="90"/>
      <c r="P275" s="90"/>
      <c r="Q275" s="90"/>
      <c r="R275" s="90"/>
      <c r="S275" s="90"/>
      <c r="T275" s="91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6" t="s">
        <v>133</v>
      </c>
      <c r="AU275" s="16" t="s">
        <v>84</v>
      </c>
    </row>
    <row r="276" s="13" customFormat="1">
      <c r="A276" s="13"/>
      <c r="B276" s="235"/>
      <c r="C276" s="236"/>
      <c r="D276" s="237" t="s">
        <v>135</v>
      </c>
      <c r="E276" s="238" t="s">
        <v>1</v>
      </c>
      <c r="F276" s="239" t="s">
        <v>587</v>
      </c>
      <c r="G276" s="236"/>
      <c r="H276" s="238" t="s">
        <v>1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5" t="s">
        <v>135</v>
      </c>
      <c r="AU276" s="245" t="s">
        <v>84</v>
      </c>
      <c r="AV276" s="13" t="s">
        <v>84</v>
      </c>
      <c r="AW276" s="13" t="s">
        <v>34</v>
      </c>
      <c r="AX276" s="13" t="s">
        <v>76</v>
      </c>
      <c r="AY276" s="245" t="s">
        <v>124</v>
      </c>
    </row>
    <row r="277" s="13" customFormat="1">
      <c r="A277" s="13"/>
      <c r="B277" s="235"/>
      <c r="C277" s="236"/>
      <c r="D277" s="237" t="s">
        <v>135</v>
      </c>
      <c r="E277" s="238" t="s">
        <v>1</v>
      </c>
      <c r="F277" s="239" t="s">
        <v>588</v>
      </c>
      <c r="G277" s="236"/>
      <c r="H277" s="238" t="s">
        <v>1</v>
      </c>
      <c r="I277" s="240"/>
      <c r="J277" s="236"/>
      <c r="K277" s="236"/>
      <c r="L277" s="241"/>
      <c r="M277" s="242"/>
      <c r="N277" s="243"/>
      <c r="O277" s="243"/>
      <c r="P277" s="243"/>
      <c r="Q277" s="243"/>
      <c r="R277" s="243"/>
      <c r="S277" s="243"/>
      <c r="T277" s="24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5" t="s">
        <v>135</v>
      </c>
      <c r="AU277" s="245" t="s">
        <v>84</v>
      </c>
      <c r="AV277" s="13" t="s">
        <v>84</v>
      </c>
      <c r="AW277" s="13" t="s">
        <v>34</v>
      </c>
      <c r="AX277" s="13" t="s">
        <v>76</v>
      </c>
      <c r="AY277" s="245" t="s">
        <v>124</v>
      </c>
    </row>
    <row r="278" s="13" customFormat="1">
      <c r="A278" s="13"/>
      <c r="B278" s="235"/>
      <c r="C278" s="236"/>
      <c r="D278" s="237" t="s">
        <v>135</v>
      </c>
      <c r="E278" s="238" t="s">
        <v>1</v>
      </c>
      <c r="F278" s="239" t="s">
        <v>589</v>
      </c>
      <c r="G278" s="236"/>
      <c r="H278" s="238" t="s">
        <v>1</v>
      </c>
      <c r="I278" s="240"/>
      <c r="J278" s="236"/>
      <c r="K278" s="236"/>
      <c r="L278" s="241"/>
      <c r="M278" s="242"/>
      <c r="N278" s="243"/>
      <c r="O278" s="243"/>
      <c r="P278" s="243"/>
      <c r="Q278" s="243"/>
      <c r="R278" s="243"/>
      <c r="S278" s="243"/>
      <c r="T278" s="24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5" t="s">
        <v>135</v>
      </c>
      <c r="AU278" s="245" t="s">
        <v>84</v>
      </c>
      <c r="AV278" s="13" t="s">
        <v>84</v>
      </c>
      <c r="AW278" s="13" t="s">
        <v>34</v>
      </c>
      <c r="AX278" s="13" t="s">
        <v>76</v>
      </c>
      <c r="AY278" s="245" t="s">
        <v>124</v>
      </c>
    </row>
    <row r="279" s="13" customFormat="1">
      <c r="A279" s="13"/>
      <c r="B279" s="235"/>
      <c r="C279" s="236"/>
      <c r="D279" s="237" t="s">
        <v>135</v>
      </c>
      <c r="E279" s="238" t="s">
        <v>1</v>
      </c>
      <c r="F279" s="239" t="s">
        <v>590</v>
      </c>
      <c r="G279" s="236"/>
      <c r="H279" s="238" t="s">
        <v>1</v>
      </c>
      <c r="I279" s="240"/>
      <c r="J279" s="236"/>
      <c r="K279" s="236"/>
      <c r="L279" s="241"/>
      <c r="M279" s="242"/>
      <c r="N279" s="243"/>
      <c r="O279" s="243"/>
      <c r="P279" s="243"/>
      <c r="Q279" s="243"/>
      <c r="R279" s="243"/>
      <c r="S279" s="243"/>
      <c r="T279" s="24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5" t="s">
        <v>135</v>
      </c>
      <c r="AU279" s="245" t="s">
        <v>84</v>
      </c>
      <c r="AV279" s="13" t="s">
        <v>84</v>
      </c>
      <c r="AW279" s="13" t="s">
        <v>34</v>
      </c>
      <c r="AX279" s="13" t="s">
        <v>76</v>
      </c>
      <c r="AY279" s="245" t="s">
        <v>124</v>
      </c>
    </row>
    <row r="280" s="14" customFormat="1">
      <c r="A280" s="14"/>
      <c r="B280" s="246"/>
      <c r="C280" s="247"/>
      <c r="D280" s="237" t="s">
        <v>135</v>
      </c>
      <c r="E280" s="248" t="s">
        <v>1</v>
      </c>
      <c r="F280" s="249" t="s">
        <v>84</v>
      </c>
      <c r="G280" s="247"/>
      <c r="H280" s="250">
        <v>1</v>
      </c>
      <c r="I280" s="251"/>
      <c r="J280" s="247"/>
      <c r="K280" s="247"/>
      <c r="L280" s="252"/>
      <c r="M280" s="253"/>
      <c r="N280" s="254"/>
      <c r="O280" s="254"/>
      <c r="P280" s="254"/>
      <c r="Q280" s="254"/>
      <c r="R280" s="254"/>
      <c r="S280" s="254"/>
      <c r="T280" s="25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6" t="s">
        <v>135</v>
      </c>
      <c r="AU280" s="256" t="s">
        <v>84</v>
      </c>
      <c r="AV280" s="14" t="s">
        <v>86</v>
      </c>
      <c r="AW280" s="14" t="s">
        <v>34</v>
      </c>
      <c r="AX280" s="14" t="s">
        <v>84</v>
      </c>
      <c r="AY280" s="256" t="s">
        <v>124</v>
      </c>
    </row>
    <row r="281" s="2" customFormat="1" ht="26.4" customHeight="1">
      <c r="A281" s="37"/>
      <c r="B281" s="38"/>
      <c r="C281" s="217" t="s">
        <v>244</v>
      </c>
      <c r="D281" s="217" t="s">
        <v>126</v>
      </c>
      <c r="E281" s="218" t="s">
        <v>591</v>
      </c>
      <c r="F281" s="219" t="s">
        <v>592</v>
      </c>
      <c r="G281" s="220" t="s">
        <v>443</v>
      </c>
      <c r="H281" s="221">
        <v>1</v>
      </c>
      <c r="I281" s="222"/>
      <c r="J281" s="223">
        <f>ROUND(I281*H281,2)</f>
        <v>0</v>
      </c>
      <c r="K281" s="219" t="s">
        <v>1</v>
      </c>
      <c r="L281" s="43"/>
      <c r="M281" s="224" t="s">
        <v>1</v>
      </c>
      <c r="N281" s="225" t="s">
        <v>41</v>
      </c>
      <c r="O281" s="90"/>
      <c r="P281" s="226">
        <f>O281*H281</f>
        <v>0</v>
      </c>
      <c r="Q281" s="226">
        <v>0</v>
      </c>
      <c r="R281" s="226">
        <f>Q281*H281</f>
        <v>0</v>
      </c>
      <c r="S281" s="226">
        <v>0</v>
      </c>
      <c r="T281" s="227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8" t="s">
        <v>444</v>
      </c>
      <c r="AT281" s="228" t="s">
        <v>126</v>
      </c>
      <c r="AU281" s="228" t="s">
        <v>84</v>
      </c>
      <c r="AY281" s="16" t="s">
        <v>124</v>
      </c>
      <c r="BE281" s="229">
        <f>IF(N281="základní",J281,0)</f>
        <v>0</v>
      </c>
      <c r="BF281" s="229">
        <f>IF(N281="snížená",J281,0)</f>
        <v>0</v>
      </c>
      <c r="BG281" s="229">
        <f>IF(N281="zákl. přenesená",J281,0)</f>
        <v>0</v>
      </c>
      <c r="BH281" s="229">
        <f>IF(N281="sníž. přenesená",J281,0)</f>
        <v>0</v>
      </c>
      <c r="BI281" s="229">
        <f>IF(N281="nulová",J281,0)</f>
        <v>0</v>
      </c>
      <c r="BJ281" s="16" t="s">
        <v>84</v>
      </c>
      <c r="BK281" s="229">
        <f>ROUND(I281*H281,2)</f>
        <v>0</v>
      </c>
      <c r="BL281" s="16" t="s">
        <v>444</v>
      </c>
      <c r="BM281" s="228" t="s">
        <v>593</v>
      </c>
    </row>
    <row r="282" s="13" customFormat="1">
      <c r="A282" s="13"/>
      <c r="B282" s="235"/>
      <c r="C282" s="236"/>
      <c r="D282" s="237" t="s">
        <v>135</v>
      </c>
      <c r="E282" s="238" t="s">
        <v>1</v>
      </c>
      <c r="F282" s="239" t="s">
        <v>594</v>
      </c>
      <c r="G282" s="236"/>
      <c r="H282" s="238" t="s">
        <v>1</v>
      </c>
      <c r="I282" s="240"/>
      <c r="J282" s="236"/>
      <c r="K282" s="236"/>
      <c r="L282" s="241"/>
      <c r="M282" s="242"/>
      <c r="N282" s="243"/>
      <c r="O282" s="243"/>
      <c r="P282" s="243"/>
      <c r="Q282" s="243"/>
      <c r="R282" s="243"/>
      <c r="S282" s="243"/>
      <c r="T282" s="24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5" t="s">
        <v>135</v>
      </c>
      <c r="AU282" s="245" t="s">
        <v>84</v>
      </c>
      <c r="AV282" s="13" t="s">
        <v>84</v>
      </c>
      <c r="AW282" s="13" t="s">
        <v>34</v>
      </c>
      <c r="AX282" s="13" t="s">
        <v>76</v>
      </c>
      <c r="AY282" s="245" t="s">
        <v>124</v>
      </c>
    </row>
    <row r="283" s="13" customFormat="1">
      <c r="A283" s="13"/>
      <c r="B283" s="235"/>
      <c r="C283" s="236"/>
      <c r="D283" s="237" t="s">
        <v>135</v>
      </c>
      <c r="E283" s="238" t="s">
        <v>1</v>
      </c>
      <c r="F283" s="239" t="s">
        <v>595</v>
      </c>
      <c r="G283" s="236"/>
      <c r="H283" s="238" t="s">
        <v>1</v>
      </c>
      <c r="I283" s="240"/>
      <c r="J283" s="236"/>
      <c r="K283" s="236"/>
      <c r="L283" s="241"/>
      <c r="M283" s="242"/>
      <c r="N283" s="243"/>
      <c r="O283" s="243"/>
      <c r="P283" s="243"/>
      <c r="Q283" s="243"/>
      <c r="R283" s="243"/>
      <c r="S283" s="243"/>
      <c r="T283" s="24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5" t="s">
        <v>135</v>
      </c>
      <c r="AU283" s="245" t="s">
        <v>84</v>
      </c>
      <c r="AV283" s="13" t="s">
        <v>84</v>
      </c>
      <c r="AW283" s="13" t="s">
        <v>34</v>
      </c>
      <c r="AX283" s="13" t="s">
        <v>76</v>
      </c>
      <c r="AY283" s="245" t="s">
        <v>124</v>
      </c>
    </row>
    <row r="284" s="13" customFormat="1">
      <c r="A284" s="13"/>
      <c r="B284" s="235"/>
      <c r="C284" s="236"/>
      <c r="D284" s="237" t="s">
        <v>135</v>
      </c>
      <c r="E284" s="238" t="s">
        <v>1</v>
      </c>
      <c r="F284" s="239" t="s">
        <v>596</v>
      </c>
      <c r="G284" s="236"/>
      <c r="H284" s="238" t="s">
        <v>1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5" t="s">
        <v>135</v>
      </c>
      <c r="AU284" s="245" t="s">
        <v>84</v>
      </c>
      <c r="AV284" s="13" t="s">
        <v>84</v>
      </c>
      <c r="AW284" s="13" t="s">
        <v>34</v>
      </c>
      <c r="AX284" s="13" t="s">
        <v>76</v>
      </c>
      <c r="AY284" s="245" t="s">
        <v>124</v>
      </c>
    </row>
    <row r="285" s="13" customFormat="1">
      <c r="A285" s="13"/>
      <c r="B285" s="235"/>
      <c r="C285" s="236"/>
      <c r="D285" s="237" t="s">
        <v>135</v>
      </c>
      <c r="E285" s="238" t="s">
        <v>1</v>
      </c>
      <c r="F285" s="239" t="s">
        <v>597</v>
      </c>
      <c r="G285" s="236"/>
      <c r="H285" s="238" t="s">
        <v>1</v>
      </c>
      <c r="I285" s="240"/>
      <c r="J285" s="236"/>
      <c r="K285" s="236"/>
      <c r="L285" s="241"/>
      <c r="M285" s="242"/>
      <c r="N285" s="243"/>
      <c r="O285" s="243"/>
      <c r="P285" s="243"/>
      <c r="Q285" s="243"/>
      <c r="R285" s="243"/>
      <c r="S285" s="243"/>
      <c r="T285" s="24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5" t="s">
        <v>135</v>
      </c>
      <c r="AU285" s="245" t="s">
        <v>84</v>
      </c>
      <c r="AV285" s="13" t="s">
        <v>84</v>
      </c>
      <c r="AW285" s="13" t="s">
        <v>34</v>
      </c>
      <c r="AX285" s="13" t="s">
        <v>76</v>
      </c>
      <c r="AY285" s="245" t="s">
        <v>124</v>
      </c>
    </row>
    <row r="286" s="13" customFormat="1">
      <c r="A286" s="13"/>
      <c r="B286" s="235"/>
      <c r="C286" s="236"/>
      <c r="D286" s="237" t="s">
        <v>135</v>
      </c>
      <c r="E286" s="238" t="s">
        <v>1</v>
      </c>
      <c r="F286" s="239" t="s">
        <v>598</v>
      </c>
      <c r="G286" s="236"/>
      <c r="H286" s="238" t="s">
        <v>1</v>
      </c>
      <c r="I286" s="240"/>
      <c r="J286" s="236"/>
      <c r="K286" s="236"/>
      <c r="L286" s="241"/>
      <c r="M286" s="242"/>
      <c r="N286" s="243"/>
      <c r="O286" s="243"/>
      <c r="P286" s="243"/>
      <c r="Q286" s="243"/>
      <c r="R286" s="243"/>
      <c r="S286" s="243"/>
      <c r="T286" s="24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5" t="s">
        <v>135</v>
      </c>
      <c r="AU286" s="245" t="s">
        <v>84</v>
      </c>
      <c r="AV286" s="13" t="s">
        <v>84</v>
      </c>
      <c r="AW286" s="13" t="s">
        <v>34</v>
      </c>
      <c r="AX286" s="13" t="s">
        <v>76</v>
      </c>
      <c r="AY286" s="245" t="s">
        <v>124</v>
      </c>
    </row>
    <row r="287" s="13" customFormat="1">
      <c r="A287" s="13"/>
      <c r="B287" s="235"/>
      <c r="C287" s="236"/>
      <c r="D287" s="237" t="s">
        <v>135</v>
      </c>
      <c r="E287" s="238" t="s">
        <v>1</v>
      </c>
      <c r="F287" s="239" t="s">
        <v>599</v>
      </c>
      <c r="G287" s="236"/>
      <c r="H287" s="238" t="s">
        <v>1</v>
      </c>
      <c r="I287" s="240"/>
      <c r="J287" s="236"/>
      <c r="K287" s="236"/>
      <c r="L287" s="241"/>
      <c r="M287" s="242"/>
      <c r="N287" s="243"/>
      <c r="O287" s="243"/>
      <c r="P287" s="243"/>
      <c r="Q287" s="243"/>
      <c r="R287" s="243"/>
      <c r="S287" s="243"/>
      <c r="T287" s="24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5" t="s">
        <v>135</v>
      </c>
      <c r="AU287" s="245" t="s">
        <v>84</v>
      </c>
      <c r="AV287" s="13" t="s">
        <v>84</v>
      </c>
      <c r="AW287" s="13" t="s">
        <v>34</v>
      </c>
      <c r="AX287" s="13" t="s">
        <v>76</v>
      </c>
      <c r="AY287" s="245" t="s">
        <v>124</v>
      </c>
    </row>
    <row r="288" s="13" customFormat="1">
      <c r="A288" s="13"/>
      <c r="B288" s="235"/>
      <c r="C288" s="236"/>
      <c r="D288" s="237" t="s">
        <v>135</v>
      </c>
      <c r="E288" s="238" t="s">
        <v>1</v>
      </c>
      <c r="F288" s="239" t="s">
        <v>600</v>
      </c>
      <c r="G288" s="236"/>
      <c r="H288" s="238" t="s">
        <v>1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5" t="s">
        <v>135</v>
      </c>
      <c r="AU288" s="245" t="s">
        <v>84</v>
      </c>
      <c r="AV288" s="13" t="s">
        <v>84</v>
      </c>
      <c r="AW288" s="13" t="s">
        <v>34</v>
      </c>
      <c r="AX288" s="13" t="s">
        <v>76</v>
      </c>
      <c r="AY288" s="245" t="s">
        <v>124</v>
      </c>
    </row>
    <row r="289" s="13" customFormat="1">
      <c r="A289" s="13"/>
      <c r="B289" s="235"/>
      <c r="C289" s="236"/>
      <c r="D289" s="237" t="s">
        <v>135</v>
      </c>
      <c r="E289" s="238" t="s">
        <v>1</v>
      </c>
      <c r="F289" s="239" t="s">
        <v>601</v>
      </c>
      <c r="G289" s="236"/>
      <c r="H289" s="238" t="s">
        <v>1</v>
      </c>
      <c r="I289" s="240"/>
      <c r="J289" s="236"/>
      <c r="K289" s="236"/>
      <c r="L289" s="241"/>
      <c r="M289" s="242"/>
      <c r="N289" s="243"/>
      <c r="O289" s="243"/>
      <c r="P289" s="243"/>
      <c r="Q289" s="243"/>
      <c r="R289" s="243"/>
      <c r="S289" s="243"/>
      <c r="T289" s="24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5" t="s">
        <v>135</v>
      </c>
      <c r="AU289" s="245" t="s">
        <v>84</v>
      </c>
      <c r="AV289" s="13" t="s">
        <v>84</v>
      </c>
      <c r="AW289" s="13" t="s">
        <v>34</v>
      </c>
      <c r="AX289" s="13" t="s">
        <v>76</v>
      </c>
      <c r="AY289" s="245" t="s">
        <v>124</v>
      </c>
    </row>
    <row r="290" s="13" customFormat="1">
      <c r="A290" s="13"/>
      <c r="B290" s="235"/>
      <c r="C290" s="236"/>
      <c r="D290" s="237" t="s">
        <v>135</v>
      </c>
      <c r="E290" s="238" t="s">
        <v>1</v>
      </c>
      <c r="F290" s="239" t="s">
        <v>602</v>
      </c>
      <c r="G290" s="236"/>
      <c r="H290" s="238" t="s">
        <v>1</v>
      </c>
      <c r="I290" s="240"/>
      <c r="J290" s="236"/>
      <c r="K290" s="236"/>
      <c r="L290" s="241"/>
      <c r="M290" s="242"/>
      <c r="N290" s="243"/>
      <c r="O290" s="243"/>
      <c r="P290" s="243"/>
      <c r="Q290" s="243"/>
      <c r="R290" s="243"/>
      <c r="S290" s="243"/>
      <c r="T290" s="24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5" t="s">
        <v>135</v>
      </c>
      <c r="AU290" s="245" t="s">
        <v>84</v>
      </c>
      <c r="AV290" s="13" t="s">
        <v>84</v>
      </c>
      <c r="AW290" s="13" t="s">
        <v>34</v>
      </c>
      <c r="AX290" s="13" t="s">
        <v>76</v>
      </c>
      <c r="AY290" s="245" t="s">
        <v>124</v>
      </c>
    </row>
    <row r="291" s="14" customFormat="1">
      <c r="A291" s="14"/>
      <c r="B291" s="246"/>
      <c r="C291" s="247"/>
      <c r="D291" s="237" t="s">
        <v>135</v>
      </c>
      <c r="E291" s="248" t="s">
        <v>1</v>
      </c>
      <c r="F291" s="249" t="s">
        <v>84</v>
      </c>
      <c r="G291" s="247"/>
      <c r="H291" s="250">
        <v>1</v>
      </c>
      <c r="I291" s="251"/>
      <c r="J291" s="247"/>
      <c r="K291" s="247"/>
      <c r="L291" s="252"/>
      <c r="M291" s="253"/>
      <c r="N291" s="254"/>
      <c r="O291" s="254"/>
      <c r="P291" s="254"/>
      <c r="Q291" s="254"/>
      <c r="R291" s="254"/>
      <c r="S291" s="254"/>
      <c r="T291" s="25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6" t="s">
        <v>135</v>
      </c>
      <c r="AU291" s="256" t="s">
        <v>84</v>
      </c>
      <c r="AV291" s="14" t="s">
        <v>86</v>
      </c>
      <c r="AW291" s="14" t="s">
        <v>34</v>
      </c>
      <c r="AX291" s="14" t="s">
        <v>84</v>
      </c>
      <c r="AY291" s="256" t="s">
        <v>124</v>
      </c>
    </row>
    <row r="292" s="2" customFormat="1" ht="26.4" customHeight="1">
      <c r="A292" s="37"/>
      <c r="B292" s="38"/>
      <c r="C292" s="217" t="s">
        <v>251</v>
      </c>
      <c r="D292" s="217" t="s">
        <v>126</v>
      </c>
      <c r="E292" s="218" t="s">
        <v>603</v>
      </c>
      <c r="F292" s="219" t="s">
        <v>604</v>
      </c>
      <c r="G292" s="220" t="s">
        <v>443</v>
      </c>
      <c r="H292" s="221">
        <v>1</v>
      </c>
      <c r="I292" s="222"/>
      <c r="J292" s="223">
        <f>ROUND(I292*H292,2)</f>
        <v>0</v>
      </c>
      <c r="K292" s="219" t="s">
        <v>1</v>
      </c>
      <c r="L292" s="43"/>
      <c r="M292" s="224" t="s">
        <v>1</v>
      </c>
      <c r="N292" s="225" t="s">
        <v>41</v>
      </c>
      <c r="O292" s="90"/>
      <c r="P292" s="226">
        <f>O292*H292</f>
        <v>0</v>
      </c>
      <c r="Q292" s="226">
        <v>0</v>
      </c>
      <c r="R292" s="226">
        <f>Q292*H292</f>
        <v>0</v>
      </c>
      <c r="S292" s="226">
        <v>0</v>
      </c>
      <c r="T292" s="227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28" t="s">
        <v>444</v>
      </c>
      <c r="AT292" s="228" t="s">
        <v>126</v>
      </c>
      <c r="AU292" s="228" t="s">
        <v>84</v>
      </c>
      <c r="AY292" s="16" t="s">
        <v>124</v>
      </c>
      <c r="BE292" s="229">
        <f>IF(N292="základní",J292,0)</f>
        <v>0</v>
      </c>
      <c r="BF292" s="229">
        <f>IF(N292="snížená",J292,0)</f>
        <v>0</v>
      </c>
      <c r="BG292" s="229">
        <f>IF(N292="zákl. přenesená",J292,0)</f>
        <v>0</v>
      </c>
      <c r="BH292" s="229">
        <f>IF(N292="sníž. přenesená",J292,0)</f>
        <v>0</v>
      </c>
      <c r="BI292" s="229">
        <f>IF(N292="nulová",J292,0)</f>
        <v>0</v>
      </c>
      <c r="BJ292" s="16" t="s">
        <v>84</v>
      </c>
      <c r="BK292" s="229">
        <f>ROUND(I292*H292,2)</f>
        <v>0</v>
      </c>
      <c r="BL292" s="16" t="s">
        <v>444</v>
      </c>
      <c r="BM292" s="228" t="s">
        <v>605</v>
      </c>
    </row>
    <row r="293" s="13" customFormat="1">
      <c r="A293" s="13"/>
      <c r="B293" s="235"/>
      <c r="C293" s="236"/>
      <c r="D293" s="237" t="s">
        <v>135</v>
      </c>
      <c r="E293" s="238" t="s">
        <v>1</v>
      </c>
      <c r="F293" s="239" t="s">
        <v>606</v>
      </c>
      <c r="G293" s="236"/>
      <c r="H293" s="238" t="s">
        <v>1</v>
      </c>
      <c r="I293" s="240"/>
      <c r="J293" s="236"/>
      <c r="K293" s="236"/>
      <c r="L293" s="241"/>
      <c r="M293" s="242"/>
      <c r="N293" s="243"/>
      <c r="O293" s="243"/>
      <c r="P293" s="243"/>
      <c r="Q293" s="243"/>
      <c r="R293" s="243"/>
      <c r="S293" s="243"/>
      <c r="T293" s="24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5" t="s">
        <v>135</v>
      </c>
      <c r="AU293" s="245" t="s">
        <v>84</v>
      </c>
      <c r="AV293" s="13" t="s">
        <v>84</v>
      </c>
      <c r="AW293" s="13" t="s">
        <v>34</v>
      </c>
      <c r="AX293" s="13" t="s">
        <v>76</v>
      </c>
      <c r="AY293" s="245" t="s">
        <v>124</v>
      </c>
    </row>
    <row r="294" s="13" customFormat="1">
      <c r="A294" s="13"/>
      <c r="B294" s="235"/>
      <c r="C294" s="236"/>
      <c r="D294" s="237" t="s">
        <v>135</v>
      </c>
      <c r="E294" s="238" t="s">
        <v>1</v>
      </c>
      <c r="F294" s="239" t="s">
        <v>607</v>
      </c>
      <c r="G294" s="236"/>
      <c r="H294" s="238" t="s">
        <v>1</v>
      </c>
      <c r="I294" s="240"/>
      <c r="J294" s="236"/>
      <c r="K294" s="236"/>
      <c r="L294" s="241"/>
      <c r="M294" s="242"/>
      <c r="N294" s="243"/>
      <c r="O294" s="243"/>
      <c r="P294" s="243"/>
      <c r="Q294" s="243"/>
      <c r="R294" s="243"/>
      <c r="S294" s="243"/>
      <c r="T294" s="24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5" t="s">
        <v>135</v>
      </c>
      <c r="AU294" s="245" t="s">
        <v>84</v>
      </c>
      <c r="AV294" s="13" t="s">
        <v>84</v>
      </c>
      <c r="AW294" s="13" t="s">
        <v>34</v>
      </c>
      <c r="AX294" s="13" t="s">
        <v>76</v>
      </c>
      <c r="AY294" s="245" t="s">
        <v>124</v>
      </c>
    </row>
    <row r="295" s="13" customFormat="1">
      <c r="A295" s="13"/>
      <c r="B295" s="235"/>
      <c r="C295" s="236"/>
      <c r="D295" s="237" t="s">
        <v>135</v>
      </c>
      <c r="E295" s="238" t="s">
        <v>1</v>
      </c>
      <c r="F295" s="239" t="s">
        <v>608</v>
      </c>
      <c r="G295" s="236"/>
      <c r="H295" s="238" t="s">
        <v>1</v>
      </c>
      <c r="I295" s="240"/>
      <c r="J295" s="236"/>
      <c r="K295" s="236"/>
      <c r="L295" s="241"/>
      <c r="M295" s="242"/>
      <c r="N295" s="243"/>
      <c r="O295" s="243"/>
      <c r="P295" s="243"/>
      <c r="Q295" s="243"/>
      <c r="R295" s="243"/>
      <c r="S295" s="243"/>
      <c r="T295" s="24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5" t="s">
        <v>135</v>
      </c>
      <c r="AU295" s="245" t="s">
        <v>84</v>
      </c>
      <c r="AV295" s="13" t="s">
        <v>84</v>
      </c>
      <c r="AW295" s="13" t="s">
        <v>34</v>
      </c>
      <c r="AX295" s="13" t="s">
        <v>76</v>
      </c>
      <c r="AY295" s="245" t="s">
        <v>124</v>
      </c>
    </row>
    <row r="296" s="13" customFormat="1">
      <c r="A296" s="13"/>
      <c r="B296" s="235"/>
      <c r="C296" s="236"/>
      <c r="D296" s="237" t="s">
        <v>135</v>
      </c>
      <c r="E296" s="238" t="s">
        <v>1</v>
      </c>
      <c r="F296" s="239" t="s">
        <v>609</v>
      </c>
      <c r="G296" s="236"/>
      <c r="H296" s="238" t="s">
        <v>1</v>
      </c>
      <c r="I296" s="240"/>
      <c r="J296" s="236"/>
      <c r="K296" s="236"/>
      <c r="L296" s="241"/>
      <c r="M296" s="242"/>
      <c r="N296" s="243"/>
      <c r="O296" s="243"/>
      <c r="P296" s="243"/>
      <c r="Q296" s="243"/>
      <c r="R296" s="243"/>
      <c r="S296" s="243"/>
      <c r="T296" s="24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5" t="s">
        <v>135</v>
      </c>
      <c r="AU296" s="245" t="s">
        <v>84</v>
      </c>
      <c r="AV296" s="13" t="s">
        <v>84</v>
      </c>
      <c r="AW296" s="13" t="s">
        <v>34</v>
      </c>
      <c r="AX296" s="13" t="s">
        <v>76</v>
      </c>
      <c r="AY296" s="245" t="s">
        <v>124</v>
      </c>
    </row>
    <row r="297" s="13" customFormat="1">
      <c r="A297" s="13"/>
      <c r="B297" s="235"/>
      <c r="C297" s="236"/>
      <c r="D297" s="237" t="s">
        <v>135</v>
      </c>
      <c r="E297" s="238" t="s">
        <v>1</v>
      </c>
      <c r="F297" s="239" t="s">
        <v>610</v>
      </c>
      <c r="G297" s="236"/>
      <c r="H297" s="238" t="s">
        <v>1</v>
      </c>
      <c r="I297" s="240"/>
      <c r="J297" s="236"/>
      <c r="K297" s="236"/>
      <c r="L297" s="241"/>
      <c r="M297" s="242"/>
      <c r="N297" s="243"/>
      <c r="O297" s="243"/>
      <c r="P297" s="243"/>
      <c r="Q297" s="243"/>
      <c r="R297" s="243"/>
      <c r="S297" s="243"/>
      <c r="T297" s="24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5" t="s">
        <v>135</v>
      </c>
      <c r="AU297" s="245" t="s">
        <v>84</v>
      </c>
      <c r="AV297" s="13" t="s">
        <v>84</v>
      </c>
      <c r="AW297" s="13" t="s">
        <v>34</v>
      </c>
      <c r="AX297" s="13" t="s">
        <v>76</v>
      </c>
      <c r="AY297" s="245" t="s">
        <v>124</v>
      </c>
    </row>
    <row r="298" s="13" customFormat="1">
      <c r="A298" s="13"/>
      <c r="B298" s="235"/>
      <c r="C298" s="236"/>
      <c r="D298" s="237" t="s">
        <v>135</v>
      </c>
      <c r="E298" s="238" t="s">
        <v>1</v>
      </c>
      <c r="F298" s="239" t="s">
        <v>611</v>
      </c>
      <c r="G298" s="236"/>
      <c r="H298" s="238" t="s">
        <v>1</v>
      </c>
      <c r="I298" s="240"/>
      <c r="J298" s="236"/>
      <c r="K298" s="236"/>
      <c r="L298" s="241"/>
      <c r="M298" s="242"/>
      <c r="N298" s="243"/>
      <c r="O298" s="243"/>
      <c r="P298" s="243"/>
      <c r="Q298" s="243"/>
      <c r="R298" s="243"/>
      <c r="S298" s="243"/>
      <c r="T298" s="24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5" t="s">
        <v>135</v>
      </c>
      <c r="AU298" s="245" t="s">
        <v>84</v>
      </c>
      <c r="AV298" s="13" t="s">
        <v>84</v>
      </c>
      <c r="AW298" s="13" t="s">
        <v>34</v>
      </c>
      <c r="AX298" s="13" t="s">
        <v>76</v>
      </c>
      <c r="AY298" s="245" t="s">
        <v>124</v>
      </c>
    </row>
    <row r="299" s="13" customFormat="1">
      <c r="A299" s="13"/>
      <c r="B299" s="235"/>
      <c r="C299" s="236"/>
      <c r="D299" s="237" t="s">
        <v>135</v>
      </c>
      <c r="E299" s="238" t="s">
        <v>1</v>
      </c>
      <c r="F299" s="239" t="s">
        <v>612</v>
      </c>
      <c r="G299" s="236"/>
      <c r="H299" s="238" t="s">
        <v>1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5" t="s">
        <v>135</v>
      </c>
      <c r="AU299" s="245" t="s">
        <v>84</v>
      </c>
      <c r="AV299" s="13" t="s">
        <v>84</v>
      </c>
      <c r="AW299" s="13" t="s">
        <v>34</v>
      </c>
      <c r="AX299" s="13" t="s">
        <v>76</v>
      </c>
      <c r="AY299" s="245" t="s">
        <v>124</v>
      </c>
    </row>
    <row r="300" s="13" customFormat="1">
      <c r="A300" s="13"/>
      <c r="B300" s="235"/>
      <c r="C300" s="236"/>
      <c r="D300" s="237" t="s">
        <v>135</v>
      </c>
      <c r="E300" s="238" t="s">
        <v>1</v>
      </c>
      <c r="F300" s="239" t="s">
        <v>613</v>
      </c>
      <c r="G300" s="236"/>
      <c r="H300" s="238" t="s">
        <v>1</v>
      </c>
      <c r="I300" s="240"/>
      <c r="J300" s="236"/>
      <c r="K300" s="236"/>
      <c r="L300" s="241"/>
      <c r="M300" s="242"/>
      <c r="N300" s="243"/>
      <c r="O300" s="243"/>
      <c r="P300" s="243"/>
      <c r="Q300" s="243"/>
      <c r="R300" s="243"/>
      <c r="S300" s="243"/>
      <c r="T300" s="244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5" t="s">
        <v>135</v>
      </c>
      <c r="AU300" s="245" t="s">
        <v>84</v>
      </c>
      <c r="AV300" s="13" t="s">
        <v>84</v>
      </c>
      <c r="AW300" s="13" t="s">
        <v>34</v>
      </c>
      <c r="AX300" s="13" t="s">
        <v>76</v>
      </c>
      <c r="AY300" s="245" t="s">
        <v>124</v>
      </c>
    </row>
    <row r="301" s="13" customFormat="1">
      <c r="A301" s="13"/>
      <c r="B301" s="235"/>
      <c r="C301" s="236"/>
      <c r="D301" s="237" t="s">
        <v>135</v>
      </c>
      <c r="E301" s="238" t="s">
        <v>1</v>
      </c>
      <c r="F301" s="239" t="s">
        <v>614</v>
      </c>
      <c r="G301" s="236"/>
      <c r="H301" s="238" t="s">
        <v>1</v>
      </c>
      <c r="I301" s="240"/>
      <c r="J301" s="236"/>
      <c r="K301" s="236"/>
      <c r="L301" s="241"/>
      <c r="M301" s="242"/>
      <c r="N301" s="243"/>
      <c r="O301" s="243"/>
      <c r="P301" s="243"/>
      <c r="Q301" s="243"/>
      <c r="R301" s="243"/>
      <c r="S301" s="243"/>
      <c r="T301" s="24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5" t="s">
        <v>135</v>
      </c>
      <c r="AU301" s="245" t="s">
        <v>84</v>
      </c>
      <c r="AV301" s="13" t="s">
        <v>84</v>
      </c>
      <c r="AW301" s="13" t="s">
        <v>34</v>
      </c>
      <c r="AX301" s="13" t="s">
        <v>76</v>
      </c>
      <c r="AY301" s="245" t="s">
        <v>124</v>
      </c>
    </row>
    <row r="302" s="13" customFormat="1">
      <c r="A302" s="13"/>
      <c r="B302" s="235"/>
      <c r="C302" s="236"/>
      <c r="D302" s="237" t="s">
        <v>135</v>
      </c>
      <c r="E302" s="238" t="s">
        <v>1</v>
      </c>
      <c r="F302" s="239" t="s">
        <v>615</v>
      </c>
      <c r="G302" s="236"/>
      <c r="H302" s="238" t="s">
        <v>1</v>
      </c>
      <c r="I302" s="240"/>
      <c r="J302" s="236"/>
      <c r="K302" s="236"/>
      <c r="L302" s="241"/>
      <c r="M302" s="242"/>
      <c r="N302" s="243"/>
      <c r="O302" s="243"/>
      <c r="P302" s="243"/>
      <c r="Q302" s="243"/>
      <c r="R302" s="243"/>
      <c r="S302" s="243"/>
      <c r="T302" s="24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5" t="s">
        <v>135</v>
      </c>
      <c r="AU302" s="245" t="s">
        <v>84</v>
      </c>
      <c r="AV302" s="13" t="s">
        <v>84</v>
      </c>
      <c r="AW302" s="13" t="s">
        <v>34</v>
      </c>
      <c r="AX302" s="13" t="s">
        <v>76</v>
      </c>
      <c r="AY302" s="245" t="s">
        <v>124</v>
      </c>
    </row>
    <row r="303" s="13" customFormat="1">
      <c r="A303" s="13"/>
      <c r="B303" s="235"/>
      <c r="C303" s="236"/>
      <c r="D303" s="237" t="s">
        <v>135</v>
      </c>
      <c r="E303" s="238" t="s">
        <v>1</v>
      </c>
      <c r="F303" s="239" t="s">
        <v>616</v>
      </c>
      <c r="G303" s="236"/>
      <c r="H303" s="238" t="s">
        <v>1</v>
      </c>
      <c r="I303" s="240"/>
      <c r="J303" s="236"/>
      <c r="K303" s="236"/>
      <c r="L303" s="241"/>
      <c r="M303" s="242"/>
      <c r="N303" s="243"/>
      <c r="O303" s="243"/>
      <c r="P303" s="243"/>
      <c r="Q303" s="243"/>
      <c r="R303" s="243"/>
      <c r="S303" s="243"/>
      <c r="T303" s="24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5" t="s">
        <v>135</v>
      </c>
      <c r="AU303" s="245" t="s">
        <v>84</v>
      </c>
      <c r="AV303" s="13" t="s">
        <v>84</v>
      </c>
      <c r="AW303" s="13" t="s">
        <v>34</v>
      </c>
      <c r="AX303" s="13" t="s">
        <v>76</v>
      </c>
      <c r="AY303" s="245" t="s">
        <v>124</v>
      </c>
    </row>
    <row r="304" s="14" customFormat="1">
      <c r="A304" s="14"/>
      <c r="B304" s="246"/>
      <c r="C304" s="247"/>
      <c r="D304" s="237" t="s">
        <v>135</v>
      </c>
      <c r="E304" s="248" t="s">
        <v>1</v>
      </c>
      <c r="F304" s="249" t="s">
        <v>84</v>
      </c>
      <c r="G304" s="247"/>
      <c r="H304" s="250">
        <v>1</v>
      </c>
      <c r="I304" s="251"/>
      <c r="J304" s="247"/>
      <c r="K304" s="247"/>
      <c r="L304" s="252"/>
      <c r="M304" s="253"/>
      <c r="N304" s="254"/>
      <c r="O304" s="254"/>
      <c r="P304" s="254"/>
      <c r="Q304" s="254"/>
      <c r="R304" s="254"/>
      <c r="S304" s="254"/>
      <c r="T304" s="25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6" t="s">
        <v>135</v>
      </c>
      <c r="AU304" s="256" t="s">
        <v>84</v>
      </c>
      <c r="AV304" s="14" t="s">
        <v>86</v>
      </c>
      <c r="AW304" s="14" t="s">
        <v>34</v>
      </c>
      <c r="AX304" s="14" t="s">
        <v>84</v>
      </c>
      <c r="AY304" s="256" t="s">
        <v>124</v>
      </c>
    </row>
    <row r="305" s="2" customFormat="1" ht="26.4" customHeight="1">
      <c r="A305" s="37"/>
      <c r="B305" s="38"/>
      <c r="C305" s="217" t="s">
        <v>256</v>
      </c>
      <c r="D305" s="217" t="s">
        <v>126</v>
      </c>
      <c r="E305" s="218" t="s">
        <v>617</v>
      </c>
      <c r="F305" s="219" t="s">
        <v>618</v>
      </c>
      <c r="G305" s="220" t="s">
        <v>443</v>
      </c>
      <c r="H305" s="221">
        <v>1</v>
      </c>
      <c r="I305" s="222"/>
      <c r="J305" s="223">
        <f>ROUND(I305*H305,2)</f>
        <v>0</v>
      </c>
      <c r="K305" s="219" t="s">
        <v>1</v>
      </c>
      <c r="L305" s="43"/>
      <c r="M305" s="224" t="s">
        <v>1</v>
      </c>
      <c r="N305" s="225" t="s">
        <v>41</v>
      </c>
      <c r="O305" s="90"/>
      <c r="P305" s="226">
        <f>O305*H305</f>
        <v>0</v>
      </c>
      <c r="Q305" s="226">
        <v>0</v>
      </c>
      <c r="R305" s="226">
        <f>Q305*H305</f>
        <v>0</v>
      </c>
      <c r="S305" s="226">
        <v>0</v>
      </c>
      <c r="T305" s="227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28" t="s">
        <v>444</v>
      </c>
      <c r="AT305" s="228" t="s">
        <v>126</v>
      </c>
      <c r="AU305" s="228" t="s">
        <v>84</v>
      </c>
      <c r="AY305" s="16" t="s">
        <v>124</v>
      </c>
      <c r="BE305" s="229">
        <f>IF(N305="základní",J305,0)</f>
        <v>0</v>
      </c>
      <c r="BF305" s="229">
        <f>IF(N305="snížená",J305,0)</f>
        <v>0</v>
      </c>
      <c r="BG305" s="229">
        <f>IF(N305="zákl. přenesená",J305,0)</f>
        <v>0</v>
      </c>
      <c r="BH305" s="229">
        <f>IF(N305="sníž. přenesená",J305,0)</f>
        <v>0</v>
      </c>
      <c r="BI305" s="229">
        <f>IF(N305="nulová",J305,0)</f>
        <v>0</v>
      </c>
      <c r="BJ305" s="16" t="s">
        <v>84</v>
      </c>
      <c r="BK305" s="229">
        <f>ROUND(I305*H305,2)</f>
        <v>0</v>
      </c>
      <c r="BL305" s="16" t="s">
        <v>444</v>
      </c>
      <c r="BM305" s="228" t="s">
        <v>619</v>
      </c>
    </row>
    <row r="306" s="13" customFormat="1">
      <c r="A306" s="13"/>
      <c r="B306" s="235"/>
      <c r="C306" s="236"/>
      <c r="D306" s="237" t="s">
        <v>135</v>
      </c>
      <c r="E306" s="238" t="s">
        <v>1</v>
      </c>
      <c r="F306" s="239" t="s">
        <v>620</v>
      </c>
      <c r="G306" s="236"/>
      <c r="H306" s="238" t="s">
        <v>1</v>
      </c>
      <c r="I306" s="240"/>
      <c r="J306" s="236"/>
      <c r="K306" s="236"/>
      <c r="L306" s="241"/>
      <c r="M306" s="242"/>
      <c r="N306" s="243"/>
      <c r="O306" s="243"/>
      <c r="P306" s="243"/>
      <c r="Q306" s="243"/>
      <c r="R306" s="243"/>
      <c r="S306" s="243"/>
      <c r="T306" s="24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5" t="s">
        <v>135</v>
      </c>
      <c r="AU306" s="245" t="s">
        <v>84</v>
      </c>
      <c r="AV306" s="13" t="s">
        <v>84</v>
      </c>
      <c r="AW306" s="13" t="s">
        <v>34</v>
      </c>
      <c r="AX306" s="13" t="s">
        <v>76</v>
      </c>
      <c r="AY306" s="245" t="s">
        <v>124</v>
      </c>
    </row>
    <row r="307" s="14" customFormat="1">
      <c r="A307" s="14"/>
      <c r="B307" s="246"/>
      <c r="C307" s="247"/>
      <c r="D307" s="237" t="s">
        <v>135</v>
      </c>
      <c r="E307" s="248" t="s">
        <v>1</v>
      </c>
      <c r="F307" s="249" t="s">
        <v>84</v>
      </c>
      <c r="G307" s="247"/>
      <c r="H307" s="250">
        <v>1</v>
      </c>
      <c r="I307" s="251"/>
      <c r="J307" s="247"/>
      <c r="K307" s="247"/>
      <c r="L307" s="252"/>
      <c r="M307" s="253"/>
      <c r="N307" s="254"/>
      <c r="O307" s="254"/>
      <c r="P307" s="254"/>
      <c r="Q307" s="254"/>
      <c r="R307" s="254"/>
      <c r="S307" s="254"/>
      <c r="T307" s="25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6" t="s">
        <v>135</v>
      </c>
      <c r="AU307" s="256" t="s">
        <v>84</v>
      </c>
      <c r="AV307" s="14" t="s">
        <v>86</v>
      </c>
      <c r="AW307" s="14" t="s">
        <v>34</v>
      </c>
      <c r="AX307" s="14" t="s">
        <v>84</v>
      </c>
      <c r="AY307" s="256" t="s">
        <v>124</v>
      </c>
    </row>
    <row r="308" s="2" customFormat="1" ht="26.4" customHeight="1">
      <c r="A308" s="37"/>
      <c r="B308" s="38"/>
      <c r="C308" s="217" t="s">
        <v>7</v>
      </c>
      <c r="D308" s="217" t="s">
        <v>126</v>
      </c>
      <c r="E308" s="218" t="s">
        <v>621</v>
      </c>
      <c r="F308" s="219" t="s">
        <v>622</v>
      </c>
      <c r="G308" s="220" t="s">
        <v>443</v>
      </c>
      <c r="H308" s="221">
        <v>1</v>
      </c>
      <c r="I308" s="222"/>
      <c r="J308" s="223">
        <f>ROUND(I308*H308,2)</f>
        <v>0</v>
      </c>
      <c r="K308" s="219" t="s">
        <v>1</v>
      </c>
      <c r="L308" s="43"/>
      <c r="M308" s="224" t="s">
        <v>1</v>
      </c>
      <c r="N308" s="225" t="s">
        <v>41</v>
      </c>
      <c r="O308" s="90"/>
      <c r="P308" s="226">
        <f>O308*H308</f>
        <v>0</v>
      </c>
      <c r="Q308" s="226">
        <v>0</v>
      </c>
      <c r="R308" s="226">
        <f>Q308*H308</f>
        <v>0</v>
      </c>
      <c r="S308" s="226">
        <v>0</v>
      </c>
      <c r="T308" s="227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28" t="s">
        <v>444</v>
      </c>
      <c r="AT308" s="228" t="s">
        <v>126</v>
      </c>
      <c r="AU308" s="228" t="s">
        <v>84</v>
      </c>
      <c r="AY308" s="16" t="s">
        <v>124</v>
      </c>
      <c r="BE308" s="229">
        <f>IF(N308="základní",J308,0)</f>
        <v>0</v>
      </c>
      <c r="BF308" s="229">
        <f>IF(N308="snížená",J308,0)</f>
        <v>0</v>
      </c>
      <c r="BG308" s="229">
        <f>IF(N308="zákl. přenesená",J308,0)</f>
        <v>0</v>
      </c>
      <c r="BH308" s="229">
        <f>IF(N308="sníž. přenesená",J308,0)</f>
        <v>0</v>
      </c>
      <c r="BI308" s="229">
        <f>IF(N308="nulová",J308,0)</f>
        <v>0</v>
      </c>
      <c r="BJ308" s="16" t="s">
        <v>84</v>
      </c>
      <c r="BK308" s="229">
        <f>ROUND(I308*H308,2)</f>
        <v>0</v>
      </c>
      <c r="BL308" s="16" t="s">
        <v>444</v>
      </c>
      <c r="BM308" s="228" t="s">
        <v>623</v>
      </c>
    </row>
    <row r="309" s="13" customFormat="1">
      <c r="A309" s="13"/>
      <c r="B309" s="235"/>
      <c r="C309" s="236"/>
      <c r="D309" s="237" t="s">
        <v>135</v>
      </c>
      <c r="E309" s="238" t="s">
        <v>1</v>
      </c>
      <c r="F309" s="239" t="s">
        <v>624</v>
      </c>
      <c r="G309" s="236"/>
      <c r="H309" s="238" t="s">
        <v>1</v>
      </c>
      <c r="I309" s="240"/>
      <c r="J309" s="236"/>
      <c r="K309" s="236"/>
      <c r="L309" s="241"/>
      <c r="M309" s="242"/>
      <c r="N309" s="243"/>
      <c r="O309" s="243"/>
      <c r="P309" s="243"/>
      <c r="Q309" s="243"/>
      <c r="R309" s="243"/>
      <c r="S309" s="243"/>
      <c r="T309" s="24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5" t="s">
        <v>135</v>
      </c>
      <c r="AU309" s="245" t="s">
        <v>84</v>
      </c>
      <c r="AV309" s="13" t="s">
        <v>84</v>
      </c>
      <c r="AW309" s="13" t="s">
        <v>34</v>
      </c>
      <c r="AX309" s="13" t="s">
        <v>76</v>
      </c>
      <c r="AY309" s="245" t="s">
        <v>124</v>
      </c>
    </row>
    <row r="310" s="14" customFormat="1">
      <c r="A310" s="14"/>
      <c r="B310" s="246"/>
      <c r="C310" s="247"/>
      <c r="D310" s="237" t="s">
        <v>135</v>
      </c>
      <c r="E310" s="248" t="s">
        <v>1</v>
      </c>
      <c r="F310" s="249" t="s">
        <v>84</v>
      </c>
      <c r="G310" s="247"/>
      <c r="H310" s="250">
        <v>1</v>
      </c>
      <c r="I310" s="251"/>
      <c r="J310" s="247"/>
      <c r="K310" s="247"/>
      <c r="L310" s="252"/>
      <c r="M310" s="253"/>
      <c r="N310" s="254"/>
      <c r="O310" s="254"/>
      <c r="P310" s="254"/>
      <c r="Q310" s="254"/>
      <c r="R310" s="254"/>
      <c r="S310" s="254"/>
      <c r="T310" s="255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6" t="s">
        <v>135</v>
      </c>
      <c r="AU310" s="256" t="s">
        <v>84</v>
      </c>
      <c r="AV310" s="14" t="s">
        <v>86</v>
      </c>
      <c r="AW310" s="14" t="s">
        <v>34</v>
      </c>
      <c r="AX310" s="14" t="s">
        <v>84</v>
      </c>
      <c r="AY310" s="256" t="s">
        <v>124</v>
      </c>
    </row>
    <row r="311" s="12" customFormat="1" ht="25.92" customHeight="1">
      <c r="A311" s="12"/>
      <c r="B311" s="201"/>
      <c r="C311" s="202"/>
      <c r="D311" s="203" t="s">
        <v>75</v>
      </c>
      <c r="E311" s="204" t="s">
        <v>625</v>
      </c>
      <c r="F311" s="204" t="s">
        <v>626</v>
      </c>
      <c r="G311" s="202"/>
      <c r="H311" s="202"/>
      <c r="I311" s="205"/>
      <c r="J311" s="206">
        <f>BK311</f>
        <v>0</v>
      </c>
      <c r="K311" s="202"/>
      <c r="L311" s="207"/>
      <c r="M311" s="208"/>
      <c r="N311" s="209"/>
      <c r="O311" s="209"/>
      <c r="P311" s="210">
        <f>SUM(P312:P317)</f>
        <v>0</v>
      </c>
      <c r="Q311" s="209"/>
      <c r="R311" s="210">
        <f>SUM(R312:R317)</f>
        <v>0</v>
      </c>
      <c r="S311" s="209"/>
      <c r="T311" s="211">
        <f>SUM(T312:T317)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12" t="s">
        <v>160</v>
      </c>
      <c r="AT311" s="213" t="s">
        <v>75</v>
      </c>
      <c r="AU311" s="213" t="s">
        <v>76</v>
      </c>
      <c r="AY311" s="212" t="s">
        <v>124</v>
      </c>
      <c r="BK311" s="214">
        <f>SUM(BK312:BK317)</f>
        <v>0</v>
      </c>
    </row>
    <row r="312" s="2" customFormat="1" ht="26.4" customHeight="1">
      <c r="A312" s="37"/>
      <c r="B312" s="38"/>
      <c r="C312" s="217" t="s">
        <v>267</v>
      </c>
      <c r="D312" s="217" t="s">
        <v>126</v>
      </c>
      <c r="E312" s="218" t="s">
        <v>627</v>
      </c>
      <c r="F312" s="219" t="s">
        <v>628</v>
      </c>
      <c r="G312" s="220" t="s">
        <v>443</v>
      </c>
      <c r="H312" s="221">
        <v>1</v>
      </c>
      <c r="I312" s="222"/>
      <c r="J312" s="223">
        <f>ROUND(I312*H312,2)</f>
        <v>0</v>
      </c>
      <c r="K312" s="219" t="s">
        <v>130</v>
      </c>
      <c r="L312" s="43"/>
      <c r="M312" s="224" t="s">
        <v>1</v>
      </c>
      <c r="N312" s="225" t="s">
        <v>41</v>
      </c>
      <c r="O312" s="90"/>
      <c r="P312" s="226">
        <f>O312*H312</f>
        <v>0</v>
      </c>
      <c r="Q312" s="226">
        <v>0</v>
      </c>
      <c r="R312" s="226">
        <f>Q312*H312</f>
        <v>0</v>
      </c>
      <c r="S312" s="226">
        <v>0</v>
      </c>
      <c r="T312" s="227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28" t="s">
        <v>444</v>
      </c>
      <c r="AT312" s="228" t="s">
        <v>126</v>
      </c>
      <c r="AU312" s="228" t="s">
        <v>84</v>
      </c>
      <c r="AY312" s="16" t="s">
        <v>124</v>
      </c>
      <c r="BE312" s="229">
        <f>IF(N312="základní",J312,0)</f>
        <v>0</v>
      </c>
      <c r="BF312" s="229">
        <f>IF(N312="snížená",J312,0)</f>
        <v>0</v>
      </c>
      <c r="BG312" s="229">
        <f>IF(N312="zákl. přenesená",J312,0)</f>
        <v>0</v>
      </c>
      <c r="BH312" s="229">
        <f>IF(N312="sníž. přenesená",J312,0)</f>
        <v>0</v>
      </c>
      <c r="BI312" s="229">
        <f>IF(N312="nulová",J312,0)</f>
        <v>0</v>
      </c>
      <c r="BJ312" s="16" t="s">
        <v>84</v>
      </c>
      <c r="BK312" s="229">
        <f>ROUND(I312*H312,2)</f>
        <v>0</v>
      </c>
      <c r="BL312" s="16" t="s">
        <v>444</v>
      </c>
      <c r="BM312" s="228" t="s">
        <v>629</v>
      </c>
    </row>
    <row r="313" s="2" customFormat="1">
      <c r="A313" s="37"/>
      <c r="B313" s="38"/>
      <c r="C313" s="39"/>
      <c r="D313" s="230" t="s">
        <v>133</v>
      </c>
      <c r="E313" s="39"/>
      <c r="F313" s="231" t="s">
        <v>630</v>
      </c>
      <c r="G313" s="39"/>
      <c r="H313" s="39"/>
      <c r="I313" s="232"/>
      <c r="J313" s="39"/>
      <c r="K313" s="39"/>
      <c r="L313" s="43"/>
      <c r="M313" s="233"/>
      <c r="N313" s="234"/>
      <c r="O313" s="90"/>
      <c r="P313" s="90"/>
      <c r="Q313" s="90"/>
      <c r="R313" s="90"/>
      <c r="S313" s="90"/>
      <c r="T313" s="91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6" t="s">
        <v>133</v>
      </c>
      <c r="AU313" s="16" t="s">
        <v>84</v>
      </c>
    </row>
    <row r="314" s="13" customFormat="1">
      <c r="A314" s="13"/>
      <c r="B314" s="235"/>
      <c r="C314" s="236"/>
      <c r="D314" s="237" t="s">
        <v>135</v>
      </c>
      <c r="E314" s="238" t="s">
        <v>1</v>
      </c>
      <c r="F314" s="239" t="s">
        <v>631</v>
      </c>
      <c r="G314" s="236"/>
      <c r="H314" s="238" t="s">
        <v>1</v>
      </c>
      <c r="I314" s="240"/>
      <c r="J314" s="236"/>
      <c r="K314" s="236"/>
      <c r="L314" s="241"/>
      <c r="M314" s="242"/>
      <c r="N314" s="243"/>
      <c r="O314" s="243"/>
      <c r="P314" s="243"/>
      <c r="Q314" s="243"/>
      <c r="R314" s="243"/>
      <c r="S314" s="243"/>
      <c r="T314" s="24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5" t="s">
        <v>135</v>
      </c>
      <c r="AU314" s="245" t="s">
        <v>84</v>
      </c>
      <c r="AV314" s="13" t="s">
        <v>84</v>
      </c>
      <c r="AW314" s="13" t="s">
        <v>34</v>
      </c>
      <c r="AX314" s="13" t="s">
        <v>76</v>
      </c>
      <c r="AY314" s="245" t="s">
        <v>124</v>
      </c>
    </row>
    <row r="315" s="13" customFormat="1">
      <c r="A315" s="13"/>
      <c r="B315" s="235"/>
      <c r="C315" s="236"/>
      <c r="D315" s="237" t="s">
        <v>135</v>
      </c>
      <c r="E315" s="238" t="s">
        <v>1</v>
      </c>
      <c r="F315" s="239" t="s">
        <v>632</v>
      </c>
      <c r="G315" s="236"/>
      <c r="H315" s="238" t="s">
        <v>1</v>
      </c>
      <c r="I315" s="240"/>
      <c r="J315" s="236"/>
      <c r="K315" s="236"/>
      <c r="L315" s="241"/>
      <c r="M315" s="242"/>
      <c r="N315" s="243"/>
      <c r="O315" s="243"/>
      <c r="P315" s="243"/>
      <c r="Q315" s="243"/>
      <c r="R315" s="243"/>
      <c r="S315" s="243"/>
      <c r="T315" s="24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5" t="s">
        <v>135</v>
      </c>
      <c r="AU315" s="245" t="s">
        <v>84</v>
      </c>
      <c r="AV315" s="13" t="s">
        <v>84</v>
      </c>
      <c r="AW315" s="13" t="s">
        <v>34</v>
      </c>
      <c r="AX315" s="13" t="s">
        <v>76</v>
      </c>
      <c r="AY315" s="245" t="s">
        <v>124</v>
      </c>
    </row>
    <row r="316" s="13" customFormat="1">
      <c r="A316" s="13"/>
      <c r="B316" s="235"/>
      <c r="C316" s="236"/>
      <c r="D316" s="237" t="s">
        <v>135</v>
      </c>
      <c r="E316" s="238" t="s">
        <v>1</v>
      </c>
      <c r="F316" s="239" t="s">
        <v>633</v>
      </c>
      <c r="G316" s="236"/>
      <c r="H316" s="238" t="s">
        <v>1</v>
      </c>
      <c r="I316" s="240"/>
      <c r="J316" s="236"/>
      <c r="K316" s="236"/>
      <c r="L316" s="241"/>
      <c r="M316" s="242"/>
      <c r="N316" s="243"/>
      <c r="O316" s="243"/>
      <c r="P316" s="243"/>
      <c r="Q316" s="243"/>
      <c r="R316" s="243"/>
      <c r="S316" s="243"/>
      <c r="T316" s="24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5" t="s">
        <v>135</v>
      </c>
      <c r="AU316" s="245" t="s">
        <v>84</v>
      </c>
      <c r="AV316" s="13" t="s">
        <v>84</v>
      </c>
      <c r="AW316" s="13" t="s">
        <v>34</v>
      </c>
      <c r="AX316" s="13" t="s">
        <v>76</v>
      </c>
      <c r="AY316" s="245" t="s">
        <v>124</v>
      </c>
    </row>
    <row r="317" s="14" customFormat="1">
      <c r="A317" s="14"/>
      <c r="B317" s="246"/>
      <c r="C317" s="247"/>
      <c r="D317" s="237" t="s">
        <v>135</v>
      </c>
      <c r="E317" s="248" t="s">
        <v>1</v>
      </c>
      <c r="F317" s="249" t="s">
        <v>84</v>
      </c>
      <c r="G317" s="247"/>
      <c r="H317" s="250">
        <v>1</v>
      </c>
      <c r="I317" s="251"/>
      <c r="J317" s="247"/>
      <c r="K317" s="247"/>
      <c r="L317" s="252"/>
      <c r="M317" s="253"/>
      <c r="N317" s="254"/>
      <c r="O317" s="254"/>
      <c r="P317" s="254"/>
      <c r="Q317" s="254"/>
      <c r="R317" s="254"/>
      <c r="S317" s="254"/>
      <c r="T317" s="25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6" t="s">
        <v>135</v>
      </c>
      <c r="AU317" s="256" t="s">
        <v>84</v>
      </c>
      <c r="AV317" s="14" t="s">
        <v>86</v>
      </c>
      <c r="AW317" s="14" t="s">
        <v>34</v>
      </c>
      <c r="AX317" s="14" t="s">
        <v>84</v>
      </c>
      <c r="AY317" s="256" t="s">
        <v>124</v>
      </c>
    </row>
    <row r="318" s="12" customFormat="1" ht="25.92" customHeight="1">
      <c r="A318" s="12"/>
      <c r="B318" s="201"/>
      <c r="C318" s="202"/>
      <c r="D318" s="203" t="s">
        <v>75</v>
      </c>
      <c r="E318" s="204" t="s">
        <v>634</v>
      </c>
      <c r="F318" s="204" t="s">
        <v>635</v>
      </c>
      <c r="G318" s="202"/>
      <c r="H318" s="202"/>
      <c r="I318" s="205"/>
      <c r="J318" s="206">
        <f>BK318</f>
        <v>0</v>
      </c>
      <c r="K318" s="202"/>
      <c r="L318" s="207"/>
      <c r="M318" s="208"/>
      <c r="N318" s="209"/>
      <c r="O318" s="209"/>
      <c r="P318" s="210">
        <f>SUM(P319:P335)</f>
        <v>0</v>
      </c>
      <c r="Q318" s="209"/>
      <c r="R318" s="210">
        <f>SUM(R319:R335)</f>
        <v>0</v>
      </c>
      <c r="S318" s="209"/>
      <c r="T318" s="211">
        <f>SUM(T319:T335)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12" t="s">
        <v>160</v>
      </c>
      <c r="AT318" s="213" t="s">
        <v>75</v>
      </c>
      <c r="AU318" s="213" t="s">
        <v>76</v>
      </c>
      <c r="AY318" s="212" t="s">
        <v>124</v>
      </c>
      <c r="BK318" s="214">
        <f>SUM(BK319:BK335)</f>
        <v>0</v>
      </c>
    </row>
    <row r="319" s="2" customFormat="1" ht="26.4" customHeight="1">
      <c r="A319" s="37"/>
      <c r="B319" s="38"/>
      <c r="C319" s="217" t="s">
        <v>272</v>
      </c>
      <c r="D319" s="217" t="s">
        <v>126</v>
      </c>
      <c r="E319" s="218" t="s">
        <v>636</v>
      </c>
      <c r="F319" s="219" t="s">
        <v>637</v>
      </c>
      <c r="G319" s="220" t="s">
        <v>443</v>
      </c>
      <c r="H319" s="221">
        <v>1</v>
      </c>
      <c r="I319" s="222"/>
      <c r="J319" s="223">
        <f>ROUND(I319*H319,2)</f>
        <v>0</v>
      </c>
      <c r="K319" s="219" t="s">
        <v>130</v>
      </c>
      <c r="L319" s="43"/>
      <c r="M319" s="224" t="s">
        <v>1</v>
      </c>
      <c r="N319" s="225" t="s">
        <v>41</v>
      </c>
      <c r="O319" s="90"/>
      <c r="P319" s="226">
        <f>O319*H319</f>
        <v>0</v>
      </c>
      <c r="Q319" s="226">
        <v>0</v>
      </c>
      <c r="R319" s="226">
        <f>Q319*H319</f>
        <v>0</v>
      </c>
      <c r="S319" s="226">
        <v>0</v>
      </c>
      <c r="T319" s="227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28" t="s">
        <v>444</v>
      </c>
      <c r="AT319" s="228" t="s">
        <v>126</v>
      </c>
      <c r="AU319" s="228" t="s">
        <v>84</v>
      </c>
      <c r="AY319" s="16" t="s">
        <v>124</v>
      </c>
      <c r="BE319" s="229">
        <f>IF(N319="základní",J319,0)</f>
        <v>0</v>
      </c>
      <c r="BF319" s="229">
        <f>IF(N319="snížená",J319,0)</f>
        <v>0</v>
      </c>
      <c r="BG319" s="229">
        <f>IF(N319="zákl. přenesená",J319,0)</f>
        <v>0</v>
      </c>
      <c r="BH319" s="229">
        <f>IF(N319="sníž. přenesená",J319,0)</f>
        <v>0</v>
      </c>
      <c r="BI319" s="229">
        <f>IF(N319="nulová",J319,0)</f>
        <v>0</v>
      </c>
      <c r="BJ319" s="16" t="s">
        <v>84</v>
      </c>
      <c r="BK319" s="229">
        <f>ROUND(I319*H319,2)</f>
        <v>0</v>
      </c>
      <c r="BL319" s="16" t="s">
        <v>444</v>
      </c>
      <c r="BM319" s="228" t="s">
        <v>638</v>
      </c>
    </row>
    <row r="320" s="2" customFormat="1">
      <c r="A320" s="37"/>
      <c r="B320" s="38"/>
      <c r="C320" s="39"/>
      <c r="D320" s="230" t="s">
        <v>133</v>
      </c>
      <c r="E320" s="39"/>
      <c r="F320" s="231" t="s">
        <v>639</v>
      </c>
      <c r="G320" s="39"/>
      <c r="H320" s="39"/>
      <c r="I320" s="232"/>
      <c r="J320" s="39"/>
      <c r="K320" s="39"/>
      <c r="L320" s="43"/>
      <c r="M320" s="233"/>
      <c r="N320" s="234"/>
      <c r="O320" s="90"/>
      <c r="P320" s="90"/>
      <c r="Q320" s="90"/>
      <c r="R320" s="90"/>
      <c r="S320" s="90"/>
      <c r="T320" s="91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16" t="s">
        <v>133</v>
      </c>
      <c r="AU320" s="16" t="s">
        <v>84</v>
      </c>
    </row>
    <row r="321" s="13" customFormat="1">
      <c r="A321" s="13"/>
      <c r="B321" s="235"/>
      <c r="C321" s="236"/>
      <c r="D321" s="237" t="s">
        <v>135</v>
      </c>
      <c r="E321" s="238" t="s">
        <v>1</v>
      </c>
      <c r="F321" s="239" t="s">
        <v>551</v>
      </c>
      <c r="G321" s="236"/>
      <c r="H321" s="238" t="s">
        <v>1</v>
      </c>
      <c r="I321" s="240"/>
      <c r="J321" s="236"/>
      <c r="K321" s="236"/>
      <c r="L321" s="241"/>
      <c r="M321" s="242"/>
      <c r="N321" s="243"/>
      <c r="O321" s="243"/>
      <c r="P321" s="243"/>
      <c r="Q321" s="243"/>
      <c r="R321" s="243"/>
      <c r="S321" s="243"/>
      <c r="T321" s="24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5" t="s">
        <v>135</v>
      </c>
      <c r="AU321" s="245" t="s">
        <v>84</v>
      </c>
      <c r="AV321" s="13" t="s">
        <v>84</v>
      </c>
      <c r="AW321" s="13" t="s">
        <v>34</v>
      </c>
      <c r="AX321" s="13" t="s">
        <v>76</v>
      </c>
      <c r="AY321" s="245" t="s">
        <v>124</v>
      </c>
    </row>
    <row r="322" s="13" customFormat="1">
      <c r="A322" s="13"/>
      <c r="B322" s="235"/>
      <c r="C322" s="236"/>
      <c r="D322" s="237" t="s">
        <v>135</v>
      </c>
      <c r="E322" s="238" t="s">
        <v>1</v>
      </c>
      <c r="F322" s="239" t="s">
        <v>640</v>
      </c>
      <c r="G322" s="236"/>
      <c r="H322" s="238" t="s">
        <v>1</v>
      </c>
      <c r="I322" s="240"/>
      <c r="J322" s="236"/>
      <c r="K322" s="236"/>
      <c r="L322" s="241"/>
      <c r="M322" s="242"/>
      <c r="N322" s="243"/>
      <c r="O322" s="243"/>
      <c r="P322" s="243"/>
      <c r="Q322" s="243"/>
      <c r="R322" s="243"/>
      <c r="S322" s="243"/>
      <c r="T322" s="24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5" t="s">
        <v>135</v>
      </c>
      <c r="AU322" s="245" t="s">
        <v>84</v>
      </c>
      <c r="AV322" s="13" t="s">
        <v>84</v>
      </c>
      <c r="AW322" s="13" t="s">
        <v>34</v>
      </c>
      <c r="AX322" s="13" t="s">
        <v>76</v>
      </c>
      <c r="AY322" s="245" t="s">
        <v>124</v>
      </c>
    </row>
    <row r="323" s="13" customFormat="1">
      <c r="A323" s="13"/>
      <c r="B323" s="235"/>
      <c r="C323" s="236"/>
      <c r="D323" s="237" t="s">
        <v>135</v>
      </c>
      <c r="E323" s="238" t="s">
        <v>1</v>
      </c>
      <c r="F323" s="239" t="s">
        <v>641</v>
      </c>
      <c r="G323" s="236"/>
      <c r="H323" s="238" t="s">
        <v>1</v>
      </c>
      <c r="I323" s="240"/>
      <c r="J323" s="236"/>
      <c r="K323" s="236"/>
      <c r="L323" s="241"/>
      <c r="M323" s="242"/>
      <c r="N323" s="243"/>
      <c r="O323" s="243"/>
      <c r="P323" s="243"/>
      <c r="Q323" s="243"/>
      <c r="R323" s="243"/>
      <c r="S323" s="243"/>
      <c r="T323" s="244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5" t="s">
        <v>135</v>
      </c>
      <c r="AU323" s="245" t="s">
        <v>84</v>
      </c>
      <c r="AV323" s="13" t="s">
        <v>84</v>
      </c>
      <c r="AW323" s="13" t="s">
        <v>34</v>
      </c>
      <c r="AX323" s="13" t="s">
        <v>76</v>
      </c>
      <c r="AY323" s="245" t="s">
        <v>124</v>
      </c>
    </row>
    <row r="324" s="13" customFormat="1">
      <c r="A324" s="13"/>
      <c r="B324" s="235"/>
      <c r="C324" s="236"/>
      <c r="D324" s="237" t="s">
        <v>135</v>
      </c>
      <c r="E324" s="238" t="s">
        <v>1</v>
      </c>
      <c r="F324" s="239" t="s">
        <v>642</v>
      </c>
      <c r="G324" s="236"/>
      <c r="H324" s="238" t="s">
        <v>1</v>
      </c>
      <c r="I324" s="240"/>
      <c r="J324" s="236"/>
      <c r="K324" s="236"/>
      <c r="L324" s="241"/>
      <c r="M324" s="242"/>
      <c r="N324" s="243"/>
      <c r="O324" s="243"/>
      <c r="P324" s="243"/>
      <c r="Q324" s="243"/>
      <c r="R324" s="243"/>
      <c r="S324" s="243"/>
      <c r="T324" s="24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5" t="s">
        <v>135</v>
      </c>
      <c r="AU324" s="245" t="s">
        <v>84</v>
      </c>
      <c r="AV324" s="13" t="s">
        <v>84</v>
      </c>
      <c r="AW324" s="13" t="s">
        <v>34</v>
      </c>
      <c r="AX324" s="13" t="s">
        <v>76</v>
      </c>
      <c r="AY324" s="245" t="s">
        <v>124</v>
      </c>
    </row>
    <row r="325" s="13" customFormat="1">
      <c r="A325" s="13"/>
      <c r="B325" s="235"/>
      <c r="C325" s="236"/>
      <c r="D325" s="237" t="s">
        <v>135</v>
      </c>
      <c r="E325" s="238" t="s">
        <v>1</v>
      </c>
      <c r="F325" s="239" t="s">
        <v>137</v>
      </c>
      <c r="G325" s="236"/>
      <c r="H325" s="238" t="s">
        <v>1</v>
      </c>
      <c r="I325" s="240"/>
      <c r="J325" s="236"/>
      <c r="K325" s="236"/>
      <c r="L325" s="241"/>
      <c r="M325" s="242"/>
      <c r="N325" s="243"/>
      <c r="O325" s="243"/>
      <c r="P325" s="243"/>
      <c r="Q325" s="243"/>
      <c r="R325" s="243"/>
      <c r="S325" s="243"/>
      <c r="T325" s="24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5" t="s">
        <v>135</v>
      </c>
      <c r="AU325" s="245" t="s">
        <v>84</v>
      </c>
      <c r="AV325" s="13" t="s">
        <v>84</v>
      </c>
      <c r="AW325" s="13" t="s">
        <v>34</v>
      </c>
      <c r="AX325" s="13" t="s">
        <v>76</v>
      </c>
      <c r="AY325" s="245" t="s">
        <v>124</v>
      </c>
    </row>
    <row r="326" s="13" customFormat="1">
      <c r="A326" s="13"/>
      <c r="B326" s="235"/>
      <c r="C326" s="236"/>
      <c r="D326" s="237" t="s">
        <v>135</v>
      </c>
      <c r="E326" s="238" t="s">
        <v>1</v>
      </c>
      <c r="F326" s="239" t="s">
        <v>643</v>
      </c>
      <c r="G326" s="236"/>
      <c r="H326" s="238" t="s">
        <v>1</v>
      </c>
      <c r="I326" s="240"/>
      <c r="J326" s="236"/>
      <c r="K326" s="236"/>
      <c r="L326" s="241"/>
      <c r="M326" s="242"/>
      <c r="N326" s="243"/>
      <c r="O326" s="243"/>
      <c r="P326" s="243"/>
      <c r="Q326" s="243"/>
      <c r="R326" s="243"/>
      <c r="S326" s="243"/>
      <c r="T326" s="24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5" t="s">
        <v>135</v>
      </c>
      <c r="AU326" s="245" t="s">
        <v>84</v>
      </c>
      <c r="AV326" s="13" t="s">
        <v>84</v>
      </c>
      <c r="AW326" s="13" t="s">
        <v>34</v>
      </c>
      <c r="AX326" s="13" t="s">
        <v>76</v>
      </c>
      <c r="AY326" s="245" t="s">
        <v>124</v>
      </c>
    </row>
    <row r="327" s="13" customFormat="1">
      <c r="A327" s="13"/>
      <c r="B327" s="235"/>
      <c r="C327" s="236"/>
      <c r="D327" s="237" t="s">
        <v>135</v>
      </c>
      <c r="E327" s="238" t="s">
        <v>1</v>
      </c>
      <c r="F327" s="239" t="s">
        <v>644</v>
      </c>
      <c r="G327" s="236"/>
      <c r="H327" s="238" t="s">
        <v>1</v>
      </c>
      <c r="I327" s="240"/>
      <c r="J327" s="236"/>
      <c r="K327" s="236"/>
      <c r="L327" s="241"/>
      <c r="M327" s="242"/>
      <c r="N327" s="243"/>
      <c r="O327" s="243"/>
      <c r="P327" s="243"/>
      <c r="Q327" s="243"/>
      <c r="R327" s="243"/>
      <c r="S327" s="243"/>
      <c r="T327" s="24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5" t="s">
        <v>135</v>
      </c>
      <c r="AU327" s="245" t="s">
        <v>84</v>
      </c>
      <c r="AV327" s="13" t="s">
        <v>84</v>
      </c>
      <c r="AW327" s="13" t="s">
        <v>34</v>
      </c>
      <c r="AX327" s="13" t="s">
        <v>76</v>
      </c>
      <c r="AY327" s="245" t="s">
        <v>124</v>
      </c>
    </row>
    <row r="328" s="13" customFormat="1">
      <c r="A328" s="13"/>
      <c r="B328" s="235"/>
      <c r="C328" s="236"/>
      <c r="D328" s="237" t="s">
        <v>135</v>
      </c>
      <c r="E328" s="238" t="s">
        <v>1</v>
      </c>
      <c r="F328" s="239" t="s">
        <v>645</v>
      </c>
      <c r="G328" s="236"/>
      <c r="H328" s="238" t="s">
        <v>1</v>
      </c>
      <c r="I328" s="240"/>
      <c r="J328" s="236"/>
      <c r="K328" s="236"/>
      <c r="L328" s="241"/>
      <c r="M328" s="242"/>
      <c r="N328" s="243"/>
      <c r="O328" s="243"/>
      <c r="P328" s="243"/>
      <c r="Q328" s="243"/>
      <c r="R328" s="243"/>
      <c r="S328" s="243"/>
      <c r="T328" s="24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5" t="s">
        <v>135</v>
      </c>
      <c r="AU328" s="245" t="s">
        <v>84</v>
      </c>
      <c r="AV328" s="13" t="s">
        <v>84</v>
      </c>
      <c r="AW328" s="13" t="s">
        <v>34</v>
      </c>
      <c r="AX328" s="13" t="s">
        <v>76</v>
      </c>
      <c r="AY328" s="245" t="s">
        <v>124</v>
      </c>
    </row>
    <row r="329" s="13" customFormat="1">
      <c r="A329" s="13"/>
      <c r="B329" s="235"/>
      <c r="C329" s="236"/>
      <c r="D329" s="237" t="s">
        <v>135</v>
      </c>
      <c r="E329" s="238" t="s">
        <v>1</v>
      </c>
      <c r="F329" s="239" t="s">
        <v>646</v>
      </c>
      <c r="G329" s="236"/>
      <c r="H329" s="238" t="s">
        <v>1</v>
      </c>
      <c r="I329" s="240"/>
      <c r="J329" s="236"/>
      <c r="K329" s="236"/>
      <c r="L329" s="241"/>
      <c r="M329" s="242"/>
      <c r="N329" s="243"/>
      <c r="O329" s="243"/>
      <c r="P329" s="243"/>
      <c r="Q329" s="243"/>
      <c r="R329" s="243"/>
      <c r="S329" s="243"/>
      <c r="T329" s="24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5" t="s">
        <v>135</v>
      </c>
      <c r="AU329" s="245" t="s">
        <v>84</v>
      </c>
      <c r="AV329" s="13" t="s">
        <v>84</v>
      </c>
      <c r="AW329" s="13" t="s">
        <v>34</v>
      </c>
      <c r="AX329" s="13" t="s">
        <v>76</v>
      </c>
      <c r="AY329" s="245" t="s">
        <v>124</v>
      </c>
    </row>
    <row r="330" s="14" customFormat="1">
      <c r="A330" s="14"/>
      <c r="B330" s="246"/>
      <c r="C330" s="247"/>
      <c r="D330" s="237" t="s">
        <v>135</v>
      </c>
      <c r="E330" s="248" t="s">
        <v>1</v>
      </c>
      <c r="F330" s="249" t="s">
        <v>84</v>
      </c>
      <c r="G330" s="247"/>
      <c r="H330" s="250">
        <v>1</v>
      </c>
      <c r="I330" s="251"/>
      <c r="J330" s="247"/>
      <c r="K330" s="247"/>
      <c r="L330" s="252"/>
      <c r="M330" s="253"/>
      <c r="N330" s="254"/>
      <c r="O330" s="254"/>
      <c r="P330" s="254"/>
      <c r="Q330" s="254"/>
      <c r="R330" s="254"/>
      <c r="S330" s="254"/>
      <c r="T330" s="25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6" t="s">
        <v>135</v>
      </c>
      <c r="AU330" s="256" t="s">
        <v>84</v>
      </c>
      <c r="AV330" s="14" t="s">
        <v>86</v>
      </c>
      <c r="AW330" s="14" t="s">
        <v>34</v>
      </c>
      <c r="AX330" s="14" t="s">
        <v>84</v>
      </c>
      <c r="AY330" s="256" t="s">
        <v>124</v>
      </c>
    </row>
    <row r="331" s="2" customFormat="1" ht="26.4" customHeight="1">
      <c r="A331" s="37"/>
      <c r="B331" s="38"/>
      <c r="C331" s="217" t="s">
        <v>243</v>
      </c>
      <c r="D331" s="217" t="s">
        <v>126</v>
      </c>
      <c r="E331" s="218" t="s">
        <v>647</v>
      </c>
      <c r="F331" s="219" t="s">
        <v>648</v>
      </c>
      <c r="G331" s="220" t="s">
        <v>443</v>
      </c>
      <c r="H331" s="221">
        <v>1</v>
      </c>
      <c r="I331" s="222"/>
      <c r="J331" s="223">
        <f>ROUND(I331*H331,2)</f>
        <v>0</v>
      </c>
      <c r="K331" s="219" t="s">
        <v>1</v>
      </c>
      <c r="L331" s="43"/>
      <c r="M331" s="224" t="s">
        <v>1</v>
      </c>
      <c r="N331" s="225" t="s">
        <v>41</v>
      </c>
      <c r="O331" s="90"/>
      <c r="P331" s="226">
        <f>O331*H331</f>
        <v>0</v>
      </c>
      <c r="Q331" s="226">
        <v>0</v>
      </c>
      <c r="R331" s="226">
        <f>Q331*H331</f>
        <v>0</v>
      </c>
      <c r="S331" s="226">
        <v>0</v>
      </c>
      <c r="T331" s="227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228" t="s">
        <v>444</v>
      </c>
      <c r="AT331" s="228" t="s">
        <v>126</v>
      </c>
      <c r="AU331" s="228" t="s">
        <v>84</v>
      </c>
      <c r="AY331" s="16" t="s">
        <v>124</v>
      </c>
      <c r="BE331" s="229">
        <f>IF(N331="základní",J331,0)</f>
        <v>0</v>
      </c>
      <c r="BF331" s="229">
        <f>IF(N331="snížená",J331,0)</f>
        <v>0</v>
      </c>
      <c r="BG331" s="229">
        <f>IF(N331="zákl. přenesená",J331,0)</f>
        <v>0</v>
      </c>
      <c r="BH331" s="229">
        <f>IF(N331="sníž. přenesená",J331,0)</f>
        <v>0</v>
      </c>
      <c r="BI331" s="229">
        <f>IF(N331="nulová",J331,0)</f>
        <v>0</v>
      </c>
      <c r="BJ331" s="16" t="s">
        <v>84</v>
      </c>
      <c r="BK331" s="229">
        <f>ROUND(I331*H331,2)</f>
        <v>0</v>
      </c>
      <c r="BL331" s="16" t="s">
        <v>444</v>
      </c>
      <c r="BM331" s="228" t="s">
        <v>649</v>
      </c>
    </row>
    <row r="332" s="13" customFormat="1">
      <c r="A332" s="13"/>
      <c r="B332" s="235"/>
      <c r="C332" s="236"/>
      <c r="D332" s="237" t="s">
        <v>135</v>
      </c>
      <c r="E332" s="238" t="s">
        <v>1</v>
      </c>
      <c r="F332" s="239" t="s">
        <v>650</v>
      </c>
      <c r="G332" s="236"/>
      <c r="H332" s="238" t="s">
        <v>1</v>
      </c>
      <c r="I332" s="240"/>
      <c r="J332" s="236"/>
      <c r="K332" s="236"/>
      <c r="L332" s="241"/>
      <c r="M332" s="242"/>
      <c r="N332" s="243"/>
      <c r="O332" s="243"/>
      <c r="P332" s="243"/>
      <c r="Q332" s="243"/>
      <c r="R332" s="243"/>
      <c r="S332" s="243"/>
      <c r="T332" s="24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5" t="s">
        <v>135</v>
      </c>
      <c r="AU332" s="245" t="s">
        <v>84</v>
      </c>
      <c r="AV332" s="13" t="s">
        <v>84</v>
      </c>
      <c r="AW332" s="13" t="s">
        <v>34</v>
      </c>
      <c r="AX332" s="13" t="s">
        <v>76</v>
      </c>
      <c r="AY332" s="245" t="s">
        <v>124</v>
      </c>
    </row>
    <row r="333" s="13" customFormat="1">
      <c r="A333" s="13"/>
      <c r="B333" s="235"/>
      <c r="C333" s="236"/>
      <c r="D333" s="237" t="s">
        <v>135</v>
      </c>
      <c r="E333" s="238" t="s">
        <v>1</v>
      </c>
      <c r="F333" s="239" t="s">
        <v>651</v>
      </c>
      <c r="G333" s="236"/>
      <c r="H333" s="238" t="s">
        <v>1</v>
      </c>
      <c r="I333" s="240"/>
      <c r="J333" s="236"/>
      <c r="K333" s="236"/>
      <c r="L333" s="241"/>
      <c r="M333" s="242"/>
      <c r="N333" s="243"/>
      <c r="O333" s="243"/>
      <c r="P333" s="243"/>
      <c r="Q333" s="243"/>
      <c r="R333" s="243"/>
      <c r="S333" s="243"/>
      <c r="T333" s="24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5" t="s">
        <v>135</v>
      </c>
      <c r="AU333" s="245" t="s">
        <v>84</v>
      </c>
      <c r="AV333" s="13" t="s">
        <v>84</v>
      </c>
      <c r="AW333" s="13" t="s">
        <v>34</v>
      </c>
      <c r="AX333" s="13" t="s">
        <v>76</v>
      </c>
      <c r="AY333" s="245" t="s">
        <v>124</v>
      </c>
    </row>
    <row r="334" s="13" customFormat="1">
      <c r="A334" s="13"/>
      <c r="B334" s="235"/>
      <c r="C334" s="236"/>
      <c r="D334" s="237" t="s">
        <v>135</v>
      </c>
      <c r="E334" s="238" t="s">
        <v>1</v>
      </c>
      <c r="F334" s="239" t="s">
        <v>652</v>
      </c>
      <c r="G334" s="236"/>
      <c r="H334" s="238" t="s">
        <v>1</v>
      </c>
      <c r="I334" s="240"/>
      <c r="J334" s="236"/>
      <c r="K334" s="236"/>
      <c r="L334" s="241"/>
      <c r="M334" s="242"/>
      <c r="N334" s="243"/>
      <c r="O334" s="243"/>
      <c r="P334" s="243"/>
      <c r="Q334" s="243"/>
      <c r="R334" s="243"/>
      <c r="S334" s="243"/>
      <c r="T334" s="24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5" t="s">
        <v>135</v>
      </c>
      <c r="AU334" s="245" t="s">
        <v>84</v>
      </c>
      <c r="AV334" s="13" t="s">
        <v>84</v>
      </c>
      <c r="AW334" s="13" t="s">
        <v>34</v>
      </c>
      <c r="AX334" s="13" t="s">
        <v>76</v>
      </c>
      <c r="AY334" s="245" t="s">
        <v>124</v>
      </c>
    </row>
    <row r="335" s="14" customFormat="1">
      <c r="A335" s="14"/>
      <c r="B335" s="246"/>
      <c r="C335" s="247"/>
      <c r="D335" s="237" t="s">
        <v>135</v>
      </c>
      <c r="E335" s="248" t="s">
        <v>1</v>
      </c>
      <c r="F335" s="249" t="s">
        <v>84</v>
      </c>
      <c r="G335" s="247"/>
      <c r="H335" s="250">
        <v>1</v>
      </c>
      <c r="I335" s="251"/>
      <c r="J335" s="247"/>
      <c r="K335" s="247"/>
      <c r="L335" s="252"/>
      <c r="M335" s="253"/>
      <c r="N335" s="254"/>
      <c r="O335" s="254"/>
      <c r="P335" s="254"/>
      <c r="Q335" s="254"/>
      <c r="R335" s="254"/>
      <c r="S335" s="254"/>
      <c r="T335" s="25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6" t="s">
        <v>135</v>
      </c>
      <c r="AU335" s="256" t="s">
        <v>84</v>
      </c>
      <c r="AV335" s="14" t="s">
        <v>86</v>
      </c>
      <c r="AW335" s="14" t="s">
        <v>34</v>
      </c>
      <c r="AX335" s="14" t="s">
        <v>84</v>
      </c>
      <c r="AY335" s="256" t="s">
        <v>124</v>
      </c>
    </row>
    <row r="336" s="12" customFormat="1" ht="25.92" customHeight="1">
      <c r="A336" s="12"/>
      <c r="B336" s="201"/>
      <c r="C336" s="202"/>
      <c r="D336" s="203" t="s">
        <v>75</v>
      </c>
      <c r="E336" s="204" t="s">
        <v>653</v>
      </c>
      <c r="F336" s="204" t="s">
        <v>654</v>
      </c>
      <c r="G336" s="202"/>
      <c r="H336" s="202"/>
      <c r="I336" s="205"/>
      <c r="J336" s="206">
        <f>BK336</f>
        <v>0</v>
      </c>
      <c r="K336" s="202"/>
      <c r="L336" s="207"/>
      <c r="M336" s="208"/>
      <c r="N336" s="209"/>
      <c r="O336" s="209"/>
      <c r="P336" s="210">
        <f>SUM(P337:P343)</f>
        <v>0</v>
      </c>
      <c r="Q336" s="209"/>
      <c r="R336" s="210">
        <f>SUM(R337:R343)</f>
        <v>0</v>
      </c>
      <c r="S336" s="209"/>
      <c r="T336" s="211">
        <f>SUM(T337:T343)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12" t="s">
        <v>160</v>
      </c>
      <c r="AT336" s="213" t="s">
        <v>75</v>
      </c>
      <c r="AU336" s="213" t="s">
        <v>76</v>
      </c>
      <c r="AY336" s="212" t="s">
        <v>124</v>
      </c>
      <c r="BK336" s="214">
        <f>SUM(BK337:BK343)</f>
        <v>0</v>
      </c>
    </row>
    <row r="337" s="2" customFormat="1" ht="26.4" customHeight="1">
      <c r="A337" s="37"/>
      <c r="B337" s="38"/>
      <c r="C337" s="217" t="s">
        <v>282</v>
      </c>
      <c r="D337" s="217" t="s">
        <v>126</v>
      </c>
      <c r="E337" s="218" t="s">
        <v>655</v>
      </c>
      <c r="F337" s="219" t="s">
        <v>656</v>
      </c>
      <c r="G337" s="220" t="s">
        <v>443</v>
      </c>
      <c r="H337" s="221">
        <v>1</v>
      </c>
      <c r="I337" s="222"/>
      <c r="J337" s="223">
        <f>ROUND(I337*H337,2)</f>
        <v>0</v>
      </c>
      <c r="K337" s="219" t="s">
        <v>1</v>
      </c>
      <c r="L337" s="43"/>
      <c r="M337" s="224" t="s">
        <v>1</v>
      </c>
      <c r="N337" s="225" t="s">
        <v>41</v>
      </c>
      <c r="O337" s="90"/>
      <c r="P337" s="226">
        <f>O337*H337</f>
        <v>0</v>
      </c>
      <c r="Q337" s="226">
        <v>0</v>
      </c>
      <c r="R337" s="226">
        <f>Q337*H337</f>
        <v>0</v>
      </c>
      <c r="S337" s="226">
        <v>0</v>
      </c>
      <c r="T337" s="227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228" t="s">
        <v>444</v>
      </c>
      <c r="AT337" s="228" t="s">
        <v>126</v>
      </c>
      <c r="AU337" s="228" t="s">
        <v>84</v>
      </c>
      <c r="AY337" s="16" t="s">
        <v>124</v>
      </c>
      <c r="BE337" s="229">
        <f>IF(N337="základní",J337,0)</f>
        <v>0</v>
      </c>
      <c r="BF337" s="229">
        <f>IF(N337="snížená",J337,0)</f>
        <v>0</v>
      </c>
      <c r="BG337" s="229">
        <f>IF(N337="zákl. přenesená",J337,0)</f>
        <v>0</v>
      </c>
      <c r="BH337" s="229">
        <f>IF(N337="sníž. přenesená",J337,0)</f>
        <v>0</v>
      </c>
      <c r="BI337" s="229">
        <f>IF(N337="nulová",J337,0)</f>
        <v>0</v>
      </c>
      <c r="BJ337" s="16" t="s">
        <v>84</v>
      </c>
      <c r="BK337" s="229">
        <f>ROUND(I337*H337,2)</f>
        <v>0</v>
      </c>
      <c r="BL337" s="16" t="s">
        <v>444</v>
      </c>
      <c r="BM337" s="228" t="s">
        <v>657</v>
      </c>
    </row>
    <row r="338" s="13" customFormat="1">
      <c r="A338" s="13"/>
      <c r="B338" s="235"/>
      <c r="C338" s="236"/>
      <c r="D338" s="237" t="s">
        <v>135</v>
      </c>
      <c r="E338" s="238" t="s">
        <v>1</v>
      </c>
      <c r="F338" s="239" t="s">
        <v>658</v>
      </c>
      <c r="G338" s="236"/>
      <c r="H338" s="238" t="s">
        <v>1</v>
      </c>
      <c r="I338" s="240"/>
      <c r="J338" s="236"/>
      <c r="K338" s="236"/>
      <c r="L338" s="241"/>
      <c r="M338" s="242"/>
      <c r="N338" s="243"/>
      <c r="O338" s="243"/>
      <c r="P338" s="243"/>
      <c r="Q338" s="243"/>
      <c r="R338" s="243"/>
      <c r="S338" s="243"/>
      <c r="T338" s="24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5" t="s">
        <v>135</v>
      </c>
      <c r="AU338" s="245" t="s">
        <v>84</v>
      </c>
      <c r="AV338" s="13" t="s">
        <v>84</v>
      </c>
      <c r="AW338" s="13" t="s">
        <v>34</v>
      </c>
      <c r="AX338" s="13" t="s">
        <v>76</v>
      </c>
      <c r="AY338" s="245" t="s">
        <v>124</v>
      </c>
    </row>
    <row r="339" s="13" customFormat="1">
      <c r="A339" s="13"/>
      <c r="B339" s="235"/>
      <c r="C339" s="236"/>
      <c r="D339" s="237" t="s">
        <v>135</v>
      </c>
      <c r="E339" s="238" t="s">
        <v>1</v>
      </c>
      <c r="F339" s="239" t="s">
        <v>659</v>
      </c>
      <c r="G339" s="236"/>
      <c r="H339" s="238" t="s">
        <v>1</v>
      </c>
      <c r="I339" s="240"/>
      <c r="J339" s="236"/>
      <c r="K339" s="236"/>
      <c r="L339" s="241"/>
      <c r="M339" s="242"/>
      <c r="N339" s="243"/>
      <c r="O339" s="243"/>
      <c r="P339" s="243"/>
      <c r="Q339" s="243"/>
      <c r="R339" s="243"/>
      <c r="S339" s="243"/>
      <c r="T339" s="24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5" t="s">
        <v>135</v>
      </c>
      <c r="AU339" s="245" t="s">
        <v>84</v>
      </c>
      <c r="AV339" s="13" t="s">
        <v>84</v>
      </c>
      <c r="AW339" s="13" t="s">
        <v>34</v>
      </c>
      <c r="AX339" s="13" t="s">
        <v>76</v>
      </c>
      <c r="AY339" s="245" t="s">
        <v>124</v>
      </c>
    </row>
    <row r="340" s="13" customFormat="1">
      <c r="A340" s="13"/>
      <c r="B340" s="235"/>
      <c r="C340" s="236"/>
      <c r="D340" s="237" t="s">
        <v>135</v>
      </c>
      <c r="E340" s="238" t="s">
        <v>1</v>
      </c>
      <c r="F340" s="239" t="s">
        <v>660</v>
      </c>
      <c r="G340" s="236"/>
      <c r="H340" s="238" t="s">
        <v>1</v>
      </c>
      <c r="I340" s="240"/>
      <c r="J340" s="236"/>
      <c r="K340" s="236"/>
      <c r="L340" s="241"/>
      <c r="M340" s="242"/>
      <c r="N340" s="243"/>
      <c r="O340" s="243"/>
      <c r="P340" s="243"/>
      <c r="Q340" s="243"/>
      <c r="R340" s="243"/>
      <c r="S340" s="243"/>
      <c r="T340" s="24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5" t="s">
        <v>135</v>
      </c>
      <c r="AU340" s="245" t="s">
        <v>84</v>
      </c>
      <c r="AV340" s="13" t="s">
        <v>84</v>
      </c>
      <c r="AW340" s="13" t="s">
        <v>34</v>
      </c>
      <c r="AX340" s="13" t="s">
        <v>76</v>
      </c>
      <c r="AY340" s="245" t="s">
        <v>124</v>
      </c>
    </row>
    <row r="341" s="14" customFormat="1">
      <c r="A341" s="14"/>
      <c r="B341" s="246"/>
      <c r="C341" s="247"/>
      <c r="D341" s="237" t="s">
        <v>135</v>
      </c>
      <c r="E341" s="248" t="s">
        <v>1</v>
      </c>
      <c r="F341" s="249" t="s">
        <v>84</v>
      </c>
      <c r="G341" s="247"/>
      <c r="H341" s="250">
        <v>1</v>
      </c>
      <c r="I341" s="251"/>
      <c r="J341" s="247"/>
      <c r="K341" s="247"/>
      <c r="L341" s="252"/>
      <c r="M341" s="253"/>
      <c r="N341" s="254"/>
      <c r="O341" s="254"/>
      <c r="P341" s="254"/>
      <c r="Q341" s="254"/>
      <c r="R341" s="254"/>
      <c r="S341" s="254"/>
      <c r="T341" s="255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6" t="s">
        <v>135</v>
      </c>
      <c r="AU341" s="256" t="s">
        <v>84</v>
      </c>
      <c r="AV341" s="14" t="s">
        <v>86</v>
      </c>
      <c r="AW341" s="14" t="s">
        <v>34</v>
      </c>
      <c r="AX341" s="14" t="s">
        <v>76</v>
      </c>
      <c r="AY341" s="256" t="s">
        <v>124</v>
      </c>
    </row>
    <row r="342" s="2" customFormat="1" ht="26.4" customHeight="1">
      <c r="A342" s="37"/>
      <c r="B342" s="38"/>
      <c r="C342" s="217" t="s">
        <v>286</v>
      </c>
      <c r="D342" s="217" t="s">
        <v>126</v>
      </c>
      <c r="E342" s="218" t="s">
        <v>661</v>
      </c>
      <c r="F342" s="219" t="s">
        <v>662</v>
      </c>
      <c r="G342" s="220" t="s">
        <v>443</v>
      </c>
      <c r="H342" s="221">
        <v>1</v>
      </c>
      <c r="I342" s="222"/>
      <c r="J342" s="223">
        <f>ROUND(I342*H342,2)</f>
        <v>0</v>
      </c>
      <c r="K342" s="219" t="s">
        <v>1</v>
      </c>
      <c r="L342" s="43"/>
      <c r="M342" s="224" t="s">
        <v>1</v>
      </c>
      <c r="N342" s="225" t="s">
        <v>41</v>
      </c>
      <c r="O342" s="90"/>
      <c r="P342" s="226">
        <f>O342*H342</f>
        <v>0</v>
      </c>
      <c r="Q342" s="226">
        <v>0</v>
      </c>
      <c r="R342" s="226">
        <f>Q342*H342</f>
        <v>0</v>
      </c>
      <c r="S342" s="226">
        <v>0</v>
      </c>
      <c r="T342" s="227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228" t="s">
        <v>444</v>
      </c>
      <c r="AT342" s="228" t="s">
        <v>126</v>
      </c>
      <c r="AU342" s="228" t="s">
        <v>84</v>
      </c>
      <c r="AY342" s="16" t="s">
        <v>124</v>
      </c>
      <c r="BE342" s="229">
        <f>IF(N342="základní",J342,0)</f>
        <v>0</v>
      </c>
      <c r="BF342" s="229">
        <f>IF(N342="snížená",J342,0)</f>
        <v>0</v>
      </c>
      <c r="BG342" s="229">
        <f>IF(N342="zákl. přenesená",J342,0)</f>
        <v>0</v>
      </c>
      <c r="BH342" s="229">
        <f>IF(N342="sníž. přenesená",J342,0)</f>
        <v>0</v>
      </c>
      <c r="BI342" s="229">
        <f>IF(N342="nulová",J342,0)</f>
        <v>0</v>
      </c>
      <c r="BJ342" s="16" t="s">
        <v>84</v>
      </c>
      <c r="BK342" s="229">
        <f>ROUND(I342*H342,2)</f>
        <v>0</v>
      </c>
      <c r="BL342" s="16" t="s">
        <v>444</v>
      </c>
      <c r="BM342" s="228" t="s">
        <v>663</v>
      </c>
    </row>
    <row r="343" s="14" customFormat="1">
      <c r="A343" s="14"/>
      <c r="B343" s="246"/>
      <c r="C343" s="247"/>
      <c r="D343" s="237" t="s">
        <v>135</v>
      </c>
      <c r="E343" s="248" t="s">
        <v>1</v>
      </c>
      <c r="F343" s="249" t="s">
        <v>84</v>
      </c>
      <c r="G343" s="247"/>
      <c r="H343" s="250">
        <v>1</v>
      </c>
      <c r="I343" s="251"/>
      <c r="J343" s="247"/>
      <c r="K343" s="247"/>
      <c r="L343" s="252"/>
      <c r="M343" s="271"/>
      <c r="N343" s="272"/>
      <c r="O343" s="272"/>
      <c r="P343" s="272"/>
      <c r="Q343" s="272"/>
      <c r="R343" s="272"/>
      <c r="S343" s="272"/>
      <c r="T343" s="273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6" t="s">
        <v>135</v>
      </c>
      <c r="AU343" s="256" t="s">
        <v>84</v>
      </c>
      <c r="AV343" s="14" t="s">
        <v>86</v>
      </c>
      <c r="AW343" s="14" t="s">
        <v>34</v>
      </c>
      <c r="AX343" s="14" t="s">
        <v>76</v>
      </c>
      <c r="AY343" s="256" t="s">
        <v>124</v>
      </c>
    </row>
    <row r="344" s="2" customFormat="1" ht="6.96" customHeight="1">
      <c r="A344" s="37"/>
      <c r="B344" s="65"/>
      <c r="C344" s="66"/>
      <c r="D344" s="66"/>
      <c r="E344" s="66"/>
      <c r="F344" s="66"/>
      <c r="G344" s="66"/>
      <c r="H344" s="66"/>
      <c r="I344" s="66"/>
      <c r="J344" s="66"/>
      <c r="K344" s="66"/>
      <c r="L344" s="43"/>
      <c r="M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</row>
  </sheetData>
  <sheetProtection sheet="1" autoFilter="0" formatColumns="0" formatRows="0" objects="1" scenarios="1" spinCount="100000" saltValue="WTDxW0GNssB2KmAnNuvrZxfw4kQ8kRmcRfFHO1KWD5fBiDUZFeRYym1/CCZ3Ydu9j4AwcSl94tviRKcvv+fnsg==" hashValue="39lLnIJW4TQy+Cnl1V2W6SEp6iAC9SZhNmSmyzxaSwkSozCQ7H54hZsJjgNJXMqZPPz26H0q26SHcBkXUbpFcA==" algorithmName="SHA-512" password="CC35"/>
  <autoFilter ref="C121:K34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5" r:id="rId1" display="https://podminky.urs.cz/item/CS_URS_2024_01/011002000"/>
    <hyperlink ref="F134" r:id="rId2" display="https://podminky.urs.cz/item/CS_URS_2024_01/012002000"/>
    <hyperlink ref="F150" r:id="rId3" display="https://podminky.urs.cz/item/CS_URS_2024_01/013002000"/>
    <hyperlink ref="F210" r:id="rId4" display="https://podminky.urs.cz/item/CS_URS_2024_01/031002000"/>
    <hyperlink ref="F244" r:id="rId5" display="https://podminky.urs.cz/item/CS_URS_2024_01/033002000"/>
    <hyperlink ref="F251" r:id="rId6" display="https://podminky.urs.cz/item/CS_URS_2024_01/039002000"/>
    <hyperlink ref="F267" r:id="rId7" display="https://podminky.urs.cz/item/CS_URS_2024_01/043002000"/>
    <hyperlink ref="F275" r:id="rId8" display="https://podminky.urs.cz/item/CS_URS_2024_01/044002000"/>
    <hyperlink ref="F313" r:id="rId9" display="https://podminky.urs.cz/item/CS_URS_2024_01/061002000"/>
    <hyperlink ref="F320" r:id="rId10" display="https://podminky.urs.cz/item/CS_URS_2024_01/071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Marek Avuk</dc:creator>
  <cp:lastModifiedBy>Marek Avuk</cp:lastModifiedBy>
  <dcterms:created xsi:type="dcterms:W3CDTF">2024-11-13T13:12:55Z</dcterms:created>
  <dcterms:modified xsi:type="dcterms:W3CDTF">2024-11-13T13:12:59Z</dcterms:modified>
</cp:coreProperties>
</file>