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dílené disky\TRUHLA\25-2510 KAME LIE AD\07_AD\02_VYBEROVE RIZENI\Rozpočet 10.10.2025\"/>
    </mc:Choice>
  </mc:AlternateContent>
  <xr:revisionPtr revIDLastSave="0" documentId="8_{B2AD4AED-A650-43AD-974F-5630BB711C08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.01 SO.01 Pol" sheetId="12" r:id="rId4"/>
    <sheet name="SO.02 SO.02 Pol" sheetId="13" r:id="rId5"/>
    <sheet name="VN, ON VN, ON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'SO.01 SO.01 Pol'!$1:$7</definedName>
    <definedName name="_xlnm.Print_Titles" localSheetId="4">'SO.02 SO.02 Pol'!$1:$7</definedName>
    <definedName name="_xlnm.Print_Titles" localSheetId="5">'VN, ON VN, ON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'SO.01 SO.01 Pol'!$A$1:$Y$516</definedName>
    <definedName name="_xlnm.Print_Area" localSheetId="4">'SO.02 SO.02 Pol'!$A$1:$Y$360</definedName>
    <definedName name="_xlnm.Print_Area" localSheetId="1">Stavba!$A$1:$J$76</definedName>
    <definedName name="_xlnm.Print_Area" localSheetId="5">'VN, ON VN, ON Pol'!$A$1:$Y$50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17" i="1" s="1"/>
  <c r="I70" i="1"/>
  <c r="I69" i="1"/>
  <c r="I68" i="1"/>
  <c r="I67" i="1"/>
  <c r="I66" i="1"/>
  <c r="I65" i="1"/>
  <c r="I64" i="1"/>
  <c r="I63" i="1"/>
  <c r="I62" i="1"/>
  <c r="G46" i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49" i="14"/>
  <c r="BA32" i="14"/>
  <c r="BA24" i="14"/>
  <c r="BA19" i="14"/>
  <c r="BA14" i="14"/>
  <c r="BA12" i="14"/>
  <c r="BA10" i="14"/>
  <c r="G9" i="14"/>
  <c r="G8" i="14" s="1"/>
  <c r="I9" i="14"/>
  <c r="I8" i="14" s="1"/>
  <c r="K9" i="14"/>
  <c r="O9" i="14"/>
  <c r="Q9" i="14"/>
  <c r="V9" i="14"/>
  <c r="G11" i="14"/>
  <c r="I11" i="14"/>
  <c r="K11" i="14"/>
  <c r="K8" i="14" s="1"/>
  <c r="M11" i="14"/>
  <c r="O11" i="14"/>
  <c r="O8" i="14" s="1"/>
  <c r="Q11" i="14"/>
  <c r="Q8" i="14" s="1"/>
  <c r="V11" i="14"/>
  <c r="V8" i="14" s="1"/>
  <c r="G13" i="14"/>
  <c r="M13" i="14" s="1"/>
  <c r="I13" i="14"/>
  <c r="K13" i="14"/>
  <c r="O13" i="14"/>
  <c r="Q13" i="14"/>
  <c r="V13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I17" i="14"/>
  <c r="K17" i="14"/>
  <c r="M17" i="14"/>
  <c r="O17" i="14"/>
  <c r="Q17" i="14"/>
  <c r="V17" i="14"/>
  <c r="G18" i="14"/>
  <c r="M18" i="14" s="1"/>
  <c r="I18" i="14"/>
  <c r="K18" i="14"/>
  <c r="O18" i="14"/>
  <c r="Q18" i="14"/>
  <c r="V18" i="14"/>
  <c r="G21" i="14"/>
  <c r="G20" i="14" s="1"/>
  <c r="I21" i="14"/>
  <c r="I20" i="14" s="1"/>
  <c r="K21" i="14"/>
  <c r="O21" i="14"/>
  <c r="Q21" i="14"/>
  <c r="V21" i="14"/>
  <c r="G22" i="14"/>
  <c r="I22" i="14"/>
  <c r="K22" i="14"/>
  <c r="K20" i="14" s="1"/>
  <c r="M22" i="14"/>
  <c r="O22" i="14"/>
  <c r="O20" i="14" s="1"/>
  <c r="Q22" i="14"/>
  <c r="Q20" i="14" s="1"/>
  <c r="V22" i="14"/>
  <c r="V20" i="14" s="1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G26" i="14"/>
  <c r="M26" i="14" s="1"/>
  <c r="I26" i="14"/>
  <c r="K26" i="14"/>
  <c r="O26" i="14"/>
  <c r="Q26" i="14"/>
  <c r="V26" i="14"/>
  <c r="G27" i="14"/>
  <c r="I27" i="14"/>
  <c r="K27" i="14"/>
  <c r="M27" i="14"/>
  <c r="O27" i="14"/>
  <c r="Q27" i="14"/>
  <c r="V27" i="14"/>
  <c r="G29" i="14"/>
  <c r="M29" i="14" s="1"/>
  <c r="I29" i="14"/>
  <c r="K29" i="14"/>
  <c r="O29" i="14"/>
  <c r="Q29" i="14"/>
  <c r="V29" i="14"/>
  <c r="G30" i="14"/>
  <c r="I30" i="14"/>
  <c r="K30" i="14"/>
  <c r="M30" i="14"/>
  <c r="O30" i="14"/>
  <c r="Q30" i="14"/>
  <c r="V30" i="14"/>
  <c r="G31" i="14"/>
  <c r="M31" i="14" s="1"/>
  <c r="I31" i="14"/>
  <c r="K31" i="14"/>
  <c r="O31" i="14"/>
  <c r="Q31" i="14"/>
  <c r="V31" i="14"/>
  <c r="G33" i="14"/>
  <c r="I33" i="14"/>
  <c r="K33" i="14"/>
  <c r="M33" i="14"/>
  <c r="O33" i="14"/>
  <c r="Q33" i="14"/>
  <c r="V33" i="14"/>
  <c r="G34" i="14"/>
  <c r="M34" i="14" s="1"/>
  <c r="I34" i="14"/>
  <c r="K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G38" i="14"/>
  <c r="I38" i="14"/>
  <c r="K38" i="14"/>
  <c r="M38" i="14"/>
  <c r="O38" i="14"/>
  <c r="Q38" i="14"/>
  <c r="V38" i="14"/>
  <c r="G40" i="14"/>
  <c r="M40" i="14" s="1"/>
  <c r="I40" i="14"/>
  <c r="K40" i="14"/>
  <c r="O40" i="14"/>
  <c r="Q40" i="14"/>
  <c r="V40" i="14"/>
  <c r="G42" i="14"/>
  <c r="I42" i="14"/>
  <c r="K42" i="14"/>
  <c r="M42" i="14"/>
  <c r="O42" i="14"/>
  <c r="Q42" i="14"/>
  <c r="V42" i="14"/>
  <c r="G43" i="14"/>
  <c r="M43" i="14" s="1"/>
  <c r="I43" i="14"/>
  <c r="K43" i="14"/>
  <c r="O43" i="14"/>
  <c r="Q43" i="14"/>
  <c r="V43" i="14"/>
  <c r="G44" i="14"/>
  <c r="I44" i="14"/>
  <c r="K44" i="14"/>
  <c r="M44" i="14"/>
  <c r="O44" i="14"/>
  <c r="Q44" i="14"/>
  <c r="V44" i="14"/>
  <c r="G45" i="14"/>
  <c r="M45" i="14" s="1"/>
  <c r="I45" i="14"/>
  <c r="K45" i="14"/>
  <c r="O45" i="14"/>
  <c r="Q45" i="14"/>
  <c r="V45" i="14"/>
  <c r="G46" i="14"/>
  <c r="I46" i="14"/>
  <c r="K46" i="14"/>
  <c r="M46" i="14"/>
  <c r="O46" i="14"/>
  <c r="Q46" i="14"/>
  <c r="V46" i="14"/>
  <c r="G47" i="14"/>
  <c r="M47" i="14" s="1"/>
  <c r="I47" i="14"/>
  <c r="K47" i="14"/>
  <c r="O47" i="14"/>
  <c r="Q47" i="14"/>
  <c r="V47" i="14"/>
  <c r="AE49" i="14"/>
  <c r="G359" i="13"/>
  <c r="BA120" i="13"/>
  <c r="BA116" i="13"/>
  <c r="BA112" i="13"/>
  <c r="BA48" i="13"/>
  <c r="BA47" i="13"/>
  <c r="BA46" i="13"/>
  <c r="BA15" i="13"/>
  <c r="BA10" i="13"/>
  <c r="G9" i="13"/>
  <c r="AF359" i="13" s="1"/>
  <c r="I9" i="13"/>
  <c r="K9" i="13"/>
  <c r="M9" i="13"/>
  <c r="O9" i="13"/>
  <c r="Q9" i="13"/>
  <c r="V9" i="13"/>
  <c r="G14" i="13"/>
  <c r="G8" i="13" s="1"/>
  <c r="I14" i="13"/>
  <c r="I8" i="13" s="1"/>
  <c r="K14" i="13"/>
  <c r="K8" i="13" s="1"/>
  <c r="M14" i="13"/>
  <c r="M8" i="13" s="1"/>
  <c r="O14" i="13"/>
  <c r="O8" i="13" s="1"/>
  <c r="Q14" i="13"/>
  <c r="Q8" i="13" s="1"/>
  <c r="V14" i="13"/>
  <c r="G17" i="13"/>
  <c r="I17" i="13"/>
  <c r="K17" i="13"/>
  <c r="M17" i="13"/>
  <c r="O17" i="13"/>
  <c r="Q17" i="13"/>
  <c r="V17" i="13"/>
  <c r="G22" i="13"/>
  <c r="I22" i="13"/>
  <c r="K22" i="13"/>
  <c r="M22" i="13"/>
  <c r="O22" i="13"/>
  <c r="Q22" i="13"/>
  <c r="V22" i="13"/>
  <c r="V8" i="13" s="1"/>
  <c r="G27" i="13"/>
  <c r="I27" i="13"/>
  <c r="K27" i="13"/>
  <c r="M27" i="13"/>
  <c r="O27" i="13"/>
  <c r="Q27" i="13"/>
  <c r="V27" i="13"/>
  <c r="G29" i="13"/>
  <c r="I29" i="13"/>
  <c r="K29" i="13"/>
  <c r="M29" i="13"/>
  <c r="O29" i="13"/>
  <c r="Q29" i="13"/>
  <c r="V29" i="13"/>
  <c r="G32" i="13"/>
  <c r="I32" i="13"/>
  <c r="K32" i="13"/>
  <c r="M32" i="13"/>
  <c r="O32" i="13"/>
  <c r="Q32" i="13"/>
  <c r="V32" i="13"/>
  <c r="G36" i="13"/>
  <c r="I36" i="13"/>
  <c r="K36" i="13"/>
  <c r="M36" i="13"/>
  <c r="O36" i="13"/>
  <c r="Q36" i="13"/>
  <c r="V36" i="13"/>
  <c r="V38" i="13"/>
  <c r="G39" i="13"/>
  <c r="G38" i="13" s="1"/>
  <c r="I39" i="13"/>
  <c r="I38" i="13" s="1"/>
  <c r="K39" i="13"/>
  <c r="K38" i="13" s="1"/>
  <c r="M39" i="13"/>
  <c r="M38" i="13" s="1"/>
  <c r="O39" i="13"/>
  <c r="O38" i="13" s="1"/>
  <c r="Q39" i="13"/>
  <c r="Q38" i="13" s="1"/>
  <c r="V39" i="13"/>
  <c r="G51" i="13"/>
  <c r="I51" i="13"/>
  <c r="K51" i="13"/>
  <c r="M51" i="13"/>
  <c r="O51" i="13"/>
  <c r="Q51" i="13"/>
  <c r="V51" i="13"/>
  <c r="G56" i="13"/>
  <c r="I56" i="13"/>
  <c r="K56" i="13"/>
  <c r="M56" i="13"/>
  <c r="O56" i="13"/>
  <c r="Q56" i="13"/>
  <c r="V56" i="13"/>
  <c r="V55" i="13" s="1"/>
  <c r="G57" i="13"/>
  <c r="G55" i="13" s="1"/>
  <c r="I57" i="13"/>
  <c r="I55" i="13" s="1"/>
  <c r="K57" i="13"/>
  <c r="K55" i="13" s="1"/>
  <c r="M57" i="13"/>
  <c r="M55" i="13" s="1"/>
  <c r="O57" i="13"/>
  <c r="O55" i="13" s="1"/>
  <c r="Q57" i="13"/>
  <c r="Q55" i="13" s="1"/>
  <c r="V57" i="13"/>
  <c r="G58" i="13"/>
  <c r="I58" i="13"/>
  <c r="K58" i="13"/>
  <c r="M58" i="13"/>
  <c r="O58" i="13"/>
  <c r="Q58" i="13"/>
  <c r="V58" i="13"/>
  <c r="G59" i="13"/>
  <c r="I59" i="13"/>
  <c r="K59" i="13"/>
  <c r="M59" i="13"/>
  <c r="O59" i="13"/>
  <c r="Q59" i="13"/>
  <c r="V59" i="13"/>
  <c r="G60" i="13"/>
  <c r="I60" i="13"/>
  <c r="K60" i="13"/>
  <c r="M60" i="13"/>
  <c r="O60" i="13"/>
  <c r="Q60" i="13"/>
  <c r="V60" i="13"/>
  <c r="G61" i="13"/>
  <c r="I61" i="13"/>
  <c r="K61" i="13"/>
  <c r="M61" i="13"/>
  <c r="O61" i="13"/>
  <c r="Q61" i="13"/>
  <c r="V61" i="13"/>
  <c r="G62" i="13"/>
  <c r="I62" i="13"/>
  <c r="K62" i="13"/>
  <c r="M62" i="13"/>
  <c r="O62" i="13"/>
  <c r="Q62" i="13"/>
  <c r="V62" i="13"/>
  <c r="G63" i="13"/>
  <c r="I63" i="13"/>
  <c r="K63" i="13"/>
  <c r="M63" i="13"/>
  <c r="O63" i="13"/>
  <c r="Q63" i="13"/>
  <c r="V63" i="13"/>
  <c r="G70" i="13"/>
  <c r="I70" i="13"/>
  <c r="K70" i="13"/>
  <c r="M70" i="13"/>
  <c r="O70" i="13"/>
  <c r="Q70" i="13"/>
  <c r="V70" i="13"/>
  <c r="G75" i="13"/>
  <c r="I75" i="13"/>
  <c r="K75" i="13"/>
  <c r="M75" i="13"/>
  <c r="O75" i="13"/>
  <c r="Q75" i="13"/>
  <c r="V75" i="13"/>
  <c r="G81" i="13"/>
  <c r="I81" i="13"/>
  <c r="K81" i="13"/>
  <c r="M81" i="13"/>
  <c r="O81" i="13"/>
  <c r="Q81" i="13"/>
  <c r="V81" i="13"/>
  <c r="G86" i="13"/>
  <c r="I86" i="13"/>
  <c r="K86" i="13"/>
  <c r="M86" i="13"/>
  <c r="O86" i="13"/>
  <c r="Q86" i="13"/>
  <c r="V86" i="13"/>
  <c r="G90" i="13"/>
  <c r="I90" i="13"/>
  <c r="K90" i="13"/>
  <c r="M90" i="13"/>
  <c r="O90" i="13"/>
  <c r="Q90" i="13"/>
  <c r="V90" i="13"/>
  <c r="G94" i="13"/>
  <c r="I94" i="13"/>
  <c r="K94" i="13"/>
  <c r="M94" i="13"/>
  <c r="O94" i="13"/>
  <c r="Q94" i="13"/>
  <c r="V94" i="13"/>
  <c r="G98" i="13"/>
  <c r="I98" i="13"/>
  <c r="K98" i="13"/>
  <c r="M98" i="13"/>
  <c r="O98" i="13"/>
  <c r="Q98" i="13"/>
  <c r="V98" i="13"/>
  <c r="G102" i="13"/>
  <c r="I102" i="13"/>
  <c r="K102" i="13"/>
  <c r="M102" i="13"/>
  <c r="O102" i="13"/>
  <c r="Q102" i="13"/>
  <c r="V102" i="13"/>
  <c r="G106" i="13"/>
  <c r="I106" i="13"/>
  <c r="K106" i="13"/>
  <c r="M106" i="13"/>
  <c r="O106" i="13"/>
  <c r="Q106" i="13"/>
  <c r="V106" i="13"/>
  <c r="G111" i="13"/>
  <c r="I111" i="13"/>
  <c r="K111" i="13"/>
  <c r="M111" i="13"/>
  <c r="O111" i="13"/>
  <c r="Q111" i="13"/>
  <c r="V111" i="13"/>
  <c r="G115" i="13"/>
  <c r="I115" i="13"/>
  <c r="K115" i="13"/>
  <c r="M115" i="13"/>
  <c r="O115" i="13"/>
  <c r="Q115" i="13"/>
  <c r="V115" i="13"/>
  <c r="G119" i="13"/>
  <c r="I119" i="13"/>
  <c r="K119" i="13"/>
  <c r="M119" i="13"/>
  <c r="O119" i="13"/>
  <c r="Q119" i="13"/>
  <c r="V119" i="13"/>
  <c r="G135" i="13"/>
  <c r="I135" i="13"/>
  <c r="K135" i="13"/>
  <c r="M135" i="13"/>
  <c r="O135" i="13"/>
  <c r="Q135" i="13"/>
  <c r="V135" i="13"/>
  <c r="G138" i="13"/>
  <c r="I138" i="13"/>
  <c r="K138" i="13"/>
  <c r="M138" i="13"/>
  <c r="O138" i="13"/>
  <c r="Q138" i="13"/>
  <c r="V138" i="13"/>
  <c r="G146" i="13"/>
  <c r="I146" i="13"/>
  <c r="K146" i="13"/>
  <c r="M146" i="13"/>
  <c r="O146" i="13"/>
  <c r="Q146" i="13"/>
  <c r="V146" i="13"/>
  <c r="G149" i="13"/>
  <c r="I149" i="13"/>
  <c r="K149" i="13"/>
  <c r="M149" i="13"/>
  <c r="O149" i="13"/>
  <c r="Q149" i="13"/>
  <c r="V149" i="13"/>
  <c r="G153" i="13"/>
  <c r="I153" i="13"/>
  <c r="K153" i="13"/>
  <c r="M153" i="13"/>
  <c r="O153" i="13"/>
  <c r="Q153" i="13"/>
  <c r="V153" i="13"/>
  <c r="G157" i="13"/>
  <c r="I157" i="13"/>
  <c r="K157" i="13"/>
  <c r="M157" i="13"/>
  <c r="O157" i="13"/>
  <c r="Q157" i="13"/>
  <c r="V157" i="13"/>
  <c r="G160" i="13"/>
  <c r="I160" i="13"/>
  <c r="K160" i="13"/>
  <c r="M160" i="13"/>
  <c r="O160" i="13"/>
  <c r="Q160" i="13"/>
  <c r="V160" i="13"/>
  <c r="G164" i="13"/>
  <c r="I164" i="13"/>
  <c r="K164" i="13"/>
  <c r="M164" i="13"/>
  <c r="O164" i="13"/>
  <c r="Q164" i="13"/>
  <c r="V164" i="13"/>
  <c r="G167" i="13"/>
  <c r="I167" i="13"/>
  <c r="K167" i="13"/>
  <c r="M167" i="13"/>
  <c r="O167" i="13"/>
  <c r="Q167" i="13"/>
  <c r="V167" i="13"/>
  <c r="G170" i="13"/>
  <c r="I170" i="13"/>
  <c r="K170" i="13"/>
  <c r="M170" i="13"/>
  <c r="O170" i="13"/>
  <c r="Q170" i="13"/>
  <c r="V170" i="13"/>
  <c r="G179" i="13"/>
  <c r="I179" i="13"/>
  <c r="K179" i="13"/>
  <c r="M179" i="13"/>
  <c r="O179" i="13"/>
  <c r="Q179" i="13"/>
  <c r="V179" i="13"/>
  <c r="G188" i="13"/>
  <c r="I188" i="13"/>
  <c r="K188" i="13"/>
  <c r="M188" i="13"/>
  <c r="O188" i="13"/>
  <c r="Q188" i="13"/>
  <c r="V188" i="13"/>
  <c r="G189" i="13"/>
  <c r="I189" i="13"/>
  <c r="K189" i="13"/>
  <c r="M189" i="13"/>
  <c r="O189" i="13"/>
  <c r="Q189" i="13"/>
  <c r="V189" i="13"/>
  <c r="G192" i="13"/>
  <c r="I192" i="13"/>
  <c r="K192" i="13"/>
  <c r="M192" i="13"/>
  <c r="O192" i="13"/>
  <c r="Q192" i="13"/>
  <c r="V192" i="13"/>
  <c r="G193" i="13"/>
  <c r="I193" i="13"/>
  <c r="K193" i="13"/>
  <c r="M193" i="13"/>
  <c r="O193" i="13"/>
  <c r="Q193" i="13"/>
  <c r="V193" i="13"/>
  <c r="G197" i="13"/>
  <c r="I197" i="13"/>
  <c r="K197" i="13"/>
  <c r="M197" i="13"/>
  <c r="O197" i="13"/>
  <c r="Q197" i="13"/>
  <c r="V197" i="13"/>
  <c r="V196" i="13" s="1"/>
  <c r="G199" i="13"/>
  <c r="G196" i="13" s="1"/>
  <c r="I199" i="13"/>
  <c r="I196" i="13" s="1"/>
  <c r="K199" i="13"/>
  <c r="K196" i="13" s="1"/>
  <c r="M199" i="13"/>
  <c r="M196" i="13" s="1"/>
  <c r="O199" i="13"/>
  <c r="O196" i="13" s="1"/>
  <c r="Q199" i="13"/>
  <c r="Q196" i="13" s="1"/>
  <c r="V199" i="13"/>
  <c r="G209" i="13"/>
  <c r="I209" i="13"/>
  <c r="K209" i="13"/>
  <c r="M209" i="13"/>
  <c r="O209" i="13"/>
  <c r="Q209" i="13"/>
  <c r="V209" i="13"/>
  <c r="G212" i="13"/>
  <c r="I212" i="13"/>
  <c r="K212" i="13"/>
  <c r="M212" i="13"/>
  <c r="O212" i="13"/>
  <c r="Q212" i="13"/>
  <c r="V212" i="13"/>
  <c r="G216" i="13"/>
  <c r="I216" i="13"/>
  <c r="K216" i="13"/>
  <c r="M216" i="13"/>
  <c r="O216" i="13"/>
  <c r="Q216" i="13"/>
  <c r="V216" i="13"/>
  <c r="G219" i="13"/>
  <c r="I219" i="13"/>
  <c r="K219" i="13"/>
  <c r="M219" i="13"/>
  <c r="O219" i="13"/>
  <c r="Q219" i="13"/>
  <c r="V219" i="13"/>
  <c r="G221" i="13"/>
  <c r="I221" i="13"/>
  <c r="K221" i="13"/>
  <c r="M221" i="13"/>
  <c r="O221" i="13"/>
  <c r="Q221" i="13"/>
  <c r="V221" i="13"/>
  <c r="G224" i="13"/>
  <c r="I224" i="13"/>
  <c r="K224" i="13"/>
  <c r="M224" i="13"/>
  <c r="O224" i="13"/>
  <c r="Q224" i="13"/>
  <c r="V224" i="13"/>
  <c r="G229" i="13"/>
  <c r="G228" i="13" s="1"/>
  <c r="I229" i="13"/>
  <c r="I228" i="13" s="1"/>
  <c r="K229" i="13"/>
  <c r="K228" i="13" s="1"/>
  <c r="M229" i="13"/>
  <c r="M228" i="13" s="1"/>
  <c r="O229" i="13"/>
  <c r="O228" i="13" s="1"/>
  <c r="Q229" i="13"/>
  <c r="Q228" i="13" s="1"/>
  <c r="V229" i="13"/>
  <c r="G232" i="13"/>
  <c r="I232" i="13"/>
  <c r="K232" i="13"/>
  <c r="M232" i="13"/>
  <c r="O232" i="13"/>
  <c r="Q232" i="13"/>
  <c r="V232" i="13"/>
  <c r="G236" i="13"/>
  <c r="I236" i="13"/>
  <c r="K236" i="13"/>
  <c r="M236" i="13"/>
  <c r="O236" i="13"/>
  <c r="Q236" i="13"/>
  <c r="V236" i="13"/>
  <c r="G239" i="13"/>
  <c r="I239" i="13"/>
  <c r="K239" i="13"/>
  <c r="M239" i="13"/>
  <c r="O239" i="13"/>
  <c r="Q239" i="13"/>
  <c r="V239" i="13"/>
  <c r="V228" i="13" s="1"/>
  <c r="G244" i="13"/>
  <c r="I244" i="13"/>
  <c r="K244" i="13"/>
  <c r="M244" i="13"/>
  <c r="O244" i="13"/>
  <c r="Q244" i="13"/>
  <c r="G245" i="13"/>
  <c r="I245" i="13"/>
  <c r="K245" i="13"/>
  <c r="M245" i="13"/>
  <c r="O245" i="13"/>
  <c r="Q245" i="13"/>
  <c r="V245" i="13"/>
  <c r="G251" i="13"/>
  <c r="I251" i="13"/>
  <c r="K251" i="13"/>
  <c r="M251" i="13"/>
  <c r="O251" i="13"/>
  <c r="Q251" i="13"/>
  <c r="V251" i="13"/>
  <c r="V244" i="13" s="1"/>
  <c r="V255" i="13"/>
  <c r="G256" i="13"/>
  <c r="G255" i="13" s="1"/>
  <c r="I256" i="13"/>
  <c r="I255" i="13" s="1"/>
  <c r="K256" i="13"/>
  <c r="K255" i="13" s="1"/>
  <c r="M256" i="13"/>
  <c r="M255" i="13" s="1"/>
  <c r="O256" i="13"/>
  <c r="O255" i="13" s="1"/>
  <c r="Q256" i="13"/>
  <c r="Q255" i="13" s="1"/>
  <c r="V256" i="13"/>
  <c r="G260" i="13"/>
  <c r="I260" i="13"/>
  <c r="K260" i="13"/>
  <c r="M260" i="13"/>
  <c r="O260" i="13"/>
  <c r="Q260" i="13"/>
  <c r="V260" i="13"/>
  <c r="G263" i="13"/>
  <c r="I263" i="13"/>
  <c r="K263" i="13"/>
  <c r="M263" i="13"/>
  <c r="O263" i="13"/>
  <c r="Q263" i="13"/>
  <c r="V263" i="13"/>
  <c r="G267" i="13"/>
  <c r="G266" i="13" s="1"/>
  <c r="I267" i="13"/>
  <c r="I266" i="13" s="1"/>
  <c r="K267" i="13"/>
  <c r="K266" i="13" s="1"/>
  <c r="M267" i="13"/>
  <c r="M266" i="13" s="1"/>
  <c r="O267" i="13"/>
  <c r="O266" i="13" s="1"/>
  <c r="Q267" i="13"/>
  <c r="Q266" i="13" s="1"/>
  <c r="V267" i="13"/>
  <c r="G270" i="13"/>
  <c r="I270" i="13"/>
  <c r="K270" i="13"/>
  <c r="M270" i="13"/>
  <c r="O270" i="13"/>
  <c r="Q270" i="13"/>
  <c r="V270" i="13"/>
  <c r="G274" i="13"/>
  <c r="I274" i="13"/>
  <c r="K274" i="13"/>
  <c r="M274" i="13"/>
  <c r="O274" i="13"/>
  <c r="Q274" i="13"/>
  <c r="V274" i="13"/>
  <c r="G286" i="13"/>
  <c r="I286" i="13"/>
  <c r="K286" i="13"/>
  <c r="M286" i="13"/>
  <c r="O286" i="13"/>
  <c r="Q286" i="13"/>
  <c r="V286" i="13"/>
  <c r="V266" i="13" s="1"/>
  <c r="G288" i="13"/>
  <c r="I288" i="13"/>
  <c r="K288" i="13"/>
  <c r="M288" i="13"/>
  <c r="O288" i="13"/>
  <c r="Q288" i="13"/>
  <c r="V288" i="13"/>
  <c r="G291" i="13"/>
  <c r="I291" i="13"/>
  <c r="K291" i="13"/>
  <c r="M291" i="13"/>
  <c r="O291" i="13"/>
  <c r="Q291" i="13"/>
  <c r="V291" i="13"/>
  <c r="G294" i="13"/>
  <c r="I294" i="13"/>
  <c r="K294" i="13"/>
  <c r="M294" i="13"/>
  <c r="O294" i="13"/>
  <c r="Q294" i="13"/>
  <c r="V294" i="13"/>
  <c r="G295" i="13"/>
  <c r="I295" i="13"/>
  <c r="K295" i="13"/>
  <c r="M295" i="13"/>
  <c r="O295" i="13"/>
  <c r="Q295" i="13"/>
  <c r="V295" i="13"/>
  <c r="G297" i="13"/>
  <c r="I297" i="13"/>
  <c r="K297" i="13"/>
  <c r="M297" i="13"/>
  <c r="O297" i="13"/>
  <c r="Q297" i="13"/>
  <c r="V297" i="13"/>
  <c r="G300" i="13"/>
  <c r="I300" i="13"/>
  <c r="K300" i="13"/>
  <c r="M300" i="13"/>
  <c r="O300" i="13"/>
  <c r="Q300" i="13"/>
  <c r="V300" i="13"/>
  <c r="G303" i="13"/>
  <c r="I303" i="13"/>
  <c r="K303" i="13"/>
  <c r="M303" i="13"/>
  <c r="O303" i="13"/>
  <c r="Q303" i="13"/>
  <c r="V303" i="13"/>
  <c r="G306" i="13"/>
  <c r="I306" i="13"/>
  <c r="K306" i="13"/>
  <c r="M306" i="13"/>
  <c r="O306" i="13"/>
  <c r="Q306" i="13"/>
  <c r="V306" i="13"/>
  <c r="G312" i="13"/>
  <c r="I312" i="13"/>
  <c r="K312" i="13"/>
  <c r="M312" i="13"/>
  <c r="O312" i="13"/>
  <c r="Q312" i="13"/>
  <c r="V312" i="13"/>
  <c r="G317" i="13"/>
  <c r="I317" i="13"/>
  <c r="K317" i="13"/>
  <c r="M317" i="13"/>
  <c r="O317" i="13"/>
  <c r="Q317" i="13"/>
  <c r="V317" i="13"/>
  <c r="G319" i="13"/>
  <c r="I319" i="13"/>
  <c r="K319" i="13"/>
  <c r="M319" i="13"/>
  <c r="O319" i="13"/>
  <c r="Q319" i="13"/>
  <c r="V319" i="13"/>
  <c r="G322" i="13"/>
  <c r="I322" i="13"/>
  <c r="K322" i="13"/>
  <c r="M322" i="13"/>
  <c r="O322" i="13"/>
  <c r="Q322" i="13"/>
  <c r="V322" i="13"/>
  <c r="G325" i="13"/>
  <c r="I325" i="13"/>
  <c r="K325" i="13"/>
  <c r="M325" i="13"/>
  <c r="O325" i="13"/>
  <c r="Q325" i="13"/>
  <c r="V325" i="13"/>
  <c r="G328" i="13"/>
  <c r="I328" i="13"/>
  <c r="K328" i="13"/>
  <c r="M328" i="13"/>
  <c r="O328" i="13"/>
  <c r="Q328" i="13"/>
  <c r="V328" i="13"/>
  <c r="G333" i="13"/>
  <c r="I333" i="13"/>
  <c r="K333" i="13"/>
  <c r="M333" i="13"/>
  <c r="O333" i="13"/>
  <c r="Q333" i="13"/>
  <c r="V333" i="13"/>
  <c r="G338" i="13"/>
  <c r="I338" i="13"/>
  <c r="K338" i="13"/>
  <c r="M338" i="13"/>
  <c r="O338" i="13"/>
  <c r="Q338" i="13"/>
  <c r="V338" i="13"/>
  <c r="G346" i="13"/>
  <c r="I346" i="13"/>
  <c r="K346" i="13"/>
  <c r="M346" i="13"/>
  <c r="O346" i="13"/>
  <c r="Q346" i="13"/>
  <c r="V346" i="13"/>
  <c r="AE359" i="13"/>
  <c r="G515" i="12"/>
  <c r="BA157" i="12"/>
  <c r="BA152" i="12"/>
  <c r="BA148" i="12"/>
  <c r="BA51" i="12"/>
  <c r="BA50" i="12"/>
  <c r="BA49" i="12"/>
  <c r="BA18" i="12"/>
  <c r="BA10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7" i="12"/>
  <c r="G8" i="12" s="1"/>
  <c r="I17" i="12"/>
  <c r="K17" i="12"/>
  <c r="M17" i="12"/>
  <c r="O17" i="12"/>
  <c r="Q17" i="12"/>
  <c r="V17" i="12"/>
  <c r="G20" i="12"/>
  <c r="I20" i="12"/>
  <c r="K20" i="12"/>
  <c r="M20" i="12"/>
  <c r="O20" i="12"/>
  <c r="Q20" i="12"/>
  <c r="V20" i="12"/>
  <c r="G25" i="12"/>
  <c r="I25" i="12"/>
  <c r="K25" i="12"/>
  <c r="M25" i="12"/>
  <c r="O25" i="12"/>
  <c r="Q25" i="12"/>
  <c r="V25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5" i="12"/>
  <c r="I35" i="12"/>
  <c r="K35" i="12"/>
  <c r="M35" i="12"/>
  <c r="O35" i="12"/>
  <c r="Q35" i="12"/>
  <c r="V35" i="12"/>
  <c r="G39" i="12"/>
  <c r="I39" i="12"/>
  <c r="K39" i="12"/>
  <c r="M39" i="12"/>
  <c r="O39" i="12"/>
  <c r="Q39" i="12"/>
  <c r="V39" i="12"/>
  <c r="V41" i="12"/>
  <c r="G42" i="12"/>
  <c r="G41" i="12" s="1"/>
  <c r="I42" i="12"/>
  <c r="I41" i="12" s="1"/>
  <c r="K42" i="12"/>
  <c r="K41" i="12" s="1"/>
  <c r="M42" i="12"/>
  <c r="M41" i="12" s="1"/>
  <c r="O42" i="12"/>
  <c r="O41" i="12" s="1"/>
  <c r="Q42" i="12"/>
  <c r="Q41" i="12" s="1"/>
  <c r="V42" i="12"/>
  <c r="G54" i="12"/>
  <c r="I54" i="12"/>
  <c r="K54" i="12"/>
  <c r="M54" i="12"/>
  <c r="O54" i="12"/>
  <c r="Q54" i="12"/>
  <c r="V54" i="12"/>
  <c r="G59" i="12"/>
  <c r="G58" i="12" s="1"/>
  <c r="I59" i="12"/>
  <c r="I58" i="12" s="1"/>
  <c r="K59" i="12"/>
  <c r="K58" i="12" s="1"/>
  <c r="M59" i="12"/>
  <c r="M58" i="12" s="1"/>
  <c r="O59" i="12"/>
  <c r="O58" i="12" s="1"/>
  <c r="Q59" i="12"/>
  <c r="Q58" i="12" s="1"/>
  <c r="V59" i="12"/>
  <c r="V58" i="12" s="1"/>
  <c r="G62" i="12"/>
  <c r="G63" i="12"/>
  <c r="I63" i="12"/>
  <c r="K63" i="12"/>
  <c r="M63" i="12"/>
  <c r="O63" i="12"/>
  <c r="Q63" i="12"/>
  <c r="V63" i="12"/>
  <c r="V62" i="12" s="1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G66" i="12"/>
  <c r="I66" i="12"/>
  <c r="I62" i="12" s="1"/>
  <c r="K66" i="12"/>
  <c r="K62" i="12" s="1"/>
  <c r="M66" i="12"/>
  <c r="M62" i="12" s="1"/>
  <c r="O66" i="12"/>
  <c r="O62" i="12" s="1"/>
  <c r="Q66" i="12"/>
  <c r="Q62" i="12" s="1"/>
  <c r="V66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G74" i="12"/>
  <c r="I74" i="12"/>
  <c r="K74" i="12"/>
  <c r="M74" i="12"/>
  <c r="O74" i="12"/>
  <c r="Q74" i="12"/>
  <c r="V74" i="12"/>
  <c r="G78" i="12"/>
  <c r="I78" i="12"/>
  <c r="K78" i="12"/>
  <c r="M78" i="12"/>
  <c r="O78" i="12"/>
  <c r="Q78" i="12"/>
  <c r="V78" i="12"/>
  <c r="G89" i="12"/>
  <c r="I89" i="12"/>
  <c r="K89" i="12"/>
  <c r="M89" i="12"/>
  <c r="O89" i="12"/>
  <c r="Q89" i="12"/>
  <c r="V89" i="12"/>
  <c r="G94" i="12"/>
  <c r="I94" i="12"/>
  <c r="K94" i="12"/>
  <c r="M94" i="12"/>
  <c r="O94" i="12"/>
  <c r="Q94" i="12"/>
  <c r="V94" i="12"/>
  <c r="G100" i="12"/>
  <c r="I100" i="12"/>
  <c r="K100" i="12"/>
  <c r="M100" i="12"/>
  <c r="O100" i="12"/>
  <c r="Q100" i="12"/>
  <c r="V100" i="12"/>
  <c r="G105" i="12"/>
  <c r="I105" i="12"/>
  <c r="K105" i="12"/>
  <c r="M105" i="12"/>
  <c r="O105" i="12"/>
  <c r="Q105" i="12"/>
  <c r="V105" i="12"/>
  <c r="G109" i="12"/>
  <c r="I109" i="12"/>
  <c r="K109" i="12"/>
  <c r="M109" i="12"/>
  <c r="O109" i="12"/>
  <c r="Q109" i="12"/>
  <c r="V109" i="12"/>
  <c r="G114" i="12"/>
  <c r="I114" i="12"/>
  <c r="K114" i="12"/>
  <c r="M114" i="12"/>
  <c r="O114" i="12"/>
  <c r="Q114" i="12"/>
  <c r="V114" i="12"/>
  <c r="G118" i="12"/>
  <c r="I118" i="12"/>
  <c r="K118" i="12"/>
  <c r="M118" i="12"/>
  <c r="O118" i="12"/>
  <c r="Q118" i="12"/>
  <c r="V118" i="12"/>
  <c r="G122" i="12"/>
  <c r="I122" i="12"/>
  <c r="K122" i="12"/>
  <c r="M122" i="12"/>
  <c r="O122" i="12"/>
  <c r="Q122" i="12"/>
  <c r="V122" i="12"/>
  <c r="G125" i="12"/>
  <c r="I125" i="12"/>
  <c r="K125" i="12"/>
  <c r="M125" i="12"/>
  <c r="O125" i="12"/>
  <c r="Q125" i="12"/>
  <c r="V125" i="12"/>
  <c r="G131" i="12"/>
  <c r="I131" i="12"/>
  <c r="K131" i="12"/>
  <c r="M131" i="12"/>
  <c r="O131" i="12"/>
  <c r="Q131" i="12"/>
  <c r="V131" i="12"/>
  <c r="G138" i="12"/>
  <c r="I138" i="12"/>
  <c r="K138" i="12"/>
  <c r="M138" i="12"/>
  <c r="O138" i="12"/>
  <c r="Q138" i="12"/>
  <c r="V138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7" i="12"/>
  <c r="I147" i="12"/>
  <c r="K147" i="12"/>
  <c r="M147" i="12"/>
  <c r="O147" i="12"/>
  <c r="Q147" i="12"/>
  <c r="V147" i="12"/>
  <c r="G151" i="12"/>
  <c r="I151" i="12"/>
  <c r="K151" i="12"/>
  <c r="M151" i="12"/>
  <c r="O151" i="12"/>
  <c r="Q151" i="12"/>
  <c r="V151" i="12"/>
  <c r="G156" i="12"/>
  <c r="I156" i="12"/>
  <c r="K156" i="12"/>
  <c r="M156" i="12"/>
  <c r="O156" i="12"/>
  <c r="Q156" i="12"/>
  <c r="V156" i="12"/>
  <c r="G194" i="12"/>
  <c r="I194" i="12"/>
  <c r="K194" i="12"/>
  <c r="M194" i="12"/>
  <c r="O194" i="12"/>
  <c r="Q194" i="12"/>
  <c r="V194" i="12"/>
  <c r="G201" i="12"/>
  <c r="I201" i="12"/>
  <c r="K201" i="12"/>
  <c r="M201" i="12"/>
  <c r="O201" i="12"/>
  <c r="Q201" i="12"/>
  <c r="V201" i="12"/>
  <c r="G211" i="12"/>
  <c r="I211" i="12"/>
  <c r="K211" i="12"/>
  <c r="M211" i="12"/>
  <c r="O211" i="12"/>
  <c r="Q211" i="12"/>
  <c r="V211" i="12"/>
  <c r="G218" i="12"/>
  <c r="I218" i="12"/>
  <c r="K218" i="12"/>
  <c r="M218" i="12"/>
  <c r="O218" i="12"/>
  <c r="Q218" i="12"/>
  <c r="V218" i="12"/>
  <c r="G226" i="12"/>
  <c r="I226" i="12"/>
  <c r="K226" i="12"/>
  <c r="M226" i="12"/>
  <c r="O226" i="12"/>
  <c r="Q226" i="12"/>
  <c r="V226" i="12"/>
  <c r="G234" i="12"/>
  <c r="I234" i="12"/>
  <c r="K234" i="12"/>
  <c r="M234" i="12"/>
  <c r="O234" i="12"/>
  <c r="Q234" i="12"/>
  <c r="V234" i="12"/>
  <c r="G243" i="12"/>
  <c r="I243" i="12"/>
  <c r="K243" i="12"/>
  <c r="M243" i="12"/>
  <c r="O243" i="12"/>
  <c r="Q243" i="12"/>
  <c r="V243" i="12"/>
  <c r="G248" i="12"/>
  <c r="I248" i="12"/>
  <c r="K248" i="12"/>
  <c r="M248" i="12"/>
  <c r="O248" i="12"/>
  <c r="Q248" i="12"/>
  <c r="V248" i="12"/>
  <c r="G252" i="12"/>
  <c r="I252" i="12"/>
  <c r="K252" i="12"/>
  <c r="M252" i="12"/>
  <c r="O252" i="12"/>
  <c r="Q252" i="12"/>
  <c r="V252" i="12"/>
  <c r="G255" i="12"/>
  <c r="I255" i="12"/>
  <c r="K255" i="12"/>
  <c r="M255" i="12"/>
  <c r="O255" i="12"/>
  <c r="Q255" i="12"/>
  <c r="V255" i="12"/>
  <c r="G270" i="12"/>
  <c r="I270" i="12"/>
  <c r="K270" i="12"/>
  <c r="M270" i="12"/>
  <c r="O270" i="12"/>
  <c r="Q270" i="12"/>
  <c r="V270" i="12"/>
  <c r="G286" i="12"/>
  <c r="G285" i="12" s="1"/>
  <c r="I286" i="12"/>
  <c r="I285" i="12" s="1"/>
  <c r="K286" i="12"/>
  <c r="K285" i="12" s="1"/>
  <c r="M286" i="12"/>
  <c r="M285" i="12" s="1"/>
  <c r="O286" i="12"/>
  <c r="O285" i="12" s="1"/>
  <c r="Q286" i="12"/>
  <c r="Q285" i="12" s="1"/>
  <c r="V286" i="12"/>
  <c r="V285" i="12" s="1"/>
  <c r="G289" i="12"/>
  <c r="I289" i="12"/>
  <c r="K289" i="12"/>
  <c r="M289" i="12"/>
  <c r="O289" i="12"/>
  <c r="Q289" i="12"/>
  <c r="G290" i="12"/>
  <c r="I290" i="12"/>
  <c r="K290" i="12"/>
  <c r="M290" i="12"/>
  <c r="O290" i="12"/>
  <c r="Q290" i="12"/>
  <c r="V290" i="12"/>
  <c r="V289" i="12" s="1"/>
  <c r="G293" i="12"/>
  <c r="I293" i="12"/>
  <c r="K293" i="12"/>
  <c r="M293" i="12"/>
  <c r="O293" i="12"/>
  <c r="Q293" i="12"/>
  <c r="V293" i="12"/>
  <c r="G297" i="12"/>
  <c r="G296" i="12" s="1"/>
  <c r="I297" i="12"/>
  <c r="I296" i="12" s="1"/>
  <c r="K297" i="12"/>
  <c r="K296" i="12" s="1"/>
  <c r="M297" i="12"/>
  <c r="M296" i="12" s="1"/>
  <c r="O297" i="12"/>
  <c r="O296" i="12" s="1"/>
  <c r="Q297" i="12"/>
  <c r="Q296" i="12" s="1"/>
  <c r="V297" i="12"/>
  <c r="G300" i="12"/>
  <c r="I300" i="12"/>
  <c r="K300" i="12"/>
  <c r="M300" i="12"/>
  <c r="O300" i="12"/>
  <c r="Q300" i="12"/>
  <c r="V300" i="12"/>
  <c r="G303" i="12"/>
  <c r="I303" i="12"/>
  <c r="K303" i="12"/>
  <c r="M303" i="12"/>
  <c r="O303" i="12"/>
  <c r="Q303" i="12"/>
  <c r="V303" i="12"/>
  <c r="G306" i="12"/>
  <c r="I306" i="12"/>
  <c r="K306" i="12"/>
  <c r="M306" i="12"/>
  <c r="O306" i="12"/>
  <c r="Q306" i="12"/>
  <c r="V306" i="12"/>
  <c r="V296" i="12" s="1"/>
  <c r="G316" i="12"/>
  <c r="I316" i="12"/>
  <c r="K316" i="12"/>
  <c r="M316" i="12"/>
  <c r="O316" i="12"/>
  <c r="Q316" i="12"/>
  <c r="V316" i="12"/>
  <c r="G320" i="12"/>
  <c r="I320" i="12"/>
  <c r="K320" i="12"/>
  <c r="M320" i="12"/>
  <c r="O320" i="12"/>
  <c r="Q320" i="12"/>
  <c r="V320" i="12"/>
  <c r="G325" i="12"/>
  <c r="I325" i="12"/>
  <c r="K325" i="12"/>
  <c r="M325" i="12"/>
  <c r="O325" i="12"/>
  <c r="Q325" i="12"/>
  <c r="V325" i="12"/>
  <c r="G329" i="12"/>
  <c r="I329" i="12"/>
  <c r="K329" i="12"/>
  <c r="M329" i="12"/>
  <c r="O329" i="12"/>
  <c r="Q329" i="12"/>
  <c r="V329" i="12"/>
  <c r="G333" i="12"/>
  <c r="I333" i="12"/>
  <c r="K333" i="12"/>
  <c r="M333" i="12"/>
  <c r="O333" i="12"/>
  <c r="Q333" i="12"/>
  <c r="V333" i="12"/>
  <c r="G339" i="12"/>
  <c r="I339" i="12"/>
  <c r="K339" i="12"/>
  <c r="M339" i="12"/>
  <c r="O339" i="12"/>
  <c r="Q339" i="12"/>
  <c r="V339" i="12"/>
  <c r="G341" i="12"/>
  <c r="I341" i="12"/>
  <c r="K341" i="12"/>
  <c r="M341" i="12"/>
  <c r="O341" i="12"/>
  <c r="Q341" i="12"/>
  <c r="V341" i="12"/>
  <c r="G345" i="12"/>
  <c r="I345" i="12"/>
  <c r="K345" i="12"/>
  <c r="M345" i="12"/>
  <c r="O345" i="12"/>
  <c r="Q345" i="12"/>
  <c r="V345" i="12"/>
  <c r="G350" i="12"/>
  <c r="G351" i="12"/>
  <c r="I351" i="12"/>
  <c r="K351" i="12"/>
  <c r="M351" i="12"/>
  <c r="O351" i="12"/>
  <c r="Q351" i="12"/>
  <c r="V351" i="12"/>
  <c r="V350" i="12" s="1"/>
  <c r="G354" i="12"/>
  <c r="I354" i="12"/>
  <c r="K354" i="12"/>
  <c r="M354" i="12"/>
  <c r="O354" i="12"/>
  <c r="Q354" i="12"/>
  <c r="V354" i="12"/>
  <c r="G358" i="12"/>
  <c r="I358" i="12"/>
  <c r="K358" i="12"/>
  <c r="M358" i="12"/>
  <c r="O358" i="12"/>
  <c r="Q358" i="12"/>
  <c r="V358" i="12"/>
  <c r="G361" i="12"/>
  <c r="I361" i="12"/>
  <c r="I350" i="12" s="1"/>
  <c r="K361" i="12"/>
  <c r="K350" i="12" s="1"/>
  <c r="M361" i="12"/>
  <c r="M350" i="12" s="1"/>
  <c r="O361" i="12"/>
  <c r="O350" i="12" s="1"/>
  <c r="Q361" i="12"/>
  <c r="Q350" i="12" s="1"/>
  <c r="V361" i="12"/>
  <c r="G368" i="12"/>
  <c r="G367" i="12" s="1"/>
  <c r="I368" i="12"/>
  <c r="I367" i="12" s="1"/>
  <c r="K368" i="12"/>
  <c r="K367" i="12" s="1"/>
  <c r="M368" i="12"/>
  <c r="M367" i="12" s="1"/>
  <c r="O368" i="12"/>
  <c r="O367" i="12" s="1"/>
  <c r="Q368" i="12"/>
  <c r="Q367" i="12" s="1"/>
  <c r="V368" i="12"/>
  <c r="V367" i="12" s="1"/>
  <c r="G371" i="12"/>
  <c r="I371" i="12"/>
  <c r="K371" i="12"/>
  <c r="M371" i="12"/>
  <c r="O371" i="12"/>
  <c r="Q371" i="12"/>
  <c r="V371" i="12"/>
  <c r="G380" i="12"/>
  <c r="I380" i="12"/>
  <c r="K380" i="12"/>
  <c r="M380" i="12"/>
  <c r="O380" i="12"/>
  <c r="Q380" i="12"/>
  <c r="V380" i="12"/>
  <c r="G385" i="12"/>
  <c r="G384" i="12" s="1"/>
  <c r="I385" i="12"/>
  <c r="I384" i="12" s="1"/>
  <c r="K385" i="12"/>
  <c r="K384" i="12" s="1"/>
  <c r="M385" i="12"/>
  <c r="M384" i="12" s="1"/>
  <c r="O385" i="12"/>
  <c r="O384" i="12" s="1"/>
  <c r="Q385" i="12"/>
  <c r="Q384" i="12" s="1"/>
  <c r="V385" i="12"/>
  <c r="V384" i="12" s="1"/>
  <c r="V389" i="12"/>
  <c r="G390" i="12"/>
  <c r="G389" i="12" s="1"/>
  <c r="I390" i="12"/>
  <c r="I389" i="12" s="1"/>
  <c r="K390" i="12"/>
  <c r="K389" i="12" s="1"/>
  <c r="M390" i="12"/>
  <c r="M389" i="12" s="1"/>
  <c r="O390" i="12"/>
  <c r="O389" i="12" s="1"/>
  <c r="Q390" i="12"/>
  <c r="Q389" i="12" s="1"/>
  <c r="V390" i="12"/>
  <c r="G394" i="12"/>
  <c r="I394" i="12"/>
  <c r="K394" i="12"/>
  <c r="M394" i="12"/>
  <c r="O394" i="12"/>
  <c r="Q394" i="12"/>
  <c r="V394" i="12"/>
  <c r="G399" i="12"/>
  <c r="I399" i="12"/>
  <c r="K399" i="12"/>
  <c r="M399" i="12"/>
  <c r="O399" i="12"/>
  <c r="Q399" i="12"/>
  <c r="V399" i="12"/>
  <c r="G402" i="12"/>
  <c r="I402" i="12"/>
  <c r="K402" i="12"/>
  <c r="M402" i="12"/>
  <c r="O402" i="12"/>
  <c r="Q402" i="12"/>
  <c r="V402" i="12"/>
  <c r="G406" i="12"/>
  <c r="G407" i="12"/>
  <c r="I407" i="12"/>
  <c r="K407" i="12"/>
  <c r="M407" i="12"/>
  <c r="O407" i="12"/>
  <c r="Q407" i="12"/>
  <c r="V407" i="12"/>
  <c r="V406" i="12" s="1"/>
  <c r="G410" i="12"/>
  <c r="I410" i="12"/>
  <c r="K410" i="12"/>
  <c r="M410" i="12"/>
  <c r="O410" i="12"/>
  <c r="Q410" i="12"/>
  <c r="V410" i="12"/>
  <c r="G415" i="12"/>
  <c r="I415" i="12"/>
  <c r="K415" i="12"/>
  <c r="M415" i="12"/>
  <c r="O415" i="12"/>
  <c r="Q415" i="12"/>
  <c r="V415" i="12"/>
  <c r="G427" i="12"/>
  <c r="I427" i="12"/>
  <c r="I406" i="12" s="1"/>
  <c r="K427" i="12"/>
  <c r="K406" i="12" s="1"/>
  <c r="M427" i="12"/>
  <c r="M406" i="12" s="1"/>
  <c r="O427" i="12"/>
  <c r="O406" i="12" s="1"/>
  <c r="Q427" i="12"/>
  <c r="Q406" i="12" s="1"/>
  <c r="V427" i="12"/>
  <c r="G429" i="12"/>
  <c r="I429" i="12"/>
  <c r="K429" i="12"/>
  <c r="M429" i="12"/>
  <c r="O429" i="12"/>
  <c r="Q429" i="12"/>
  <c r="V429" i="12"/>
  <c r="G432" i="12"/>
  <c r="I432" i="12"/>
  <c r="K432" i="12"/>
  <c r="M432" i="12"/>
  <c r="O432" i="12"/>
  <c r="Q432" i="12"/>
  <c r="V432" i="12"/>
  <c r="G435" i="12"/>
  <c r="I435" i="12"/>
  <c r="K435" i="12"/>
  <c r="M435" i="12"/>
  <c r="O435" i="12"/>
  <c r="Q435" i="12"/>
  <c r="V435" i="12"/>
  <c r="G436" i="12"/>
  <c r="I436" i="12"/>
  <c r="K436" i="12"/>
  <c r="M436" i="12"/>
  <c r="O436" i="12"/>
  <c r="Q436" i="12"/>
  <c r="V436" i="12"/>
  <c r="G438" i="12"/>
  <c r="I438" i="12"/>
  <c r="K438" i="12"/>
  <c r="M438" i="12"/>
  <c r="O438" i="12"/>
  <c r="Q438" i="12"/>
  <c r="V438" i="12"/>
  <c r="G440" i="12"/>
  <c r="I440" i="12"/>
  <c r="K440" i="12"/>
  <c r="M440" i="12"/>
  <c r="O440" i="12"/>
  <c r="Q440" i="12"/>
  <c r="V440" i="12"/>
  <c r="G443" i="12"/>
  <c r="I443" i="12"/>
  <c r="K443" i="12"/>
  <c r="M443" i="12"/>
  <c r="O443" i="12"/>
  <c r="Q443" i="12"/>
  <c r="V443" i="12"/>
  <c r="G446" i="12"/>
  <c r="I446" i="12"/>
  <c r="K446" i="12"/>
  <c r="M446" i="12"/>
  <c r="O446" i="12"/>
  <c r="Q446" i="12"/>
  <c r="V446" i="12"/>
  <c r="G449" i="12"/>
  <c r="I449" i="12"/>
  <c r="K449" i="12"/>
  <c r="M449" i="12"/>
  <c r="O449" i="12"/>
  <c r="Q449" i="12"/>
  <c r="V449" i="12"/>
  <c r="G458" i="12"/>
  <c r="I458" i="12"/>
  <c r="K458" i="12"/>
  <c r="M458" i="12"/>
  <c r="O458" i="12"/>
  <c r="Q458" i="12"/>
  <c r="V458" i="12"/>
  <c r="G464" i="12"/>
  <c r="I464" i="12"/>
  <c r="K464" i="12"/>
  <c r="M464" i="12"/>
  <c r="O464" i="12"/>
  <c r="Q464" i="12"/>
  <c r="V464" i="12"/>
  <c r="G466" i="12"/>
  <c r="I466" i="12"/>
  <c r="K466" i="12"/>
  <c r="M466" i="12"/>
  <c r="O466" i="12"/>
  <c r="Q466" i="12"/>
  <c r="V466" i="12"/>
  <c r="G469" i="12"/>
  <c r="I469" i="12"/>
  <c r="K469" i="12"/>
  <c r="M469" i="12"/>
  <c r="O469" i="12"/>
  <c r="Q469" i="12"/>
  <c r="V469" i="12"/>
  <c r="G473" i="12"/>
  <c r="I473" i="12"/>
  <c r="K473" i="12"/>
  <c r="M473" i="12"/>
  <c r="O473" i="12"/>
  <c r="Q473" i="12"/>
  <c r="V473" i="12"/>
  <c r="G476" i="12"/>
  <c r="I476" i="12"/>
  <c r="K476" i="12"/>
  <c r="M476" i="12"/>
  <c r="O476" i="12"/>
  <c r="Q476" i="12"/>
  <c r="V476" i="12"/>
  <c r="G480" i="12"/>
  <c r="I480" i="12"/>
  <c r="K480" i="12"/>
  <c r="M480" i="12"/>
  <c r="O480" i="12"/>
  <c r="Q480" i="12"/>
  <c r="V480" i="12"/>
  <c r="G486" i="12"/>
  <c r="I486" i="12"/>
  <c r="K486" i="12"/>
  <c r="M486" i="12"/>
  <c r="O486" i="12"/>
  <c r="Q486" i="12"/>
  <c r="V486" i="12"/>
  <c r="G498" i="12"/>
  <c r="I498" i="12"/>
  <c r="K498" i="12"/>
  <c r="M498" i="12"/>
  <c r="O498" i="12"/>
  <c r="Q498" i="12"/>
  <c r="V498" i="12"/>
  <c r="AE515" i="12"/>
  <c r="I20" i="1"/>
  <c r="I19" i="1"/>
  <c r="I18" i="1"/>
  <c r="I16" i="1"/>
  <c r="AZ50" i="1"/>
  <c r="F47" i="1"/>
  <c r="G47" i="1"/>
  <c r="G25" i="1" s="1"/>
  <c r="A25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7" i="1" s="1"/>
  <c r="J28" i="1"/>
  <c r="J26" i="1"/>
  <c r="G38" i="1"/>
  <c r="F38" i="1"/>
  <c r="J23" i="1"/>
  <c r="J24" i="1"/>
  <c r="J25" i="1"/>
  <c r="J27" i="1"/>
  <c r="E24" i="1"/>
  <c r="E26" i="1"/>
  <c r="I76" i="1" l="1"/>
  <c r="J72" i="1" s="1"/>
  <c r="J68" i="1"/>
  <c r="J69" i="1"/>
  <c r="J70" i="1"/>
  <c r="J71" i="1"/>
  <c r="G26" i="1"/>
  <c r="A26" i="1"/>
  <c r="G28" i="1"/>
  <c r="G23" i="1"/>
  <c r="AF49" i="14"/>
  <c r="M21" i="14"/>
  <c r="M20" i="14" s="1"/>
  <c r="M9" i="14"/>
  <c r="M8" i="14" s="1"/>
  <c r="AF515" i="12"/>
  <c r="I21" i="1"/>
  <c r="J46" i="1"/>
  <c r="J43" i="1"/>
  <c r="J41" i="1"/>
  <c r="J45" i="1"/>
  <c r="J44" i="1"/>
  <c r="J42" i="1"/>
  <c r="J39" i="1"/>
  <c r="J47" i="1" s="1"/>
  <c r="H47" i="1"/>
  <c r="J67" i="1" l="1"/>
  <c r="J66" i="1"/>
  <c r="J73" i="1"/>
  <c r="J65" i="1"/>
  <c r="J63" i="1"/>
  <c r="J62" i="1"/>
  <c r="J64" i="1"/>
  <c r="J74" i="1"/>
  <c r="J75" i="1"/>
  <c r="J76" i="1" s="1"/>
  <c r="A23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Švábová</author>
  </authors>
  <commentList>
    <comment ref="S6" authorId="0" shapeId="0" xr:uid="{DA04C6B0-7BFB-41E4-BFA5-253A96E275E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771CF19-72A3-4B3F-8D22-C896C03D893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Švábová</author>
  </authors>
  <commentList>
    <comment ref="S6" authorId="0" shapeId="0" xr:uid="{EDD1B67B-A062-44B7-AA2B-3F3781CE2E7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BE688A1-0E48-448D-BFAA-E31FCD4D742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Švábová</author>
  </authors>
  <commentList>
    <comment ref="S6" authorId="0" shapeId="0" xr:uid="{5DEB7115-1FE6-43D0-A704-1B9E68F882A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F704135-31A5-45E2-A709-9AA9C6E227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<sst xmlns="http://schemas.openxmlformats.org/spreadsheetml/2006/main" count="3485" uniqueCount="876">
  <si>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</si>
  <si>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</si>
  <si>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</si>
  <si>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</si>
  <si>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</si>
  <si>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</si>
  <si>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</si>
  <si>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</si>
  <si>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</si>
  <si>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</si>
  <si>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</si>
  <si>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</si>
  <si>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</si>
  <si>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</si>
  <si>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</si>
  <si>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</si>
  <si>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</si>
  <si>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</si>
  <si>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</si>
  <si>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</si>
  <si>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</si>
  <si>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</si>
  <si>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</si>
  <si>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</si>
  <si>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</si>
  <si>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</si>
  <si>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</si>
  <si>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</si>
  <si>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</si>
  <si>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</si>
  <si>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</si>
  <si>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</si>
  <si>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</si>
  <si>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</si>
  <si>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</si>
  <si>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</si>
  <si>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</si>
  <si>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</si>
  <si>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</si>
  <si>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</si>
  <si>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</si>
  <si>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</si>
  <si>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</si>
  <si>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28-2306_D</t>
  </si>
  <si>
    <t>Transformace Domova Kamélie Křižanov V. – management – projektová dokumentace</t>
  </si>
  <si>
    <t>Stavba</t>
  </si>
  <si>
    <t>Stavební objekt</t>
  </si>
  <si>
    <t>SO.01</t>
  </si>
  <si>
    <t>Rodinný dům</t>
  </si>
  <si>
    <t>SO.02</t>
  </si>
  <si>
    <t>Domek</t>
  </si>
  <si>
    <t>VN, ON</t>
  </si>
  <si>
    <t>Vedlejší a ostatní náklady</t>
  </si>
  <si>
    <t>Celkem za stavbu</t>
  </si>
  <si>
    <t>CZK</t>
  </si>
  <si>
    <t>#POPS</t>
  </si>
  <si>
    <t>Popis stavby: 28-2306_D - Transformace Domova Kamélie Křižanov V. – management – projektová dokumentace</t>
  </si>
  <si>
    <t>Projektová dokumentace textová a grafická je nadřazena výkazu výměr. Zhotovitel je do ceny povinen zahrnout veškeré náklady spojené s případnou etapizací, demolicí stavby ve ztížených podmínkách. Zhotovitel musí v ceně zohlednit provizorní opatření vedoucí k zajištění stavby před vnějšími vlivy, zejména pak déšť, sníh, vítr. Zhotovitel bere na vědomí, že demolice musí probíhat po částech, tak aby nedošlo k poškození sousední stavby. Zhotovitel musí zohlednit náklady na přesun hmot a odvoz sutě a odpadů, včetně uložení. Zhotovitel musí v ceně zohlednit náklady na pomocné lešení, konstrukce a stroje, které bude potřebovat pro odstranění stavby. Položky označené .x jsou individuální kalkulací (např. 766624043R00.x).</t>
  </si>
  <si>
    <t>#POPO</t>
  </si>
  <si>
    <t>Popis objektu: SO.01 - Rodinný dům</t>
  </si>
  <si>
    <t>#POPR</t>
  </si>
  <si>
    <t>Popis rozpočtu: SO.01 - Rodinný dům</t>
  </si>
  <si>
    <t>Popis objektu: SO.02 - Domek</t>
  </si>
  <si>
    <t>Popis rozpočtu: SO.02 - Domek</t>
  </si>
  <si>
    <t>Popis objektu: VN, ON - Vedlejší a ostatní náklady</t>
  </si>
  <si>
    <t>Popis rozpočtu: VN, ON - Vedlejší a ostatní náklady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</si>
  <si>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</si>
  <si>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</si>
  <si>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</si>
  <si>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</si>
  <si>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</si>
  <si>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</si>
  <si>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</si>
  <si>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</si>
  <si>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96</t>
  </si>
  <si>
    <t>Bourání konstrukcí</t>
  </si>
  <si>
    <t>721</t>
  </si>
  <si>
    <t>Vnitřní kanalizace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</si>
  <si>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</si>
  <si>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</si>
  <si>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</si>
  <si>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</si>
  <si>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</si>
  <si>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</si>
  <si>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</si>
  <si>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</si>
  <si>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</si>
  <si>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</si>
  <si>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776</t>
  </si>
  <si>
    <t>Podlahy povlakové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</si>
  <si>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</si>
  <si>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</si>
  <si>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</si>
  <si>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</si>
  <si>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</si>
  <si>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</si>
  <si>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</si>
  <si>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</si>
  <si>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</si>
  <si>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</si>
  <si>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</si>
  <si>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</si>
  <si>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</si>
  <si>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</si>
  <si>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</si>
  <si>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</si>
  <si>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</si>
  <si>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</si>
  <si>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</si>
  <si>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</si>
  <si>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</si>
  <si>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</si>
  <si>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</si>
  <si>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</si>
  <si>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</si>
  <si>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</si>
  <si>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</si>
  <si>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</si>
  <si>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</si>
  <si>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</si>
  <si>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</si>
  <si>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</si>
  <si>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</si>
  <si>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</si>
  <si>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131201110R00</t>
  </si>
  <si>
    <t>Hloubení nezapažených jam a zářezů do 50 m3, v hornině 3, hloubení strojně</t>
  </si>
  <si>
    <t>m3</t>
  </si>
  <si>
    <t>800-1</t>
  </si>
  <si>
    <t>RTS 25/ II</t>
  </si>
  <si>
    <t>RTS 25/ I</t>
  </si>
  <si>
    <t>Práce</t>
  </si>
  <si>
    <t>Běžná</t>
  </si>
  <si>
    <t>POL1_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</si>
  <si>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</si>
  <si>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SPI</t>
  </si>
  <si>
    <t xml:space="preserve">viz TZ_AB, situační výkresy, výkresová a textová část D.1.1, D.1.2 a D.1.3 : </t>
  </si>
  <si>
    <t>VV</t>
  </si>
  <si>
    <t xml:space="preserve">(hloubení strojní s využitím menší mechanizace) : </t>
  </si>
  <si>
    <t>pro odstranění základů : 13*1,4+5*1,2</t>
  </si>
  <si>
    <t>40*1,4</t>
  </si>
  <si>
    <t>2*12*1,4*2</t>
  </si>
  <si>
    <t>3*4,0*1,5</t>
  </si>
  <si>
    <t>131201119R00</t>
  </si>
  <si>
    <t xml:space="preserve">Hloubení nezapažených jam a zářezů příplatek za lepivost, v hornině 3,  </t>
  </si>
  <si>
    <t>Odkaz na mn. položky pořadí 1 : 165,40000*0,5</t>
  </si>
  <si>
    <t>139601102R00</t>
  </si>
  <si>
    <t>Ruční výkop jam, rýh a šachet v hornině 3</t>
  </si>
  <si>
    <t>s přehozením na vzdálenost do 5 m nebo s naložením na ruční dopravní prostředek</t>
  </si>
  <si>
    <t>ruční dokopávky - předpoklad : 35</t>
  </si>
  <si>
    <t>Odkaz na mn. položky pořadí 9 : 6,00000</t>
  </si>
  <si>
    <t>162201102R00.x</t>
  </si>
  <si>
    <t>Vodorovné přemístění výkopku z hor.1-4 do 50 m, s naložením, s vyložením výkopku na určené místo na pozemku investora</t>
  </si>
  <si>
    <t>Vlastní</t>
  </si>
  <si>
    <t>Indiv</t>
  </si>
  <si>
    <t>typ mechanizace musí být zvolen s ohledem na prostory</t>
  </si>
  <si>
    <t>POP</t>
  </si>
  <si>
    <t xml:space="preserve">koef. nakypření 1,1 : </t>
  </si>
  <si>
    <t>Odkaz na mn. položky pořadí 1 : 165,40000*1,1</t>
  </si>
  <si>
    <t>Odkaz na mn. položky pořadí 3 : 41,00000*1,1</t>
  </si>
  <si>
    <t>167101102R00</t>
  </si>
  <si>
    <t>Nakládání, skládání, překládání neulehlého výkopku nakládání výkopku  přes 100 m3, z horniny 1 až 4</t>
  </si>
  <si>
    <t>Odkaz na mn. položky pořadí 4 : 227,04000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</si>
  <si>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</si>
  <si>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</si>
  <si>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</si>
  <si>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</si>
  <si>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</si>
  <si>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 xml:space="preserve">+20 km : </t>
  </si>
  <si>
    <t>Odkaz na mn. položky pořadí 6 : 227,04000*20</t>
  </si>
  <si>
    <t>199000005R00</t>
  </si>
  <si>
    <t>Poplatky za skládku zeminy 1- 4, skupina 17 05 04 z Katalogu odpadů</t>
  </si>
  <si>
    <t>t</t>
  </si>
  <si>
    <t>Odkaz na mn. položky pořadí 6 : 227,04000*2</t>
  </si>
  <si>
    <t>2002.x</t>
  </si>
  <si>
    <t>D+M Podchycení stávajícího sousedního objektu postupným podbetonováním, C25/30 XC2</t>
  </si>
  <si>
    <t xml:space="preserve">     o	Podbetonování bude probíhat postupně po záběrech</t>
  </si>
  <si>
    <t xml:space="preserve">     o	Záběr šířky max 1200 mm</t>
  </si>
  <si>
    <t xml:space="preserve">     o	Základ bude podbetonován</t>
  </si>
  <si>
    <t xml:space="preserve">     o	Beton prostý C25/30 XC2</t>
  </si>
  <si>
    <t/>
  </si>
  <si>
    <t>VŠEOBECNÉ PODMÍNKY:</t>
  </si>
  <si>
    <t>- Při zjištění různého průběhu spodní stavby bude na místo přizván statik a následně odsouhlasen další postup</t>
  </si>
  <si>
    <t>- V případě vzniku trhlin ve zdivu stávajícího objektu bude na místo přizván statik, jenž navrhne další postup sanačních prací</t>
  </si>
  <si>
    <t>(14+10)*0,5*0,5</t>
  </si>
  <si>
    <t>2003.x</t>
  </si>
  <si>
    <t>D+M Záporové pažení - zajištění sousedních konstrukcí, zřízení a ostranění</t>
  </si>
  <si>
    <t>m2</t>
  </si>
  <si>
    <t>množství MJ určuje plochu pažin</t>
  </si>
  <si>
    <t>(14+10)*2,5</t>
  </si>
  <si>
    <t>310239201.x</t>
  </si>
  <si>
    <t>D+M Zazdívka štítové stěny sousedního objektu z CPP, předpokládaná tloušťka 300 mm, vč. zapravení vnitřního i vnějšího povrchu dle stávajícího povrchu</t>
  </si>
  <si>
    <t>96002.x</t>
  </si>
  <si>
    <t>Odstranění prvků na fasádě (držáky, cedule, dvířka, koncové prvky osvětlení apod.), vč. manipulace se sutí, odvozu na skládku a poplatku za skládku</t>
  </si>
  <si>
    <t>soubor</t>
  </si>
  <si>
    <t>96003.x</t>
  </si>
  <si>
    <t>Demontáž bleskosvodné soustavy, vč. manipulace se sutí, odvozu na skládku a poplatku za skládku</t>
  </si>
  <si>
    <t xml:space="preserve">soubor    </t>
  </si>
  <si>
    <t>9606.x</t>
  </si>
  <si>
    <t>Demontáž prvků osvětlení včetně kabelových rozvodů, vč. manipulace se sutí, odvozu na skládku a poplatku za skládku</t>
  </si>
  <si>
    <t>9611.x</t>
  </si>
  <si>
    <t>Demontáž vnitřních rozvodů ZTI, vč. manipulace se sutí, odvozu na skládku a poplatku za skládku</t>
  </si>
  <si>
    <t>9612.x</t>
  </si>
  <si>
    <t>Demontáž vnitřních rozvodů vytápění včetně zdroje vytápění, otopných těles, vč. manipulace se sutí, odvozu na skládku a poplatku za skládku</t>
  </si>
  <si>
    <t>9613.x</t>
  </si>
  <si>
    <t>Odstranění nadzemního elektrického vedení mezi SO.01 a SO.02, vč. manipulace se sutí, odvozu na skládku a poplatku za skládku</t>
  </si>
  <si>
    <t>9614.x</t>
  </si>
  <si>
    <t>Odstranění slaboproudého vedení z fasády, vč. držáků, vč. manipulace se sutí, odvozu na skládku a poplatku za skládku</t>
  </si>
  <si>
    <t>968061137R00</t>
  </si>
  <si>
    <t>Vyvěšení nebo zavěšení dřevěných křídel vrat, plochy přes 4 m2</t>
  </si>
  <si>
    <t>kus</t>
  </si>
  <si>
    <t>801-3</t>
  </si>
  <si>
    <t>oken, dveří a vrat, s uložením a opětovným zavěšením po provedení stavebních změn,</t>
  </si>
  <si>
    <t>4</t>
  </si>
  <si>
    <t>968062559R00</t>
  </si>
  <si>
    <t>Vybourání dřevěných rámů vrat, plochy přes 5 m2</t>
  </si>
  <si>
    <t>včetně pomocného lešení o výšce podlahy do 1900 mm a pro zatížení do 1,5 kPa  (150 kg/m2),</t>
  </si>
  <si>
    <t>2*2,8*3,4</t>
  </si>
  <si>
    <t>968061112R00</t>
  </si>
  <si>
    <t>Vyvěšení nebo zavěšení dřevěných křídel oken, plochy do 1,5 m2</t>
  </si>
  <si>
    <t>SV : 2*(3*6*2)</t>
  </si>
  <si>
    <t>1*2*2</t>
  </si>
  <si>
    <t>bok : 2*4*2</t>
  </si>
  <si>
    <t>2*2*2</t>
  </si>
  <si>
    <t>JZ : 2*4*2+1*2*2+2*1*2</t>
  </si>
  <si>
    <t>2*6*2+1*8*2+3*2*2</t>
  </si>
  <si>
    <t>int : 1*2*2+1*3*2</t>
  </si>
  <si>
    <t>968062354R00</t>
  </si>
  <si>
    <t>Vybourání dřevěných rámů oken dvojitých nebo zdvojených, plochy do 1 m2</t>
  </si>
  <si>
    <t>JZ : 2*0,5+3*0,7+1*1,0</t>
  </si>
  <si>
    <t>int : 1*1,0*0,8</t>
  </si>
  <si>
    <t>968062355R00</t>
  </si>
  <si>
    <t>Vybourání dřevěných rámů oken dvojitých nebo zdvojených, plochy do 2 m2</t>
  </si>
  <si>
    <t>boky : 2*1,2+2*2,0</t>
  </si>
  <si>
    <t>JZ : 1*1,6+1*1,8</t>
  </si>
  <si>
    <t>int : 1*0,9*1,8</t>
  </si>
  <si>
    <t>968062356R00</t>
  </si>
  <si>
    <t>Vybourání dřevěných rámů oken dvojitých nebo zdvojených, plochy do 4 m2</t>
  </si>
  <si>
    <t>SV : 6*2,9+1*2,2</t>
  </si>
  <si>
    <t>JZ : 2*2,1+1*3,7+1*3,6+1*2,7</t>
  </si>
  <si>
    <t>968062246R00</t>
  </si>
  <si>
    <t>Vybourání dřevěných rámů oken jednoduchých, plochy do 4 m2</t>
  </si>
  <si>
    <t>schodiště : 2,4*1,1</t>
  </si>
  <si>
    <t>968061125R00</t>
  </si>
  <si>
    <t>Vyvěšení nebo zavěšení dřevěných křídel dveří, plochy do 2 m2</t>
  </si>
  <si>
    <t>ext : 1</t>
  </si>
  <si>
    <t>int : 21</t>
  </si>
  <si>
    <t>968062455R00</t>
  </si>
  <si>
    <t>Vybourání dřevěných rámů dveřních zárubní, plochy do 2 m2</t>
  </si>
  <si>
    <t>4*0,9*2,2+3*0,8*2,1+1*1,0*1,9</t>
  </si>
  <si>
    <t>968062456R00</t>
  </si>
  <si>
    <t>Vybourání dřevěných rámů dveřních zárubní, plochy přes 2 m2</t>
  </si>
  <si>
    <t>3*1,4*2,2+3*1,0*2,1+4*1,1*2,2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</si>
  <si>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</si>
  <si>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</si>
  <si>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ext : 1,0*2,1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</si>
  <si>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</si>
  <si>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</si>
  <si>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</si>
  <si>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107 : 3,3*1,5</t>
  </si>
  <si>
    <t>210 : (6,4+1,4)*2,0</t>
  </si>
  <si>
    <t>208 : 1,7*1,5</t>
  </si>
  <si>
    <t>968095002R00</t>
  </si>
  <si>
    <t xml:space="preserve">Vybourání vnitřních parapetů dřevěných, šířky do 50 cm,  </t>
  </si>
  <si>
    <t>m</t>
  </si>
  <si>
    <t>int : 1,0+0,9</t>
  </si>
  <si>
    <t>ext : 2*0,7+2*1,2</t>
  </si>
  <si>
    <t>1,1+1,4+1,7+3*0,5+2,1+2,2</t>
  </si>
  <si>
    <t>2*0,6+1,4+2*1,2</t>
  </si>
  <si>
    <t>6*1,7+1,4</t>
  </si>
  <si>
    <t>976061111R00</t>
  </si>
  <si>
    <t>Vybourání dřevěných konstrukcí zábradlí a madel</t>
  </si>
  <si>
    <t>2*4,4</t>
  </si>
  <si>
    <t>976071111R00</t>
  </si>
  <si>
    <t>Vybourání kovových doplňkových konstrukcí madel a zábradlí  v jakémkoliv zdivu</t>
  </si>
  <si>
    <t>1,8+4,0</t>
  </si>
  <si>
    <t>962036412R00</t>
  </si>
  <si>
    <t>Demontáž sádrokartonových, sádrovláknitých příček a předstěn předstěna, sádrokartonová bez minerální izolace, jednoduchá ocelová konstrukce, 1xopláštěná deskou tl. 12,5 mm</t>
  </si>
  <si>
    <t>4,0*2,3</t>
  </si>
  <si>
    <t>962081131R00</t>
  </si>
  <si>
    <t>Bourání zdiva příček ze skleněných tvárnic, tloušťky do 100 mm</t>
  </si>
  <si>
    <t>nebo vybourání otvorů jakýchkoliv rozměrů, včetně pomocného lešení o výšce podlahy do 1900 mm a pro zatížení do 1,5 kPa  (150 kg/m2),</t>
  </si>
  <si>
    <t>1,1*1,5+1,3*0,8+2,0*0,9+0,8*0,8</t>
  </si>
  <si>
    <t>962032631R00</t>
  </si>
  <si>
    <t>Bourání zdiva nadzákladového komínového z jakýchkoliv cihel pálených, šamotových nebo vápenopískových nad střechou, na maltu vápenou nebo vápenocementovou</t>
  </si>
  <si>
    <t>nebo vybourání otvorů průřezové plochy přes 4 m2 ve zdivu nadzákladovém, včetně pomocného lešení o výšce podlahy do 1900 mm a pro zatížení do 1,5 kPa  (150 kg/m2)</t>
  </si>
  <si>
    <t>6,0*0,8*0,5</t>
  </si>
  <si>
    <t>0,8*0,2*12</t>
  </si>
  <si>
    <t>962032231R00</t>
  </si>
  <si>
    <t>Bourání zdiva nadzákladového z cihel pálených nebo vápenopískových, na maltu vápenou nebo vápenocementovou</t>
  </si>
  <si>
    <t>1S : 4,5*0,6*2,0-(1,5*0,3*0,6)</t>
  </si>
  <si>
    <t>2*8,1*0,3*2,0</t>
  </si>
  <si>
    <t>3,9*0,45*2,0</t>
  </si>
  <si>
    <t>0,9*0,9*1,0</t>
  </si>
  <si>
    <t>přístavek : 1,3*(3,8+2,6)*0,3+1,2*3,8*0,45+1,3*3,8*0,15+1,1*2,6*0,3+1,3*2,6*0,15</t>
  </si>
  <si>
    <t>(2,0+6,8)*0,3</t>
  </si>
  <si>
    <t>5,7*(3,8+2,6)*0,3-(2*0,4+1,5+2,0+1,6+3*0,7+3,5)*0,3</t>
  </si>
  <si>
    <t>1NP : 5,3*3,0*0,6-(2*1,2*1,7*0,6)</t>
  </si>
  <si>
    <t>11,4*3,0*0,45-(1,2*1,7*0,45)</t>
  </si>
  <si>
    <t>13,0*3,0*0,6-(2,8*3,1+3*1,7*1,7)*0,6</t>
  </si>
  <si>
    <t>(10,5+3,4)*3,0*0,3-(2,8*3,4*0,3)</t>
  </si>
  <si>
    <t>(6,0+4,5)*3,0*0,3-3*1,4*2,2*0,3</t>
  </si>
  <si>
    <t>(3,9+5,4)*3,0*0,45</t>
  </si>
  <si>
    <t>6,2*3,0*0,45-(1,9*2,5*0,3+1,5*2,2*0,45)</t>
  </si>
  <si>
    <t>3,9*3,8*0,45-(1,1*2,0+1,0*0,8+2,4*1,0+0,9*1,7)*0,45</t>
  </si>
  <si>
    <t>1,3*3,8*0,15-0,7*2,0*0,15</t>
  </si>
  <si>
    <t>4,8*3,0*0,15-0,9*2,0*0,15</t>
  </si>
  <si>
    <t>2NP : 33,0*2,9*0,45-(2,2*1,7+1,2*1,7+3*1,7*1,7+2*0,7*1,7+1,4*1,7)*0,45</t>
  </si>
  <si>
    <t>5,6*2,9*0,45-0,9*2,1*0,45</t>
  </si>
  <si>
    <t>6,2*2,9*0,3-(1,0*2,1+4,0*2,3)*0,3</t>
  </si>
  <si>
    <t>10,9*2,9*0,3-(3*1,0*2,1*0,3)</t>
  </si>
  <si>
    <t>4,0*2,9*0,3-1,1*2,1*0,3</t>
  </si>
  <si>
    <t>3,2*2,9*0,15-0,9*2,1*0,15</t>
  </si>
  <si>
    <t>2,8*0,45*0,4</t>
  </si>
  <si>
    <t>12,3*2,9*0,3</t>
  </si>
  <si>
    <t>2,1*2,9*0,45-1,8*1,6*0,45</t>
  </si>
  <si>
    <t>(1,0+1,3)*2,9*0,15-(0,8*2,1*0,15)</t>
  </si>
  <si>
    <t>4,0*3,0*0,45-(1,0*1,5+1,3*2,0)*0,45</t>
  </si>
  <si>
    <t>(2,6+2,0)*2,7*0,15-2*0,9*2,1*0,15</t>
  </si>
  <si>
    <t>1,8*2,9*0,15-0,8*0,8*0,15</t>
  </si>
  <si>
    <t>schodiště : 2,5*0,3*10,2+3,7*0,3*3,0</t>
  </si>
  <si>
    <t>štíty + vikýře : 5,5*0,3+(35,0+39,0)*0,3</t>
  </si>
  <si>
    <t>3,4*2,1*0,3-1,1*0,9*0,3+1,5*0,3</t>
  </si>
  <si>
    <t>2*5,5*0,3+2,2*2,2*0,3-1,3*1,3*0,3</t>
  </si>
  <si>
    <t>Koeficient zohlednění tonáže omítek + 5 %: 0,05</t>
  </si>
  <si>
    <t>963053936R00</t>
  </si>
  <si>
    <t>Bourání železobetonových schodišťových ramen samonosných</t>
  </si>
  <si>
    <t>2,6*1,0+1,3*1,2</t>
  </si>
  <si>
    <t>(4,4+4,2+0,5)*1,2</t>
  </si>
  <si>
    <t>(4,9+2,8+0,5)*1,2</t>
  </si>
  <si>
    <t>0,8*1,4</t>
  </si>
  <si>
    <t>4,0*1,5</t>
  </si>
  <si>
    <t>965081713R00</t>
  </si>
  <si>
    <t>Bourání podlah z keramických dlaždic, tloušťky do 10 mm, plochy přes 1 m2</t>
  </si>
  <si>
    <t>bez podkladního lože, s jakoukoliv výplní spár</t>
  </si>
  <si>
    <t>101 : 2*7</t>
  </si>
  <si>
    <t>104 : 10</t>
  </si>
  <si>
    <t>107 : 1,2</t>
  </si>
  <si>
    <t>201 : 12,8</t>
  </si>
  <si>
    <t>206 : 1,8</t>
  </si>
  <si>
    <t>207 : 3,4</t>
  </si>
  <si>
    <t>210 : 4,5</t>
  </si>
  <si>
    <t>965042141RT4</t>
  </si>
  <si>
    <t>Bourání podkladů pod dlažby nebo litých celistvých dlažeb a mazanin  betonových nebo z litého asfaltu, tloušťky do 100 mm, plochy přes 4 m2</t>
  </si>
  <si>
    <t xml:space="preserve">S1 : </t>
  </si>
  <si>
    <t>1S : 34,5*0,1</t>
  </si>
  <si>
    <t>1NP : 131,3*0,1</t>
  </si>
  <si>
    <t xml:space="preserve">S3 : </t>
  </si>
  <si>
    <t>2NP : 128*0,1</t>
  </si>
  <si>
    <t>965042141RT3</t>
  </si>
  <si>
    <t xml:space="preserve">S2 : </t>
  </si>
  <si>
    <t>1NP : 34,5*0,05</t>
  </si>
  <si>
    <t xml:space="preserve">S4 : </t>
  </si>
  <si>
    <t>2NP : 35,5*0,05</t>
  </si>
  <si>
    <t xml:space="preserve">S6 : </t>
  </si>
  <si>
    <t>3NP : 35,3*0,05</t>
  </si>
  <si>
    <t>965041341RT3</t>
  </si>
  <si>
    <t>Bourání podkladů pod dlažby nebo litých celistvých dlažeb a mazanin  lehčených, tloušťky do 100 mm, plochy přes 4 m2</t>
  </si>
  <si>
    <t>1NP : 34,5*0,06</t>
  </si>
  <si>
    <t>2NP : 35,5*0,08</t>
  </si>
  <si>
    <t>3NP : 35,3*0,08</t>
  </si>
  <si>
    <t>963011510R00</t>
  </si>
  <si>
    <t>Bourání stropů z tvárnic pálených do nosníků ocelových, bez jejich vybourání a odklizení  tloušťky do 80 mm</t>
  </si>
  <si>
    <t>1NP : 34,5</t>
  </si>
  <si>
    <t>2NP : 35,5</t>
  </si>
  <si>
    <t>3NP : 35,3</t>
  </si>
  <si>
    <t>965031131R00</t>
  </si>
  <si>
    <t>Bourání podlah z cihel kladených na plocho, plochy přes 1 m2</t>
  </si>
  <si>
    <t>bez podkladního lože, s jakoukoliv výplní spár,</t>
  </si>
  <si>
    <t>S5 : 108</t>
  </si>
  <si>
    <t>S6 : 26,6</t>
  </si>
  <si>
    <t>965082923R00</t>
  </si>
  <si>
    <t>Odstranění násypu pod podlahami a ochranného na střechách tloušťky do 100 mm, plochy přes 2 m2</t>
  </si>
  <si>
    <t>S5 : 108*0,1</t>
  </si>
  <si>
    <t>S6 : 26,6*0,05</t>
  </si>
  <si>
    <t>711130101.x</t>
  </si>
  <si>
    <t>Odstranění hydroizolační asfaltové vrstvy z lepenky</t>
  </si>
  <si>
    <t>S5 : 122</t>
  </si>
  <si>
    <t>961055111R00</t>
  </si>
  <si>
    <t>Bourání základů železobetonových</t>
  </si>
  <si>
    <t>nebo vybourání otvorů průřezové plochy přes 4 m2 v základech</t>
  </si>
  <si>
    <t>Začátek provozního součtu</t>
  </si>
  <si>
    <t xml:space="preserve">  (4,5+3,9)*0,6*1,2</t>
  </si>
  <si>
    <t xml:space="preserve">  2*11,8*0,5*1,2</t>
  </si>
  <si>
    <t xml:space="preserve">  (4,5+11,5)*0,6*1,2</t>
  </si>
  <si>
    <t xml:space="preserve">  (5+5,3)*0,6*1,2</t>
  </si>
  <si>
    <t xml:space="preserve">  9,3*0,5*1,2</t>
  </si>
  <si>
    <t xml:space="preserve">  7,9*0,6*1,2</t>
  </si>
  <si>
    <t xml:space="preserve">  3,4*0,6*1,2</t>
  </si>
  <si>
    <t xml:space="preserve">  13,9*0,5*1,2</t>
  </si>
  <si>
    <t xml:space="preserve">  Mezisoučet</t>
  </si>
  <si>
    <t>Konec provozního součtu</t>
  </si>
  <si>
    <t>předpoklad 50 % beton prokládaný kamenem, 50 % železobeton : 0,5*61,2</t>
  </si>
  <si>
    <t>961043111R00</t>
  </si>
  <si>
    <t>Bourání základů z betonu proloženého kamenem</t>
  </si>
  <si>
    <t>nebo vybourání otvorů průřezové plochy přes 4 m2 v základech,</t>
  </si>
  <si>
    <t>721210814R00</t>
  </si>
  <si>
    <t>Demontáž vpusti z kameniny, DN 125</t>
  </si>
  <si>
    <t>800-721</t>
  </si>
  <si>
    <t>725210821R00</t>
  </si>
  <si>
    <t>Demontáž umyvadel umyvadel bez výtokových armatur</t>
  </si>
  <si>
    <t>725110811R00</t>
  </si>
  <si>
    <t>Demontáž klozetů splachovacích</t>
  </si>
  <si>
    <t>762841811R00</t>
  </si>
  <si>
    <t>Demontáž podbití stropů a střech do 60° z prken tl. do 35 mm bez omítky</t>
  </si>
  <si>
    <t>800-762</t>
  </si>
  <si>
    <t>podbití přesahu střechy - od zahrady : (1,6+13,0)*0,5</t>
  </si>
  <si>
    <t>762342811R00</t>
  </si>
  <si>
    <t>Demontáž bednění a laťování laťování střech o sklonu do 60 stupňů včetně všech nadstřešních konstrukcí rozteč latí do 22 cm</t>
  </si>
  <si>
    <t>Odkaz na mn. položky pořadí 69 : 215,93000</t>
  </si>
  <si>
    <t>Odkaz na mn. položky pořadí 71 : 12,38000</t>
  </si>
  <si>
    <t>762341811R00</t>
  </si>
  <si>
    <t>Demontáž bednění a laťování bednění střech rovných, obloukových, o sklonu do 60 stupňů včetně všech nadstřešních konstrukcí z prken hrubých</t>
  </si>
  <si>
    <t>2,0*2,5</t>
  </si>
  <si>
    <t>762331812R00</t>
  </si>
  <si>
    <t>Demontáž vázaných konstrukcí krovů z hranolů, hranolků, fošen, průřezové plochy přes 120 do 224 cm2</t>
  </si>
  <si>
    <t>T1 : 22*8,8</t>
  </si>
  <si>
    <t>T2 : 6*5,0</t>
  </si>
  <si>
    <t>T3 : 5*3,3</t>
  </si>
  <si>
    <t>T4 : 5*3,5</t>
  </si>
  <si>
    <t>T5 : 3*2,5</t>
  </si>
  <si>
    <t>T6 : 3*2,0</t>
  </si>
  <si>
    <t>T11 : 8*1,1</t>
  </si>
  <si>
    <t>T12 : 1*37</t>
  </si>
  <si>
    <t>762331813R00</t>
  </si>
  <si>
    <t>Demontáž vázaných konstrukcí krovů z hranolů, hranolků, fošen, průřezové plochy přes 224 do 288 cm2</t>
  </si>
  <si>
    <t>T7 : 4*4,75</t>
  </si>
  <si>
    <t>T10 : 8*4,2</t>
  </si>
  <si>
    <t>762331814R00</t>
  </si>
  <si>
    <t>Demontáž vázaných konstrukcí krovů z hranolů, hranolků, fošen, průřezové plochy přes 288 do 450 cm2</t>
  </si>
  <si>
    <t>T8 : 4*12,4</t>
  </si>
  <si>
    <t>T9 : 8*2,8</t>
  </si>
  <si>
    <t>T13 : 1*4,2</t>
  </si>
  <si>
    <t>762526811R00</t>
  </si>
  <si>
    <t>Demontáž podlah bez polštářů , z desek dřevotřískovýh, překližkových, sololitových , tloušťky do 20 mm</t>
  </si>
  <si>
    <t>Odkaz na mn. položky pořadí 72 : 9,50000</t>
  </si>
  <si>
    <t>Odkaz na mn. položky pořadí 73 : 50,70000</t>
  </si>
  <si>
    <t>Odkaz na mn. položky pořadí 74 : 52,90000</t>
  </si>
  <si>
    <t>762841812R00</t>
  </si>
  <si>
    <t>Demontáž podbití stropů a střech do 60° z prken tl. do 35 mm s omítkou</t>
  </si>
  <si>
    <t>S3 : 128</t>
  </si>
  <si>
    <t>762811811R00</t>
  </si>
  <si>
    <t>Demontáž záklopů stropů vrchních, zapuštěných z hrubých prken tloušťky do 32 mm</t>
  </si>
  <si>
    <t>2NP : 128</t>
  </si>
  <si>
    <t xml:space="preserve">S5 : </t>
  </si>
  <si>
    <t>3NP : 122</t>
  </si>
  <si>
    <t>762521811R00</t>
  </si>
  <si>
    <t>Demontáž podlah bez polštářů , z prken, tloušťky do 32 mm</t>
  </si>
  <si>
    <t>Odkaz na mn. položky pořadí 60 : 250,00000</t>
  </si>
  <si>
    <t>762822840R00</t>
  </si>
  <si>
    <t>Demontáž stropnic z řeziva průřezové plochy přes 450 do 540 cm2</t>
  </si>
  <si>
    <t>S5 : 11*4,9+4*4,7+9*3,5</t>
  </si>
  <si>
    <t>S3 : 11*4,9+4*4,7+11*3,5</t>
  </si>
  <si>
    <t>762001.x</t>
  </si>
  <si>
    <t>Příplatek za pracnost odstranění prvků krovu a stropnic, z důvodu zachování jejich rozměru</t>
  </si>
  <si>
    <t>Odkaz na mn. položky pořadí 55 : 316,90000</t>
  </si>
  <si>
    <t>Odkaz na mn. položky pořadí 56 : 52,60000</t>
  </si>
  <si>
    <t>Odkaz na mn. položky pořadí 57 : 76,20000</t>
  </si>
  <si>
    <t>Odkaz na mn. položky pořadí 62 : 215,40000</t>
  </si>
  <si>
    <t>764430840R00</t>
  </si>
  <si>
    <t>Demontáž oplechování zdí a nadezdívek rš od 330 do 500 mm</t>
  </si>
  <si>
    <t>800-764</t>
  </si>
  <si>
    <t>17,5*2+6,6+9,3</t>
  </si>
  <si>
    <t>764352821R00</t>
  </si>
  <si>
    <t>Demontáž žlabů podokapních půlkruhových rovných, rš 400 a 500 mm, sklonu přes 30 do 45°</t>
  </si>
  <si>
    <t>2*3,4+16,6</t>
  </si>
  <si>
    <t>16,2</t>
  </si>
  <si>
    <t>764454801R00</t>
  </si>
  <si>
    <t>Demontáž odpadních trub nebo součástí trub kruhových , o průměru 75 a 100 mm</t>
  </si>
  <si>
    <t>8,0+1,5+7,2</t>
  </si>
  <si>
    <t>764410850R00</t>
  </si>
  <si>
    <t>Demontáž oplechování parapetů rš od 100 do 330 mm</t>
  </si>
  <si>
    <t>2*0,7+2*1,2</t>
  </si>
  <si>
    <t>76537411101.x</t>
  </si>
  <si>
    <t>Demontáž krytiny polykarbonátové vč. konstrukce</t>
  </si>
  <si>
    <t>1,8*1,5</t>
  </si>
  <si>
    <t>76531581301.x</t>
  </si>
  <si>
    <t>Demontáž krytiny pálené, sklon střechy do 45°, k znovupoužití</t>
  </si>
  <si>
    <t>odstranění bude prováděno s opatrností tak, aby nebyla krytina poškozena</t>
  </si>
  <si>
    <t>2*((2,4*3,3)/2)</t>
  </si>
  <si>
    <t>12,4*0,6</t>
  </si>
  <si>
    <t>12,4*8,3-((4,6*3,2)/2)</t>
  </si>
  <si>
    <t>3,1*5,3+1,6*1,9</t>
  </si>
  <si>
    <t>5,7*10,4-(2,1*3,0)</t>
  </si>
  <si>
    <t>3,7*8,8</t>
  </si>
  <si>
    <t>76531885301.x</t>
  </si>
  <si>
    <t>Demontáž hřebenáčů, k znovupoužití</t>
  </si>
  <si>
    <t>12,4+2,4</t>
  </si>
  <si>
    <t>767392802R00</t>
  </si>
  <si>
    <t>Demontáž krytin střech z plechů šroubovaných</t>
  </si>
  <si>
    <t>800-767</t>
  </si>
  <si>
    <t>2,9*2,2</t>
  </si>
  <si>
    <t>2*2,0*1,5</t>
  </si>
  <si>
    <t>776511820RT3</t>
  </si>
  <si>
    <t>Odstranění povlakových podlah z nášlapné plochy lepených, s podložkou, z ploch do 10 m2</t>
  </si>
  <si>
    <t>800-775</t>
  </si>
  <si>
    <t>208 : 8,5</t>
  </si>
  <si>
    <t>209 : 1,0</t>
  </si>
  <si>
    <t>776511820RT2</t>
  </si>
  <si>
    <t>Odstranění povlakových podlah z nášlapné plochy lepených, s podložkou, z ploch přes 10 do 20 m2</t>
  </si>
  <si>
    <t>203 : 19</t>
  </si>
  <si>
    <t>204 : 17,9</t>
  </si>
  <si>
    <t>205 : 13,8</t>
  </si>
  <si>
    <t>776511820RT1</t>
  </si>
  <si>
    <t>Odstranění povlakových podlah z nášlapné plochy lepených, s podložkou, z ploch přes 20 m2</t>
  </si>
  <si>
    <t>202 : 52,9</t>
  </si>
  <si>
    <t>776511001.x</t>
  </si>
  <si>
    <t>Příplatek za odstranění každé další vrstvy PVC podlahoviny</t>
  </si>
  <si>
    <t>Odkaz na mn. položky pořadí 72 : 9,50000*2</t>
  </si>
  <si>
    <t>Odkaz na mn. položky pořadí 73 : 50,70000*2</t>
  </si>
  <si>
    <t>Odkaz na mn. položky pořadí 74 : 52,90000*2</t>
  </si>
  <si>
    <t>D96001.x</t>
  </si>
  <si>
    <t>Šetrné přemístění demontované krytiny vč. hřebenáčů, vodorovné a svislé přemístění, přemístění na předpokládanou vzdálenost cca 70 m na dvůr sousedního objektu, složení na palety</t>
  </si>
  <si>
    <t>vč. dodávky a uložení palet, vyrovnání na palety</t>
  </si>
  <si>
    <t>předpoklad: 90 % přemístěno na sousední dvůr, 10 % poškození odvoz na skládku : 0,9*8,726</t>
  </si>
  <si>
    <t>D96002.x</t>
  </si>
  <si>
    <t>Šetrné přemístění demontovaného řeziva z krovu a dřevěných stropnic, vodorovné a svislé přemístění, přemístění na předpokládanou vzdálenost cca 70 m na dvůr sousedního objektu, složení</t>
  </si>
  <si>
    <t>Odkaz na dem. hmot. položky pořadí 55 : 4,43660</t>
  </si>
  <si>
    <t>Odkaz na dem. hmot. položky pořadí 56 : 1,26240</t>
  </si>
  <si>
    <t>Odkaz na dem. hmot. položky pořadí 57 : 2,43840</t>
  </si>
  <si>
    <t>Odkaz na dem. hmot. položky pořadí 62 : 7,10820</t>
  </si>
  <si>
    <t>979082111R00</t>
  </si>
  <si>
    <t>Vnitrostaveništní doprava suti a vybouraných hmot do 10 m</t>
  </si>
  <si>
    <t>Odkaz na mn. položky pořadí 87 : 2,91000</t>
  </si>
  <si>
    <t>Odkaz na mn. položky pořadí 88 : 6,95952</t>
  </si>
  <si>
    <t>Odkaz na mn. položky pořadí 89 : 1,18755</t>
  </si>
  <si>
    <t>Odkaz na mn. položky pořadí 90 : 0,14030</t>
  </si>
  <si>
    <t>Odkaz na mn. položky pořadí 91 : 0,28215</t>
  </si>
  <si>
    <t>Odkaz na mn. položky pořadí 92 : 449,51551</t>
  </si>
  <si>
    <t>Odkaz na mn. položky pořadí 93 : 87,28128</t>
  </si>
  <si>
    <t>Odkaz na mn. položky pořadí 94 : 88,59340</t>
  </si>
  <si>
    <t>Odkaz na mn. položky pořadí 95 : 3,45552</t>
  </si>
  <si>
    <t>Odkaz na mn. položky pořadí 96 : 14,61143</t>
  </si>
  <si>
    <t>Odkaz na mn. položky pořadí 97 : 110,59655</t>
  </si>
  <si>
    <t>979082121R00</t>
  </si>
  <si>
    <t>Vnitrostaveništní doprava suti a vybouraných hmot příplatek k ceně za každých dalších 5 m</t>
  </si>
  <si>
    <t>Odkaz na mn. položky pořadí 78 : 765,53321*5</t>
  </si>
  <si>
    <t>979011111R00</t>
  </si>
  <si>
    <t>Svislá doprava suti a vybouraných hmot za prvé podlaží nad nebo pod základním podlažím</t>
  </si>
  <si>
    <t xml:space="preserve">předpoklad 1PP 15 % : </t>
  </si>
  <si>
    <t>Odkaz na mn. položky pořadí 78 : 765,53320*0,15</t>
  </si>
  <si>
    <t>979011311RT1</t>
  </si>
  <si>
    <t>Svislá doprava suti a vybouraných hmot shozem s naložením suti do shozu</t>
  </si>
  <si>
    <t xml:space="preserve">předpoklad 60 % : </t>
  </si>
  <si>
    <t>Odkaz na mn. položky pořadí 78 : 765,53322*0,6</t>
  </si>
  <si>
    <t>979011321R00</t>
  </si>
  <si>
    <t>Svislá doprava suti a vybouraných hmot shozem montáž a demontáž shozu za prvé podlaží nad základním podlažím</t>
  </si>
  <si>
    <t>979011329R00</t>
  </si>
  <si>
    <t>Svislá doprava suti a vybouraných hmot shozem příplatek k ceně k montáže a demontáže shozu další podlaží</t>
  </si>
  <si>
    <t>podlaž</t>
  </si>
  <si>
    <t>979011331R00</t>
  </si>
  <si>
    <t>Svislá doprava suti a vybouraných hmot shozem pronájem shozu</t>
  </si>
  <si>
    <t>den</t>
  </si>
  <si>
    <t>1*11*60</t>
  </si>
  <si>
    <t>979083112R00</t>
  </si>
  <si>
    <t>Vodorovné přemístění suti přes 100 m do 1000 m</t>
  </si>
  <si>
    <t>800-6</t>
  </si>
  <si>
    <t>včetně naložení na dopravní prostředek a složení,</t>
  </si>
  <si>
    <t>Odkaz na mn. položky pořadí 78 : 765,53321</t>
  </si>
  <si>
    <t>979081121R00</t>
  </si>
  <si>
    <t>Odvoz suti a vybouraných hmot na skládku příplatek za každý další 1 km</t>
  </si>
  <si>
    <t xml:space="preserve">+29 km : </t>
  </si>
  <si>
    <t>Odkaz na mn. položky pořadí 85 : 765,53321*29</t>
  </si>
  <si>
    <t>979990162R00</t>
  </si>
  <si>
    <t>Poplatek za uložení, dřevo+sklo,  , skupina 17 09 04 z Katalogu odpadů</t>
  </si>
  <si>
    <t>kategorie 17 09 04 smíšené stavební a demoliční odpady</t>
  </si>
  <si>
    <t>Odkaz na mn. položky pořadí 21 : 194,00000*0,015</t>
  </si>
  <si>
    <t>979990107R00</t>
  </si>
  <si>
    <t>Poplatek za uložení, směs betonu, cihel a dřeva,  , skupina 17 09 04 z Katalogu odpadů</t>
  </si>
  <si>
    <t>Odkaz na dem. hmot. položky pořadí 20 : 0,99008</t>
  </si>
  <si>
    <t>Odkaz na dem. hmot. položky pořadí 22 : 0,36750</t>
  </si>
  <si>
    <t>Odkaz na dem. hmot. položky pořadí 23 : 0,70804</t>
  </si>
  <si>
    <t>Odkaz na dem. hmot. položky pořadí 24 : 1,82520</t>
  </si>
  <si>
    <t>Odkaz na dem. hmot. položky pořadí 25 : 0,07128</t>
  </si>
  <si>
    <t>Odkaz na dem. hmot. položky pořadí 27 : 1,30768</t>
  </si>
  <si>
    <t>Odkaz na dem. hmot. položky pořadí 28 : 1,68974</t>
  </si>
  <si>
    <t>979990181R00</t>
  </si>
  <si>
    <t>Poplatek za uložení, PVC podlahová krytina,  , skupina 20 03 07 z Katalogu odpadů</t>
  </si>
  <si>
    <t>kategorie 17 02 03 plasty</t>
  </si>
  <si>
    <t>Odkaz na dem. hmot. položky pořadí 72 : 0,03325</t>
  </si>
  <si>
    <t>Odkaz na dem. hmot. položky pořadí 73 : 0,17745</t>
  </si>
  <si>
    <t>Odkaz na dem. hmot. položky pořadí 74 : 0,18515</t>
  </si>
  <si>
    <t>Odkaz na dem. hmot. položky pořadí 75 : 0,79170</t>
  </si>
  <si>
    <t>979990121R00</t>
  </si>
  <si>
    <t>Poplatek za uložení, asfaltové pásy,  , skupina 17 03 02 z Katalogu odpadů</t>
  </si>
  <si>
    <t>Odkaz na dem. hmot. položky pořadí 46 : 0,14030</t>
  </si>
  <si>
    <t>979990109R00</t>
  </si>
  <si>
    <t>Poplatek za uložení, skleněné tvárnice,  , skupina 17 02 02 z Katalogu odpadů</t>
  </si>
  <si>
    <t>Odkaz na dem. hmot. položky pořadí 35 : 0,28215</t>
  </si>
  <si>
    <t>979999983R00</t>
  </si>
  <si>
    <t>Poplatek za recyklaci, cihel, kusovost do 1600 cm2, skupina 17 01 02 z Katalogu odpadů</t>
  </si>
  <si>
    <t>Odkaz na dem. hmot. položky pořadí 36 : 6,88608</t>
  </si>
  <si>
    <t>Odkaz na dem. hmot. položky pořadí 37 : 426,20823</t>
  </si>
  <si>
    <t>Odkaz na dem. hmot. položky pořadí 44 : 16,42120</t>
  </si>
  <si>
    <t>979999979R00</t>
  </si>
  <si>
    <t>Poplatek za recyklaci, beton silně vyztužený, kusovost do 1600 cm2, skupina 17 01 01 z Katalogu odpadů</t>
  </si>
  <si>
    <t>Odkaz na dem. hmot. položky pořadí 38 : 13,84128</t>
  </si>
  <si>
    <t>Odkaz na dem. hmot. položky pořadí 47 : 73,44000</t>
  </si>
  <si>
    <t>979999982R00</t>
  </si>
  <si>
    <t>Poplatek za recyklaci, betonu, kusovost nad 1600 cm2, skupina 17 01 01 z Katalogu odpadů</t>
  </si>
  <si>
    <t>Odkaz na dem. hmot. položky pořadí 40 : 64,63600</t>
  </si>
  <si>
    <t>Odkaz na dem. hmot. položky pořadí 41 : 11,58300</t>
  </si>
  <si>
    <t>Odkaz na dem. hmot. položky pořadí 42 : 12,37440</t>
  </si>
  <si>
    <t>979999984R00</t>
  </si>
  <si>
    <t>Poplatek za recyklaci, tašky, stavební keramika, kusovost do 1600 cm2, skupina 17 01 03 z Katalogu odpadů</t>
  </si>
  <si>
    <t>Odkaz na dem. hmot. položky pořadí 30 : 1,57080</t>
  </si>
  <si>
    <t>Odkaz na dem. hmot. položky pořadí 39 : 0,95400</t>
  </si>
  <si>
    <t>Odkaz na dem. hmot. položky pořadí 50 : 0,01946</t>
  </si>
  <si>
    <t>Odkaz na dem. hmot. položky pořadí 51 : 0,03866</t>
  </si>
  <si>
    <t>poškozená krytina a hřebenáče - předpoklad 10 % : 0,1*(8,6372+0,0888)</t>
  </si>
  <si>
    <t>979990161R00</t>
  </si>
  <si>
    <t>Poplatek za uložení, dřevo,  , skupina 17 02 01 z Katalogu odpadů</t>
  </si>
  <si>
    <t>kategorie 17 02 01 dřevo</t>
  </si>
  <si>
    <t>Odkaz na mn. položky pořadí 19 : 4,00000*0,05</t>
  </si>
  <si>
    <t>Odkaz na mn. položky pořadí 26 : 22,00000*0,025</t>
  </si>
  <si>
    <t>Odkaz na dem. hmot. položky pořadí 31 : 0,48676</t>
  </si>
  <si>
    <t>Odkaz na dem. hmot. položky pořadí 32 : 0,14080</t>
  </si>
  <si>
    <t>Odkaz na dem. hmot. položky pořadí 52 : 0,10220</t>
  </si>
  <si>
    <t>Odkaz na dem. hmot. položky pořadí 53 : 1,59817</t>
  </si>
  <si>
    <t>Odkaz na dem. hmot. položky pořadí 54 : 0,07500</t>
  </si>
  <si>
    <t>Odkaz na dem. hmot. položky pořadí 58 : 3,95850</t>
  </si>
  <si>
    <t>Odkaz na dem. hmot. položky pořadí 60 : 3,50000</t>
  </si>
  <si>
    <t>Odkaz na dem. hmot. položky pořadí 61 : 4,00000</t>
  </si>
  <si>
    <t>97_170904.xT00</t>
  </si>
  <si>
    <t xml:space="preserve">Poplatek za skládku stavební suti </t>
  </si>
  <si>
    <t>17 09 04 Směsné stavební a demoliční odpady neuvedené pod čísly 17 09 01, 17 09 02 a 17 09 03</t>
  </si>
  <si>
    <t>Odkaz na dem. hmot. položky pořadí 29 : 0,13230</t>
  </si>
  <si>
    <t>Odkaz na dem. hmot. položky pořadí 33 : 0,21460</t>
  </si>
  <si>
    <t>Odkaz na dem. hmot. položky pořadí 34 : 0,11252</t>
  </si>
  <si>
    <t>Odkaz na dem. hmot. položky pořadí 43 : 9,26640</t>
  </si>
  <si>
    <t>Odkaz na dem. hmot. položky pořadí 45 : 16,98200</t>
  </si>
  <si>
    <t>Odkaz na dem. hmot. položky pořadí 48 : 67,32000</t>
  </si>
  <si>
    <t>Odkaz na dem. hmot. položky pořadí 49 : 0,08570</t>
  </si>
  <si>
    <t>Odkaz na dem. hmot. položky pořadí 59 : 16,00000</t>
  </si>
  <si>
    <t>Odkaz na dem. hmot. položky pořadí 64 : 0,11707</t>
  </si>
  <si>
    <t>Odkaz na dem. hmot. položky pořadí 65 : 0,17622</t>
  </si>
  <si>
    <t>Odkaz na dem. hmot. položky pořadí 66 : 0,03774</t>
  </si>
  <si>
    <t>Odkaz na dem. hmot. položky pořadí 67 : 0,04104</t>
  </si>
  <si>
    <t>Odkaz na dem. hmot. položky pořadí 68 : 0,02430</t>
  </si>
  <si>
    <t>Odkaz na dem. hmot. položky pořadí 71 : 0,08666</t>
  </si>
  <si>
    <t>SUM</t>
  </si>
  <si>
    <t>- Před realizaci záchytných a sanačních prací bude postup na místě schválen statikem, stávající stav nebylo možné ověřit. V prostoru se nachází objekt určený k demolici</t>
  </si>
  <si>
    <t>END</t>
  </si>
  <si>
    <t>pro odstranění základů : 19*1,4+31*(1,0+2,0)</t>
  </si>
  <si>
    <t>Odkaz na mn. položky pořadí 1 : 119,60000*0,5</t>
  </si>
  <si>
    <t>ruční dokopávky - předpoklad : 30</t>
  </si>
  <si>
    <t>Odkaz na mn. položky pořadí 9 : 9,25000</t>
  </si>
  <si>
    <t>Odkaz na mn. položky pořadí 1 : 119,60000*1,1</t>
  </si>
  <si>
    <t>Odkaz na mn. položky pořadí 3 : 39,25000*1,1</t>
  </si>
  <si>
    <t>Odkaz na mn. položky pořadí 4 : 174,73500</t>
  </si>
  <si>
    <t>Odkaz na mn. položky pořadí 6 : 174,73500*20</t>
  </si>
  <si>
    <t>Odkaz na mn. položky pořadí 6 : 174,73500*2</t>
  </si>
  <si>
    <t>(20+17)*0,5*0,5</t>
  </si>
  <si>
    <t>(20+17)*2,5</t>
  </si>
  <si>
    <t>9001.x</t>
  </si>
  <si>
    <t>Ochrana studny - vytýčení, zajištění studny, ochrana proti pádu osob do studny, ochrana proti poškození stroji během prací</t>
  </si>
  <si>
    <t>Odstranění prvků na fasádě (držáky, mřížky, dvířka, koncové prvky osvětlení apod.), vč. manipulace se sutí, odvozu na skládku a poplatku za skládku</t>
  </si>
  <si>
    <t>Demontáž vnitřních rozvodů vytápění vč. otopných těles, vč. manipulace se sutí, odvozu na skládku a poplatku za skládku</t>
  </si>
  <si>
    <t>9623.x</t>
  </si>
  <si>
    <t>Odstranění stožáru na střeše po odstranění nadzemního elektrického vedení mezi SO.01 a SO.02, vč. manipulace se sutí, odvozu na skládku a poplatku za skládku</t>
  </si>
  <si>
    <t>JZ : 2*2*3</t>
  </si>
  <si>
    <t>SV : 2*2*3+1</t>
  </si>
  <si>
    <t>JV : 5</t>
  </si>
  <si>
    <t>SZ : 1</t>
  </si>
  <si>
    <t>JZ : 2,3+2,6</t>
  </si>
  <si>
    <t>SV : 2*2,3</t>
  </si>
  <si>
    <t>968062244R00</t>
  </si>
  <si>
    <t>Vybourání dřevěných rámů oken jednoduchých, plochy do 1 m2</t>
  </si>
  <si>
    <t>SV : 0,9</t>
  </si>
  <si>
    <t>JV : 4*0,5+0,4</t>
  </si>
  <si>
    <t>SZ : 0,4</t>
  </si>
  <si>
    <t>int : 8</t>
  </si>
  <si>
    <t>968061126R00</t>
  </si>
  <si>
    <t>Vyvěšení nebo zavěšení dřevěných křídel dveří, plochy přes 2 m2</t>
  </si>
  <si>
    <t>ext : 0,7*2,0</t>
  </si>
  <si>
    <t>ext : 1,2*2,3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</si>
  <si>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</si>
  <si>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</si>
  <si>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int : 5*0,9*2,1</t>
  </si>
  <si>
    <t>3*0,7*2,1</t>
  </si>
  <si>
    <t>105 : 4,1*2,0-(0,7*2,0+0,8*0,6)</t>
  </si>
  <si>
    <t>1,7+2,0</t>
  </si>
  <si>
    <t>2*1,7+2*0,4+0,9</t>
  </si>
  <si>
    <t>4*0,55</t>
  </si>
  <si>
    <t>2*0,4*1,2</t>
  </si>
  <si>
    <t>0,8*0,5*4,2</t>
  </si>
  <si>
    <t>1S : 28,5*0,6*2,0</t>
  </si>
  <si>
    <t>1NP : 11,3*0,5*2,7-(2,0*1,3*0,5+1,7*1,3*0,5)</t>
  </si>
  <si>
    <t>2*8,6*0,56*2,7-(4*0,6*0,9*0,56)</t>
  </si>
  <si>
    <t>11,3*0,5*2,7-(2*1,75*1,3*0,5+2*0,4*1,2*0,5+1,2*2,3*0,5+0,9*1,3*0,5)</t>
  </si>
  <si>
    <t>štíty : 2*11,3*(0,5*0,5+0,4*0,3)</t>
  </si>
  <si>
    <t>2*17*0,25-(0,7*2,0*0,25+2*0,7*0,6*0,25)</t>
  </si>
  <si>
    <t>2*2,1*0,3*0,3</t>
  </si>
  <si>
    <t>interiér : 7,3*2,7*0,3-0,9*2,0*0,3</t>
  </si>
  <si>
    <t>4,9*2,7*0,2-2*0,9*2,0*0,2</t>
  </si>
  <si>
    <t>(4,4+2*1,2)*2,7*0,1-(2*0,7*2,0)*0,1</t>
  </si>
  <si>
    <t>1,2*2,7*0,05</t>
  </si>
  <si>
    <t>5,3*2,7*0,2-(2*0,9*2,0*0,2)</t>
  </si>
  <si>
    <t>do 1S : 2,9*1,0</t>
  </si>
  <si>
    <t>101 : 3,6</t>
  </si>
  <si>
    <t>104 : 1,8</t>
  </si>
  <si>
    <t>105 : 1,2</t>
  </si>
  <si>
    <t>108 : 1,2</t>
  </si>
  <si>
    <t>965042241RT5</t>
  </si>
  <si>
    <t>Bourání podkladů pod dlažby nebo litých celistvých dlažeb a mazanin  betonových nebo z litého asfaltu, tloušťky přes 100 mm, plochy přes 4 m2</t>
  </si>
  <si>
    <t>venkovní schodiště : 0,4*2,5</t>
  </si>
  <si>
    <t>S1 : 57*0,1</t>
  </si>
  <si>
    <t>S2 : 50*0,1</t>
  </si>
  <si>
    <t>S6 : 95*0,05</t>
  </si>
  <si>
    <t>S3, S4 : 57*0,05</t>
  </si>
  <si>
    <t>S3, S4 : 57*0,06</t>
  </si>
  <si>
    <t>S2, S3 : 57</t>
  </si>
  <si>
    <t>S6 : 95</t>
  </si>
  <si>
    <t xml:space="preserve">  28,4*0,75*0,9</t>
  </si>
  <si>
    <t xml:space="preserve">  18,7*0,8*0,9</t>
  </si>
  <si>
    <t>předpoklad 50 % beton prokládaný kamenem, 50 % železobeton : 0,5*32,634</t>
  </si>
  <si>
    <t>Odkaz na mn. položky pořadí 56 : 147,28000</t>
  </si>
  <si>
    <t>T1 : 24*6,3</t>
  </si>
  <si>
    <t>T2 : 5*2,6</t>
  </si>
  <si>
    <t>T3 : 5*5,6</t>
  </si>
  <si>
    <t>T4 : 4*1,5</t>
  </si>
  <si>
    <t>T5 : 2*10,75</t>
  </si>
  <si>
    <t>T7 : 4*2,7</t>
  </si>
  <si>
    <t>T8 : 8*1,1</t>
  </si>
  <si>
    <t>T9 : 2*10,75</t>
  </si>
  <si>
    <t>T6 : 4*1,8</t>
  </si>
  <si>
    <t>přesah střechy : 2*11,3*0,6</t>
  </si>
  <si>
    <t>Odkaz na mn. položky pořadí 48 : 95,00000</t>
  </si>
  <si>
    <t>9*10,5</t>
  </si>
  <si>
    <t>Odkaz na mn. položky pořadí 45 : 260,80000</t>
  </si>
  <si>
    <t>Odkaz na mn. položky pořadí 46 : 7,20000</t>
  </si>
  <si>
    <t>Odkaz na mn. položky pořadí 50 : 94,50000</t>
  </si>
  <si>
    <t>2*2*4,9+2*2,2</t>
  </si>
  <si>
    <t>2*11,5</t>
  </si>
  <si>
    <t>2*2,5</t>
  </si>
  <si>
    <t>4,1+3,8</t>
  </si>
  <si>
    <t>2*1,7+2*0,4</t>
  </si>
  <si>
    <t>8,7*2*6,4</t>
  </si>
  <si>
    <t>2*2*(1,4*5,0+(1,4*1,4)/2)</t>
  </si>
  <si>
    <t>2*2,0</t>
  </si>
  <si>
    <t>8,7+4*2,0</t>
  </si>
  <si>
    <t>103 : 20</t>
  </si>
  <si>
    <t>106 : 14,5</t>
  </si>
  <si>
    <t>102 : 41</t>
  </si>
  <si>
    <t>Odkaz na mn. položky pořadí 58 : 34,50000*2</t>
  </si>
  <si>
    <t>Odkaz na mn. položky pořadí 59 : 41,00000*2</t>
  </si>
  <si>
    <t>Šetrné přemístění demontované krytiny vč. hřebenáčů, vodorovné a svislé přemístění, přemístění na předpokládanou vzdálenost cca 90 m na dvůr sousedního objektu, složení na palety</t>
  </si>
  <si>
    <t>předpoklad: 90 % přemístěno na sousední dvůr, 10 % poškození odvoz na skládku : 0,9*5,9914</t>
  </si>
  <si>
    <t>Šetrné přemístění demontovaného řeziva z krovu a dřevěných stropnic, vodorovné a svislé přemístění, přemístění na předpokládanou vzdálenost cca 90 m na dvůr sousedního objektu, složení</t>
  </si>
  <si>
    <t>Odkaz na dem. hmot. položky pořadí 45 : 3,65120</t>
  </si>
  <si>
    <t>Odkaz na dem. hmot. položky pořadí 46 : 0,17280</t>
  </si>
  <si>
    <t>Odkaz na dem. hmot. položky pořadí 50 : 3,11850</t>
  </si>
  <si>
    <t>Odkaz na mn. položky pořadí 71 : 0,46500</t>
  </si>
  <si>
    <t>Odkaz na mn. položky pořadí 72 : 0,97282</t>
  </si>
  <si>
    <t>Odkaz na mn. položky pořadí 73 : 0,79275</t>
  </si>
  <si>
    <t>Odkaz na mn. položky pořadí 74 : 0,10925</t>
  </si>
  <si>
    <t>Odkaz na mn. položky pořadí 75 : 0,05280</t>
  </si>
  <si>
    <t>Odkaz na mn. položky pořadí 76 : 210,99523</t>
  </si>
  <si>
    <t>Odkaz na mn. položky pořadí 77 : 40,41360</t>
  </si>
  <si>
    <t>Odkaz na mn. položky pořadí 78 : 47,93200</t>
  </si>
  <si>
    <t>Odkaz na mn. položky pořadí 79 : 1,22823</t>
  </si>
  <si>
    <t>Odkaz na mn. položky pořadí 80 : 4,30173</t>
  </si>
  <si>
    <t>Odkaz na mn. položky pořadí 81 : 55,81874</t>
  </si>
  <si>
    <t>Odkaz na mn. položky pořadí 63 : 363,08215*8</t>
  </si>
  <si>
    <t xml:space="preserve">předpoklad 1PP 30 % : </t>
  </si>
  <si>
    <t>Odkaz na mn. položky pořadí 63 : 363,08217*0,3</t>
  </si>
  <si>
    <t xml:space="preserve">předpoklad 20 % : </t>
  </si>
  <si>
    <t>Odkaz na mn. položky pořadí 63 : 363,08215*0,2</t>
  </si>
  <si>
    <t>1*7*30</t>
  </si>
  <si>
    <t>Odkaz na mn. položky pořadí 63 : 363,08215</t>
  </si>
  <si>
    <t>Odkaz na mn. položky pořadí 69 : 363,08215*29</t>
  </si>
  <si>
    <t>Odkaz na mn. položky pořadí 18 : 31,00000*0,015</t>
  </si>
  <si>
    <t>Odkaz na dem. hmot. položky pořadí 19 : 0,51300</t>
  </si>
  <si>
    <t>Odkaz na dem. hmot. položky pořadí 20 : 0,15170</t>
  </si>
  <si>
    <t>Odkaz na dem. hmot. položky pořadí 23 : 0,12320</t>
  </si>
  <si>
    <t>Odkaz na dem. hmot. položky pořadí 24 : 0,18492</t>
  </si>
  <si>
    <t>Odkaz na dem. hmot. položky pořadí 58 : 0,12075</t>
  </si>
  <si>
    <t>Odkaz na dem. hmot. položky pořadí 59 : 0,14350</t>
  </si>
  <si>
    <t>Odkaz na dem. hmot. položky pořadí 60 : 0,52850</t>
  </si>
  <si>
    <t>Odkaz na dem. hmot. položky pořadí 39 : 0,10925</t>
  </si>
  <si>
    <t>Odkaz na dem. hmot. položky pořadí 28 : 0,05280</t>
  </si>
  <si>
    <t>Odkaz na dem. hmot. položky pořadí 29 : 2,67792</t>
  </si>
  <si>
    <t>Odkaz na dem. hmot. položky pořadí 30 : 208,31731</t>
  </si>
  <si>
    <t>Odkaz na dem. hmot. položky pořadí 31 : 1,25280</t>
  </si>
  <si>
    <t>Odkaz na dem. hmot. položky pořadí 40 : 39,16080</t>
  </si>
  <si>
    <t>Odkaz na dem. hmot. položky pořadí 33 : 2,20000</t>
  </si>
  <si>
    <t>Odkaz na dem. hmot. položky pořadí 34 : 23,54000</t>
  </si>
  <si>
    <t>Odkaz na dem. hmot. položky pořadí 35 : 16,72000</t>
  </si>
  <si>
    <t>Odkaz na dem. hmot. položky pořadí 36 : 5,47200</t>
  </si>
  <si>
    <t>poškozená krytina a hřebenáče - předpoklad 10 % : 0,1*(5,8912+0,1002)</t>
  </si>
  <si>
    <t>Odkaz na dem. hmot. položky pořadí 26 : 0,42976</t>
  </si>
  <si>
    <t>Odkaz na dem. hmot. položky pořadí 32 : 0,18000</t>
  </si>
  <si>
    <t>Odkaz na dem. hmot. položky pořadí 43 : 0,01933</t>
  </si>
  <si>
    <t>Odkaz na mn. položky pořadí 21 : 9,00000*0,025</t>
  </si>
  <si>
    <t>Odkaz na mn. položky pořadí 22 : 1,00000*0,03</t>
  </si>
  <si>
    <t>Odkaz na dem. hmot. položky pořadí 27 : 0,16577</t>
  </si>
  <si>
    <t>Odkaz na dem. hmot. položky pořadí 44 : 1,03096</t>
  </si>
  <si>
    <t>Odkaz na dem. hmot. položky pořadí 48 : 1,33000</t>
  </si>
  <si>
    <t>Odkaz na dem. hmot. položky pořadí 49 : 1,52000</t>
  </si>
  <si>
    <t>Odkaz na dem. hmot. položky pořadí 25 : 1,05336</t>
  </si>
  <si>
    <t>Odkaz na dem. hmot. položky pořadí 37 : 5,01600</t>
  </si>
  <si>
    <t>Odkaz na dem. hmot. položky pořadí 38 : 6,65000</t>
  </si>
  <si>
    <t>Odkaz na dem. hmot. položky pořadí 41 : 35,89740</t>
  </si>
  <si>
    <t>Odkaz na dem. hmot. položky pořadí 42 : 0,04285</t>
  </si>
  <si>
    <t>Odkaz na dem. hmot. položky pořadí 47 : 6,94784</t>
  </si>
  <si>
    <t>Odkaz na dem. hmot. položky pořadí 52 : 0,05520</t>
  </si>
  <si>
    <t>Odkaz na dem. hmot. položky pořadí 53 : 0,12460</t>
  </si>
  <si>
    <t>Odkaz na dem. hmot. položky pořadí 54 : 0,01785</t>
  </si>
  <si>
    <t>Odkaz na dem. hmot. položky pořadí 55 : 0,01364</t>
  </si>
  <si>
    <t>VN002</t>
  </si>
  <si>
    <t>Vybudování zařízení staveniště a úprava prostoru pro deponie</t>
  </si>
  <si>
    <t>VRN</t>
  </si>
  <si>
    <t>POL99_8</t>
  </si>
  <si>
    <t>Náklady s případným vypracováním podrobné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staveniště, zajištění zřízení dočasných komunikací, sjezdů a nájezdů pro realizaci stavby. Zajištění ochrany veškeré zeleně v prostoru staveniště a v jeho bezprostřední blízkosti pro poškození během realizace stavby, zajištění péče o nepředané objekty a konstrukce stavby, jejich ošetřování a zimní opatření.</t>
  </si>
  <si>
    <t>VN003</t>
  </si>
  <si>
    <t>Provoz zařízení staveniště</t>
  </si>
  <si>
    <t>Vybavení objektů zařízení staveniště , náklady na energie spotřebované dodavatelem v rámci provozu zařízení staveniště, osvětlení staveniště, náklady na potřebný úklid v prostorách zařízení staveniště, náklady na nutnou údržbu a opravy na objektech zařízení staveniště a na přípojkách energií.</t>
  </si>
  <si>
    <t>VN004</t>
  </si>
  <si>
    <t>Odstranění zařízení staveniště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</si>
  <si>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 Zajištění odstranění dočasných komunikací, sjezdů a nájezdů pro realizaci stavby</t>
  </si>
  <si>
    <t>VN006</t>
  </si>
  <si>
    <t>Zajištění oplocení prostoru ZS po dobu demolice, montáž a demontáž</t>
  </si>
  <si>
    <t>VN008</t>
  </si>
  <si>
    <t>Předání a převzetí staveniště</t>
  </si>
  <si>
    <t>VN009</t>
  </si>
  <si>
    <t>Dočasná ochrana stávajících zpevněných ploch v rámci zařízení staveniště</t>
  </si>
  <si>
    <t>VN010</t>
  </si>
  <si>
    <t>Bezpečnostní a hygienická opatření na staveništi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</si>
  <si>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</si>
  <si>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ON 001</t>
  </si>
  <si>
    <t>Provozní vlivy</t>
  </si>
  <si>
    <t>ON 004</t>
  </si>
  <si>
    <t>Vytýčení stávajících inženýrských sítí a objektů, jejich ochrana po dobu demolice</t>
  </si>
  <si>
    <t>ON 005</t>
  </si>
  <si>
    <t>Dopravně inženýrská opatření po dobu demolice</t>
  </si>
  <si>
    <t>Zajištění zvláštního užívání komunikací, zřízení a likvidace dočasného dopravního značení včetně případné světelné signalizace, dodání dopravních značek a jejich rozmisťování a přemisťování a údržba v průběhu výstavby.</t>
  </si>
  <si>
    <t>ON 006</t>
  </si>
  <si>
    <t>Čištění přilehlých komunikací a prostor dotčených demolicí</t>
  </si>
  <si>
    <t>ON 007</t>
  </si>
  <si>
    <t>Zajištění souhlasů se zvláštním užíváním komunikací</t>
  </si>
  <si>
    <t>ON 008</t>
  </si>
  <si>
    <t>Zajištění písemných souhlasných vyjádření všech dotčených vlastníků</t>
  </si>
  <si>
    <t>a případných uživatelů všech pozemků dotčených stavbou s jejich konečnou úpravou po dokončení prací</t>
  </si>
  <si>
    <t>ON 009</t>
  </si>
  <si>
    <t>Zajištění šetření o podzemních sítích vč. zajištění nových vyjádření, v případě, že před realizací pozbyly platnosti</t>
  </si>
  <si>
    <t>ON 010</t>
  </si>
  <si>
    <t>Zajištění a projednání všech nezbytných administrativních úkonů spojených s demolicí stavby</t>
  </si>
  <si>
    <t>ON 018</t>
  </si>
  <si>
    <t>Fotodokumentace před zahájením demolice a během celého průběhu demolice</t>
  </si>
  <si>
    <t>včetně zajištění fotodokumentace veškerých konstrukcí, které budou v průběhu výstavby skryty nebo zakryty. Zajištění fotodokumentace stávajícího stavu přístupových komunikací</t>
  </si>
  <si>
    <t>ON 019</t>
  </si>
  <si>
    <t>Bezpečnostní opatření na ochranu a majetku v rozsahu platné legislativy a dle SoD</t>
  </si>
  <si>
    <t>ON 020</t>
  </si>
  <si>
    <t>Zajištění průzkumů, zkoušek, měření, sond apod. uvedených v rozhodnutích a v PD</t>
  </si>
  <si>
    <t>ON 021</t>
  </si>
  <si>
    <t>Uvedení pozemků a všech povrchů dotčených demolicí do původního stavu</t>
  </si>
  <si>
    <t>ON 022</t>
  </si>
  <si>
    <t>Pasportizace okolí objektu, zejména stavu příjezdových komunikací staveništní dopravy</t>
  </si>
  <si>
    <t>zejména fotodokumentace - před zahájením i v průběhu stavby</t>
  </si>
  <si>
    <t>ON 026</t>
  </si>
  <si>
    <t>Zřízení a zajištění objížďky a přístupové cesty</t>
  </si>
  <si>
    <t>včetně zbudování dočasné staveništní komunikace pro staveništní techniku</t>
  </si>
  <si>
    <t>ON 027</t>
  </si>
  <si>
    <t>Pomocné práce při zřízení přístupové cesty</t>
  </si>
  <si>
    <t>přechody přes překopy, zajištění staveništních jam, oplocení, zábrany</t>
  </si>
  <si>
    <t>ON 028</t>
  </si>
  <si>
    <t>Pomocné práce zajištění nebo zřízení ochrany inženýrských sítí</t>
  </si>
  <si>
    <t>ON 029</t>
  </si>
  <si>
    <t>Pronájem mobilních jeřábů, po dobu nutnou k provedení díla</t>
  </si>
  <si>
    <t>ON 030</t>
  </si>
  <si>
    <t>Poplatek za zábor veřejného prostranství po celou dobu demolice</t>
  </si>
  <si>
    <t>ON 032</t>
  </si>
  <si>
    <t>Účast nezávislého statika na místě samém pro posouzení stavu sousedního objektu</t>
  </si>
  <si>
    <t>ON 046</t>
  </si>
  <si>
    <t>Vypracování plánu BOZP, k předložení AD, TDI a koordinátorovi BOZP</t>
  </si>
  <si>
    <t>ON 040</t>
  </si>
  <si>
    <t>Zajištění ochrany inženýrských sítí pro přejezd stavební techniky ocelovými plechy či panely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</si>
</sst>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4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5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165" fontId="22" fillId="0" borderId="0" xfId="0" applyNumberFormat="1" applyFont="1" applyBorder="1" applyAlignment="1">
      <alignment horizontal="center" vertical="top" wrapText="1" shrinkToFit="1"/>
    </xf>
    <xf numFmtId="165" fontId="22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3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165" fontId="21" fillId="0" borderId="0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165" fontId="22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Q0/W0UQXFwqy0TPrszk58WxF+4Aw8ROjisvKWzPbYURkMC2NXUASR7KOhSGOLOdOHMQsD58BDyNrlHjfWPj84A==" saltValue="MCUMsfVTI3G05OVymPJkE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9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SUMIF(F62:F75,A16,I62:I75)+SUMIF(F62:F75,"PSU",I62:I75)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SUMIF(F62:F75,A17,I62:I75)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SUMIF(F62:F75,A18,I62:I75)</f>
        <v>0</v>
      </c>
      <c r="J18" s="85"/>
    </row>
    <row r="19" spans="1:10" ht="23.25" customHeight="1" x14ac:dyDescent="0.2">
      <c r="A19" s="196" t="s">
        <v>93</v>
      </c>
      <c r="B19" s="38" t="s">
        <v>27</v>
      </c>
      <c r="C19" s="62"/>
      <c r="D19" s="63"/>
      <c r="E19" s="83"/>
      <c r="F19" s="84"/>
      <c r="G19" s="83"/>
      <c r="H19" s="84"/>
      <c r="I19" s="83">
        <f>SUMIF(F62:F75,A19,I62:I75)</f>
        <v>0</v>
      </c>
      <c r="J19" s="85"/>
    </row>
    <row r="20" spans="1:10" ht="23.25" customHeight="1" x14ac:dyDescent="0.2">
      <c r="A20" s="196" t="s">
        <v>94</v>
      </c>
      <c r="B20" s="38" t="s">
        <v>28</v>
      </c>
      <c r="C20" s="62"/>
      <c r="D20" s="63"/>
      <c r="E20" s="83"/>
      <c r="F20" s="84"/>
      <c r="G20" s="83"/>
      <c r="H20" s="84"/>
      <c r="I20" s="83">
        <f>SUMIF(F62:F75,A20,I62:I75)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'SO.01 SO.01 Pol'!AE515+'SO.02 SO.02 Pol'!AE359+'VN, ON VN, ON Pol'!AE49</f>
        <v>0</v>
      </c>
      <c r="G39" s="147">
        <f>'SO.01 SO.01 Pol'!AF515+'SO.02 SO.02 Pol'!AF359+'VN, ON VN, ON Pol'!AF49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">
      <c r="A41" s="134">
        <v>2</v>
      </c>
      <c r="B41" s="150" t="s">
        <v>47</v>
      </c>
      <c r="C41" s="151" t="s">
        <v>48</v>
      </c>
      <c r="D41" s="151"/>
      <c r="E41" s="151"/>
      <c r="F41" s="152">
        <f>'SO.01 SO.01 Pol'!AE515</f>
        <v>0</v>
      </c>
      <c r="G41" s="153">
        <f>'SO.01 SO.01 Pol'!AF515</f>
        <v>0</v>
      </c>
      <c r="H41" s="153">
        <f>(F41*SazbaDPH1/100)+(G41*SazbaDPH2/100)</f>
        <v>0</v>
      </c>
      <c r="I41" s="153">
        <f>F41+G41+H41</f>
        <v>0</v>
      </c>
      <c r="J41" s="154" t="str">
        <f>IF(_xlfn.SINGLE(CenaCelkemVypocet)=0,"",I41/_xlfn.SINGLE(CenaCelkemVypocet)*100)</f>
        <v/>
      </c>
    </row>
    <row r="42" spans="1:10" ht="25.5" customHeight="1" x14ac:dyDescent="0.2">
      <c r="A42" s="134">
        <v>3</v>
      </c>
      <c r="B42" s="155" t="s">
        <v>47</v>
      </c>
      <c r="C42" s="145" t="s">
        <v>48</v>
      </c>
      <c r="D42" s="145"/>
      <c r="E42" s="145"/>
      <c r="F42" s="156">
        <f>'SO.01 SO.01 Pol'!AE515</f>
        <v>0</v>
      </c>
      <c r="G42" s="148">
        <f>'SO.01 SO.01 Pol'!AF515</f>
        <v>0</v>
      </c>
      <c r="H42" s="148">
        <f>(F42*SazbaDPH1/100)+(G42*SazbaDPH2/100)</f>
        <v>0</v>
      </c>
      <c r="I42" s="148">
        <f>F42+G42+H42</f>
        <v>0</v>
      </c>
      <c r="J42" s="149" t="str">
        <f>IF(_xlfn.SINGLE(CenaCelkemVypocet)=0,"",I42/_xlfn.SINGLE(CenaCelkemVypocet)*100)</f>
        <v/>
      </c>
    </row>
    <row r="43" spans="1:10" ht="25.5" customHeight="1" x14ac:dyDescent="0.2">
      <c r="A43" s="134">
        <v>2</v>
      </c>
      <c r="B43" s="150" t="s">
        <v>49</v>
      </c>
      <c r="C43" s="151" t="s">
        <v>50</v>
      </c>
      <c r="D43" s="151"/>
      <c r="E43" s="151"/>
      <c r="F43" s="152">
        <f>'SO.02 SO.02 Pol'!AE359</f>
        <v>0</v>
      </c>
      <c r="G43" s="153">
        <f>'SO.02 SO.02 Pol'!AF359</f>
        <v>0</v>
      </c>
      <c r="H43" s="153">
        <f>(F43*SazbaDPH1/100)+(G43*SazbaDPH2/100)</f>
        <v>0</v>
      </c>
      <c r="I43" s="153">
        <f>F43+G43+H43</f>
        <v>0</v>
      </c>
      <c r="J43" s="154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5" t="s">
        <v>49</v>
      </c>
      <c r="C44" s="145" t="s">
        <v>50</v>
      </c>
      <c r="D44" s="145"/>
      <c r="E44" s="145"/>
      <c r="F44" s="156">
        <f>'SO.02 SO.02 Pol'!AE359</f>
        <v>0</v>
      </c>
      <c r="G44" s="148">
        <f>'SO.02 SO.02 Pol'!AF359</f>
        <v>0</v>
      </c>
      <c r="H44" s="148">
        <f>(F44*SazbaDPH1/100)+(G44*SazbaDPH2/100)</f>
        <v>0</v>
      </c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">
      <c r="A45" s="134">
        <v>2</v>
      </c>
      <c r="B45" s="150" t="s">
        <v>51</v>
      </c>
      <c r="C45" s="151" t="s">
        <v>52</v>
      </c>
      <c r="D45" s="151"/>
      <c r="E45" s="151"/>
      <c r="F45" s="152">
        <f>'VN, ON VN, ON Pol'!AE49</f>
        <v>0</v>
      </c>
      <c r="G45" s="153">
        <f>'VN, ON VN, ON Pol'!AF49</f>
        <v>0</v>
      </c>
      <c r="H45" s="153">
        <f>(F45*SazbaDPH1/100)+(G45*SazbaDPH2/100)</f>
        <v>0</v>
      </c>
      <c r="I45" s="153">
        <f>F45+G45+H45</f>
        <v>0</v>
      </c>
      <c r="J45" s="154" t="str">
        <f>IF(_xlfn.SINGLE(CenaCelkemVypocet)=0,"",I45/_xlfn.SINGLE(CenaCelkemVypocet)*100)</f>
        <v/>
      </c>
    </row>
    <row r="46" spans="1:10" ht="25.5" customHeight="1" x14ac:dyDescent="0.2">
      <c r="A46" s="134">
        <v>3</v>
      </c>
      <c r="B46" s="155" t="s">
        <v>51</v>
      </c>
      <c r="C46" s="145" t="s">
        <v>52</v>
      </c>
      <c r="D46" s="145"/>
      <c r="E46" s="145"/>
      <c r="F46" s="156">
        <f>'VN, ON VN, ON Pol'!AE49</f>
        <v>0</v>
      </c>
      <c r="G46" s="148">
        <f>'VN, ON VN, ON Pol'!AF49</f>
        <v>0</v>
      </c>
      <c r="H46" s="148">
        <f>(F46*SazbaDPH1/100)+(G46*SazbaDPH2/100)</f>
        <v>0</v>
      </c>
      <c r="I46" s="148">
        <f>F46+G46+H46</f>
        <v>0</v>
      </c>
      <c r="J46" s="149" t="str">
        <f>IF(_xlfn.SINGLE(CenaCelkemVypocet)=0,"",I46/_xlfn.SINGLE(CenaCelkemVypocet)*100)</f>
        <v/>
      </c>
    </row>
    <row r="47" spans="1:10" ht="25.5" customHeight="1" x14ac:dyDescent="0.2">
      <c r="A47" s="134"/>
      <c r="B47" s="157" t="s">
        <v>53</v>
      </c>
      <c r="C47" s="158"/>
      <c r="D47" s="158"/>
      <c r="E47" s="159"/>
      <c r="F47" s="160">
        <f>SUMIF(A39:A46,"=1",F39:F46)</f>
        <v>0</v>
      </c>
      <c r="G47" s="161">
        <f>SUMIF(A39:A46,"=1",G39:G46)</f>
        <v>0</v>
      </c>
      <c r="H47" s="161">
        <f>SUMIF(A39:A46,"=1",H39:H46)</f>
        <v>0</v>
      </c>
      <c r="I47" s="161">
        <f>SUMIF(A39:A46,"=1",I39:I46)</f>
        <v>0</v>
      </c>
      <c r="J47" s="162">
        <f>SUMIF(A39:A46,"=1",J39:J46)</f>
        <v>0</v>
      </c>
    </row>
    <row r="49" spans="1:52" x14ac:dyDescent="0.2">
      <c r="A49" t="s">
        <v>55</v>
      </c>
      <c r="B49" t="s">
        <v>56</v>
      </c>
    </row>
    <row r="50" spans="1:52" ht="89.25" x14ac:dyDescent="0.2">
      <c r="B50" s="174" t="s">
        <v>57</v>
      </c>
      <c r="C50" s="174"/>
      <c r="D50" s="174"/>
      <c r="E50" s="174"/>
      <c r="F50" s="174"/>
      <c r="G50" s="174"/>
      <c r="H50" s="174"/>
      <c r="I50" s="174"/>
      <c r="J50" s="174"/>
      <c r="AZ50" s="173" t="str">
        <f>B50</f>
        <v>Projektová dokumentace textová a grafická je nadřazena výkazu výměr. Zhotovitel je do ceny povinen zahrnout veškeré náklady spojené s případnou etapizací, demolicí stavby ve ztížených podmínkách. Zhotovitel musí v ceně zohlednit provizorní opatření vedoucí k zajištění stavby před vnějšími vlivy, zejména pak déšť, sníh, vítr. Zhotovitel bere na vědomí, že demolice musí probíhat po částech, tak aby nedošlo k poškození sousední stavby. Zhotovitel musí zohlednit náklady na přesun hmot a odvoz sutě a odpadů, včetně uložení. Zhotovitel musí v ceně zohlednit náklady na pomocné lešení, konstrukce a stroje, které bude potřebovat pro odstranění stavby. Položky označené .x jsou individuální kalkulací (např. 766624043R00.x).</v>
      </c>
    </row>
    <row r="51" spans="1:52" x14ac:dyDescent="0.2">
      <c r="A51" t="s">
        <v>58</v>
      </c>
      <c r="B51" t="s">
        <v>59</v>
      </c>
    </row>
    <row r="52" spans="1:52" x14ac:dyDescent="0.2">
      <c r="A52" t="s">
        <v>60</v>
      </c>
      <c r="B52" t="s">
        <v>61</v>
      </c>
    </row>
    <row r="53" spans="1:52" x14ac:dyDescent="0.2">
      <c r="A53" t="s">
        <v>58</v>
      </c>
      <c r="B53" t="s">
        <v>62</v>
      </c>
    </row>
    <row r="54" spans="1:52" x14ac:dyDescent="0.2">
      <c r="A54" t="s">
        <v>60</v>
      </c>
      <c r="B54" t="s">
        <v>63</v>
      </c>
    </row>
    <row r="55" spans="1:52" x14ac:dyDescent="0.2">
      <c r="A55" t="s">
        <v>58</v>
      </c>
      <c r="B55" t="s">
        <v>64</v>
      </c>
    </row>
    <row r="56" spans="1:52" x14ac:dyDescent="0.2">
      <c r="A56" t="s">
        <v>60</v>
      </c>
      <c r="B56" t="s">
        <v>65</v>
      </c>
    </row>
    <row r="59" spans="1:52" ht="15.75" x14ac:dyDescent="0.25">
      <c r="B59" s="175" t="s">
        <v>66</v>
      </c>
    </row>
    <row r="61" spans="1:52" ht="25.5" customHeight="1" x14ac:dyDescent="0.2">
      <c r="A61" s="177"/>
      <c r="B61" s="180" t="s">
        <v>17</v>
      </c>
      <c r="C61" s="180" t="s">
        <v>5</v>
      </c>
      <c r="D61" s="181"/>
      <c r="E61" s="181"/>
      <c r="F61" s="182" t="s">
        <v>67</v>
      </c>
      <c r="G61" s="182"/>
      <c r="H61" s="182"/>
      <c r="I61" s="182" t="s">
        <v>29</v>
      </c>
      <c r="J61" s="182" t="s">
        <v>0</v>
      </c>
    </row>
    <row r="62" spans="1:52" ht="36.75" customHeight="1" x14ac:dyDescent="0.2">
      <c r="A62" s="178"/>
      <c r="B62" s="183" t="s">
        <v>68</v>
      </c>
      <c r="C62" s="184" t="s">
        <v>69</v>
      </c>
      <c r="D62" s="185"/>
      <c r="E62" s="185"/>
      <c r="F62" s="192" t="s">
        <v>24</v>
      </c>
      <c r="G62" s="193"/>
      <c r="H62" s="193"/>
      <c r="I62" s="193">
        <f>'SO.01 SO.01 Pol'!G8+'SO.02 SO.02 Pol'!G8</f>
        <v>0</v>
      </c>
      <c r="J62" s="189" t="str">
        <f>IF(I76=0,"",I62/I76*100)</f>
        <v/>
      </c>
    </row>
    <row r="63" spans="1:52" ht="36.75" customHeight="1" x14ac:dyDescent="0.2">
      <c r="A63" s="178"/>
      <c r="B63" s="183" t="s">
        <v>70</v>
      </c>
      <c r="C63" s="184" t="s">
        <v>71</v>
      </c>
      <c r="D63" s="185"/>
      <c r="E63" s="185"/>
      <c r="F63" s="192" t="s">
        <v>24</v>
      </c>
      <c r="G63" s="193"/>
      <c r="H63" s="193"/>
      <c r="I63" s="193">
        <f>'SO.01 SO.01 Pol'!G41+'SO.02 SO.02 Pol'!G38</f>
        <v>0</v>
      </c>
      <c r="J63" s="189" t="str">
        <f>IF(I76=0,"",I63/I76*100)</f>
        <v/>
      </c>
    </row>
    <row r="64" spans="1:52" ht="36.75" customHeight="1" x14ac:dyDescent="0.2">
      <c r="A64" s="178"/>
      <c r="B64" s="183" t="s">
        <v>72</v>
      </c>
      <c r="C64" s="184" t="s">
        <v>73</v>
      </c>
      <c r="D64" s="185"/>
      <c r="E64" s="185"/>
      <c r="F64" s="192" t="s">
        <v>24</v>
      </c>
      <c r="G64" s="193"/>
      <c r="H64" s="193"/>
      <c r="I64" s="193">
        <f>'SO.01 SO.01 Pol'!G58</f>
        <v>0</v>
      </c>
      <c r="J64" s="189" t="str">
        <f>IF(I76=0,"",I64/I76*100)</f>
        <v/>
      </c>
    </row>
    <row r="65" spans="1:10" ht="36.75" customHeight="1" x14ac:dyDescent="0.2">
      <c r="A65" s="178"/>
      <c r="B65" s="183" t="s">
        <v>74</v>
      </c>
      <c r="C65" s="184" t="s">
        <v>75</v>
      </c>
      <c r="D65" s="185"/>
      <c r="E65" s="185"/>
      <c r="F65" s="192" t="s">
        <v>24</v>
      </c>
      <c r="G65" s="193"/>
      <c r="H65" s="193"/>
      <c r="I65" s="193">
        <f>'SO.01 SO.01 Pol'!G62+'SO.02 SO.02 Pol'!G55</f>
        <v>0</v>
      </c>
      <c r="J65" s="189" t="str">
        <f>IF(I76=0,"",I65/I76*100)</f>
        <v/>
      </c>
    </row>
    <row r="66" spans="1:10" ht="36.75" customHeight="1" x14ac:dyDescent="0.2">
      <c r="A66" s="178"/>
      <c r="B66" s="183" t="s">
        <v>76</v>
      </c>
      <c r="C66" s="184" t="s">
        <v>77</v>
      </c>
      <c r="D66" s="185"/>
      <c r="E66" s="185"/>
      <c r="F66" s="192" t="s">
        <v>25</v>
      </c>
      <c r="G66" s="193"/>
      <c r="H66" s="193"/>
      <c r="I66" s="193">
        <f>'SO.01 SO.01 Pol'!G285+'SO.02 SO.02 Pol'!G188</f>
        <v>0</v>
      </c>
      <c r="J66" s="189" t="str">
        <f>IF(I76=0,"",I66/I76*100)</f>
        <v/>
      </c>
    </row>
    <row r="67" spans="1:10" ht="36.75" customHeight="1" x14ac:dyDescent="0.2">
      <c r="A67" s="178"/>
      <c r="B67" s="183" t="s">
        <v>78</v>
      </c>
      <c r="C67" s="184" t="s">
        <v>79</v>
      </c>
      <c r="D67" s="185"/>
      <c r="E67" s="185"/>
      <c r="F67" s="192" t="s">
        <v>25</v>
      </c>
      <c r="G67" s="193"/>
      <c r="H67" s="193"/>
      <c r="I67" s="193">
        <f>'SO.01 SO.01 Pol'!G289+'SO.02 SO.02 Pol'!G192</f>
        <v>0</v>
      </c>
      <c r="J67" s="189" t="str">
        <f>IF(I76=0,"",I67/I76*100)</f>
        <v/>
      </c>
    </row>
    <row r="68" spans="1:10" ht="36.75" customHeight="1" x14ac:dyDescent="0.2">
      <c r="A68" s="178"/>
      <c r="B68" s="183" t="s">
        <v>80</v>
      </c>
      <c r="C68" s="184" t="s">
        <v>81</v>
      </c>
      <c r="D68" s="185"/>
      <c r="E68" s="185"/>
      <c r="F68" s="192" t="s">
        <v>25</v>
      </c>
      <c r="G68" s="193"/>
      <c r="H68" s="193"/>
      <c r="I68" s="193">
        <f>'SO.01 SO.01 Pol'!G296+'SO.02 SO.02 Pol'!G196</f>
        <v>0</v>
      </c>
      <c r="J68" s="189" t="str">
        <f>IF(I76=0,"",I68/I76*100)</f>
        <v/>
      </c>
    </row>
    <row r="69" spans="1:10" ht="36.75" customHeight="1" x14ac:dyDescent="0.2">
      <c r="A69" s="178"/>
      <c r="B69" s="183" t="s">
        <v>82</v>
      </c>
      <c r="C69" s="184" t="s">
        <v>83</v>
      </c>
      <c r="D69" s="185"/>
      <c r="E69" s="185"/>
      <c r="F69" s="192" t="s">
        <v>25</v>
      </c>
      <c r="G69" s="193"/>
      <c r="H69" s="193"/>
      <c r="I69" s="193">
        <f>'SO.01 SO.01 Pol'!G350+'SO.02 SO.02 Pol'!G228</f>
        <v>0</v>
      </c>
      <c r="J69" s="189" t="str">
        <f>IF(I76=0,"",I69/I76*100)</f>
        <v/>
      </c>
    </row>
    <row r="70" spans="1:10" ht="36.75" customHeight="1" x14ac:dyDescent="0.2">
      <c r="A70" s="178"/>
      <c r="B70" s="183" t="s">
        <v>84</v>
      </c>
      <c r="C70" s="184" t="s">
        <v>85</v>
      </c>
      <c r="D70" s="185"/>
      <c r="E70" s="185"/>
      <c r="F70" s="192" t="s">
        <v>25</v>
      </c>
      <c r="G70" s="193"/>
      <c r="H70" s="193"/>
      <c r="I70" s="193">
        <f>'SO.01 SO.01 Pol'!G367+'SO.02 SO.02 Pol'!G244</f>
        <v>0</v>
      </c>
      <c r="J70" s="189" t="str">
        <f>IF(I76=0,"",I70/I76*100)</f>
        <v/>
      </c>
    </row>
    <row r="71" spans="1:10" ht="36.75" customHeight="1" x14ac:dyDescent="0.2">
      <c r="A71" s="178"/>
      <c r="B71" s="183" t="s">
        <v>86</v>
      </c>
      <c r="C71" s="184" t="s">
        <v>87</v>
      </c>
      <c r="D71" s="185"/>
      <c r="E71" s="185"/>
      <c r="F71" s="192" t="s">
        <v>25</v>
      </c>
      <c r="G71" s="193"/>
      <c r="H71" s="193"/>
      <c r="I71" s="193">
        <f>'SO.01 SO.01 Pol'!G384</f>
        <v>0</v>
      </c>
      <c r="J71" s="189" t="str">
        <f>IF(I76=0,"",I71/I76*100)</f>
        <v/>
      </c>
    </row>
    <row r="72" spans="1:10" ht="36.75" customHeight="1" x14ac:dyDescent="0.2">
      <c r="A72" s="178"/>
      <c r="B72" s="183" t="s">
        <v>88</v>
      </c>
      <c r="C72" s="184" t="s">
        <v>89</v>
      </c>
      <c r="D72" s="185"/>
      <c r="E72" s="185"/>
      <c r="F72" s="192" t="s">
        <v>25</v>
      </c>
      <c r="G72" s="193"/>
      <c r="H72" s="193"/>
      <c r="I72" s="193">
        <f>'SO.01 SO.01 Pol'!G389+'SO.02 SO.02 Pol'!G255</f>
        <v>0</v>
      </c>
      <c r="J72" s="189" t="str">
        <f>IF(I76=0,"",I72/I76*100)</f>
        <v/>
      </c>
    </row>
    <row r="73" spans="1:10" ht="36.75" customHeight="1" x14ac:dyDescent="0.2">
      <c r="A73" s="178"/>
      <c r="B73" s="183" t="s">
        <v>90</v>
      </c>
      <c r="C73" s="184" t="s">
        <v>91</v>
      </c>
      <c r="D73" s="185"/>
      <c r="E73" s="185"/>
      <c r="F73" s="192" t="s">
        <v>92</v>
      </c>
      <c r="G73" s="193"/>
      <c r="H73" s="193"/>
      <c r="I73" s="193">
        <f>'SO.01 SO.01 Pol'!G406+'SO.02 SO.02 Pol'!G266</f>
        <v>0</v>
      </c>
      <c r="J73" s="189" t="str">
        <f>IF(I76=0,"",I73/I76*100)</f>
        <v/>
      </c>
    </row>
    <row r="74" spans="1:10" ht="36.75" customHeight="1" x14ac:dyDescent="0.2">
      <c r="A74" s="178"/>
      <c r="B74" s="183" t="s">
        <v>93</v>
      </c>
      <c r="C74" s="184" t="s">
        <v>27</v>
      </c>
      <c r="D74" s="185"/>
      <c r="E74" s="185"/>
      <c r="F74" s="192" t="s">
        <v>93</v>
      </c>
      <c r="G74" s="193"/>
      <c r="H74" s="193"/>
      <c r="I74" s="193">
        <f>'VN, ON VN, ON Pol'!G8</f>
        <v>0</v>
      </c>
      <c r="J74" s="189" t="str">
        <f>IF(I76=0,"",I74/I76*100)</f>
        <v/>
      </c>
    </row>
    <row r="75" spans="1:10" ht="36.75" customHeight="1" x14ac:dyDescent="0.2">
      <c r="A75" s="178"/>
      <c r="B75" s="183" t="s">
        <v>94</v>
      </c>
      <c r="C75" s="184" t="s">
        <v>28</v>
      </c>
      <c r="D75" s="185"/>
      <c r="E75" s="185"/>
      <c r="F75" s="192" t="s">
        <v>94</v>
      </c>
      <c r="G75" s="193"/>
      <c r="H75" s="193"/>
      <c r="I75" s="193">
        <f>'VN, ON VN, ON Pol'!G20</f>
        <v>0</v>
      </c>
      <c r="J75" s="189" t="str">
        <f>IF(I76=0,"",I75/I76*100)</f>
        <v/>
      </c>
    </row>
    <row r="76" spans="1:10" ht="25.5" customHeight="1" x14ac:dyDescent="0.2">
      <c r="A76" s="179"/>
      <c r="B76" s="186" t="s">
        <v>1</v>
      </c>
      <c r="C76" s="187"/>
      <c r="D76" s="188"/>
      <c r="E76" s="188"/>
      <c r="F76" s="194"/>
      <c r="G76" s="195"/>
      <c r="H76" s="195"/>
      <c r="I76" s="195">
        <f>SUM(I62:I75)</f>
        <v>0</v>
      </c>
      <c r="J76" s="190">
        <f>SUM(J62:J75)</f>
        <v>0</v>
      </c>
    </row>
    <row r="77" spans="1:10" x14ac:dyDescent="0.2">
      <c r="F77" s="133"/>
      <c r="G77" s="133"/>
      <c r="H77" s="133"/>
      <c r="I77" s="133"/>
      <c r="J77" s="191"/>
    </row>
    <row r="78" spans="1:10" x14ac:dyDescent="0.2">
      <c r="F78" s="133"/>
      <c r="G78" s="133"/>
      <c r="H78" s="133"/>
      <c r="I78" s="133"/>
      <c r="J78" s="191"/>
    </row>
    <row r="79" spans="1:10" x14ac:dyDescent="0.2">
      <c r="F79" s="133"/>
      <c r="G79" s="133"/>
      <c r="H79" s="133"/>
      <c r="I79" s="133"/>
      <c r="J79" s="191"/>
    </row>
  </sheetData>
  <sheetProtection algorithmName="SHA-512" hashValue="xVt6k7njH6ldczqrcGg6MPOmFotJ+mVOABncrmzgYRjBPHhbaZQ1CVQ9l5ziI/6bsLL2Ob0dVR8TkmQ4grISXQ==" saltValue="QnL4cl9ObCw584YTokEEB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72:E72"/>
    <mergeCell ref="C73:E73"/>
    <mergeCell ref="C74:E74"/>
    <mergeCell ref="C75:E75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B50:J5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A4NPJ6Kkr3Kqe/1NNPnF1fZpTONoIkSbANz1sSUh/ZcBEepT9rcuE9jx2PpnM3AyCbpip7wDai9LyneRgkHh2A==" saltValue="mM9YsxC0Y6fHGJCD62yNX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BCC5-A41B-4AAF-863A-64ACB54730C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47</v>
      </c>
      <c r="C3" s="201" t="s">
        <v>48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47</v>
      </c>
      <c r="C4" s="204" t="s">
        <v>48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5" t="s">
        <v>122</v>
      </c>
      <c r="B8" s="236" t="s">
        <v>68</v>
      </c>
      <c r="C8" s="260" t="s">
        <v>69</v>
      </c>
      <c r="D8" s="237"/>
      <c r="E8" s="238"/>
      <c r="F8" s="239"/>
      <c r="G8" s="239">
        <f>SUMIF(AG9:AG40,"&lt;&gt;NOR",G9:G40)</f>
        <v>0</v>
      </c>
      <c r="H8" s="239"/>
      <c r="I8" s="239">
        <f>SUM(I9:I40)</f>
        <v>0</v>
      </c>
      <c r="J8" s="239"/>
      <c r="K8" s="239">
        <f>SUM(K9:K40)</f>
        <v>0</v>
      </c>
      <c r="L8" s="239"/>
      <c r="M8" s="239">
        <f>SUM(M9:M40)</f>
        <v>0</v>
      </c>
      <c r="N8" s="238"/>
      <c r="O8" s="238">
        <f>SUM(O9:O40)</f>
        <v>0</v>
      </c>
      <c r="P8" s="238"/>
      <c r="Q8" s="238">
        <f>SUM(Q9:Q40)</f>
        <v>0</v>
      </c>
      <c r="R8" s="239"/>
      <c r="S8" s="239"/>
      <c r="T8" s="240"/>
      <c r="U8" s="234"/>
      <c r="V8" s="234">
        <f>SUM(V9:V40)</f>
        <v>222.45999999999998</v>
      </c>
      <c r="W8" s="234"/>
      <c r="X8" s="234"/>
      <c r="Y8" s="234"/>
      <c r="AG8" t="s">
        <v>123</v>
      </c>
    </row>
    <row r="9" spans="1:60" outlineLevel="1" x14ac:dyDescent="0.2">
      <c r="A9" s="242">
        <v>1</v>
      </c>
      <c r="B9" s="243" t="s">
        <v>124</v>
      </c>
      <c r="C9" s="261" t="s">
        <v>125</v>
      </c>
      <c r="D9" s="244" t="s">
        <v>126</v>
      </c>
      <c r="E9" s="245">
        <v>165.4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 t="s">
        <v>127</v>
      </c>
      <c r="S9" s="247" t="s">
        <v>128</v>
      </c>
      <c r="T9" s="248" t="s">
        <v>129</v>
      </c>
      <c r="U9" s="222">
        <v>0.27</v>
      </c>
      <c r="V9" s="222">
        <f>ROUND(E9*U9,2)</f>
        <v>44.66</v>
      </c>
      <c r="W9" s="222"/>
      <c r="X9" s="222" t="s">
        <v>130</v>
      </c>
      <c r="Y9" s="222" t="s">
        <v>131</v>
      </c>
      <c r="Z9" s="212"/>
      <c r="AA9" s="212"/>
      <c r="AB9" s="212"/>
      <c r="AC9" s="212"/>
      <c r="AD9" s="212"/>
      <c r="AE9" s="212"/>
      <c r="AF9" s="212"/>
      <c r="AG9" s="212" t="s">
        <v>132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33.75" outlineLevel="2" x14ac:dyDescent="0.2">
      <c r="A10" s="219"/>
      <c r="B10" s="220"/>
      <c r="C10" s="262" t="s">
        <v>133</v>
      </c>
      <c r="D10" s="250"/>
      <c r="E10" s="250"/>
      <c r="F10" s="250"/>
      <c r="G10" s="250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134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9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63" t="s">
        <v>135</v>
      </c>
      <c r="D11" s="223"/>
      <c r="E11" s="224"/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136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63" t="s">
        <v>137</v>
      </c>
      <c r="D12" s="223"/>
      <c r="E12" s="224"/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136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63" t="s">
        <v>138</v>
      </c>
      <c r="D13" s="223"/>
      <c r="E13" s="224">
        <v>24.2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136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63" t="s">
        <v>139</v>
      </c>
      <c r="D14" s="223"/>
      <c r="E14" s="224">
        <v>56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136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19"/>
      <c r="B15" s="220"/>
      <c r="C15" s="263" t="s">
        <v>140</v>
      </c>
      <c r="D15" s="223"/>
      <c r="E15" s="224">
        <v>67.2</v>
      </c>
      <c r="F15" s="222"/>
      <c r="G15" s="222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136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">
      <c r="A16" s="219"/>
      <c r="B16" s="220"/>
      <c r="C16" s="263" t="s">
        <v>141</v>
      </c>
      <c r="D16" s="223"/>
      <c r="E16" s="224">
        <v>18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136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2">
        <v>2</v>
      </c>
      <c r="B17" s="243" t="s">
        <v>142</v>
      </c>
      <c r="C17" s="261" t="s">
        <v>143</v>
      </c>
      <c r="D17" s="244" t="s">
        <v>126</v>
      </c>
      <c r="E17" s="245">
        <v>82.7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 t="s">
        <v>127</v>
      </c>
      <c r="S17" s="247" t="s">
        <v>128</v>
      </c>
      <c r="T17" s="248" t="s">
        <v>129</v>
      </c>
      <c r="U17" s="222">
        <v>4.3099999999999999E-2</v>
      </c>
      <c r="V17" s="222">
        <f>ROUND(E17*U17,2)</f>
        <v>3.56</v>
      </c>
      <c r="W17" s="222"/>
      <c r="X17" s="222" t="s">
        <v>130</v>
      </c>
      <c r="Y17" s="222" t="s">
        <v>131</v>
      </c>
      <c r="Z17" s="212"/>
      <c r="AA17" s="212"/>
      <c r="AB17" s="212"/>
      <c r="AC17" s="212"/>
      <c r="AD17" s="212"/>
      <c r="AE17" s="212"/>
      <c r="AF17" s="212"/>
      <c r="AG17" s="212" t="s">
        <v>132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33.75" outlineLevel="2" x14ac:dyDescent="0.2">
      <c r="A18" s="219"/>
      <c r="B18" s="220"/>
      <c r="C18" s="262" t="s">
        <v>133</v>
      </c>
      <c r="D18" s="250"/>
      <c r="E18" s="250"/>
      <c r="F18" s="250"/>
      <c r="G18" s="250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134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49" t="str">
        <f>C18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63" t="s">
        <v>144</v>
      </c>
      <c r="D19" s="223"/>
      <c r="E19" s="224">
        <v>82.7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136</v>
      </c>
      <c r="AH19" s="212">
        <v>5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42">
        <v>3</v>
      </c>
      <c r="B20" s="243" t="s">
        <v>145</v>
      </c>
      <c r="C20" s="261" t="s">
        <v>146</v>
      </c>
      <c r="D20" s="244" t="s">
        <v>126</v>
      </c>
      <c r="E20" s="245">
        <v>41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 t="s">
        <v>127</v>
      </c>
      <c r="S20" s="247" t="s">
        <v>128</v>
      </c>
      <c r="T20" s="248" t="s">
        <v>129</v>
      </c>
      <c r="U20" s="222">
        <v>3.53</v>
      </c>
      <c r="V20" s="222">
        <f>ROUND(E20*U20,2)</f>
        <v>144.72999999999999</v>
      </c>
      <c r="W20" s="222"/>
      <c r="X20" s="222" t="s">
        <v>130</v>
      </c>
      <c r="Y20" s="222" t="s">
        <v>131</v>
      </c>
      <c r="Z20" s="212"/>
      <c r="AA20" s="212"/>
      <c r="AB20" s="212"/>
      <c r="AC20" s="212"/>
      <c r="AD20" s="212"/>
      <c r="AE20" s="212"/>
      <c r="AF20" s="212"/>
      <c r="AG20" s="212" t="s">
        <v>132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">
      <c r="A21" s="219"/>
      <c r="B21" s="220"/>
      <c r="C21" s="262" t="s">
        <v>147</v>
      </c>
      <c r="D21" s="250"/>
      <c r="E21" s="250"/>
      <c r="F21" s="250"/>
      <c r="G21" s="250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134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63" t="s">
        <v>135</v>
      </c>
      <c r="D22" s="223"/>
      <c r="E22" s="224"/>
      <c r="F22" s="222"/>
      <c r="G22" s="222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136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 x14ac:dyDescent="0.2">
      <c r="A23" s="219"/>
      <c r="B23" s="220"/>
      <c r="C23" s="263" t="s">
        <v>148</v>
      </c>
      <c r="D23" s="223"/>
      <c r="E23" s="224">
        <v>35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136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">
      <c r="A24" s="219"/>
      <c r="B24" s="220"/>
      <c r="C24" s="263" t="s">
        <v>149</v>
      </c>
      <c r="D24" s="223"/>
      <c r="E24" s="224">
        <v>6</v>
      </c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136</v>
      </c>
      <c r="AH24" s="212">
        <v>5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42">
        <v>4</v>
      </c>
      <c r="B25" s="243" t="s">
        <v>150</v>
      </c>
      <c r="C25" s="261" t="s">
        <v>151</v>
      </c>
      <c r="D25" s="244" t="s">
        <v>126</v>
      </c>
      <c r="E25" s="245">
        <v>227.04</v>
      </c>
      <c r="F25" s="246"/>
      <c r="G25" s="247">
        <f>ROUND(E25*F25,2)</f>
        <v>0</v>
      </c>
      <c r="H25" s="246"/>
      <c r="I25" s="247">
        <f>ROUND(E25*H25,2)</f>
        <v>0</v>
      </c>
      <c r="J25" s="246"/>
      <c r="K25" s="247">
        <f>ROUND(E25*J25,2)</f>
        <v>0</v>
      </c>
      <c r="L25" s="247">
        <v>21</v>
      </c>
      <c r="M25" s="247">
        <f>G25*(1+L25/100)</f>
        <v>0</v>
      </c>
      <c r="N25" s="245">
        <v>0</v>
      </c>
      <c r="O25" s="245">
        <f>ROUND(E25*N25,2)</f>
        <v>0</v>
      </c>
      <c r="P25" s="245">
        <v>0</v>
      </c>
      <c r="Q25" s="245">
        <f>ROUND(E25*P25,2)</f>
        <v>0</v>
      </c>
      <c r="R25" s="247"/>
      <c r="S25" s="247" t="s">
        <v>152</v>
      </c>
      <c r="T25" s="248" t="s">
        <v>153</v>
      </c>
      <c r="U25" s="222">
        <v>7.0000000000000007E-2</v>
      </c>
      <c r="V25" s="222">
        <f>ROUND(E25*U25,2)</f>
        <v>15.89</v>
      </c>
      <c r="W25" s="222"/>
      <c r="X25" s="222" t="s">
        <v>130</v>
      </c>
      <c r="Y25" s="222" t="s">
        <v>131</v>
      </c>
      <c r="Z25" s="212"/>
      <c r="AA25" s="212"/>
      <c r="AB25" s="212"/>
      <c r="AC25" s="212"/>
      <c r="AD25" s="212"/>
      <c r="AE25" s="212"/>
      <c r="AF25" s="212"/>
      <c r="AG25" s="212" t="s">
        <v>132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64" t="s">
        <v>154</v>
      </c>
      <c r="D26" s="251"/>
      <c r="E26" s="251"/>
      <c r="F26" s="251"/>
      <c r="G26" s="251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155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19"/>
      <c r="B27" s="220"/>
      <c r="C27" s="263" t="s">
        <v>156</v>
      </c>
      <c r="D27" s="223"/>
      <c r="E27" s="224"/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136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19"/>
      <c r="B28" s="220"/>
      <c r="C28" s="263" t="s">
        <v>157</v>
      </c>
      <c r="D28" s="223"/>
      <c r="E28" s="224">
        <v>181.94</v>
      </c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136</v>
      </c>
      <c r="AH28" s="212">
        <v>5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63" t="s">
        <v>158</v>
      </c>
      <c r="D29" s="223"/>
      <c r="E29" s="224">
        <v>45.1</v>
      </c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136</v>
      </c>
      <c r="AH29" s="212">
        <v>5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42">
        <v>5</v>
      </c>
      <c r="B30" s="243" t="s">
        <v>159</v>
      </c>
      <c r="C30" s="261" t="s">
        <v>160</v>
      </c>
      <c r="D30" s="244" t="s">
        <v>126</v>
      </c>
      <c r="E30" s="245">
        <v>227.04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0</v>
      </c>
      <c r="O30" s="245">
        <f>ROUND(E30*N30,2)</f>
        <v>0</v>
      </c>
      <c r="P30" s="245">
        <v>0</v>
      </c>
      <c r="Q30" s="245">
        <f>ROUND(E30*P30,2)</f>
        <v>0</v>
      </c>
      <c r="R30" s="247" t="s">
        <v>127</v>
      </c>
      <c r="S30" s="247" t="s">
        <v>128</v>
      </c>
      <c r="T30" s="248" t="s">
        <v>129</v>
      </c>
      <c r="U30" s="222">
        <v>0.05</v>
      </c>
      <c r="V30" s="222">
        <f>ROUND(E30*U30,2)</f>
        <v>11.35</v>
      </c>
      <c r="W30" s="222"/>
      <c r="X30" s="222" t="s">
        <v>130</v>
      </c>
      <c r="Y30" s="222" t="s">
        <v>131</v>
      </c>
      <c r="Z30" s="212"/>
      <c r="AA30" s="212"/>
      <c r="AB30" s="212"/>
      <c r="AC30" s="212"/>
      <c r="AD30" s="212"/>
      <c r="AE30" s="212"/>
      <c r="AF30" s="212"/>
      <c r="AG30" s="212" t="s">
        <v>132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63" t="s">
        <v>161</v>
      </c>
      <c r="D31" s="223"/>
      <c r="E31" s="224">
        <v>227.04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136</v>
      </c>
      <c r="AH31" s="212">
        <v>5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1" x14ac:dyDescent="0.2">
      <c r="A32" s="242">
        <v>6</v>
      </c>
      <c r="B32" s="243" t="s">
        <v>162</v>
      </c>
      <c r="C32" s="261" t="s">
        <v>163</v>
      </c>
      <c r="D32" s="244" t="s">
        <v>126</v>
      </c>
      <c r="E32" s="245">
        <v>227.04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0</v>
      </c>
      <c r="O32" s="245">
        <f>ROUND(E32*N32,2)</f>
        <v>0</v>
      </c>
      <c r="P32" s="245">
        <v>0</v>
      </c>
      <c r="Q32" s="245">
        <f>ROUND(E32*P32,2)</f>
        <v>0</v>
      </c>
      <c r="R32" s="247" t="s">
        <v>127</v>
      </c>
      <c r="S32" s="247" t="s">
        <v>128</v>
      </c>
      <c r="T32" s="248" t="s">
        <v>129</v>
      </c>
      <c r="U32" s="222">
        <v>0.01</v>
      </c>
      <c r="V32" s="222">
        <f>ROUND(E32*U32,2)</f>
        <v>2.27</v>
      </c>
      <c r="W32" s="222"/>
      <c r="X32" s="222" t="s">
        <v>130</v>
      </c>
      <c r="Y32" s="222" t="s">
        <v>131</v>
      </c>
      <c r="Z32" s="212"/>
      <c r="AA32" s="212"/>
      <c r="AB32" s="212"/>
      <c r="AC32" s="212"/>
      <c r="AD32" s="212"/>
      <c r="AE32" s="212"/>
      <c r="AF32" s="212"/>
      <c r="AG32" s="212" t="s">
        <v>132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62" t="s">
        <v>164</v>
      </c>
      <c r="D33" s="250"/>
      <c r="E33" s="250"/>
      <c r="F33" s="250"/>
      <c r="G33" s="250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134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63" t="s">
        <v>161</v>
      </c>
      <c r="D34" s="223"/>
      <c r="E34" s="224">
        <v>227.04</v>
      </c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136</v>
      </c>
      <c r="AH34" s="212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ht="22.5" outlineLevel="1" x14ac:dyDescent="0.2">
      <c r="A35" s="242">
        <v>7</v>
      </c>
      <c r="B35" s="243" t="s">
        <v>165</v>
      </c>
      <c r="C35" s="261" t="s">
        <v>166</v>
      </c>
      <c r="D35" s="244" t="s">
        <v>126</v>
      </c>
      <c r="E35" s="245">
        <v>4540.8</v>
      </c>
      <c r="F35" s="246"/>
      <c r="G35" s="247">
        <f>ROUND(E35*F35,2)</f>
        <v>0</v>
      </c>
      <c r="H35" s="246"/>
      <c r="I35" s="247">
        <f>ROUND(E35*H35,2)</f>
        <v>0</v>
      </c>
      <c r="J35" s="246"/>
      <c r="K35" s="247">
        <f>ROUND(E35*J35,2)</f>
        <v>0</v>
      </c>
      <c r="L35" s="247">
        <v>21</v>
      </c>
      <c r="M35" s="247">
        <f>G35*(1+L35/100)</f>
        <v>0</v>
      </c>
      <c r="N35" s="245">
        <v>0</v>
      </c>
      <c r="O35" s="245">
        <f>ROUND(E35*N35,2)</f>
        <v>0</v>
      </c>
      <c r="P35" s="245">
        <v>0</v>
      </c>
      <c r="Q35" s="245">
        <f>ROUND(E35*P35,2)</f>
        <v>0</v>
      </c>
      <c r="R35" s="247" t="s">
        <v>127</v>
      </c>
      <c r="S35" s="247" t="s">
        <v>128</v>
      </c>
      <c r="T35" s="248" t="s">
        <v>129</v>
      </c>
      <c r="U35" s="222">
        <v>0</v>
      </c>
      <c r="V35" s="222">
        <f>ROUND(E35*U35,2)</f>
        <v>0</v>
      </c>
      <c r="W35" s="222"/>
      <c r="X35" s="222" t="s">
        <v>130</v>
      </c>
      <c r="Y35" s="222" t="s">
        <v>131</v>
      </c>
      <c r="Z35" s="212"/>
      <c r="AA35" s="212"/>
      <c r="AB35" s="212"/>
      <c r="AC35" s="212"/>
      <c r="AD35" s="212"/>
      <c r="AE35" s="212"/>
      <c r="AF35" s="212"/>
      <c r="AG35" s="212" t="s">
        <v>132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 x14ac:dyDescent="0.2">
      <c r="A36" s="219"/>
      <c r="B36" s="220"/>
      <c r="C36" s="262" t="s">
        <v>164</v>
      </c>
      <c r="D36" s="250"/>
      <c r="E36" s="250"/>
      <c r="F36" s="250"/>
      <c r="G36" s="250"/>
      <c r="H36" s="222"/>
      <c r="I36" s="222"/>
      <c r="J36" s="222"/>
      <c r="K36" s="222"/>
      <c r="L36" s="222"/>
      <c r="M36" s="222"/>
      <c r="N36" s="221"/>
      <c r="O36" s="221"/>
      <c r="P36" s="221"/>
      <c r="Q36" s="221"/>
      <c r="R36" s="222"/>
      <c r="S36" s="222"/>
      <c r="T36" s="222"/>
      <c r="U36" s="222"/>
      <c r="V36" s="222"/>
      <c r="W36" s="222"/>
      <c r="X36" s="222"/>
      <c r="Y36" s="222"/>
      <c r="Z36" s="212"/>
      <c r="AA36" s="212"/>
      <c r="AB36" s="212"/>
      <c r="AC36" s="212"/>
      <c r="AD36" s="212"/>
      <c r="AE36" s="212"/>
      <c r="AF36" s="212"/>
      <c r="AG36" s="212" t="s">
        <v>134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3" t="s">
        <v>167</v>
      </c>
      <c r="D37" s="223"/>
      <c r="E37" s="224"/>
      <c r="F37" s="222"/>
      <c r="G37" s="22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136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3" x14ac:dyDescent="0.2">
      <c r="A38" s="219"/>
      <c r="B38" s="220"/>
      <c r="C38" s="263" t="s">
        <v>168</v>
      </c>
      <c r="D38" s="223"/>
      <c r="E38" s="224">
        <v>4540.8</v>
      </c>
      <c r="F38" s="222"/>
      <c r="G38" s="222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136</v>
      </c>
      <c r="AH38" s="212">
        <v>5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42">
        <v>8</v>
      </c>
      <c r="B39" s="243" t="s">
        <v>169</v>
      </c>
      <c r="C39" s="261" t="s">
        <v>170</v>
      </c>
      <c r="D39" s="244" t="s">
        <v>171</v>
      </c>
      <c r="E39" s="245">
        <v>454.08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 t="s">
        <v>127</v>
      </c>
      <c r="S39" s="247" t="s">
        <v>128</v>
      </c>
      <c r="T39" s="248" t="s">
        <v>129</v>
      </c>
      <c r="U39" s="222">
        <v>0</v>
      </c>
      <c r="V39" s="222">
        <f>ROUND(E39*U39,2)</f>
        <v>0</v>
      </c>
      <c r="W39" s="222"/>
      <c r="X39" s="222" t="s">
        <v>130</v>
      </c>
      <c r="Y39" s="222" t="s">
        <v>131</v>
      </c>
      <c r="Z39" s="212"/>
      <c r="AA39" s="212"/>
      <c r="AB39" s="212"/>
      <c r="AC39" s="212"/>
      <c r="AD39" s="212"/>
      <c r="AE39" s="212"/>
      <c r="AF39" s="212"/>
      <c r="AG39" s="212" t="s">
        <v>132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 x14ac:dyDescent="0.2">
      <c r="A40" s="219"/>
      <c r="B40" s="220"/>
      <c r="C40" s="263" t="s">
        <v>172</v>
      </c>
      <c r="D40" s="223"/>
      <c r="E40" s="224">
        <v>454.08</v>
      </c>
      <c r="F40" s="222"/>
      <c r="G40" s="22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136</v>
      </c>
      <c r="AH40" s="212">
        <v>5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x14ac:dyDescent="0.2">
      <c r="A41" s="235" t="s">
        <v>122</v>
      </c>
      <c r="B41" s="236" t="s">
        <v>70</v>
      </c>
      <c r="C41" s="260" t="s">
        <v>71</v>
      </c>
      <c r="D41" s="237"/>
      <c r="E41" s="238"/>
      <c r="F41" s="239"/>
      <c r="G41" s="239">
        <f>SUMIF(AG42:AG57,"&lt;&gt;NOR",G42:G57)</f>
        <v>0</v>
      </c>
      <c r="H41" s="239"/>
      <c r="I41" s="239">
        <f>SUM(I42:I57)</f>
        <v>0</v>
      </c>
      <c r="J41" s="239"/>
      <c r="K41" s="239">
        <f>SUM(K42:K57)</f>
        <v>0</v>
      </c>
      <c r="L41" s="239"/>
      <c r="M41" s="239">
        <f>SUM(M42:M57)</f>
        <v>0</v>
      </c>
      <c r="N41" s="238"/>
      <c r="O41" s="238">
        <f>SUM(O42:O57)</f>
        <v>0</v>
      </c>
      <c r="P41" s="238"/>
      <c r="Q41" s="238">
        <f>SUM(Q42:Q57)</f>
        <v>0</v>
      </c>
      <c r="R41" s="239"/>
      <c r="S41" s="239"/>
      <c r="T41" s="240"/>
      <c r="U41" s="234"/>
      <c r="V41" s="234">
        <f>SUM(V42:V57)</f>
        <v>0</v>
      </c>
      <c r="W41" s="234"/>
      <c r="X41" s="234"/>
      <c r="Y41" s="234"/>
      <c r="AG41" t="s">
        <v>123</v>
      </c>
    </row>
    <row r="42" spans="1:60" ht="22.5" outlineLevel="1" x14ac:dyDescent="0.2">
      <c r="A42" s="242">
        <v>9</v>
      </c>
      <c r="B42" s="243" t="s">
        <v>173</v>
      </c>
      <c r="C42" s="261" t="s">
        <v>174</v>
      </c>
      <c r="D42" s="244" t="s">
        <v>126</v>
      </c>
      <c r="E42" s="245">
        <v>6</v>
      </c>
      <c r="F42" s="246"/>
      <c r="G42" s="247">
        <f>ROUND(E42*F42,2)</f>
        <v>0</v>
      </c>
      <c r="H42" s="246"/>
      <c r="I42" s="247">
        <f>ROUND(E42*H42,2)</f>
        <v>0</v>
      </c>
      <c r="J42" s="246"/>
      <c r="K42" s="247">
        <f>ROUND(E42*J42,2)</f>
        <v>0</v>
      </c>
      <c r="L42" s="247">
        <v>21</v>
      </c>
      <c r="M42" s="247">
        <f>G42*(1+L42/100)</f>
        <v>0</v>
      </c>
      <c r="N42" s="245">
        <v>0</v>
      </c>
      <c r="O42" s="245">
        <f>ROUND(E42*N42,2)</f>
        <v>0</v>
      </c>
      <c r="P42" s="245">
        <v>0</v>
      </c>
      <c r="Q42" s="245">
        <f>ROUND(E42*P42,2)</f>
        <v>0</v>
      </c>
      <c r="R42" s="247"/>
      <c r="S42" s="247" t="s">
        <v>152</v>
      </c>
      <c r="T42" s="248" t="s">
        <v>153</v>
      </c>
      <c r="U42" s="222">
        <v>0</v>
      </c>
      <c r="V42" s="222">
        <f>ROUND(E42*U42,2)</f>
        <v>0</v>
      </c>
      <c r="W42" s="222"/>
      <c r="X42" s="222" t="s">
        <v>130</v>
      </c>
      <c r="Y42" s="222" t="s">
        <v>131</v>
      </c>
      <c r="Z42" s="212"/>
      <c r="AA42" s="212"/>
      <c r="AB42" s="212"/>
      <c r="AC42" s="212"/>
      <c r="AD42" s="212"/>
      <c r="AE42" s="212"/>
      <c r="AF42" s="212"/>
      <c r="AG42" s="212" t="s">
        <v>132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2" x14ac:dyDescent="0.2">
      <c r="A43" s="219"/>
      <c r="B43" s="220"/>
      <c r="C43" s="264" t="s">
        <v>175</v>
      </c>
      <c r="D43" s="251"/>
      <c r="E43" s="251"/>
      <c r="F43" s="251"/>
      <c r="G43" s="251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155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65" t="s">
        <v>176</v>
      </c>
      <c r="D44" s="252"/>
      <c r="E44" s="252"/>
      <c r="F44" s="252"/>
      <c r="G44" s="25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155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65" t="s">
        <v>177</v>
      </c>
      <c r="D45" s="252"/>
      <c r="E45" s="252"/>
      <c r="F45" s="252"/>
      <c r="G45" s="25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155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3" x14ac:dyDescent="0.2">
      <c r="A46" s="219"/>
      <c r="B46" s="220"/>
      <c r="C46" s="265" t="s">
        <v>178</v>
      </c>
      <c r="D46" s="252"/>
      <c r="E46" s="252"/>
      <c r="F46" s="252"/>
      <c r="G46" s="25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155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3" x14ac:dyDescent="0.2">
      <c r="A47" s="219"/>
      <c r="B47" s="220"/>
      <c r="C47" s="266" t="s">
        <v>179</v>
      </c>
      <c r="D47" s="225"/>
      <c r="E47" s="226"/>
      <c r="F47" s="227"/>
      <c r="G47" s="227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155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19"/>
      <c r="B48" s="220"/>
      <c r="C48" s="265" t="s">
        <v>180</v>
      </c>
      <c r="D48" s="252"/>
      <c r="E48" s="252"/>
      <c r="F48" s="252"/>
      <c r="G48" s="25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155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3" x14ac:dyDescent="0.2">
      <c r="A49" s="219"/>
      <c r="B49" s="220"/>
      <c r="C49" s="265" t="s">
        <v>640</v>
      </c>
      <c r="D49" s="252"/>
      <c r="E49" s="252"/>
      <c r="F49" s="252"/>
      <c r="G49" s="25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155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49" t="str">
        <f>C49</f>
        <v>- Před realizaci záchytných a sanačních prací bude postup na místě schválen statikem, stávající stav nebylo možné ověřit. V prostoru se nachází objekt určený k demolici</v>
      </c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65" t="s">
        <v>181</v>
      </c>
      <c r="D50" s="252"/>
      <c r="E50" s="252"/>
      <c r="F50" s="252"/>
      <c r="G50" s="25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155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49" t="str">
        <f>C50</f>
        <v>- Při zjištění různého průběhu spodní stavby bude na místo přizván statik a následně odsouhlasen další postup</v>
      </c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19"/>
      <c r="B51" s="220"/>
      <c r="C51" s="265" t="s">
        <v>182</v>
      </c>
      <c r="D51" s="252"/>
      <c r="E51" s="252"/>
      <c r="F51" s="252"/>
      <c r="G51" s="25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155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49" t="str">
        <f>C51</f>
        <v>- V případě vzniku trhlin ve zdivu stávajícího objektu bude na místo přizván statik, jenž navrhne další postup sanačních prací</v>
      </c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63" t="s">
        <v>135</v>
      </c>
      <c r="D52" s="223"/>
      <c r="E52" s="224"/>
      <c r="F52" s="222"/>
      <c r="G52" s="222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136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19"/>
      <c r="B53" s="220"/>
      <c r="C53" s="263" t="s">
        <v>183</v>
      </c>
      <c r="D53" s="223"/>
      <c r="E53" s="224">
        <v>6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136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42">
        <v>10</v>
      </c>
      <c r="B54" s="243" t="s">
        <v>184</v>
      </c>
      <c r="C54" s="261" t="s">
        <v>185</v>
      </c>
      <c r="D54" s="244" t="s">
        <v>186</v>
      </c>
      <c r="E54" s="245">
        <v>60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5">
        <v>0</v>
      </c>
      <c r="O54" s="245">
        <f>ROUND(E54*N54,2)</f>
        <v>0</v>
      </c>
      <c r="P54" s="245">
        <v>0</v>
      </c>
      <c r="Q54" s="245">
        <f>ROUND(E54*P54,2)</f>
        <v>0</v>
      </c>
      <c r="R54" s="247"/>
      <c r="S54" s="247" t="s">
        <v>152</v>
      </c>
      <c r="T54" s="248" t="s">
        <v>153</v>
      </c>
      <c r="U54" s="222">
        <v>0</v>
      </c>
      <c r="V54" s="222">
        <f>ROUND(E54*U54,2)</f>
        <v>0</v>
      </c>
      <c r="W54" s="222"/>
      <c r="X54" s="222" t="s">
        <v>130</v>
      </c>
      <c r="Y54" s="222" t="s">
        <v>131</v>
      </c>
      <c r="Z54" s="212"/>
      <c r="AA54" s="212"/>
      <c r="AB54" s="212"/>
      <c r="AC54" s="212"/>
      <c r="AD54" s="212"/>
      <c r="AE54" s="212"/>
      <c r="AF54" s="212"/>
      <c r="AG54" s="212" t="s">
        <v>132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2" x14ac:dyDescent="0.2">
      <c r="A55" s="219"/>
      <c r="B55" s="220"/>
      <c r="C55" s="264" t="s">
        <v>187</v>
      </c>
      <c r="D55" s="251"/>
      <c r="E55" s="251"/>
      <c r="F55" s="251"/>
      <c r="G55" s="251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155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 x14ac:dyDescent="0.2">
      <c r="A56" s="219"/>
      <c r="B56" s="220"/>
      <c r="C56" s="263" t="s">
        <v>135</v>
      </c>
      <c r="D56" s="223"/>
      <c r="E56" s="224"/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136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63" t="s">
        <v>188</v>
      </c>
      <c r="D57" s="223"/>
      <c r="E57" s="224">
        <v>60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136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x14ac:dyDescent="0.2">
      <c r="A58" s="235" t="s">
        <v>122</v>
      </c>
      <c r="B58" s="236" t="s">
        <v>72</v>
      </c>
      <c r="C58" s="260" t="s">
        <v>73</v>
      </c>
      <c r="D58" s="237"/>
      <c r="E58" s="238"/>
      <c r="F58" s="239"/>
      <c r="G58" s="239">
        <f>SUMIF(AG59:AG61,"&lt;&gt;NOR",G59:G61)</f>
        <v>0</v>
      </c>
      <c r="H58" s="239"/>
      <c r="I58" s="239">
        <f>SUM(I59:I61)</f>
        <v>0</v>
      </c>
      <c r="J58" s="239"/>
      <c r="K58" s="239">
        <f>SUM(K59:K61)</f>
        <v>0</v>
      </c>
      <c r="L58" s="239"/>
      <c r="M58" s="239">
        <f>SUM(M59:M61)</f>
        <v>0</v>
      </c>
      <c r="N58" s="238"/>
      <c r="O58" s="238">
        <f>SUM(O59:O61)</f>
        <v>0</v>
      </c>
      <c r="P58" s="238"/>
      <c r="Q58" s="238">
        <f>SUM(Q59:Q61)</f>
        <v>0</v>
      </c>
      <c r="R58" s="239"/>
      <c r="S58" s="239"/>
      <c r="T58" s="240"/>
      <c r="U58" s="234"/>
      <c r="V58" s="234">
        <f>SUM(V59:V61)</f>
        <v>11.82</v>
      </c>
      <c r="W58" s="234"/>
      <c r="X58" s="234"/>
      <c r="Y58" s="234"/>
      <c r="AG58" t="s">
        <v>123</v>
      </c>
    </row>
    <row r="59" spans="1:60" ht="22.5" outlineLevel="1" x14ac:dyDescent="0.2">
      <c r="A59" s="242">
        <v>11</v>
      </c>
      <c r="B59" s="243" t="s">
        <v>189</v>
      </c>
      <c r="C59" s="261" t="s">
        <v>190</v>
      </c>
      <c r="D59" s="244" t="s">
        <v>186</v>
      </c>
      <c r="E59" s="245">
        <v>3</v>
      </c>
      <c r="F59" s="246"/>
      <c r="G59" s="247">
        <f>ROUND(E59*F59,2)</f>
        <v>0</v>
      </c>
      <c r="H59" s="246"/>
      <c r="I59" s="247">
        <f>ROUND(E59*H59,2)</f>
        <v>0</v>
      </c>
      <c r="J59" s="246"/>
      <c r="K59" s="247">
        <f>ROUND(E59*J59,2)</f>
        <v>0</v>
      </c>
      <c r="L59" s="247">
        <v>21</v>
      </c>
      <c r="M59" s="247">
        <f>G59*(1+L59/100)</f>
        <v>0</v>
      </c>
      <c r="N59" s="245">
        <v>0</v>
      </c>
      <c r="O59" s="245">
        <f>ROUND(E59*N59,2)</f>
        <v>0</v>
      </c>
      <c r="P59" s="245">
        <v>0</v>
      </c>
      <c r="Q59" s="245">
        <f>ROUND(E59*P59,2)</f>
        <v>0</v>
      </c>
      <c r="R59" s="247"/>
      <c r="S59" s="247" t="s">
        <v>152</v>
      </c>
      <c r="T59" s="248" t="s">
        <v>153</v>
      </c>
      <c r="U59" s="222">
        <v>3.94</v>
      </c>
      <c r="V59" s="222">
        <f>ROUND(E59*U59,2)</f>
        <v>11.82</v>
      </c>
      <c r="W59" s="222"/>
      <c r="X59" s="222" t="s">
        <v>130</v>
      </c>
      <c r="Y59" s="222" t="s">
        <v>131</v>
      </c>
      <c r="Z59" s="212"/>
      <c r="AA59" s="212"/>
      <c r="AB59" s="212"/>
      <c r="AC59" s="212"/>
      <c r="AD59" s="212"/>
      <c r="AE59" s="212"/>
      <c r="AF59" s="212"/>
      <c r="AG59" s="212" t="s">
        <v>132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2" x14ac:dyDescent="0.2">
      <c r="A60" s="219"/>
      <c r="B60" s="220"/>
      <c r="C60" s="263" t="s">
        <v>135</v>
      </c>
      <c r="D60" s="223"/>
      <c r="E60" s="224"/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136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3" x14ac:dyDescent="0.2">
      <c r="A61" s="219"/>
      <c r="B61" s="220"/>
      <c r="C61" s="263" t="s">
        <v>72</v>
      </c>
      <c r="D61" s="223"/>
      <c r="E61" s="224">
        <v>3</v>
      </c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136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x14ac:dyDescent="0.2">
      <c r="A62" s="235" t="s">
        <v>122</v>
      </c>
      <c r="B62" s="236" t="s">
        <v>74</v>
      </c>
      <c r="C62" s="260" t="s">
        <v>75</v>
      </c>
      <c r="D62" s="237"/>
      <c r="E62" s="238"/>
      <c r="F62" s="239"/>
      <c r="G62" s="239">
        <f>SUMIF(AG63:AG284,"&lt;&gt;NOR",G63:G284)</f>
        <v>0</v>
      </c>
      <c r="H62" s="239"/>
      <c r="I62" s="239">
        <f>SUM(I63:I284)</f>
        <v>0</v>
      </c>
      <c r="J62" s="239"/>
      <c r="K62" s="239">
        <f>SUM(K63:K284)</f>
        <v>0</v>
      </c>
      <c r="L62" s="239"/>
      <c r="M62" s="239">
        <f>SUM(M63:M284)</f>
        <v>0</v>
      </c>
      <c r="N62" s="238"/>
      <c r="O62" s="238">
        <f>SUM(O63:O284)</f>
        <v>0.49</v>
      </c>
      <c r="P62" s="238"/>
      <c r="Q62" s="238">
        <f>SUM(Q63:Q284)</f>
        <v>729.94999999999982</v>
      </c>
      <c r="R62" s="239"/>
      <c r="S62" s="239"/>
      <c r="T62" s="240"/>
      <c r="U62" s="234"/>
      <c r="V62" s="234">
        <f>SUM(V63:V284)</f>
        <v>1347.1999999999998</v>
      </c>
      <c r="W62" s="234"/>
      <c r="X62" s="234"/>
      <c r="Y62" s="234"/>
      <c r="AG62" t="s">
        <v>123</v>
      </c>
    </row>
    <row r="63" spans="1:60" ht="22.5" outlineLevel="1" x14ac:dyDescent="0.2">
      <c r="A63" s="253">
        <v>12</v>
      </c>
      <c r="B63" s="254" t="s">
        <v>191</v>
      </c>
      <c r="C63" s="267" t="s">
        <v>192</v>
      </c>
      <c r="D63" s="255" t="s">
        <v>193</v>
      </c>
      <c r="E63" s="256">
        <v>1</v>
      </c>
      <c r="F63" s="257"/>
      <c r="G63" s="258">
        <f>ROUND(E63*F63,2)</f>
        <v>0</v>
      </c>
      <c r="H63" s="257"/>
      <c r="I63" s="258">
        <f>ROUND(E63*H63,2)</f>
        <v>0</v>
      </c>
      <c r="J63" s="257"/>
      <c r="K63" s="258">
        <f>ROUND(E63*J63,2)</f>
        <v>0</v>
      </c>
      <c r="L63" s="258">
        <v>21</v>
      </c>
      <c r="M63" s="258">
        <f>G63*(1+L63/100)</f>
        <v>0</v>
      </c>
      <c r="N63" s="256">
        <v>0</v>
      </c>
      <c r="O63" s="256">
        <f>ROUND(E63*N63,2)</f>
        <v>0</v>
      </c>
      <c r="P63" s="256">
        <v>0</v>
      </c>
      <c r="Q63" s="256">
        <f>ROUND(E63*P63,2)</f>
        <v>0</v>
      </c>
      <c r="R63" s="258"/>
      <c r="S63" s="258" t="s">
        <v>152</v>
      </c>
      <c r="T63" s="259" t="s">
        <v>153</v>
      </c>
      <c r="U63" s="222">
        <v>1</v>
      </c>
      <c r="V63" s="222">
        <f>ROUND(E63*U63,2)</f>
        <v>1</v>
      </c>
      <c r="W63" s="222"/>
      <c r="X63" s="222" t="s">
        <v>130</v>
      </c>
      <c r="Y63" s="222" t="s">
        <v>131</v>
      </c>
      <c r="Z63" s="212"/>
      <c r="AA63" s="212"/>
      <c r="AB63" s="212"/>
      <c r="AC63" s="212"/>
      <c r="AD63" s="212"/>
      <c r="AE63" s="212"/>
      <c r="AF63" s="212"/>
      <c r="AG63" s="212" t="s">
        <v>132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ht="22.5" outlineLevel="1" x14ac:dyDescent="0.2">
      <c r="A64" s="253">
        <v>13</v>
      </c>
      <c r="B64" s="254" t="s">
        <v>194</v>
      </c>
      <c r="C64" s="267" t="s">
        <v>195</v>
      </c>
      <c r="D64" s="255" t="s">
        <v>196</v>
      </c>
      <c r="E64" s="256">
        <v>1</v>
      </c>
      <c r="F64" s="257"/>
      <c r="G64" s="258">
        <f>ROUND(E64*F64,2)</f>
        <v>0</v>
      </c>
      <c r="H64" s="257"/>
      <c r="I64" s="258">
        <f>ROUND(E64*H64,2)</f>
        <v>0</v>
      </c>
      <c r="J64" s="257"/>
      <c r="K64" s="258">
        <f>ROUND(E64*J64,2)</f>
        <v>0</v>
      </c>
      <c r="L64" s="258">
        <v>21</v>
      </c>
      <c r="M64" s="258">
        <f>G64*(1+L64/100)</f>
        <v>0</v>
      </c>
      <c r="N64" s="256">
        <v>0</v>
      </c>
      <c r="O64" s="256">
        <f>ROUND(E64*N64,2)</f>
        <v>0</v>
      </c>
      <c r="P64" s="256">
        <v>0</v>
      </c>
      <c r="Q64" s="256">
        <f>ROUND(E64*P64,2)</f>
        <v>0</v>
      </c>
      <c r="R64" s="258"/>
      <c r="S64" s="258" t="s">
        <v>152</v>
      </c>
      <c r="T64" s="259" t="s">
        <v>153</v>
      </c>
      <c r="U64" s="222">
        <v>0</v>
      </c>
      <c r="V64" s="222">
        <f>ROUND(E64*U64,2)</f>
        <v>0</v>
      </c>
      <c r="W64" s="222"/>
      <c r="X64" s="222" t="s">
        <v>130</v>
      </c>
      <c r="Y64" s="222" t="s">
        <v>131</v>
      </c>
      <c r="Z64" s="212"/>
      <c r="AA64" s="212"/>
      <c r="AB64" s="212"/>
      <c r="AC64" s="212"/>
      <c r="AD64" s="212"/>
      <c r="AE64" s="212"/>
      <c r="AF64" s="212"/>
      <c r="AG64" s="212" t="s">
        <v>132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ht="22.5" outlineLevel="1" x14ac:dyDescent="0.2">
      <c r="A65" s="253">
        <v>14</v>
      </c>
      <c r="B65" s="254" t="s">
        <v>197</v>
      </c>
      <c r="C65" s="267" t="s">
        <v>198</v>
      </c>
      <c r="D65" s="255" t="s">
        <v>193</v>
      </c>
      <c r="E65" s="256">
        <v>1</v>
      </c>
      <c r="F65" s="257"/>
      <c r="G65" s="258">
        <f>ROUND(E65*F65,2)</f>
        <v>0</v>
      </c>
      <c r="H65" s="257"/>
      <c r="I65" s="258">
        <f>ROUND(E65*H65,2)</f>
        <v>0</v>
      </c>
      <c r="J65" s="257"/>
      <c r="K65" s="258">
        <f>ROUND(E65*J65,2)</f>
        <v>0</v>
      </c>
      <c r="L65" s="258">
        <v>21</v>
      </c>
      <c r="M65" s="258">
        <f>G65*(1+L65/100)</f>
        <v>0</v>
      </c>
      <c r="N65" s="256">
        <v>0</v>
      </c>
      <c r="O65" s="256">
        <f>ROUND(E65*N65,2)</f>
        <v>0</v>
      </c>
      <c r="P65" s="256">
        <v>0</v>
      </c>
      <c r="Q65" s="256">
        <f>ROUND(E65*P65,2)</f>
        <v>0</v>
      </c>
      <c r="R65" s="258"/>
      <c r="S65" s="258" t="s">
        <v>152</v>
      </c>
      <c r="T65" s="259" t="s">
        <v>153</v>
      </c>
      <c r="U65" s="222">
        <v>0</v>
      </c>
      <c r="V65" s="222">
        <f>ROUND(E65*U65,2)</f>
        <v>0</v>
      </c>
      <c r="W65" s="222"/>
      <c r="X65" s="222" t="s">
        <v>130</v>
      </c>
      <c r="Y65" s="222" t="s">
        <v>131</v>
      </c>
      <c r="Z65" s="212"/>
      <c r="AA65" s="212"/>
      <c r="AB65" s="212"/>
      <c r="AC65" s="212"/>
      <c r="AD65" s="212"/>
      <c r="AE65" s="212"/>
      <c r="AF65" s="212"/>
      <c r="AG65" s="212" t="s">
        <v>132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1" x14ac:dyDescent="0.2">
      <c r="A66" s="253">
        <v>15</v>
      </c>
      <c r="B66" s="254" t="s">
        <v>199</v>
      </c>
      <c r="C66" s="267" t="s">
        <v>200</v>
      </c>
      <c r="D66" s="255" t="s">
        <v>193</v>
      </c>
      <c r="E66" s="256">
        <v>1</v>
      </c>
      <c r="F66" s="257"/>
      <c r="G66" s="258">
        <f>ROUND(E66*F66,2)</f>
        <v>0</v>
      </c>
      <c r="H66" s="257"/>
      <c r="I66" s="258">
        <f>ROUND(E66*H66,2)</f>
        <v>0</v>
      </c>
      <c r="J66" s="257"/>
      <c r="K66" s="258">
        <f>ROUND(E66*J66,2)</f>
        <v>0</v>
      </c>
      <c r="L66" s="258">
        <v>21</v>
      </c>
      <c r="M66" s="258">
        <f>G66*(1+L66/100)</f>
        <v>0</v>
      </c>
      <c r="N66" s="256">
        <v>0</v>
      </c>
      <c r="O66" s="256">
        <f>ROUND(E66*N66,2)</f>
        <v>0</v>
      </c>
      <c r="P66" s="256">
        <v>0</v>
      </c>
      <c r="Q66" s="256">
        <f>ROUND(E66*P66,2)</f>
        <v>0</v>
      </c>
      <c r="R66" s="258"/>
      <c r="S66" s="258" t="s">
        <v>152</v>
      </c>
      <c r="T66" s="259" t="s">
        <v>153</v>
      </c>
      <c r="U66" s="222">
        <v>0</v>
      </c>
      <c r="V66" s="222">
        <f>ROUND(E66*U66,2)</f>
        <v>0</v>
      </c>
      <c r="W66" s="222"/>
      <c r="X66" s="222" t="s">
        <v>130</v>
      </c>
      <c r="Y66" s="222" t="s">
        <v>131</v>
      </c>
      <c r="Z66" s="212"/>
      <c r="AA66" s="212"/>
      <c r="AB66" s="212"/>
      <c r="AC66" s="212"/>
      <c r="AD66" s="212"/>
      <c r="AE66" s="212"/>
      <c r="AF66" s="212"/>
      <c r="AG66" s="212" t="s">
        <v>132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ht="22.5" outlineLevel="1" x14ac:dyDescent="0.2">
      <c r="A67" s="253">
        <v>16</v>
      </c>
      <c r="B67" s="254" t="s">
        <v>201</v>
      </c>
      <c r="C67" s="267" t="s">
        <v>202</v>
      </c>
      <c r="D67" s="255" t="s">
        <v>193</v>
      </c>
      <c r="E67" s="256">
        <v>1</v>
      </c>
      <c r="F67" s="257"/>
      <c r="G67" s="258">
        <f>ROUND(E67*F67,2)</f>
        <v>0</v>
      </c>
      <c r="H67" s="257"/>
      <c r="I67" s="258">
        <f>ROUND(E67*H67,2)</f>
        <v>0</v>
      </c>
      <c r="J67" s="257"/>
      <c r="K67" s="258">
        <f>ROUND(E67*J67,2)</f>
        <v>0</v>
      </c>
      <c r="L67" s="258">
        <v>21</v>
      </c>
      <c r="M67" s="258">
        <f>G67*(1+L67/100)</f>
        <v>0</v>
      </c>
      <c r="N67" s="256">
        <v>0</v>
      </c>
      <c r="O67" s="256">
        <f>ROUND(E67*N67,2)</f>
        <v>0</v>
      </c>
      <c r="P67" s="256">
        <v>0</v>
      </c>
      <c r="Q67" s="256">
        <f>ROUND(E67*P67,2)</f>
        <v>0</v>
      </c>
      <c r="R67" s="258"/>
      <c r="S67" s="258" t="s">
        <v>152</v>
      </c>
      <c r="T67" s="259" t="s">
        <v>153</v>
      </c>
      <c r="U67" s="222">
        <v>0</v>
      </c>
      <c r="V67" s="222">
        <f>ROUND(E67*U67,2)</f>
        <v>0</v>
      </c>
      <c r="W67" s="222"/>
      <c r="X67" s="222" t="s">
        <v>130</v>
      </c>
      <c r="Y67" s="222" t="s">
        <v>131</v>
      </c>
      <c r="Z67" s="212"/>
      <c r="AA67" s="212"/>
      <c r="AB67" s="212"/>
      <c r="AC67" s="212"/>
      <c r="AD67" s="212"/>
      <c r="AE67" s="212"/>
      <c r="AF67" s="212"/>
      <c r="AG67" s="212" t="s">
        <v>132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53">
        <v>17</v>
      </c>
      <c r="B68" s="254" t="s">
        <v>203</v>
      </c>
      <c r="C68" s="267" t="s">
        <v>204</v>
      </c>
      <c r="D68" s="255" t="s">
        <v>193</v>
      </c>
      <c r="E68" s="256">
        <v>1</v>
      </c>
      <c r="F68" s="257"/>
      <c r="G68" s="258">
        <f>ROUND(E68*F68,2)</f>
        <v>0</v>
      </c>
      <c r="H68" s="257"/>
      <c r="I68" s="258">
        <f>ROUND(E68*H68,2)</f>
        <v>0</v>
      </c>
      <c r="J68" s="257"/>
      <c r="K68" s="258">
        <f>ROUND(E68*J68,2)</f>
        <v>0</v>
      </c>
      <c r="L68" s="258">
        <v>21</v>
      </c>
      <c r="M68" s="258">
        <f>G68*(1+L68/100)</f>
        <v>0</v>
      </c>
      <c r="N68" s="256">
        <v>0</v>
      </c>
      <c r="O68" s="256">
        <f>ROUND(E68*N68,2)</f>
        <v>0</v>
      </c>
      <c r="P68" s="256">
        <v>0</v>
      </c>
      <c r="Q68" s="256">
        <f>ROUND(E68*P68,2)</f>
        <v>0</v>
      </c>
      <c r="R68" s="258"/>
      <c r="S68" s="258" t="s">
        <v>152</v>
      </c>
      <c r="T68" s="259" t="s">
        <v>153</v>
      </c>
      <c r="U68" s="222">
        <v>0</v>
      </c>
      <c r="V68" s="222">
        <f>ROUND(E68*U68,2)</f>
        <v>0</v>
      </c>
      <c r="W68" s="222"/>
      <c r="X68" s="222" t="s">
        <v>130</v>
      </c>
      <c r="Y68" s="222" t="s">
        <v>131</v>
      </c>
      <c r="Z68" s="212"/>
      <c r="AA68" s="212"/>
      <c r="AB68" s="212"/>
      <c r="AC68" s="212"/>
      <c r="AD68" s="212"/>
      <c r="AE68" s="212"/>
      <c r="AF68" s="212"/>
      <c r="AG68" s="212" t="s">
        <v>132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 x14ac:dyDescent="0.2">
      <c r="A69" s="253">
        <v>18</v>
      </c>
      <c r="B69" s="254" t="s">
        <v>205</v>
      </c>
      <c r="C69" s="267" t="s">
        <v>206</v>
      </c>
      <c r="D69" s="255" t="s">
        <v>193</v>
      </c>
      <c r="E69" s="256">
        <v>1</v>
      </c>
      <c r="F69" s="257"/>
      <c r="G69" s="258">
        <f>ROUND(E69*F69,2)</f>
        <v>0</v>
      </c>
      <c r="H69" s="257"/>
      <c r="I69" s="258">
        <f>ROUND(E69*H69,2)</f>
        <v>0</v>
      </c>
      <c r="J69" s="257"/>
      <c r="K69" s="258">
        <f>ROUND(E69*J69,2)</f>
        <v>0</v>
      </c>
      <c r="L69" s="258">
        <v>21</v>
      </c>
      <c r="M69" s="258">
        <f>G69*(1+L69/100)</f>
        <v>0</v>
      </c>
      <c r="N69" s="256">
        <v>0</v>
      </c>
      <c r="O69" s="256">
        <f>ROUND(E69*N69,2)</f>
        <v>0</v>
      </c>
      <c r="P69" s="256">
        <v>0</v>
      </c>
      <c r="Q69" s="256">
        <f>ROUND(E69*P69,2)</f>
        <v>0</v>
      </c>
      <c r="R69" s="258"/>
      <c r="S69" s="258" t="s">
        <v>152</v>
      </c>
      <c r="T69" s="259" t="s">
        <v>153</v>
      </c>
      <c r="U69" s="222">
        <v>0</v>
      </c>
      <c r="V69" s="222">
        <f>ROUND(E69*U69,2)</f>
        <v>0</v>
      </c>
      <c r="W69" s="222"/>
      <c r="X69" s="222" t="s">
        <v>130</v>
      </c>
      <c r="Y69" s="222" t="s">
        <v>131</v>
      </c>
      <c r="Z69" s="212"/>
      <c r="AA69" s="212"/>
      <c r="AB69" s="212"/>
      <c r="AC69" s="212"/>
      <c r="AD69" s="212"/>
      <c r="AE69" s="212"/>
      <c r="AF69" s="212"/>
      <c r="AG69" s="212" t="s">
        <v>132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42">
        <v>19</v>
      </c>
      <c r="B70" s="243" t="s">
        <v>207</v>
      </c>
      <c r="C70" s="261" t="s">
        <v>208</v>
      </c>
      <c r="D70" s="244" t="s">
        <v>209</v>
      </c>
      <c r="E70" s="245">
        <v>4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5">
        <v>0</v>
      </c>
      <c r="O70" s="245">
        <f>ROUND(E70*N70,2)</f>
        <v>0</v>
      </c>
      <c r="P70" s="245">
        <v>0</v>
      </c>
      <c r="Q70" s="245">
        <f>ROUND(E70*P70,2)</f>
        <v>0</v>
      </c>
      <c r="R70" s="247" t="s">
        <v>210</v>
      </c>
      <c r="S70" s="247" t="s">
        <v>128</v>
      </c>
      <c r="T70" s="248" t="s">
        <v>129</v>
      </c>
      <c r="U70" s="222">
        <v>0.34</v>
      </c>
      <c r="V70" s="222">
        <f>ROUND(E70*U70,2)</f>
        <v>1.36</v>
      </c>
      <c r="W70" s="222"/>
      <c r="X70" s="222" t="s">
        <v>130</v>
      </c>
      <c r="Y70" s="222" t="s">
        <v>131</v>
      </c>
      <c r="Z70" s="212"/>
      <c r="AA70" s="212"/>
      <c r="AB70" s="212"/>
      <c r="AC70" s="212"/>
      <c r="AD70" s="212"/>
      <c r="AE70" s="212"/>
      <c r="AF70" s="212"/>
      <c r="AG70" s="212" t="s">
        <v>132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62" t="s">
        <v>211</v>
      </c>
      <c r="D71" s="250"/>
      <c r="E71" s="250"/>
      <c r="F71" s="250"/>
      <c r="G71" s="250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134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">
      <c r="A72" s="219"/>
      <c r="B72" s="220"/>
      <c r="C72" s="263" t="s">
        <v>135</v>
      </c>
      <c r="D72" s="223"/>
      <c r="E72" s="224"/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136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63" t="s">
        <v>212</v>
      </c>
      <c r="D73" s="223"/>
      <c r="E73" s="224">
        <v>4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136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42">
        <v>20</v>
      </c>
      <c r="B74" s="243" t="s">
        <v>213</v>
      </c>
      <c r="C74" s="261" t="s">
        <v>214</v>
      </c>
      <c r="D74" s="244" t="s">
        <v>186</v>
      </c>
      <c r="E74" s="245">
        <v>19.04</v>
      </c>
      <c r="F74" s="246"/>
      <c r="G74" s="247">
        <f>ROUND(E74*F74,2)</f>
        <v>0</v>
      </c>
      <c r="H74" s="246"/>
      <c r="I74" s="247">
        <f>ROUND(E74*H74,2)</f>
        <v>0</v>
      </c>
      <c r="J74" s="246"/>
      <c r="K74" s="247">
        <f>ROUND(E74*J74,2)</f>
        <v>0</v>
      </c>
      <c r="L74" s="247">
        <v>21</v>
      </c>
      <c r="M74" s="247">
        <f>G74*(1+L74/100)</f>
        <v>0</v>
      </c>
      <c r="N74" s="245">
        <v>8.3000000000000001E-4</v>
      </c>
      <c r="O74" s="245">
        <f>ROUND(E74*N74,2)</f>
        <v>0.02</v>
      </c>
      <c r="P74" s="245">
        <v>5.1999999999999998E-2</v>
      </c>
      <c r="Q74" s="245">
        <f>ROUND(E74*P74,2)</f>
        <v>0.99</v>
      </c>
      <c r="R74" s="247" t="s">
        <v>210</v>
      </c>
      <c r="S74" s="247" t="s">
        <v>128</v>
      </c>
      <c r="T74" s="248" t="s">
        <v>129</v>
      </c>
      <c r="U74" s="222">
        <v>0.26</v>
      </c>
      <c r="V74" s="222">
        <f>ROUND(E74*U74,2)</f>
        <v>4.95</v>
      </c>
      <c r="W74" s="222"/>
      <c r="X74" s="222" t="s">
        <v>130</v>
      </c>
      <c r="Y74" s="222" t="s">
        <v>131</v>
      </c>
      <c r="Z74" s="212"/>
      <c r="AA74" s="212"/>
      <c r="AB74" s="212"/>
      <c r="AC74" s="212"/>
      <c r="AD74" s="212"/>
      <c r="AE74" s="212"/>
      <c r="AF74" s="212"/>
      <c r="AG74" s="212" t="s">
        <v>132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62" t="s">
        <v>215</v>
      </c>
      <c r="D75" s="250"/>
      <c r="E75" s="250"/>
      <c r="F75" s="250"/>
      <c r="G75" s="250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134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19"/>
      <c r="B76" s="220"/>
      <c r="C76" s="263" t="s">
        <v>135</v>
      </c>
      <c r="D76" s="223"/>
      <c r="E76" s="224"/>
      <c r="F76" s="222"/>
      <c r="G76" s="222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136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">
      <c r="A77" s="219"/>
      <c r="B77" s="220"/>
      <c r="C77" s="263" t="s">
        <v>216</v>
      </c>
      <c r="D77" s="223"/>
      <c r="E77" s="224">
        <v>19.04</v>
      </c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136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42">
        <v>21</v>
      </c>
      <c r="B78" s="243" t="s">
        <v>217</v>
      </c>
      <c r="C78" s="261" t="s">
        <v>218</v>
      </c>
      <c r="D78" s="244" t="s">
        <v>209</v>
      </c>
      <c r="E78" s="245">
        <v>194</v>
      </c>
      <c r="F78" s="246"/>
      <c r="G78" s="247">
        <f>ROUND(E78*F78,2)</f>
        <v>0</v>
      </c>
      <c r="H78" s="246"/>
      <c r="I78" s="247">
        <f>ROUND(E78*H78,2)</f>
        <v>0</v>
      </c>
      <c r="J78" s="246"/>
      <c r="K78" s="247">
        <f>ROUND(E78*J78,2)</f>
        <v>0</v>
      </c>
      <c r="L78" s="247">
        <v>21</v>
      </c>
      <c r="M78" s="247">
        <f>G78*(1+L78/100)</f>
        <v>0</v>
      </c>
      <c r="N78" s="245">
        <v>0</v>
      </c>
      <c r="O78" s="245">
        <f>ROUND(E78*N78,2)</f>
        <v>0</v>
      </c>
      <c r="P78" s="245">
        <v>0</v>
      </c>
      <c r="Q78" s="245">
        <f>ROUND(E78*P78,2)</f>
        <v>0</v>
      </c>
      <c r="R78" s="247" t="s">
        <v>210</v>
      </c>
      <c r="S78" s="247" t="s">
        <v>128</v>
      </c>
      <c r="T78" s="248" t="s">
        <v>129</v>
      </c>
      <c r="U78" s="222">
        <v>0.03</v>
      </c>
      <c r="V78" s="222">
        <f>ROUND(E78*U78,2)</f>
        <v>5.82</v>
      </c>
      <c r="W78" s="222"/>
      <c r="X78" s="222" t="s">
        <v>130</v>
      </c>
      <c r="Y78" s="222" t="s">
        <v>131</v>
      </c>
      <c r="Z78" s="212"/>
      <c r="AA78" s="212"/>
      <c r="AB78" s="212"/>
      <c r="AC78" s="212"/>
      <c r="AD78" s="212"/>
      <c r="AE78" s="212"/>
      <c r="AF78" s="212"/>
      <c r="AG78" s="212" t="s">
        <v>132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62" t="s">
        <v>211</v>
      </c>
      <c r="D79" s="250"/>
      <c r="E79" s="250"/>
      <c r="F79" s="250"/>
      <c r="G79" s="250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134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63" t="s">
        <v>135</v>
      </c>
      <c r="D80" s="223"/>
      <c r="E80" s="224"/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136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19"/>
      <c r="B81" s="220"/>
      <c r="C81" s="263" t="s">
        <v>219</v>
      </c>
      <c r="D81" s="223"/>
      <c r="E81" s="224">
        <v>72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136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2">
      <c r="A82" s="219"/>
      <c r="B82" s="220"/>
      <c r="C82" s="263" t="s">
        <v>220</v>
      </c>
      <c r="D82" s="223"/>
      <c r="E82" s="224">
        <v>4</v>
      </c>
      <c r="F82" s="222"/>
      <c r="G82" s="222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136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19"/>
      <c r="B83" s="220"/>
      <c r="C83" s="263" t="s">
        <v>221</v>
      </c>
      <c r="D83" s="223"/>
      <c r="E83" s="224">
        <v>16</v>
      </c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136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63" t="s">
        <v>222</v>
      </c>
      <c r="D84" s="223"/>
      <c r="E84" s="224">
        <v>8</v>
      </c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136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63" t="s">
        <v>223</v>
      </c>
      <c r="D85" s="223"/>
      <c r="E85" s="224">
        <v>24</v>
      </c>
      <c r="F85" s="222"/>
      <c r="G85" s="222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136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2">
      <c r="A86" s="219"/>
      <c r="B86" s="220"/>
      <c r="C86" s="263" t="s">
        <v>224</v>
      </c>
      <c r="D86" s="223"/>
      <c r="E86" s="224">
        <v>52</v>
      </c>
      <c r="F86" s="222"/>
      <c r="G86" s="222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136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63" t="s">
        <v>222</v>
      </c>
      <c r="D87" s="223"/>
      <c r="E87" s="224">
        <v>8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136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63" t="s">
        <v>225</v>
      </c>
      <c r="D88" s="223"/>
      <c r="E88" s="224">
        <v>10</v>
      </c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136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42">
        <v>22</v>
      </c>
      <c r="B89" s="243" t="s">
        <v>226</v>
      </c>
      <c r="C89" s="261" t="s">
        <v>227</v>
      </c>
      <c r="D89" s="244" t="s">
        <v>186</v>
      </c>
      <c r="E89" s="245">
        <v>4.9000000000000004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5">
        <v>2.1900000000000001E-3</v>
      </c>
      <c r="O89" s="245">
        <f>ROUND(E89*N89,2)</f>
        <v>0.01</v>
      </c>
      <c r="P89" s="245">
        <v>7.4999999999999997E-2</v>
      </c>
      <c r="Q89" s="245">
        <f>ROUND(E89*P89,2)</f>
        <v>0.37</v>
      </c>
      <c r="R89" s="247" t="s">
        <v>210</v>
      </c>
      <c r="S89" s="247" t="s">
        <v>128</v>
      </c>
      <c r="T89" s="248" t="s">
        <v>129</v>
      </c>
      <c r="U89" s="222">
        <v>0.96</v>
      </c>
      <c r="V89" s="222">
        <f>ROUND(E89*U89,2)</f>
        <v>4.7</v>
      </c>
      <c r="W89" s="222"/>
      <c r="X89" s="222" t="s">
        <v>130</v>
      </c>
      <c r="Y89" s="222" t="s">
        <v>131</v>
      </c>
      <c r="Z89" s="212"/>
      <c r="AA89" s="212"/>
      <c r="AB89" s="212"/>
      <c r="AC89" s="212"/>
      <c r="AD89" s="212"/>
      <c r="AE89" s="212"/>
      <c r="AF89" s="212"/>
      <c r="AG89" s="212" t="s">
        <v>132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19"/>
      <c r="B90" s="220"/>
      <c r="C90" s="262" t="s">
        <v>215</v>
      </c>
      <c r="D90" s="250"/>
      <c r="E90" s="250"/>
      <c r="F90" s="250"/>
      <c r="G90" s="250"/>
      <c r="H90" s="222"/>
      <c r="I90" s="222"/>
      <c r="J90" s="222"/>
      <c r="K90" s="222"/>
      <c r="L90" s="222"/>
      <c r="M90" s="222"/>
      <c r="N90" s="221"/>
      <c r="O90" s="221"/>
      <c r="P90" s="221"/>
      <c r="Q90" s="221"/>
      <c r="R90" s="222"/>
      <c r="S90" s="222"/>
      <c r="T90" s="222"/>
      <c r="U90" s="222"/>
      <c r="V90" s="222"/>
      <c r="W90" s="222"/>
      <c r="X90" s="222"/>
      <c r="Y90" s="222"/>
      <c r="Z90" s="212"/>
      <c r="AA90" s="212"/>
      <c r="AB90" s="212"/>
      <c r="AC90" s="212"/>
      <c r="AD90" s="212"/>
      <c r="AE90" s="212"/>
      <c r="AF90" s="212"/>
      <c r="AG90" s="212" t="s">
        <v>134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63" t="s">
        <v>135</v>
      </c>
      <c r="D91" s="223"/>
      <c r="E91" s="224"/>
      <c r="F91" s="222"/>
      <c r="G91" s="222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136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3" x14ac:dyDescent="0.2">
      <c r="A92" s="219"/>
      <c r="B92" s="220"/>
      <c r="C92" s="263" t="s">
        <v>228</v>
      </c>
      <c r="D92" s="223"/>
      <c r="E92" s="224">
        <v>4.0999999999999996</v>
      </c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136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63" t="s">
        <v>229</v>
      </c>
      <c r="D93" s="223"/>
      <c r="E93" s="224">
        <v>0.8</v>
      </c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136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42">
        <v>23</v>
      </c>
      <c r="B94" s="243" t="s">
        <v>230</v>
      </c>
      <c r="C94" s="261" t="s">
        <v>231</v>
      </c>
      <c r="D94" s="244" t="s">
        <v>186</v>
      </c>
      <c r="E94" s="245">
        <v>11.42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1E-3</v>
      </c>
      <c r="O94" s="245">
        <f>ROUND(E94*N94,2)</f>
        <v>0.01</v>
      </c>
      <c r="P94" s="245">
        <v>6.2E-2</v>
      </c>
      <c r="Q94" s="245">
        <f>ROUND(E94*P94,2)</f>
        <v>0.71</v>
      </c>
      <c r="R94" s="247" t="s">
        <v>210</v>
      </c>
      <c r="S94" s="247" t="s">
        <v>128</v>
      </c>
      <c r="T94" s="248" t="s">
        <v>129</v>
      </c>
      <c r="U94" s="222">
        <v>0.61</v>
      </c>
      <c r="V94" s="222">
        <f>ROUND(E94*U94,2)</f>
        <v>6.97</v>
      </c>
      <c r="W94" s="222"/>
      <c r="X94" s="222" t="s">
        <v>130</v>
      </c>
      <c r="Y94" s="222" t="s">
        <v>131</v>
      </c>
      <c r="Z94" s="212"/>
      <c r="AA94" s="212"/>
      <c r="AB94" s="212"/>
      <c r="AC94" s="212"/>
      <c r="AD94" s="212"/>
      <c r="AE94" s="212"/>
      <c r="AF94" s="212"/>
      <c r="AG94" s="212" t="s">
        <v>132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62" t="s">
        <v>215</v>
      </c>
      <c r="D95" s="250"/>
      <c r="E95" s="250"/>
      <c r="F95" s="250"/>
      <c r="G95" s="250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134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19"/>
      <c r="B96" s="220"/>
      <c r="C96" s="263" t="s">
        <v>135</v>
      </c>
      <c r="D96" s="223"/>
      <c r="E96" s="224"/>
      <c r="F96" s="222"/>
      <c r="G96" s="222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136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3" x14ac:dyDescent="0.2">
      <c r="A97" s="219"/>
      <c r="B97" s="220"/>
      <c r="C97" s="263" t="s">
        <v>232</v>
      </c>
      <c r="D97" s="223"/>
      <c r="E97" s="224">
        <v>6.4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136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2">
      <c r="A98" s="219"/>
      <c r="B98" s="220"/>
      <c r="C98" s="263" t="s">
        <v>233</v>
      </c>
      <c r="D98" s="223"/>
      <c r="E98" s="224">
        <v>3.4</v>
      </c>
      <c r="F98" s="222"/>
      <c r="G98" s="222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136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63" t="s">
        <v>234</v>
      </c>
      <c r="D99" s="223"/>
      <c r="E99" s="224">
        <v>1.62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136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42">
        <v>24</v>
      </c>
      <c r="B100" s="243" t="s">
        <v>235</v>
      </c>
      <c r="C100" s="261" t="s">
        <v>236</v>
      </c>
      <c r="D100" s="244" t="s">
        <v>186</v>
      </c>
      <c r="E100" s="245">
        <v>33.799999999999997</v>
      </c>
      <c r="F100" s="246"/>
      <c r="G100" s="247">
        <f>ROUND(E100*F100,2)</f>
        <v>0</v>
      </c>
      <c r="H100" s="246"/>
      <c r="I100" s="247">
        <f>ROUND(E100*H100,2)</f>
        <v>0</v>
      </c>
      <c r="J100" s="246"/>
      <c r="K100" s="247">
        <f>ROUND(E100*J100,2)</f>
        <v>0</v>
      </c>
      <c r="L100" s="247">
        <v>21</v>
      </c>
      <c r="M100" s="247">
        <f>G100*(1+L100/100)</f>
        <v>0</v>
      </c>
      <c r="N100" s="245">
        <v>9.2000000000000003E-4</v>
      </c>
      <c r="O100" s="245">
        <f>ROUND(E100*N100,2)</f>
        <v>0.03</v>
      </c>
      <c r="P100" s="245">
        <v>5.3999999999999999E-2</v>
      </c>
      <c r="Q100" s="245">
        <f>ROUND(E100*P100,2)</f>
        <v>1.83</v>
      </c>
      <c r="R100" s="247" t="s">
        <v>210</v>
      </c>
      <c r="S100" s="247" t="s">
        <v>128</v>
      </c>
      <c r="T100" s="248" t="s">
        <v>129</v>
      </c>
      <c r="U100" s="222">
        <v>0.47</v>
      </c>
      <c r="V100" s="222">
        <f>ROUND(E100*U100,2)</f>
        <v>15.89</v>
      </c>
      <c r="W100" s="222"/>
      <c r="X100" s="222" t="s">
        <v>130</v>
      </c>
      <c r="Y100" s="222" t="s">
        <v>131</v>
      </c>
      <c r="Z100" s="212"/>
      <c r="AA100" s="212"/>
      <c r="AB100" s="212"/>
      <c r="AC100" s="212"/>
      <c r="AD100" s="212"/>
      <c r="AE100" s="212"/>
      <c r="AF100" s="212"/>
      <c r="AG100" s="212" t="s">
        <v>132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62" t="s">
        <v>215</v>
      </c>
      <c r="D101" s="250"/>
      <c r="E101" s="250"/>
      <c r="F101" s="250"/>
      <c r="G101" s="250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134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63" t="s">
        <v>135</v>
      </c>
      <c r="D102" s="223"/>
      <c r="E102" s="224"/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136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63" t="s">
        <v>237</v>
      </c>
      <c r="D103" s="223"/>
      <c r="E103" s="224">
        <v>19.600000000000001</v>
      </c>
      <c r="F103" s="222"/>
      <c r="G103" s="22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136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63" t="s">
        <v>238</v>
      </c>
      <c r="D104" s="223"/>
      <c r="E104" s="224">
        <v>14.2</v>
      </c>
      <c r="F104" s="222"/>
      <c r="G104" s="22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136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42">
        <v>25</v>
      </c>
      <c r="B105" s="243" t="s">
        <v>239</v>
      </c>
      <c r="C105" s="261" t="s">
        <v>240</v>
      </c>
      <c r="D105" s="244" t="s">
        <v>186</v>
      </c>
      <c r="E105" s="245">
        <v>2.64</v>
      </c>
      <c r="F105" s="246"/>
      <c r="G105" s="247">
        <f>ROUND(E105*F105,2)</f>
        <v>0</v>
      </c>
      <c r="H105" s="246"/>
      <c r="I105" s="247">
        <f>ROUND(E105*H105,2)</f>
        <v>0</v>
      </c>
      <c r="J105" s="246"/>
      <c r="K105" s="247">
        <f>ROUND(E105*J105,2)</f>
        <v>0</v>
      </c>
      <c r="L105" s="247">
        <v>21</v>
      </c>
      <c r="M105" s="247">
        <f>G105*(1+L105/100)</f>
        <v>0</v>
      </c>
      <c r="N105" s="245">
        <v>9.2000000000000003E-4</v>
      </c>
      <c r="O105" s="245">
        <f>ROUND(E105*N105,2)</f>
        <v>0</v>
      </c>
      <c r="P105" s="245">
        <v>2.7E-2</v>
      </c>
      <c r="Q105" s="245">
        <f>ROUND(E105*P105,2)</f>
        <v>7.0000000000000007E-2</v>
      </c>
      <c r="R105" s="247" t="s">
        <v>210</v>
      </c>
      <c r="S105" s="247" t="s">
        <v>128</v>
      </c>
      <c r="T105" s="248" t="s">
        <v>129</v>
      </c>
      <c r="U105" s="222">
        <v>0.26</v>
      </c>
      <c r="V105" s="222">
        <f>ROUND(E105*U105,2)</f>
        <v>0.69</v>
      </c>
      <c r="W105" s="222"/>
      <c r="X105" s="222" t="s">
        <v>130</v>
      </c>
      <c r="Y105" s="222" t="s">
        <v>131</v>
      </c>
      <c r="Z105" s="212"/>
      <c r="AA105" s="212"/>
      <c r="AB105" s="212"/>
      <c r="AC105" s="212"/>
      <c r="AD105" s="212"/>
      <c r="AE105" s="212"/>
      <c r="AF105" s="212"/>
      <c r="AG105" s="212" t="s">
        <v>132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62" t="s">
        <v>215</v>
      </c>
      <c r="D106" s="250"/>
      <c r="E106" s="250"/>
      <c r="F106" s="250"/>
      <c r="G106" s="250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134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19"/>
      <c r="B107" s="220"/>
      <c r="C107" s="263" t="s">
        <v>135</v>
      </c>
      <c r="D107" s="223"/>
      <c r="E107" s="224"/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136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63" t="s">
        <v>241</v>
      </c>
      <c r="D108" s="223"/>
      <c r="E108" s="224">
        <v>2.64</v>
      </c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136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">
      <c r="A109" s="242">
        <v>26</v>
      </c>
      <c r="B109" s="243" t="s">
        <v>242</v>
      </c>
      <c r="C109" s="261" t="s">
        <v>243</v>
      </c>
      <c r="D109" s="244" t="s">
        <v>209</v>
      </c>
      <c r="E109" s="245">
        <v>22</v>
      </c>
      <c r="F109" s="246"/>
      <c r="G109" s="247">
        <f>ROUND(E109*F109,2)</f>
        <v>0</v>
      </c>
      <c r="H109" s="246"/>
      <c r="I109" s="247">
        <f>ROUND(E109*H109,2)</f>
        <v>0</v>
      </c>
      <c r="J109" s="246"/>
      <c r="K109" s="247">
        <f>ROUND(E109*J109,2)</f>
        <v>0</v>
      </c>
      <c r="L109" s="247">
        <v>21</v>
      </c>
      <c r="M109" s="247">
        <f>G109*(1+L109/100)</f>
        <v>0</v>
      </c>
      <c r="N109" s="245">
        <v>0</v>
      </c>
      <c r="O109" s="245">
        <f>ROUND(E109*N109,2)</f>
        <v>0</v>
      </c>
      <c r="P109" s="245">
        <v>0</v>
      </c>
      <c r="Q109" s="245">
        <f>ROUND(E109*P109,2)</f>
        <v>0</v>
      </c>
      <c r="R109" s="247" t="s">
        <v>210</v>
      </c>
      <c r="S109" s="247" t="s">
        <v>128</v>
      </c>
      <c r="T109" s="248" t="s">
        <v>129</v>
      </c>
      <c r="U109" s="222">
        <v>0.05</v>
      </c>
      <c r="V109" s="222">
        <f>ROUND(E109*U109,2)</f>
        <v>1.1000000000000001</v>
      </c>
      <c r="W109" s="222"/>
      <c r="X109" s="222" t="s">
        <v>130</v>
      </c>
      <c r="Y109" s="222" t="s">
        <v>131</v>
      </c>
      <c r="Z109" s="212"/>
      <c r="AA109" s="212"/>
      <c r="AB109" s="212"/>
      <c r="AC109" s="212"/>
      <c r="AD109" s="212"/>
      <c r="AE109" s="212"/>
      <c r="AF109" s="212"/>
      <c r="AG109" s="212" t="s">
        <v>132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2" x14ac:dyDescent="0.2">
      <c r="A110" s="219"/>
      <c r="B110" s="220"/>
      <c r="C110" s="262" t="s">
        <v>211</v>
      </c>
      <c r="D110" s="250"/>
      <c r="E110" s="250"/>
      <c r="F110" s="250"/>
      <c r="G110" s="250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134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63" t="s">
        <v>135</v>
      </c>
      <c r="D111" s="223"/>
      <c r="E111" s="224"/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136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19"/>
      <c r="B112" s="220"/>
      <c r="C112" s="263" t="s">
        <v>244</v>
      </c>
      <c r="D112" s="223"/>
      <c r="E112" s="224">
        <v>1</v>
      </c>
      <c r="F112" s="222"/>
      <c r="G112" s="222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136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63" t="s">
        <v>245</v>
      </c>
      <c r="D113" s="223"/>
      <c r="E113" s="224">
        <v>21</v>
      </c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136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 x14ac:dyDescent="0.2">
      <c r="A114" s="242">
        <v>27</v>
      </c>
      <c r="B114" s="243" t="s">
        <v>246</v>
      </c>
      <c r="C114" s="261" t="s">
        <v>247</v>
      </c>
      <c r="D114" s="244" t="s">
        <v>186</v>
      </c>
      <c r="E114" s="245">
        <v>14.86</v>
      </c>
      <c r="F114" s="246"/>
      <c r="G114" s="247">
        <f>ROUND(E114*F114,2)</f>
        <v>0</v>
      </c>
      <c r="H114" s="246"/>
      <c r="I114" s="247">
        <f>ROUND(E114*H114,2)</f>
        <v>0</v>
      </c>
      <c r="J114" s="246"/>
      <c r="K114" s="247">
        <f>ROUND(E114*J114,2)</f>
        <v>0</v>
      </c>
      <c r="L114" s="247">
        <v>21</v>
      </c>
      <c r="M114" s="247">
        <f>G114*(1+L114/100)</f>
        <v>0</v>
      </c>
      <c r="N114" s="245">
        <v>1.17E-3</v>
      </c>
      <c r="O114" s="245">
        <f>ROUND(E114*N114,2)</f>
        <v>0.02</v>
      </c>
      <c r="P114" s="245">
        <v>8.7999999999999995E-2</v>
      </c>
      <c r="Q114" s="245">
        <f>ROUND(E114*P114,2)</f>
        <v>1.31</v>
      </c>
      <c r="R114" s="247" t="s">
        <v>210</v>
      </c>
      <c r="S114" s="247" t="s">
        <v>128</v>
      </c>
      <c r="T114" s="248" t="s">
        <v>129</v>
      </c>
      <c r="U114" s="222">
        <v>0.56000000000000005</v>
      </c>
      <c r="V114" s="222">
        <f>ROUND(E114*U114,2)</f>
        <v>8.32</v>
      </c>
      <c r="W114" s="222"/>
      <c r="X114" s="222" t="s">
        <v>130</v>
      </c>
      <c r="Y114" s="222" t="s">
        <v>131</v>
      </c>
      <c r="Z114" s="212"/>
      <c r="AA114" s="212"/>
      <c r="AB114" s="212"/>
      <c r="AC114" s="212"/>
      <c r="AD114" s="212"/>
      <c r="AE114" s="212"/>
      <c r="AF114" s="212"/>
      <c r="AG114" s="212" t="s">
        <v>132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2" x14ac:dyDescent="0.2">
      <c r="A115" s="219"/>
      <c r="B115" s="220"/>
      <c r="C115" s="262" t="s">
        <v>215</v>
      </c>
      <c r="D115" s="250"/>
      <c r="E115" s="250"/>
      <c r="F115" s="250"/>
      <c r="G115" s="250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134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">
      <c r="A116" s="219"/>
      <c r="B116" s="220"/>
      <c r="C116" s="263" t="s">
        <v>135</v>
      </c>
      <c r="D116" s="223"/>
      <c r="E116" s="224"/>
      <c r="F116" s="222"/>
      <c r="G116" s="222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136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63" t="s">
        <v>248</v>
      </c>
      <c r="D117" s="223"/>
      <c r="E117" s="224">
        <v>14.86</v>
      </c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136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42">
        <v>28</v>
      </c>
      <c r="B118" s="243" t="s">
        <v>249</v>
      </c>
      <c r="C118" s="261" t="s">
        <v>250</v>
      </c>
      <c r="D118" s="244" t="s">
        <v>186</v>
      </c>
      <c r="E118" s="245">
        <v>25.22</v>
      </c>
      <c r="F118" s="246"/>
      <c r="G118" s="247">
        <f>ROUND(E118*F118,2)</f>
        <v>0</v>
      </c>
      <c r="H118" s="246"/>
      <c r="I118" s="247">
        <f>ROUND(E118*H118,2)</f>
        <v>0</v>
      </c>
      <c r="J118" s="246"/>
      <c r="K118" s="247">
        <f>ROUND(E118*J118,2)</f>
        <v>0</v>
      </c>
      <c r="L118" s="247">
        <v>21</v>
      </c>
      <c r="M118" s="247">
        <f>G118*(1+L118/100)</f>
        <v>0</v>
      </c>
      <c r="N118" s="245">
        <v>1E-3</v>
      </c>
      <c r="O118" s="245">
        <f>ROUND(E118*N118,2)</f>
        <v>0.03</v>
      </c>
      <c r="P118" s="245">
        <v>6.7000000000000004E-2</v>
      </c>
      <c r="Q118" s="245">
        <f>ROUND(E118*P118,2)</f>
        <v>1.69</v>
      </c>
      <c r="R118" s="247" t="s">
        <v>210</v>
      </c>
      <c r="S118" s="247" t="s">
        <v>128</v>
      </c>
      <c r="T118" s="248" t="s">
        <v>129</v>
      </c>
      <c r="U118" s="222">
        <v>0.53</v>
      </c>
      <c r="V118" s="222">
        <f>ROUND(E118*U118,2)</f>
        <v>13.37</v>
      </c>
      <c r="W118" s="222"/>
      <c r="X118" s="222" t="s">
        <v>130</v>
      </c>
      <c r="Y118" s="222" t="s">
        <v>131</v>
      </c>
      <c r="Z118" s="212"/>
      <c r="AA118" s="212"/>
      <c r="AB118" s="212"/>
      <c r="AC118" s="212"/>
      <c r="AD118" s="212"/>
      <c r="AE118" s="212"/>
      <c r="AF118" s="212"/>
      <c r="AG118" s="212" t="s">
        <v>132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 x14ac:dyDescent="0.2">
      <c r="A119" s="219"/>
      <c r="B119" s="220"/>
      <c r="C119" s="262" t="s">
        <v>215</v>
      </c>
      <c r="D119" s="250"/>
      <c r="E119" s="250"/>
      <c r="F119" s="250"/>
      <c r="G119" s="250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134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63" t="s">
        <v>135</v>
      </c>
      <c r="D120" s="223"/>
      <c r="E120" s="224"/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136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63" t="s">
        <v>251</v>
      </c>
      <c r="D121" s="223"/>
      <c r="E121" s="224">
        <v>25.22</v>
      </c>
      <c r="F121" s="222"/>
      <c r="G121" s="222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136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ht="33.75" outlineLevel="1" x14ac:dyDescent="0.2">
      <c r="A122" s="242">
        <v>29</v>
      </c>
      <c r="B122" s="243" t="s">
        <v>252</v>
      </c>
      <c r="C122" s="261" t="s">
        <v>253</v>
      </c>
      <c r="D122" s="244" t="s">
        <v>186</v>
      </c>
      <c r="E122" s="245">
        <v>2.1</v>
      </c>
      <c r="F122" s="246"/>
      <c r="G122" s="247">
        <f>ROUND(E122*F122,2)</f>
        <v>0</v>
      </c>
      <c r="H122" s="246"/>
      <c r="I122" s="247">
        <f>ROUND(E122*H122,2)</f>
        <v>0</v>
      </c>
      <c r="J122" s="246"/>
      <c r="K122" s="247">
        <f>ROUND(E122*J122,2)</f>
        <v>0</v>
      </c>
      <c r="L122" s="247">
        <v>21</v>
      </c>
      <c r="M122" s="247">
        <f>G122*(1+L122/100)</f>
        <v>0</v>
      </c>
      <c r="N122" s="245">
        <v>1E-3</v>
      </c>
      <c r="O122" s="245">
        <f>ROUND(E122*N122,2)</f>
        <v>0</v>
      </c>
      <c r="P122" s="245">
        <v>6.3E-2</v>
      </c>
      <c r="Q122" s="245">
        <f>ROUND(E122*P122,2)</f>
        <v>0.13</v>
      </c>
      <c r="R122" s="247" t="s">
        <v>210</v>
      </c>
      <c r="S122" s="247" t="s">
        <v>128</v>
      </c>
      <c r="T122" s="248" t="s">
        <v>129</v>
      </c>
      <c r="U122" s="222">
        <v>0.72</v>
      </c>
      <c r="V122" s="222">
        <f>ROUND(E122*U122,2)</f>
        <v>1.51</v>
      </c>
      <c r="W122" s="222"/>
      <c r="X122" s="222" t="s">
        <v>130</v>
      </c>
      <c r="Y122" s="222" t="s">
        <v>131</v>
      </c>
      <c r="Z122" s="212"/>
      <c r="AA122" s="212"/>
      <c r="AB122" s="212"/>
      <c r="AC122" s="212"/>
      <c r="AD122" s="212"/>
      <c r="AE122" s="212"/>
      <c r="AF122" s="212"/>
      <c r="AG122" s="212" t="s">
        <v>132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 x14ac:dyDescent="0.2">
      <c r="A123" s="219"/>
      <c r="B123" s="220"/>
      <c r="C123" s="263" t="s">
        <v>135</v>
      </c>
      <c r="D123" s="223"/>
      <c r="E123" s="224"/>
      <c r="F123" s="222"/>
      <c r="G123" s="222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136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19"/>
      <c r="B124" s="220"/>
      <c r="C124" s="263" t="s">
        <v>254</v>
      </c>
      <c r="D124" s="223"/>
      <c r="E124" s="224">
        <v>2.1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136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ht="22.5" outlineLevel="1" x14ac:dyDescent="0.2">
      <c r="A125" s="242">
        <v>30</v>
      </c>
      <c r="B125" s="243" t="s">
        <v>255</v>
      </c>
      <c r="C125" s="261" t="s">
        <v>256</v>
      </c>
      <c r="D125" s="244" t="s">
        <v>186</v>
      </c>
      <c r="E125" s="245">
        <v>23.1</v>
      </c>
      <c r="F125" s="246"/>
      <c r="G125" s="247">
        <f>ROUND(E125*F125,2)</f>
        <v>0</v>
      </c>
      <c r="H125" s="246"/>
      <c r="I125" s="247">
        <f>ROUND(E125*H125,2)</f>
        <v>0</v>
      </c>
      <c r="J125" s="246"/>
      <c r="K125" s="247">
        <f>ROUND(E125*J125,2)</f>
        <v>0</v>
      </c>
      <c r="L125" s="247">
        <v>21</v>
      </c>
      <c r="M125" s="247">
        <f>G125*(1+L125/100)</f>
        <v>0</v>
      </c>
      <c r="N125" s="245">
        <v>0</v>
      </c>
      <c r="O125" s="245">
        <f>ROUND(E125*N125,2)</f>
        <v>0</v>
      </c>
      <c r="P125" s="245">
        <v>6.8000000000000005E-2</v>
      </c>
      <c r="Q125" s="245">
        <f>ROUND(E125*P125,2)</f>
        <v>1.57</v>
      </c>
      <c r="R125" s="247" t="s">
        <v>210</v>
      </c>
      <c r="S125" s="247" t="s">
        <v>128</v>
      </c>
      <c r="T125" s="248" t="s">
        <v>129</v>
      </c>
      <c r="U125" s="222">
        <v>0.3</v>
      </c>
      <c r="V125" s="222">
        <f>ROUND(E125*U125,2)</f>
        <v>6.93</v>
      </c>
      <c r="W125" s="222"/>
      <c r="X125" s="222" t="s">
        <v>130</v>
      </c>
      <c r="Y125" s="222" t="s">
        <v>131</v>
      </c>
      <c r="Z125" s="212"/>
      <c r="AA125" s="212"/>
      <c r="AB125" s="212"/>
      <c r="AC125" s="212"/>
      <c r="AD125" s="212"/>
      <c r="AE125" s="212"/>
      <c r="AF125" s="212"/>
      <c r="AG125" s="212" t="s">
        <v>132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2" x14ac:dyDescent="0.2">
      <c r="A126" s="219"/>
      <c r="B126" s="220"/>
      <c r="C126" s="262" t="s">
        <v>257</v>
      </c>
      <c r="D126" s="250"/>
      <c r="E126" s="250"/>
      <c r="F126" s="250"/>
      <c r="G126" s="250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134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2" x14ac:dyDescent="0.2">
      <c r="A127" s="219"/>
      <c r="B127" s="220"/>
      <c r="C127" s="263" t="s">
        <v>135</v>
      </c>
      <c r="D127" s="223"/>
      <c r="E127" s="224"/>
      <c r="F127" s="222"/>
      <c r="G127" s="22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136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63" t="s">
        <v>258</v>
      </c>
      <c r="D128" s="223"/>
      <c r="E128" s="224">
        <v>4.95</v>
      </c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136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63" t="s">
        <v>259</v>
      </c>
      <c r="D129" s="223"/>
      <c r="E129" s="224">
        <v>15.6</v>
      </c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136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63" t="s">
        <v>260</v>
      </c>
      <c r="D130" s="223"/>
      <c r="E130" s="224">
        <v>2.5499999999999998</v>
      </c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136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42">
        <v>31</v>
      </c>
      <c r="B131" s="243" t="s">
        <v>261</v>
      </c>
      <c r="C131" s="261" t="s">
        <v>262</v>
      </c>
      <c r="D131" s="244" t="s">
        <v>263</v>
      </c>
      <c r="E131" s="245">
        <v>32.299999999999997</v>
      </c>
      <c r="F131" s="246"/>
      <c r="G131" s="247">
        <f>ROUND(E131*F131,2)</f>
        <v>0</v>
      </c>
      <c r="H131" s="246"/>
      <c r="I131" s="247">
        <f>ROUND(E131*H131,2)</f>
        <v>0</v>
      </c>
      <c r="J131" s="246"/>
      <c r="K131" s="247">
        <f>ROUND(E131*J131,2)</f>
        <v>0</v>
      </c>
      <c r="L131" s="247">
        <v>21</v>
      </c>
      <c r="M131" s="247">
        <f>G131*(1+L131/100)</f>
        <v>0</v>
      </c>
      <c r="N131" s="245">
        <v>0</v>
      </c>
      <c r="O131" s="245">
        <f>ROUND(E131*N131,2)</f>
        <v>0</v>
      </c>
      <c r="P131" s="245">
        <v>1.507E-2</v>
      </c>
      <c r="Q131" s="245">
        <f>ROUND(E131*P131,2)</f>
        <v>0.49</v>
      </c>
      <c r="R131" s="247" t="s">
        <v>210</v>
      </c>
      <c r="S131" s="247" t="s">
        <v>128</v>
      </c>
      <c r="T131" s="248" t="s">
        <v>129</v>
      </c>
      <c r="U131" s="222">
        <v>0.11</v>
      </c>
      <c r="V131" s="222">
        <f>ROUND(E131*U131,2)</f>
        <v>3.55</v>
      </c>
      <c r="W131" s="222"/>
      <c r="X131" s="222" t="s">
        <v>130</v>
      </c>
      <c r="Y131" s="222" t="s">
        <v>131</v>
      </c>
      <c r="Z131" s="212"/>
      <c r="AA131" s="212"/>
      <c r="AB131" s="212"/>
      <c r="AC131" s="212"/>
      <c r="AD131" s="212"/>
      <c r="AE131" s="212"/>
      <c r="AF131" s="212"/>
      <c r="AG131" s="212" t="s">
        <v>132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2" x14ac:dyDescent="0.2">
      <c r="A132" s="219"/>
      <c r="B132" s="220"/>
      <c r="C132" s="263" t="s">
        <v>135</v>
      </c>
      <c r="D132" s="223"/>
      <c r="E132" s="224"/>
      <c r="F132" s="222"/>
      <c r="G132" s="222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136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3" x14ac:dyDescent="0.2">
      <c r="A133" s="219"/>
      <c r="B133" s="220"/>
      <c r="C133" s="263" t="s">
        <v>264</v>
      </c>
      <c r="D133" s="223"/>
      <c r="E133" s="224">
        <v>1.9</v>
      </c>
      <c r="F133" s="222"/>
      <c r="G133" s="222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136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19"/>
      <c r="B134" s="220"/>
      <c r="C134" s="263" t="s">
        <v>265</v>
      </c>
      <c r="D134" s="223"/>
      <c r="E134" s="224">
        <v>3.8</v>
      </c>
      <c r="F134" s="222"/>
      <c r="G134" s="222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136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3" x14ac:dyDescent="0.2">
      <c r="A135" s="219"/>
      <c r="B135" s="220"/>
      <c r="C135" s="263" t="s">
        <v>266</v>
      </c>
      <c r="D135" s="223"/>
      <c r="E135" s="224">
        <v>10</v>
      </c>
      <c r="F135" s="222"/>
      <c r="G135" s="222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136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3" x14ac:dyDescent="0.2">
      <c r="A136" s="219"/>
      <c r="B136" s="220"/>
      <c r="C136" s="263" t="s">
        <v>267</v>
      </c>
      <c r="D136" s="223"/>
      <c r="E136" s="224">
        <v>5</v>
      </c>
      <c r="F136" s="222"/>
      <c r="G136" s="222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136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3" x14ac:dyDescent="0.2">
      <c r="A137" s="219"/>
      <c r="B137" s="220"/>
      <c r="C137" s="263" t="s">
        <v>268</v>
      </c>
      <c r="D137" s="223"/>
      <c r="E137" s="224">
        <v>11.6</v>
      </c>
      <c r="F137" s="222"/>
      <c r="G137" s="222"/>
      <c r="H137" s="222"/>
      <c r="I137" s="222"/>
      <c r="J137" s="222"/>
      <c r="K137" s="222"/>
      <c r="L137" s="222"/>
      <c r="M137" s="222"/>
      <c r="N137" s="221"/>
      <c r="O137" s="221"/>
      <c r="P137" s="221"/>
      <c r="Q137" s="221"/>
      <c r="R137" s="222"/>
      <c r="S137" s="222"/>
      <c r="T137" s="222"/>
      <c r="U137" s="222"/>
      <c r="V137" s="222"/>
      <c r="W137" s="222"/>
      <c r="X137" s="222"/>
      <c r="Y137" s="222"/>
      <c r="Z137" s="212"/>
      <c r="AA137" s="212"/>
      <c r="AB137" s="212"/>
      <c r="AC137" s="212"/>
      <c r="AD137" s="212"/>
      <c r="AE137" s="212"/>
      <c r="AF137" s="212"/>
      <c r="AG137" s="212" t="s">
        <v>136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 x14ac:dyDescent="0.2">
      <c r="A138" s="242">
        <v>32</v>
      </c>
      <c r="B138" s="243" t="s">
        <v>269</v>
      </c>
      <c r="C138" s="261" t="s">
        <v>270</v>
      </c>
      <c r="D138" s="244" t="s">
        <v>263</v>
      </c>
      <c r="E138" s="245">
        <v>8.8000000000000007</v>
      </c>
      <c r="F138" s="246"/>
      <c r="G138" s="247">
        <f>ROUND(E138*F138,2)</f>
        <v>0</v>
      </c>
      <c r="H138" s="246"/>
      <c r="I138" s="247">
        <f>ROUND(E138*H138,2)</f>
        <v>0</v>
      </c>
      <c r="J138" s="246"/>
      <c r="K138" s="247">
        <f>ROUND(E138*J138,2)</f>
        <v>0</v>
      </c>
      <c r="L138" s="247">
        <v>21</v>
      </c>
      <c r="M138" s="247">
        <f>G138*(1+L138/100)</f>
        <v>0</v>
      </c>
      <c r="N138" s="245">
        <v>0</v>
      </c>
      <c r="O138" s="245">
        <f>ROUND(E138*N138,2)</f>
        <v>0</v>
      </c>
      <c r="P138" s="245">
        <v>1.6E-2</v>
      </c>
      <c r="Q138" s="245">
        <f>ROUND(E138*P138,2)</f>
        <v>0.14000000000000001</v>
      </c>
      <c r="R138" s="247" t="s">
        <v>210</v>
      </c>
      <c r="S138" s="247" t="s">
        <v>128</v>
      </c>
      <c r="T138" s="248" t="s">
        <v>129</v>
      </c>
      <c r="U138" s="222">
        <v>0.21</v>
      </c>
      <c r="V138" s="222">
        <f>ROUND(E138*U138,2)</f>
        <v>1.85</v>
      </c>
      <c r="W138" s="222"/>
      <c r="X138" s="222" t="s">
        <v>130</v>
      </c>
      <c r="Y138" s="222" t="s">
        <v>131</v>
      </c>
      <c r="Z138" s="212"/>
      <c r="AA138" s="212"/>
      <c r="AB138" s="212"/>
      <c r="AC138" s="212"/>
      <c r="AD138" s="212"/>
      <c r="AE138" s="212"/>
      <c r="AF138" s="212"/>
      <c r="AG138" s="212" t="s">
        <v>132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63" t="s">
        <v>135</v>
      </c>
      <c r="D139" s="223"/>
      <c r="E139" s="224"/>
      <c r="F139" s="222"/>
      <c r="G139" s="222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136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3" x14ac:dyDescent="0.2">
      <c r="A140" s="219"/>
      <c r="B140" s="220"/>
      <c r="C140" s="263" t="s">
        <v>271</v>
      </c>
      <c r="D140" s="223"/>
      <c r="E140" s="224">
        <v>8.8000000000000007</v>
      </c>
      <c r="F140" s="222"/>
      <c r="G140" s="222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136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42">
        <v>33</v>
      </c>
      <c r="B141" s="243" t="s">
        <v>272</v>
      </c>
      <c r="C141" s="261" t="s">
        <v>273</v>
      </c>
      <c r="D141" s="244" t="s">
        <v>263</v>
      </c>
      <c r="E141" s="245">
        <v>5.8</v>
      </c>
      <c r="F141" s="246"/>
      <c r="G141" s="247">
        <f>ROUND(E141*F141,2)</f>
        <v>0</v>
      </c>
      <c r="H141" s="246"/>
      <c r="I141" s="247">
        <f>ROUND(E141*H141,2)</f>
        <v>0</v>
      </c>
      <c r="J141" s="246"/>
      <c r="K141" s="247">
        <f>ROUND(E141*J141,2)</f>
        <v>0</v>
      </c>
      <c r="L141" s="247">
        <v>21</v>
      </c>
      <c r="M141" s="247">
        <f>G141*(1+L141/100)</f>
        <v>0</v>
      </c>
      <c r="N141" s="245">
        <v>0</v>
      </c>
      <c r="O141" s="245">
        <f>ROUND(E141*N141,2)</f>
        <v>0</v>
      </c>
      <c r="P141" s="245">
        <v>3.6999999999999998E-2</v>
      </c>
      <c r="Q141" s="245">
        <f>ROUND(E141*P141,2)</f>
        <v>0.21</v>
      </c>
      <c r="R141" s="247" t="s">
        <v>210</v>
      </c>
      <c r="S141" s="247" t="s">
        <v>128</v>
      </c>
      <c r="T141" s="248" t="s">
        <v>129</v>
      </c>
      <c r="U141" s="222">
        <v>0.55000000000000004</v>
      </c>
      <c r="V141" s="222">
        <f>ROUND(E141*U141,2)</f>
        <v>3.19</v>
      </c>
      <c r="W141" s="222"/>
      <c r="X141" s="222" t="s">
        <v>130</v>
      </c>
      <c r="Y141" s="222" t="s">
        <v>131</v>
      </c>
      <c r="Z141" s="212"/>
      <c r="AA141" s="212"/>
      <c r="AB141" s="212"/>
      <c r="AC141" s="212"/>
      <c r="AD141" s="212"/>
      <c r="AE141" s="212"/>
      <c r="AF141" s="212"/>
      <c r="AG141" s="212" t="s">
        <v>132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2" x14ac:dyDescent="0.2">
      <c r="A142" s="219"/>
      <c r="B142" s="220"/>
      <c r="C142" s="263" t="s">
        <v>135</v>
      </c>
      <c r="D142" s="223"/>
      <c r="E142" s="224"/>
      <c r="F142" s="222"/>
      <c r="G142" s="22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136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3" x14ac:dyDescent="0.2">
      <c r="A143" s="219"/>
      <c r="B143" s="220"/>
      <c r="C143" s="263" t="s">
        <v>274</v>
      </c>
      <c r="D143" s="223"/>
      <c r="E143" s="224">
        <v>5.8</v>
      </c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136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ht="33.75" outlineLevel="1" x14ac:dyDescent="0.2">
      <c r="A144" s="242">
        <v>34</v>
      </c>
      <c r="B144" s="243" t="s">
        <v>275</v>
      </c>
      <c r="C144" s="261" t="s">
        <v>276</v>
      </c>
      <c r="D144" s="244" t="s">
        <v>186</v>
      </c>
      <c r="E144" s="245">
        <v>9.1999999999999993</v>
      </c>
      <c r="F144" s="246"/>
      <c r="G144" s="247">
        <f>ROUND(E144*F144,2)</f>
        <v>0</v>
      </c>
      <c r="H144" s="246"/>
      <c r="I144" s="247">
        <f>ROUND(E144*H144,2)</f>
        <v>0</v>
      </c>
      <c r="J144" s="246"/>
      <c r="K144" s="247">
        <f>ROUND(E144*J144,2)</f>
        <v>0</v>
      </c>
      <c r="L144" s="247">
        <v>21</v>
      </c>
      <c r="M144" s="247">
        <f>G144*(1+L144/100)</f>
        <v>0</v>
      </c>
      <c r="N144" s="245">
        <v>3.3E-4</v>
      </c>
      <c r="O144" s="245">
        <f>ROUND(E144*N144,2)</f>
        <v>0</v>
      </c>
      <c r="P144" s="245">
        <v>1.223E-2</v>
      </c>
      <c r="Q144" s="245">
        <f>ROUND(E144*P144,2)</f>
        <v>0.11</v>
      </c>
      <c r="R144" s="247" t="s">
        <v>210</v>
      </c>
      <c r="S144" s="247" t="s">
        <v>128</v>
      </c>
      <c r="T144" s="248" t="s">
        <v>129</v>
      </c>
      <c r="U144" s="222">
        <v>0.27</v>
      </c>
      <c r="V144" s="222">
        <f>ROUND(E144*U144,2)</f>
        <v>2.48</v>
      </c>
      <c r="W144" s="222"/>
      <c r="X144" s="222" t="s">
        <v>130</v>
      </c>
      <c r="Y144" s="222" t="s">
        <v>131</v>
      </c>
      <c r="Z144" s="212"/>
      <c r="AA144" s="212"/>
      <c r="AB144" s="212"/>
      <c r="AC144" s="212"/>
      <c r="AD144" s="212"/>
      <c r="AE144" s="212"/>
      <c r="AF144" s="212"/>
      <c r="AG144" s="212" t="s">
        <v>132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2" x14ac:dyDescent="0.2">
      <c r="A145" s="219"/>
      <c r="B145" s="220"/>
      <c r="C145" s="263" t="s">
        <v>135</v>
      </c>
      <c r="D145" s="223"/>
      <c r="E145" s="224"/>
      <c r="F145" s="222"/>
      <c r="G145" s="22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136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63" t="s">
        <v>277</v>
      </c>
      <c r="D146" s="223"/>
      <c r="E146" s="224">
        <v>9.1999999999999993</v>
      </c>
      <c r="F146" s="222"/>
      <c r="G146" s="22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136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42">
        <v>35</v>
      </c>
      <c r="B147" s="243" t="s">
        <v>278</v>
      </c>
      <c r="C147" s="261" t="s">
        <v>279</v>
      </c>
      <c r="D147" s="244" t="s">
        <v>186</v>
      </c>
      <c r="E147" s="245">
        <v>5.13</v>
      </c>
      <c r="F147" s="246"/>
      <c r="G147" s="247">
        <f>ROUND(E147*F147,2)</f>
        <v>0</v>
      </c>
      <c r="H147" s="246"/>
      <c r="I147" s="247">
        <f>ROUND(E147*H147,2)</f>
        <v>0</v>
      </c>
      <c r="J147" s="246"/>
      <c r="K147" s="247">
        <f>ROUND(E147*J147,2)</f>
        <v>0</v>
      </c>
      <c r="L147" s="247">
        <v>21</v>
      </c>
      <c r="M147" s="247">
        <f>G147*(1+L147/100)</f>
        <v>0</v>
      </c>
      <c r="N147" s="245">
        <v>6.7000000000000002E-4</v>
      </c>
      <c r="O147" s="245">
        <f>ROUND(E147*N147,2)</f>
        <v>0</v>
      </c>
      <c r="P147" s="245">
        <v>5.5E-2</v>
      </c>
      <c r="Q147" s="245">
        <f>ROUND(E147*P147,2)</f>
        <v>0.28000000000000003</v>
      </c>
      <c r="R147" s="247" t="s">
        <v>210</v>
      </c>
      <c r="S147" s="247" t="s">
        <v>128</v>
      </c>
      <c r="T147" s="248" t="s">
        <v>129</v>
      </c>
      <c r="U147" s="222">
        <v>0.38</v>
      </c>
      <c r="V147" s="222">
        <f>ROUND(E147*U147,2)</f>
        <v>1.95</v>
      </c>
      <c r="W147" s="222"/>
      <c r="X147" s="222" t="s">
        <v>130</v>
      </c>
      <c r="Y147" s="222" t="s">
        <v>131</v>
      </c>
      <c r="Z147" s="212"/>
      <c r="AA147" s="212"/>
      <c r="AB147" s="212"/>
      <c r="AC147" s="212"/>
      <c r="AD147" s="212"/>
      <c r="AE147" s="212"/>
      <c r="AF147" s="212"/>
      <c r="AG147" s="212" t="s">
        <v>132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ht="22.5" outlineLevel="2" x14ac:dyDescent="0.2">
      <c r="A148" s="219"/>
      <c r="B148" s="220"/>
      <c r="C148" s="262" t="s">
        <v>280</v>
      </c>
      <c r="D148" s="250"/>
      <c r="E148" s="250"/>
      <c r="F148" s="250"/>
      <c r="G148" s="250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134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49" t="str">
        <f>C148</f>
        <v>nebo vybourání otvorů jakýchkoliv rozměrů, včetně pomocného lešení o výšce podlahy do 1900 mm a pro zatížení do 1,5 kPa  (150 kg/m2),</v>
      </c>
      <c r="BB148" s="212"/>
      <c r="BC148" s="212"/>
      <c r="BD148" s="212"/>
      <c r="BE148" s="212"/>
      <c r="BF148" s="212"/>
      <c r="BG148" s="212"/>
      <c r="BH148" s="212"/>
    </row>
    <row r="149" spans="1:60" outlineLevel="2" x14ac:dyDescent="0.2">
      <c r="A149" s="219"/>
      <c r="B149" s="220"/>
      <c r="C149" s="263" t="s">
        <v>135</v>
      </c>
      <c r="D149" s="223"/>
      <c r="E149" s="224"/>
      <c r="F149" s="222"/>
      <c r="G149" s="222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136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19"/>
      <c r="B150" s="220"/>
      <c r="C150" s="263" t="s">
        <v>281</v>
      </c>
      <c r="D150" s="223"/>
      <c r="E150" s="224">
        <v>5.13</v>
      </c>
      <c r="F150" s="222"/>
      <c r="G150" s="22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136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ht="22.5" outlineLevel="1" x14ac:dyDescent="0.2">
      <c r="A151" s="242">
        <v>36</v>
      </c>
      <c r="B151" s="243" t="s">
        <v>282</v>
      </c>
      <c r="C151" s="261" t="s">
        <v>283</v>
      </c>
      <c r="D151" s="244" t="s">
        <v>126</v>
      </c>
      <c r="E151" s="245">
        <v>4.32</v>
      </c>
      <c r="F151" s="246"/>
      <c r="G151" s="247">
        <f>ROUND(E151*F151,2)</f>
        <v>0</v>
      </c>
      <c r="H151" s="246"/>
      <c r="I151" s="247">
        <f>ROUND(E151*H151,2)</f>
        <v>0</v>
      </c>
      <c r="J151" s="246"/>
      <c r="K151" s="247">
        <f>ROUND(E151*J151,2)</f>
        <v>0</v>
      </c>
      <c r="L151" s="247">
        <v>21</v>
      </c>
      <c r="M151" s="247">
        <f>G151*(1+L151/100)</f>
        <v>0</v>
      </c>
      <c r="N151" s="245">
        <v>0</v>
      </c>
      <c r="O151" s="245">
        <f>ROUND(E151*N151,2)</f>
        <v>0</v>
      </c>
      <c r="P151" s="245">
        <v>1.5940000000000001</v>
      </c>
      <c r="Q151" s="245">
        <f>ROUND(E151*P151,2)</f>
        <v>6.89</v>
      </c>
      <c r="R151" s="247" t="s">
        <v>210</v>
      </c>
      <c r="S151" s="247" t="s">
        <v>128</v>
      </c>
      <c r="T151" s="248" t="s">
        <v>129</v>
      </c>
      <c r="U151" s="222">
        <v>2.42</v>
      </c>
      <c r="V151" s="222">
        <f>ROUND(E151*U151,2)</f>
        <v>10.45</v>
      </c>
      <c r="W151" s="222"/>
      <c r="X151" s="222" t="s">
        <v>130</v>
      </c>
      <c r="Y151" s="222" t="s">
        <v>131</v>
      </c>
      <c r="Z151" s="212"/>
      <c r="AA151" s="212"/>
      <c r="AB151" s="212"/>
      <c r="AC151" s="212"/>
      <c r="AD151" s="212"/>
      <c r="AE151" s="212"/>
      <c r="AF151" s="212"/>
      <c r="AG151" s="212" t="s">
        <v>132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ht="22.5" outlineLevel="2" x14ac:dyDescent="0.2">
      <c r="A152" s="219"/>
      <c r="B152" s="220"/>
      <c r="C152" s="262" t="s">
        <v>284</v>
      </c>
      <c r="D152" s="250"/>
      <c r="E152" s="250"/>
      <c r="F152" s="250"/>
      <c r="G152" s="250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134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49" t="str">
        <f>C152</f>
        <v>nebo vybourání otvorů průřezové plochy přes 4 m2 ve zdivu nadzákladovém, včetně pomocného lešení o výšce podlahy do 1900 mm a pro zatížení do 1,5 kPa  (150 kg/m2)</v>
      </c>
      <c r="BB152" s="212"/>
      <c r="BC152" s="212"/>
      <c r="BD152" s="212"/>
      <c r="BE152" s="212"/>
      <c r="BF152" s="212"/>
      <c r="BG152" s="212"/>
      <c r="BH152" s="212"/>
    </row>
    <row r="153" spans="1:60" outlineLevel="2" x14ac:dyDescent="0.2">
      <c r="A153" s="219"/>
      <c r="B153" s="220"/>
      <c r="C153" s="263" t="s">
        <v>135</v>
      </c>
      <c r="D153" s="223"/>
      <c r="E153" s="224"/>
      <c r="F153" s="222"/>
      <c r="G153" s="222"/>
      <c r="H153" s="222"/>
      <c r="I153" s="222"/>
      <c r="J153" s="222"/>
      <c r="K153" s="222"/>
      <c r="L153" s="222"/>
      <c r="M153" s="222"/>
      <c r="N153" s="221"/>
      <c r="O153" s="221"/>
      <c r="P153" s="221"/>
      <c r="Q153" s="221"/>
      <c r="R153" s="222"/>
      <c r="S153" s="222"/>
      <c r="T153" s="222"/>
      <c r="U153" s="222"/>
      <c r="V153" s="222"/>
      <c r="W153" s="222"/>
      <c r="X153" s="222"/>
      <c r="Y153" s="222"/>
      <c r="Z153" s="212"/>
      <c r="AA153" s="212"/>
      <c r="AB153" s="212"/>
      <c r="AC153" s="212"/>
      <c r="AD153" s="212"/>
      <c r="AE153" s="212"/>
      <c r="AF153" s="212"/>
      <c r="AG153" s="212" t="s">
        <v>136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3" x14ac:dyDescent="0.2">
      <c r="A154" s="219"/>
      <c r="B154" s="220"/>
      <c r="C154" s="263" t="s">
        <v>285</v>
      </c>
      <c r="D154" s="223"/>
      <c r="E154" s="224">
        <v>2.4</v>
      </c>
      <c r="F154" s="222"/>
      <c r="G154" s="222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136</v>
      </c>
      <c r="AH154" s="212">
        <v>0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3" x14ac:dyDescent="0.2">
      <c r="A155" s="219"/>
      <c r="B155" s="220"/>
      <c r="C155" s="263" t="s">
        <v>286</v>
      </c>
      <c r="D155" s="223"/>
      <c r="E155" s="224">
        <v>1.92</v>
      </c>
      <c r="F155" s="222"/>
      <c r="G155" s="222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136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1" x14ac:dyDescent="0.2">
      <c r="A156" s="242">
        <v>37</v>
      </c>
      <c r="B156" s="243" t="s">
        <v>287</v>
      </c>
      <c r="C156" s="261" t="s">
        <v>288</v>
      </c>
      <c r="D156" s="244" t="s">
        <v>126</v>
      </c>
      <c r="E156" s="245">
        <v>236.78235000000001</v>
      </c>
      <c r="F156" s="246"/>
      <c r="G156" s="247">
        <f>ROUND(E156*F156,2)</f>
        <v>0</v>
      </c>
      <c r="H156" s="246"/>
      <c r="I156" s="247">
        <f>ROUND(E156*H156,2)</f>
        <v>0</v>
      </c>
      <c r="J156" s="246"/>
      <c r="K156" s="247">
        <f>ROUND(E156*J156,2)</f>
        <v>0</v>
      </c>
      <c r="L156" s="247">
        <v>21</v>
      </c>
      <c r="M156" s="247">
        <f>G156*(1+L156/100)</f>
        <v>0</v>
      </c>
      <c r="N156" s="245">
        <v>1.2800000000000001E-3</v>
      </c>
      <c r="O156" s="245">
        <f>ROUND(E156*N156,2)</f>
        <v>0.3</v>
      </c>
      <c r="P156" s="245">
        <v>1.8</v>
      </c>
      <c r="Q156" s="245">
        <f>ROUND(E156*P156,2)</f>
        <v>426.21</v>
      </c>
      <c r="R156" s="247" t="s">
        <v>210</v>
      </c>
      <c r="S156" s="247" t="s">
        <v>128</v>
      </c>
      <c r="T156" s="248" t="s">
        <v>129</v>
      </c>
      <c r="U156" s="222">
        <v>1.52</v>
      </c>
      <c r="V156" s="222">
        <f>ROUND(E156*U156,2)</f>
        <v>359.91</v>
      </c>
      <c r="W156" s="222"/>
      <c r="X156" s="222" t="s">
        <v>130</v>
      </c>
      <c r="Y156" s="222" t="s">
        <v>131</v>
      </c>
      <c r="Z156" s="212"/>
      <c r="AA156" s="212"/>
      <c r="AB156" s="212"/>
      <c r="AC156" s="212"/>
      <c r="AD156" s="212"/>
      <c r="AE156" s="212"/>
      <c r="AF156" s="212"/>
      <c r="AG156" s="212" t="s">
        <v>132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ht="22.5" outlineLevel="2" x14ac:dyDescent="0.2">
      <c r="A157" s="219"/>
      <c r="B157" s="220"/>
      <c r="C157" s="262" t="s">
        <v>284</v>
      </c>
      <c r="D157" s="250"/>
      <c r="E157" s="250"/>
      <c r="F157" s="250"/>
      <c r="G157" s="250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134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49" t="str">
        <f>C157</f>
        <v>nebo vybourání otvorů průřezové plochy přes 4 m2 ve zdivu nadzákladovém, včetně pomocného lešení o výšce podlahy do 1900 mm a pro zatížení do 1,5 kPa  (150 kg/m2)</v>
      </c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19"/>
      <c r="B158" s="220"/>
      <c r="C158" s="263" t="s">
        <v>135</v>
      </c>
      <c r="D158" s="223"/>
      <c r="E158" s="224"/>
      <c r="F158" s="222"/>
      <c r="G158" s="22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136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63" t="s">
        <v>289</v>
      </c>
      <c r="D159" s="223"/>
      <c r="E159" s="224">
        <v>5.13</v>
      </c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136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63" t="s">
        <v>290</v>
      </c>
      <c r="D160" s="223"/>
      <c r="E160" s="224">
        <v>9.7200000000000006</v>
      </c>
      <c r="F160" s="222"/>
      <c r="G160" s="22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136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63" t="s">
        <v>291</v>
      </c>
      <c r="D161" s="223"/>
      <c r="E161" s="224">
        <v>3.51</v>
      </c>
      <c r="F161" s="222"/>
      <c r="G161" s="222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136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3" x14ac:dyDescent="0.2">
      <c r="A162" s="219"/>
      <c r="B162" s="220"/>
      <c r="C162" s="263" t="s">
        <v>292</v>
      </c>
      <c r="D162" s="223"/>
      <c r="E162" s="224">
        <v>0.81</v>
      </c>
      <c r="F162" s="222"/>
      <c r="G162" s="22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136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63" t="s">
        <v>293</v>
      </c>
      <c r="D163" s="223"/>
      <c r="E163" s="224">
        <v>6.6539999999999999</v>
      </c>
      <c r="F163" s="222"/>
      <c r="G163" s="22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136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3" x14ac:dyDescent="0.2">
      <c r="A164" s="219"/>
      <c r="B164" s="220"/>
      <c r="C164" s="263" t="s">
        <v>294</v>
      </c>
      <c r="D164" s="223"/>
      <c r="E164" s="224">
        <v>2.64</v>
      </c>
      <c r="F164" s="222"/>
      <c r="G164" s="222"/>
      <c r="H164" s="222"/>
      <c r="I164" s="222"/>
      <c r="J164" s="222"/>
      <c r="K164" s="222"/>
      <c r="L164" s="222"/>
      <c r="M164" s="222"/>
      <c r="N164" s="221"/>
      <c r="O164" s="221"/>
      <c r="P164" s="221"/>
      <c r="Q164" s="221"/>
      <c r="R164" s="222"/>
      <c r="S164" s="222"/>
      <c r="T164" s="222"/>
      <c r="U164" s="222"/>
      <c r="V164" s="222"/>
      <c r="W164" s="222"/>
      <c r="X164" s="222"/>
      <c r="Y164" s="222"/>
      <c r="Z164" s="212"/>
      <c r="AA164" s="212"/>
      <c r="AB164" s="212"/>
      <c r="AC164" s="212"/>
      <c r="AD164" s="212"/>
      <c r="AE164" s="212"/>
      <c r="AF164" s="212"/>
      <c r="AG164" s="212" t="s">
        <v>136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19"/>
      <c r="B165" s="220"/>
      <c r="C165" s="263" t="s">
        <v>295</v>
      </c>
      <c r="D165" s="223"/>
      <c r="E165" s="224">
        <v>7.4939999999999998</v>
      </c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136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63" t="s">
        <v>296</v>
      </c>
      <c r="D166" s="223"/>
      <c r="E166" s="224">
        <v>7.0919999999999996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136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63" t="s">
        <v>297</v>
      </c>
      <c r="D167" s="223"/>
      <c r="E167" s="224">
        <v>14.472</v>
      </c>
      <c r="F167" s="222"/>
      <c r="G167" s="222"/>
      <c r="H167" s="222"/>
      <c r="I167" s="222"/>
      <c r="J167" s="222"/>
      <c r="K167" s="222"/>
      <c r="L167" s="222"/>
      <c r="M167" s="222"/>
      <c r="N167" s="221"/>
      <c r="O167" s="221"/>
      <c r="P167" s="221"/>
      <c r="Q167" s="221"/>
      <c r="R167" s="222"/>
      <c r="S167" s="222"/>
      <c r="T167" s="222"/>
      <c r="U167" s="222"/>
      <c r="V167" s="222"/>
      <c r="W167" s="222"/>
      <c r="X167" s="222"/>
      <c r="Y167" s="222"/>
      <c r="Z167" s="212"/>
      <c r="AA167" s="212"/>
      <c r="AB167" s="212"/>
      <c r="AC167" s="212"/>
      <c r="AD167" s="212"/>
      <c r="AE167" s="212"/>
      <c r="AF167" s="212"/>
      <c r="AG167" s="212" t="s">
        <v>136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19"/>
      <c r="B168" s="220"/>
      <c r="C168" s="263" t="s">
        <v>298</v>
      </c>
      <c r="D168" s="223"/>
      <c r="E168" s="224">
        <v>12.99</v>
      </c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136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63" t="s">
        <v>299</v>
      </c>
      <c r="D169" s="223"/>
      <c r="E169" s="224">
        <v>9.6539999999999999</v>
      </c>
      <c r="F169" s="222"/>
      <c r="G169" s="22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136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63" t="s">
        <v>300</v>
      </c>
      <c r="D170" s="223"/>
      <c r="E170" s="224">
        <v>6.6779999999999999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136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19"/>
      <c r="B171" s="220"/>
      <c r="C171" s="263" t="s">
        <v>301</v>
      </c>
      <c r="D171" s="223"/>
      <c r="E171" s="224">
        <v>12.555</v>
      </c>
      <c r="F171" s="222"/>
      <c r="G171" s="222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136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19"/>
      <c r="B172" s="220"/>
      <c r="C172" s="263" t="s">
        <v>302</v>
      </c>
      <c r="D172" s="223"/>
      <c r="E172" s="224">
        <v>5.46</v>
      </c>
      <c r="F172" s="222"/>
      <c r="G172" s="22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136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63" t="s">
        <v>303</v>
      </c>
      <c r="D173" s="223"/>
      <c r="E173" s="224">
        <v>3.5505</v>
      </c>
      <c r="F173" s="222"/>
      <c r="G173" s="222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136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63" t="s">
        <v>304</v>
      </c>
      <c r="D174" s="223"/>
      <c r="E174" s="224">
        <v>0.53100000000000003</v>
      </c>
      <c r="F174" s="222"/>
      <c r="G174" s="222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136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63" t="s">
        <v>305</v>
      </c>
      <c r="D175" s="223"/>
      <c r="E175" s="224">
        <v>1.89</v>
      </c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136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19"/>
      <c r="B176" s="220"/>
      <c r="C176" s="263" t="s">
        <v>306</v>
      </c>
      <c r="D176" s="223"/>
      <c r="E176" s="224">
        <v>34.420499999999997</v>
      </c>
      <c r="F176" s="222"/>
      <c r="G176" s="222"/>
      <c r="H176" s="222"/>
      <c r="I176" s="222"/>
      <c r="J176" s="222"/>
      <c r="K176" s="222"/>
      <c r="L176" s="222"/>
      <c r="M176" s="222"/>
      <c r="N176" s="221"/>
      <c r="O176" s="221"/>
      <c r="P176" s="221"/>
      <c r="Q176" s="221"/>
      <c r="R176" s="222"/>
      <c r="S176" s="222"/>
      <c r="T176" s="222"/>
      <c r="U176" s="222"/>
      <c r="V176" s="222"/>
      <c r="W176" s="222"/>
      <c r="X176" s="222"/>
      <c r="Y176" s="222"/>
      <c r="Z176" s="212"/>
      <c r="AA176" s="212"/>
      <c r="AB176" s="212"/>
      <c r="AC176" s="212"/>
      <c r="AD176" s="212"/>
      <c r="AE176" s="212"/>
      <c r="AF176" s="212"/>
      <c r="AG176" s="212" t="s">
        <v>136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3" x14ac:dyDescent="0.2">
      <c r="A177" s="219"/>
      <c r="B177" s="220"/>
      <c r="C177" s="263" t="s">
        <v>307</v>
      </c>
      <c r="D177" s="223"/>
      <c r="E177" s="224">
        <v>6.4574999999999996</v>
      </c>
      <c r="F177" s="222"/>
      <c r="G177" s="222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136</v>
      </c>
      <c r="AH177" s="212">
        <v>0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63" t="s">
        <v>308</v>
      </c>
      <c r="D178" s="223"/>
      <c r="E178" s="224">
        <v>2.004</v>
      </c>
      <c r="F178" s="222"/>
      <c r="G178" s="22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136</v>
      </c>
      <c r="AH178" s="212">
        <v>0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63" t="s">
        <v>309</v>
      </c>
      <c r="D179" s="223"/>
      <c r="E179" s="224">
        <v>7.593</v>
      </c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136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63" t="s">
        <v>310</v>
      </c>
      <c r="D180" s="223"/>
      <c r="E180" s="224">
        <v>2.7869999999999999</v>
      </c>
      <c r="F180" s="222"/>
      <c r="G180" s="222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136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3" x14ac:dyDescent="0.2">
      <c r="A181" s="219"/>
      <c r="B181" s="220"/>
      <c r="C181" s="263" t="s">
        <v>311</v>
      </c>
      <c r="D181" s="223"/>
      <c r="E181" s="224">
        <v>1.1085</v>
      </c>
      <c r="F181" s="222"/>
      <c r="G181" s="222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136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3" x14ac:dyDescent="0.2">
      <c r="A182" s="219"/>
      <c r="B182" s="220"/>
      <c r="C182" s="263" t="s">
        <v>312</v>
      </c>
      <c r="D182" s="223"/>
      <c r="E182" s="224">
        <v>0.504</v>
      </c>
      <c r="F182" s="222"/>
      <c r="G182" s="222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136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3" x14ac:dyDescent="0.2">
      <c r="A183" s="219"/>
      <c r="B183" s="220"/>
      <c r="C183" s="263" t="s">
        <v>313</v>
      </c>
      <c r="D183" s="223"/>
      <c r="E183" s="224">
        <v>10.701000000000001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136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63" t="s">
        <v>314</v>
      </c>
      <c r="D184" s="223"/>
      <c r="E184" s="224">
        <v>1.4444999999999999</v>
      </c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136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3" x14ac:dyDescent="0.2">
      <c r="A185" s="219"/>
      <c r="B185" s="220"/>
      <c r="C185" s="263" t="s">
        <v>315</v>
      </c>
      <c r="D185" s="223"/>
      <c r="E185" s="224">
        <v>0.74850000000000005</v>
      </c>
      <c r="F185" s="222"/>
      <c r="G185" s="222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136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63" t="s">
        <v>316</v>
      </c>
      <c r="D186" s="223"/>
      <c r="E186" s="224">
        <v>3.5550000000000002</v>
      </c>
      <c r="F186" s="222"/>
      <c r="G186" s="22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136</v>
      </c>
      <c r="AH186" s="212">
        <v>0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3" x14ac:dyDescent="0.2">
      <c r="A187" s="219"/>
      <c r="B187" s="220"/>
      <c r="C187" s="263" t="s">
        <v>317</v>
      </c>
      <c r="D187" s="223"/>
      <c r="E187" s="224">
        <v>1.296</v>
      </c>
      <c r="F187" s="222"/>
      <c r="G187" s="222"/>
      <c r="H187" s="222"/>
      <c r="I187" s="222"/>
      <c r="J187" s="222"/>
      <c r="K187" s="222"/>
      <c r="L187" s="222"/>
      <c r="M187" s="222"/>
      <c r="N187" s="221"/>
      <c r="O187" s="221"/>
      <c r="P187" s="221"/>
      <c r="Q187" s="221"/>
      <c r="R187" s="222"/>
      <c r="S187" s="222"/>
      <c r="T187" s="222"/>
      <c r="U187" s="222"/>
      <c r="V187" s="222"/>
      <c r="W187" s="222"/>
      <c r="X187" s="222"/>
      <c r="Y187" s="222"/>
      <c r="Z187" s="212"/>
      <c r="AA187" s="212"/>
      <c r="AB187" s="212"/>
      <c r="AC187" s="212"/>
      <c r="AD187" s="212"/>
      <c r="AE187" s="212"/>
      <c r="AF187" s="212"/>
      <c r="AG187" s="212" t="s">
        <v>136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3" x14ac:dyDescent="0.2">
      <c r="A188" s="219"/>
      <c r="B188" s="220"/>
      <c r="C188" s="263" t="s">
        <v>318</v>
      </c>
      <c r="D188" s="223"/>
      <c r="E188" s="224">
        <v>0.68700000000000006</v>
      </c>
      <c r="F188" s="222"/>
      <c r="G188" s="222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136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19"/>
      <c r="B189" s="220"/>
      <c r="C189" s="263" t="s">
        <v>319</v>
      </c>
      <c r="D189" s="223"/>
      <c r="E189" s="224">
        <v>10.98</v>
      </c>
      <c r="F189" s="222"/>
      <c r="G189" s="222"/>
      <c r="H189" s="222"/>
      <c r="I189" s="222"/>
      <c r="J189" s="222"/>
      <c r="K189" s="222"/>
      <c r="L189" s="222"/>
      <c r="M189" s="222"/>
      <c r="N189" s="221"/>
      <c r="O189" s="221"/>
      <c r="P189" s="221"/>
      <c r="Q189" s="221"/>
      <c r="R189" s="222"/>
      <c r="S189" s="222"/>
      <c r="T189" s="222"/>
      <c r="U189" s="222"/>
      <c r="V189" s="222"/>
      <c r="W189" s="222"/>
      <c r="X189" s="222"/>
      <c r="Y189" s="222"/>
      <c r="Z189" s="212"/>
      <c r="AA189" s="212"/>
      <c r="AB189" s="212"/>
      <c r="AC189" s="212"/>
      <c r="AD189" s="212"/>
      <c r="AE189" s="212"/>
      <c r="AF189" s="212"/>
      <c r="AG189" s="212" t="s">
        <v>136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3" x14ac:dyDescent="0.2">
      <c r="A190" s="219"/>
      <c r="B190" s="220"/>
      <c r="C190" s="263" t="s">
        <v>320</v>
      </c>
      <c r="D190" s="223"/>
      <c r="E190" s="224">
        <v>23.85</v>
      </c>
      <c r="F190" s="222"/>
      <c r="G190" s="222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136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3" x14ac:dyDescent="0.2">
      <c r="A191" s="219"/>
      <c r="B191" s="220"/>
      <c r="C191" s="263" t="s">
        <v>321</v>
      </c>
      <c r="D191" s="223"/>
      <c r="E191" s="224">
        <v>2.2949999999999999</v>
      </c>
      <c r="F191" s="222"/>
      <c r="G191" s="222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136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3" x14ac:dyDescent="0.2">
      <c r="A192" s="219"/>
      <c r="B192" s="220"/>
      <c r="C192" s="263" t="s">
        <v>322</v>
      </c>
      <c r="D192" s="223"/>
      <c r="E192" s="224">
        <v>4.2450000000000001</v>
      </c>
      <c r="F192" s="222"/>
      <c r="G192" s="222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136</v>
      </c>
      <c r="AH192" s="212">
        <v>0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3" x14ac:dyDescent="0.2">
      <c r="A193" s="219"/>
      <c r="B193" s="220"/>
      <c r="C193" s="268" t="s">
        <v>323</v>
      </c>
      <c r="D193" s="228"/>
      <c r="E193" s="229">
        <v>11.27535</v>
      </c>
      <c r="F193" s="222"/>
      <c r="G193" s="222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136</v>
      </c>
      <c r="AH193" s="212">
        <v>4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42">
        <v>38</v>
      </c>
      <c r="B194" s="243" t="s">
        <v>324</v>
      </c>
      <c r="C194" s="261" t="s">
        <v>325</v>
      </c>
      <c r="D194" s="244" t="s">
        <v>186</v>
      </c>
      <c r="E194" s="245">
        <v>32.04</v>
      </c>
      <c r="F194" s="246"/>
      <c r="G194" s="247">
        <f>ROUND(E194*F194,2)</f>
        <v>0</v>
      </c>
      <c r="H194" s="246"/>
      <c r="I194" s="247">
        <f>ROUND(E194*H194,2)</f>
        <v>0</v>
      </c>
      <c r="J194" s="246"/>
      <c r="K194" s="247">
        <f>ROUND(E194*J194,2)</f>
        <v>0</v>
      </c>
      <c r="L194" s="247">
        <v>21</v>
      </c>
      <c r="M194" s="247">
        <f>G194*(1+L194/100)</f>
        <v>0</v>
      </c>
      <c r="N194" s="245">
        <v>0</v>
      </c>
      <c r="O194" s="245">
        <f>ROUND(E194*N194,2)</f>
        <v>0</v>
      </c>
      <c r="P194" s="245">
        <v>0.432</v>
      </c>
      <c r="Q194" s="245">
        <f>ROUND(E194*P194,2)</f>
        <v>13.84</v>
      </c>
      <c r="R194" s="247" t="s">
        <v>210</v>
      </c>
      <c r="S194" s="247" t="s">
        <v>128</v>
      </c>
      <c r="T194" s="248" t="s">
        <v>129</v>
      </c>
      <c r="U194" s="222">
        <v>3</v>
      </c>
      <c r="V194" s="222">
        <f>ROUND(E194*U194,2)</f>
        <v>96.12</v>
      </c>
      <c r="W194" s="222"/>
      <c r="X194" s="222" t="s">
        <v>130</v>
      </c>
      <c r="Y194" s="222" t="s">
        <v>131</v>
      </c>
      <c r="Z194" s="212"/>
      <c r="AA194" s="212"/>
      <c r="AB194" s="212"/>
      <c r="AC194" s="212"/>
      <c r="AD194" s="212"/>
      <c r="AE194" s="212"/>
      <c r="AF194" s="212"/>
      <c r="AG194" s="212" t="s">
        <v>132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2" x14ac:dyDescent="0.2">
      <c r="A195" s="219"/>
      <c r="B195" s="220"/>
      <c r="C195" s="263" t="s">
        <v>135</v>
      </c>
      <c r="D195" s="223"/>
      <c r="E195" s="224"/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136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outlineLevel="3" x14ac:dyDescent="0.2">
      <c r="A196" s="219"/>
      <c r="B196" s="220"/>
      <c r="C196" s="263" t="s">
        <v>326</v>
      </c>
      <c r="D196" s="223"/>
      <c r="E196" s="224">
        <v>4.16</v>
      </c>
      <c r="F196" s="222"/>
      <c r="G196" s="222"/>
      <c r="H196" s="222"/>
      <c r="I196" s="222"/>
      <c r="J196" s="222"/>
      <c r="K196" s="222"/>
      <c r="L196" s="222"/>
      <c r="M196" s="222"/>
      <c r="N196" s="221"/>
      <c r="O196" s="221"/>
      <c r="P196" s="221"/>
      <c r="Q196" s="221"/>
      <c r="R196" s="222"/>
      <c r="S196" s="222"/>
      <c r="T196" s="222"/>
      <c r="U196" s="222"/>
      <c r="V196" s="222"/>
      <c r="W196" s="222"/>
      <c r="X196" s="222"/>
      <c r="Y196" s="222"/>
      <c r="Z196" s="212"/>
      <c r="AA196" s="212"/>
      <c r="AB196" s="212"/>
      <c r="AC196" s="212"/>
      <c r="AD196" s="212"/>
      <c r="AE196" s="212"/>
      <c r="AF196" s="212"/>
      <c r="AG196" s="212" t="s">
        <v>136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3" x14ac:dyDescent="0.2">
      <c r="A197" s="219"/>
      <c r="B197" s="220"/>
      <c r="C197" s="263" t="s">
        <v>327</v>
      </c>
      <c r="D197" s="223"/>
      <c r="E197" s="224">
        <v>10.92</v>
      </c>
      <c r="F197" s="222"/>
      <c r="G197" s="222"/>
      <c r="H197" s="222"/>
      <c r="I197" s="222"/>
      <c r="J197" s="222"/>
      <c r="K197" s="222"/>
      <c r="L197" s="222"/>
      <c r="M197" s="222"/>
      <c r="N197" s="221"/>
      <c r="O197" s="221"/>
      <c r="P197" s="221"/>
      <c r="Q197" s="221"/>
      <c r="R197" s="222"/>
      <c r="S197" s="222"/>
      <c r="T197" s="222"/>
      <c r="U197" s="222"/>
      <c r="V197" s="222"/>
      <c r="W197" s="222"/>
      <c r="X197" s="222"/>
      <c r="Y197" s="222"/>
      <c r="Z197" s="212"/>
      <c r="AA197" s="212"/>
      <c r="AB197" s="212"/>
      <c r="AC197" s="212"/>
      <c r="AD197" s="212"/>
      <c r="AE197" s="212"/>
      <c r="AF197" s="212"/>
      <c r="AG197" s="212" t="s">
        <v>136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3" x14ac:dyDescent="0.2">
      <c r="A198" s="219"/>
      <c r="B198" s="220"/>
      <c r="C198" s="263" t="s">
        <v>328</v>
      </c>
      <c r="D198" s="223"/>
      <c r="E198" s="224">
        <v>9.84</v>
      </c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136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3" x14ac:dyDescent="0.2">
      <c r="A199" s="219"/>
      <c r="B199" s="220"/>
      <c r="C199" s="263" t="s">
        <v>329</v>
      </c>
      <c r="D199" s="223"/>
      <c r="E199" s="224">
        <v>1.1200000000000001</v>
      </c>
      <c r="F199" s="222"/>
      <c r="G199" s="222"/>
      <c r="H199" s="222"/>
      <c r="I199" s="222"/>
      <c r="J199" s="222"/>
      <c r="K199" s="222"/>
      <c r="L199" s="222"/>
      <c r="M199" s="222"/>
      <c r="N199" s="221"/>
      <c r="O199" s="221"/>
      <c r="P199" s="221"/>
      <c r="Q199" s="221"/>
      <c r="R199" s="222"/>
      <c r="S199" s="222"/>
      <c r="T199" s="222"/>
      <c r="U199" s="222"/>
      <c r="V199" s="222"/>
      <c r="W199" s="222"/>
      <c r="X199" s="222"/>
      <c r="Y199" s="222"/>
      <c r="Z199" s="212"/>
      <c r="AA199" s="212"/>
      <c r="AB199" s="212"/>
      <c r="AC199" s="212"/>
      <c r="AD199" s="212"/>
      <c r="AE199" s="212"/>
      <c r="AF199" s="212"/>
      <c r="AG199" s="212" t="s">
        <v>136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3" x14ac:dyDescent="0.2">
      <c r="A200" s="219"/>
      <c r="B200" s="220"/>
      <c r="C200" s="263" t="s">
        <v>330</v>
      </c>
      <c r="D200" s="223"/>
      <c r="E200" s="224">
        <v>6</v>
      </c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136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42">
        <v>39</v>
      </c>
      <c r="B201" s="243" t="s">
        <v>331</v>
      </c>
      <c r="C201" s="261" t="s">
        <v>332</v>
      </c>
      <c r="D201" s="244" t="s">
        <v>186</v>
      </c>
      <c r="E201" s="245">
        <v>47.7</v>
      </c>
      <c r="F201" s="246"/>
      <c r="G201" s="247">
        <f>ROUND(E201*F201,2)</f>
        <v>0</v>
      </c>
      <c r="H201" s="246"/>
      <c r="I201" s="247">
        <f>ROUND(E201*H201,2)</f>
        <v>0</v>
      </c>
      <c r="J201" s="246"/>
      <c r="K201" s="247">
        <f>ROUND(E201*J201,2)</f>
        <v>0</v>
      </c>
      <c r="L201" s="247">
        <v>21</v>
      </c>
      <c r="M201" s="247">
        <f>G201*(1+L201/100)</f>
        <v>0</v>
      </c>
      <c r="N201" s="245">
        <v>0</v>
      </c>
      <c r="O201" s="245">
        <f>ROUND(E201*N201,2)</f>
        <v>0</v>
      </c>
      <c r="P201" s="245">
        <v>0.02</v>
      </c>
      <c r="Q201" s="245">
        <f>ROUND(E201*P201,2)</f>
        <v>0.95</v>
      </c>
      <c r="R201" s="247" t="s">
        <v>210</v>
      </c>
      <c r="S201" s="247" t="s">
        <v>128</v>
      </c>
      <c r="T201" s="248" t="s">
        <v>129</v>
      </c>
      <c r="U201" s="222">
        <v>0.15</v>
      </c>
      <c r="V201" s="222">
        <f>ROUND(E201*U201,2)</f>
        <v>7.16</v>
      </c>
      <c r="W201" s="222"/>
      <c r="X201" s="222" t="s">
        <v>130</v>
      </c>
      <c r="Y201" s="222" t="s">
        <v>131</v>
      </c>
      <c r="Z201" s="212"/>
      <c r="AA201" s="212"/>
      <c r="AB201" s="212"/>
      <c r="AC201" s="212"/>
      <c r="AD201" s="212"/>
      <c r="AE201" s="212"/>
      <c r="AF201" s="212"/>
      <c r="AG201" s="212" t="s">
        <v>132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62" t="s">
        <v>333</v>
      </c>
      <c r="D202" s="250"/>
      <c r="E202" s="250"/>
      <c r="F202" s="250"/>
      <c r="G202" s="250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134</v>
      </c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2" x14ac:dyDescent="0.2">
      <c r="A203" s="219"/>
      <c r="B203" s="220"/>
      <c r="C203" s="263" t="s">
        <v>135</v>
      </c>
      <c r="D203" s="223"/>
      <c r="E203" s="224"/>
      <c r="F203" s="222"/>
      <c r="G203" s="222"/>
      <c r="H203" s="222"/>
      <c r="I203" s="222"/>
      <c r="J203" s="222"/>
      <c r="K203" s="222"/>
      <c r="L203" s="222"/>
      <c r="M203" s="222"/>
      <c r="N203" s="221"/>
      <c r="O203" s="221"/>
      <c r="P203" s="221"/>
      <c r="Q203" s="221"/>
      <c r="R203" s="222"/>
      <c r="S203" s="222"/>
      <c r="T203" s="222"/>
      <c r="U203" s="222"/>
      <c r="V203" s="222"/>
      <c r="W203" s="222"/>
      <c r="X203" s="222"/>
      <c r="Y203" s="222"/>
      <c r="Z203" s="212"/>
      <c r="AA203" s="212"/>
      <c r="AB203" s="212"/>
      <c r="AC203" s="212"/>
      <c r="AD203" s="212"/>
      <c r="AE203" s="212"/>
      <c r="AF203" s="212"/>
      <c r="AG203" s="212" t="s">
        <v>136</v>
      </c>
      <c r="AH203" s="212">
        <v>0</v>
      </c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3" x14ac:dyDescent="0.2">
      <c r="A204" s="219"/>
      <c r="B204" s="220"/>
      <c r="C204" s="263" t="s">
        <v>334</v>
      </c>
      <c r="D204" s="223"/>
      <c r="E204" s="224">
        <v>14</v>
      </c>
      <c r="F204" s="222"/>
      <c r="G204" s="222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136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3" x14ac:dyDescent="0.2">
      <c r="A205" s="219"/>
      <c r="B205" s="220"/>
      <c r="C205" s="263" t="s">
        <v>335</v>
      </c>
      <c r="D205" s="223"/>
      <c r="E205" s="224">
        <v>10</v>
      </c>
      <c r="F205" s="222"/>
      <c r="G205" s="222"/>
      <c r="H205" s="222"/>
      <c r="I205" s="222"/>
      <c r="J205" s="222"/>
      <c r="K205" s="222"/>
      <c r="L205" s="222"/>
      <c r="M205" s="222"/>
      <c r="N205" s="221"/>
      <c r="O205" s="221"/>
      <c r="P205" s="221"/>
      <c r="Q205" s="221"/>
      <c r="R205" s="222"/>
      <c r="S205" s="222"/>
      <c r="T205" s="222"/>
      <c r="U205" s="222"/>
      <c r="V205" s="222"/>
      <c r="W205" s="222"/>
      <c r="X205" s="222"/>
      <c r="Y205" s="222"/>
      <c r="Z205" s="212"/>
      <c r="AA205" s="212"/>
      <c r="AB205" s="212"/>
      <c r="AC205" s="212"/>
      <c r="AD205" s="212"/>
      <c r="AE205" s="212"/>
      <c r="AF205" s="212"/>
      <c r="AG205" s="212" t="s">
        <v>136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3" x14ac:dyDescent="0.2">
      <c r="A206" s="219"/>
      <c r="B206" s="220"/>
      <c r="C206" s="263" t="s">
        <v>336</v>
      </c>
      <c r="D206" s="223"/>
      <c r="E206" s="224">
        <v>1.2</v>
      </c>
      <c r="F206" s="222"/>
      <c r="G206" s="222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136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63" t="s">
        <v>337</v>
      </c>
      <c r="D207" s="223"/>
      <c r="E207" s="224">
        <v>12.8</v>
      </c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136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63" t="s">
        <v>338</v>
      </c>
      <c r="D208" s="223"/>
      <c r="E208" s="224">
        <v>1.8</v>
      </c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136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63" t="s">
        <v>339</v>
      </c>
      <c r="D209" s="223"/>
      <c r="E209" s="224">
        <v>3.4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136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3" x14ac:dyDescent="0.2">
      <c r="A210" s="219"/>
      <c r="B210" s="220"/>
      <c r="C210" s="263" t="s">
        <v>340</v>
      </c>
      <c r="D210" s="223"/>
      <c r="E210" s="224">
        <v>4.5</v>
      </c>
      <c r="F210" s="222"/>
      <c r="G210" s="222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136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ht="22.5" outlineLevel="1" x14ac:dyDescent="0.2">
      <c r="A211" s="242">
        <v>40</v>
      </c>
      <c r="B211" s="243" t="s">
        <v>341</v>
      </c>
      <c r="C211" s="261" t="s">
        <v>342</v>
      </c>
      <c r="D211" s="244" t="s">
        <v>126</v>
      </c>
      <c r="E211" s="245">
        <v>29.38</v>
      </c>
      <c r="F211" s="246"/>
      <c r="G211" s="247">
        <f>ROUND(E211*F211,2)</f>
        <v>0</v>
      </c>
      <c r="H211" s="246"/>
      <c r="I211" s="247">
        <f>ROUND(E211*H211,2)</f>
        <v>0</v>
      </c>
      <c r="J211" s="246"/>
      <c r="K211" s="247">
        <f>ROUND(E211*J211,2)</f>
        <v>0</v>
      </c>
      <c r="L211" s="247">
        <v>21</v>
      </c>
      <c r="M211" s="247">
        <f>G211*(1+L211/100)</f>
        <v>0</v>
      </c>
      <c r="N211" s="245">
        <v>0</v>
      </c>
      <c r="O211" s="245">
        <f>ROUND(E211*N211,2)</f>
        <v>0</v>
      </c>
      <c r="P211" s="245">
        <v>2.2000000000000002</v>
      </c>
      <c r="Q211" s="245">
        <f>ROUND(E211*P211,2)</f>
        <v>64.64</v>
      </c>
      <c r="R211" s="247" t="s">
        <v>210</v>
      </c>
      <c r="S211" s="247" t="s">
        <v>128</v>
      </c>
      <c r="T211" s="248" t="s">
        <v>129</v>
      </c>
      <c r="U211" s="222">
        <v>4.66</v>
      </c>
      <c r="V211" s="222">
        <f>ROUND(E211*U211,2)</f>
        <v>136.91</v>
      </c>
      <c r="W211" s="222"/>
      <c r="X211" s="222" t="s">
        <v>130</v>
      </c>
      <c r="Y211" s="222" t="s">
        <v>131</v>
      </c>
      <c r="Z211" s="212"/>
      <c r="AA211" s="212"/>
      <c r="AB211" s="212"/>
      <c r="AC211" s="212"/>
      <c r="AD211" s="212"/>
      <c r="AE211" s="212"/>
      <c r="AF211" s="212"/>
      <c r="AG211" s="212" t="s">
        <v>132</v>
      </c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2" x14ac:dyDescent="0.2">
      <c r="A212" s="219"/>
      <c r="B212" s="220"/>
      <c r="C212" s="263" t="s">
        <v>135</v>
      </c>
      <c r="D212" s="223"/>
      <c r="E212" s="224"/>
      <c r="F212" s="222"/>
      <c r="G212" s="222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136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19"/>
      <c r="B213" s="220"/>
      <c r="C213" s="263" t="s">
        <v>343</v>
      </c>
      <c r="D213" s="223"/>
      <c r="E213" s="224"/>
      <c r="F213" s="222"/>
      <c r="G213" s="222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136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19"/>
      <c r="B214" s="220"/>
      <c r="C214" s="263" t="s">
        <v>344</v>
      </c>
      <c r="D214" s="223"/>
      <c r="E214" s="224">
        <v>3.45</v>
      </c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136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63" t="s">
        <v>345</v>
      </c>
      <c r="D215" s="223"/>
      <c r="E215" s="224">
        <v>13.13</v>
      </c>
      <c r="F215" s="222"/>
      <c r="G215" s="222"/>
      <c r="H215" s="222"/>
      <c r="I215" s="222"/>
      <c r="J215" s="222"/>
      <c r="K215" s="222"/>
      <c r="L215" s="222"/>
      <c r="M215" s="222"/>
      <c r="N215" s="221"/>
      <c r="O215" s="221"/>
      <c r="P215" s="221"/>
      <c r="Q215" s="221"/>
      <c r="R215" s="222"/>
      <c r="S215" s="222"/>
      <c r="T215" s="222"/>
      <c r="U215" s="222"/>
      <c r="V215" s="222"/>
      <c r="W215" s="222"/>
      <c r="X215" s="222"/>
      <c r="Y215" s="222"/>
      <c r="Z215" s="212"/>
      <c r="AA215" s="212"/>
      <c r="AB215" s="212"/>
      <c r="AC215" s="212"/>
      <c r="AD215" s="212"/>
      <c r="AE215" s="212"/>
      <c r="AF215" s="212"/>
      <c r="AG215" s="212" t="s">
        <v>136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63" t="s">
        <v>346</v>
      </c>
      <c r="D216" s="223"/>
      <c r="E216" s="224"/>
      <c r="F216" s="222"/>
      <c r="G216" s="222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136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3" x14ac:dyDescent="0.2">
      <c r="A217" s="219"/>
      <c r="B217" s="220"/>
      <c r="C217" s="263" t="s">
        <v>347</v>
      </c>
      <c r="D217" s="223"/>
      <c r="E217" s="224">
        <v>12.8</v>
      </c>
      <c r="F217" s="222"/>
      <c r="G217" s="222"/>
      <c r="H217" s="222"/>
      <c r="I217" s="222"/>
      <c r="J217" s="222"/>
      <c r="K217" s="222"/>
      <c r="L217" s="222"/>
      <c r="M217" s="222"/>
      <c r="N217" s="221"/>
      <c r="O217" s="221"/>
      <c r="P217" s="221"/>
      <c r="Q217" s="221"/>
      <c r="R217" s="222"/>
      <c r="S217" s="222"/>
      <c r="T217" s="222"/>
      <c r="U217" s="222"/>
      <c r="V217" s="222"/>
      <c r="W217" s="222"/>
      <c r="X217" s="222"/>
      <c r="Y217" s="222"/>
      <c r="Z217" s="212"/>
      <c r="AA217" s="212"/>
      <c r="AB217" s="212"/>
      <c r="AC217" s="212"/>
      <c r="AD217" s="212"/>
      <c r="AE217" s="212"/>
      <c r="AF217" s="212"/>
      <c r="AG217" s="212" t="s">
        <v>136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ht="22.5" outlineLevel="1" x14ac:dyDescent="0.2">
      <c r="A218" s="242">
        <v>41</v>
      </c>
      <c r="B218" s="243" t="s">
        <v>348</v>
      </c>
      <c r="C218" s="261" t="s">
        <v>342</v>
      </c>
      <c r="D218" s="244" t="s">
        <v>126</v>
      </c>
      <c r="E218" s="245">
        <v>5.2649999999999997</v>
      </c>
      <c r="F218" s="246"/>
      <c r="G218" s="247">
        <f>ROUND(E218*F218,2)</f>
        <v>0</v>
      </c>
      <c r="H218" s="246"/>
      <c r="I218" s="247">
        <f>ROUND(E218*H218,2)</f>
        <v>0</v>
      </c>
      <c r="J218" s="246"/>
      <c r="K218" s="247">
        <f>ROUND(E218*J218,2)</f>
        <v>0</v>
      </c>
      <c r="L218" s="247">
        <v>21</v>
      </c>
      <c r="M218" s="247">
        <f>G218*(1+L218/100)</f>
        <v>0</v>
      </c>
      <c r="N218" s="245">
        <v>0</v>
      </c>
      <c r="O218" s="245">
        <f>ROUND(E218*N218,2)</f>
        <v>0</v>
      </c>
      <c r="P218" s="245">
        <v>2.2000000000000002</v>
      </c>
      <c r="Q218" s="245">
        <f>ROUND(E218*P218,2)</f>
        <v>11.58</v>
      </c>
      <c r="R218" s="247" t="s">
        <v>210</v>
      </c>
      <c r="S218" s="247" t="s">
        <v>128</v>
      </c>
      <c r="T218" s="248" t="s">
        <v>129</v>
      </c>
      <c r="U218" s="222">
        <v>5.08</v>
      </c>
      <c r="V218" s="222">
        <f>ROUND(E218*U218,2)</f>
        <v>26.75</v>
      </c>
      <c r="W218" s="222"/>
      <c r="X218" s="222" t="s">
        <v>130</v>
      </c>
      <c r="Y218" s="222" t="s">
        <v>131</v>
      </c>
      <c r="Z218" s="212"/>
      <c r="AA218" s="212"/>
      <c r="AB218" s="212"/>
      <c r="AC218" s="212"/>
      <c r="AD218" s="212"/>
      <c r="AE218" s="212"/>
      <c r="AF218" s="212"/>
      <c r="AG218" s="212" t="s">
        <v>132</v>
      </c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2" x14ac:dyDescent="0.2">
      <c r="A219" s="219"/>
      <c r="B219" s="220"/>
      <c r="C219" s="263" t="s">
        <v>135</v>
      </c>
      <c r="D219" s="223"/>
      <c r="E219" s="224"/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136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3" x14ac:dyDescent="0.2">
      <c r="A220" s="219"/>
      <c r="B220" s="220"/>
      <c r="C220" s="263" t="s">
        <v>349</v>
      </c>
      <c r="D220" s="223"/>
      <c r="E220" s="224"/>
      <c r="F220" s="222"/>
      <c r="G220" s="222"/>
      <c r="H220" s="222"/>
      <c r="I220" s="222"/>
      <c r="J220" s="222"/>
      <c r="K220" s="222"/>
      <c r="L220" s="222"/>
      <c r="M220" s="222"/>
      <c r="N220" s="221"/>
      <c r="O220" s="221"/>
      <c r="P220" s="221"/>
      <c r="Q220" s="221"/>
      <c r="R220" s="222"/>
      <c r="S220" s="222"/>
      <c r="T220" s="222"/>
      <c r="U220" s="222"/>
      <c r="V220" s="222"/>
      <c r="W220" s="222"/>
      <c r="X220" s="222"/>
      <c r="Y220" s="222"/>
      <c r="Z220" s="212"/>
      <c r="AA220" s="212"/>
      <c r="AB220" s="212"/>
      <c r="AC220" s="212"/>
      <c r="AD220" s="212"/>
      <c r="AE220" s="212"/>
      <c r="AF220" s="212"/>
      <c r="AG220" s="212" t="s">
        <v>136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3" x14ac:dyDescent="0.2">
      <c r="A221" s="219"/>
      <c r="B221" s="220"/>
      <c r="C221" s="263" t="s">
        <v>350</v>
      </c>
      <c r="D221" s="223"/>
      <c r="E221" s="224">
        <v>1.7250000000000001</v>
      </c>
      <c r="F221" s="222"/>
      <c r="G221" s="222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136</v>
      </c>
      <c r="AH221" s="212">
        <v>0</v>
      </c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3" x14ac:dyDescent="0.2">
      <c r="A222" s="219"/>
      <c r="B222" s="220"/>
      <c r="C222" s="263" t="s">
        <v>351</v>
      </c>
      <c r="D222" s="223"/>
      <c r="E222" s="224"/>
      <c r="F222" s="222"/>
      <c r="G222" s="222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136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63" t="s">
        <v>352</v>
      </c>
      <c r="D223" s="223"/>
      <c r="E223" s="224">
        <v>1.7749999999999999</v>
      </c>
      <c r="F223" s="222"/>
      <c r="G223" s="222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136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19"/>
      <c r="B224" s="220"/>
      <c r="C224" s="263" t="s">
        <v>353</v>
      </c>
      <c r="D224" s="223"/>
      <c r="E224" s="224"/>
      <c r="F224" s="222"/>
      <c r="G224" s="222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136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3" x14ac:dyDescent="0.2">
      <c r="A225" s="219"/>
      <c r="B225" s="220"/>
      <c r="C225" s="263" t="s">
        <v>354</v>
      </c>
      <c r="D225" s="223"/>
      <c r="E225" s="224">
        <v>1.7649999999999999</v>
      </c>
      <c r="F225" s="222"/>
      <c r="G225" s="222"/>
      <c r="H225" s="222"/>
      <c r="I225" s="222"/>
      <c r="J225" s="222"/>
      <c r="K225" s="222"/>
      <c r="L225" s="222"/>
      <c r="M225" s="222"/>
      <c r="N225" s="221"/>
      <c r="O225" s="221"/>
      <c r="P225" s="221"/>
      <c r="Q225" s="221"/>
      <c r="R225" s="222"/>
      <c r="S225" s="222"/>
      <c r="T225" s="222"/>
      <c r="U225" s="222"/>
      <c r="V225" s="222"/>
      <c r="W225" s="222"/>
      <c r="X225" s="222"/>
      <c r="Y225" s="222"/>
      <c r="Z225" s="212"/>
      <c r="AA225" s="212"/>
      <c r="AB225" s="212"/>
      <c r="AC225" s="212"/>
      <c r="AD225" s="212"/>
      <c r="AE225" s="212"/>
      <c r="AF225" s="212"/>
      <c r="AG225" s="212" t="s">
        <v>136</v>
      </c>
      <c r="AH225" s="212">
        <v>0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ht="22.5" outlineLevel="1" x14ac:dyDescent="0.2">
      <c r="A226" s="242">
        <v>42</v>
      </c>
      <c r="B226" s="243" t="s">
        <v>355</v>
      </c>
      <c r="C226" s="261" t="s">
        <v>356</v>
      </c>
      <c r="D226" s="244" t="s">
        <v>126</v>
      </c>
      <c r="E226" s="245">
        <v>7.734</v>
      </c>
      <c r="F226" s="246"/>
      <c r="G226" s="247">
        <f>ROUND(E226*F226,2)</f>
        <v>0</v>
      </c>
      <c r="H226" s="246"/>
      <c r="I226" s="247">
        <f>ROUND(E226*H226,2)</f>
        <v>0</v>
      </c>
      <c r="J226" s="246"/>
      <c r="K226" s="247">
        <f>ROUND(E226*J226,2)</f>
        <v>0</v>
      </c>
      <c r="L226" s="247">
        <v>21</v>
      </c>
      <c r="M226" s="247">
        <f>G226*(1+L226/100)</f>
        <v>0</v>
      </c>
      <c r="N226" s="245">
        <v>0</v>
      </c>
      <c r="O226" s="245">
        <f>ROUND(E226*N226,2)</f>
        <v>0</v>
      </c>
      <c r="P226" s="245">
        <v>1.6</v>
      </c>
      <c r="Q226" s="245">
        <f>ROUND(E226*P226,2)</f>
        <v>12.37</v>
      </c>
      <c r="R226" s="247" t="s">
        <v>210</v>
      </c>
      <c r="S226" s="247" t="s">
        <v>128</v>
      </c>
      <c r="T226" s="248" t="s">
        <v>129</v>
      </c>
      <c r="U226" s="222">
        <v>3.09</v>
      </c>
      <c r="V226" s="222">
        <f>ROUND(E226*U226,2)</f>
        <v>23.9</v>
      </c>
      <c r="W226" s="222"/>
      <c r="X226" s="222" t="s">
        <v>130</v>
      </c>
      <c r="Y226" s="222" t="s">
        <v>131</v>
      </c>
      <c r="Z226" s="212"/>
      <c r="AA226" s="212"/>
      <c r="AB226" s="212"/>
      <c r="AC226" s="212"/>
      <c r="AD226" s="212"/>
      <c r="AE226" s="212"/>
      <c r="AF226" s="212"/>
      <c r="AG226" s="212" t="s">
        <v>132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2" x14ac:dyDescent="0.2">
      <c r="A227" s="219"/>
      <c r="B227" s="220"/>
      <c r="C227" s="263" t="s">
        <v>135</v>
      </c>
      <c r="D227" s="223"/>
      <c r="E227" s="224"/>
      <c r="F227" s="222"/>
      <c r="G227" s="222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136</v>
      </c>
      <c r="AH227" s="212">
        <v>0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3" x14ac:dyDescent="0.2">
      <c r="A228" s="219"/>
      <c r="B228" s="220"/>
      <c r="C228" s="263" t="s">
        <v>349</v>
      </c>
      <c r="D228" s="223"/>
      <c r="E228" s="224"/>
      <c r="F228" s="222"/>
      <c r="G228" s="222"/>
      <c r="H228" s="222"/>
      <c r="I228" s="222"/>
      <c r="J228" s="222"/>
      <c r="K228" s="222"/>
      <c r="L228" s="222"/>
      <c r="M228" s="222"/>
      <c r="N228" s="221"/>
      <c r="O228" s="221"/>
      <c r="P228" s="221"/>
      <c r="Q228" s="221"/>
      <c r="R228" s="222"/>
      <c r="S228" s="222"/>
      <c r="T228" s="222"/>
      <c r="U228" s="222"/>
      <c r="V228" s="222"/>
      <c r="W228" s="222"/>
      <c r="X228" s="222"/>
      <c r="Y228" s="222"/>
      <c r="Z228" s="212"/>
      <c r="AA228" s="212"/>
      <c r="AB228" s="212"/>
      <c r="AC228" s="212"/>
      <c r="AD228" s="212"/>
      <c r="AE228" s="212"/>
      <c r="AF228" s="212"/>
      <c r="AG228" s="212" t="s">
        <v>136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3" x14ac:dyDescent="0.2">
      <c r="A229" s="219"/>
      <c r="B229" s="220"/>
      <c r="C229" s="263" t="s">
        <v>357</v>
      </c>
      <c r="D229" s="223"/>
      <c r="E229" s="224">
        <v>2.0699999999999998</v>
      </c>
      <c r="F229" s="222"/>
      <c r="G229" s="222"/>
      <c r="H229" s="222"/>
      <c r="I229" s="222"/>
      <c r="J229" s="222"/>
      <c r="K229" s="222"/>
      <c r="L229" s="222"/>
      <c r="M229" s="222"/>
      <c r="N229" s="221"/>
      <c r="O229" s="221"/>
      <c r="P229" s="221"/>
      <c r="Q229" s="221"/>
      <c r="R229" s="222"/>
      <c r="S229" s="222"/>
      <c r="T229" s="222"/>
      <c r="U229" s="222"/>
      <c r="V229" s="222"/>
      <c r="W229" s="222"/>
      <c r="X229" s="222"/>
      <c r="Y229" s="222"/>
      <c r="Z229" s="212"/>
      <c r="AA229" s="212"/>
      <c r="AB229" s="212"/>
      <c r="AC229" s="212"/>
      <c r="AD229" s="212"/>
      <c r="AE229" s="212"/>
      <c r="AF229" s="212"/>
      <c r="AG229" s="212" t="s">
        <v>136</v>
      </c>
      <c r="AH229" s="212">
        <v>0</v>
      </c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3" x14ac:dyDescent="0.2">
      <c r="A230" s="219"/>
      <c r="B230" s="220"/>
      <c r="C230" s="263" t="s">
        <v>351</v>
      </c>
      <c r="D230" s="223"/>
      <c r="E230" s="224"/>
      <c r="F230" s="222"/>
      <c r="G230" s="222"/>
      <c r="H230" s="222"/>
      <c r="I230" s="222"/>
      <c r="J230" s="222"/>
      <c r="K230" s="222"/>
      <c r="L230" s="222"/>
      <c r="M230" s="222"/>
      <c r="N230" s="221"/>
      <c r="O230" s="221"/>
      <c r="P230" s="221"/>
      <c r="Q230" s="221"/>
      <c r="R230" s="222"/>
      <c r="S230" s="222"/>
      <c r="T230" s="222"/>
      <c r="U230" s="222"/>
      <c r="V230" s="222"/>
      <c r="W230" s="222"/>
      <c r="X230" s="222"/>
      <c r="Y230" s="222"/>
      <c r="Z230" s="212"/>
      <c r="AA230" s="212"/>
      <c r="AB230" s="212"/>
      <c r="AC230" s="212"/>
      <c r="AD230" s="212"/>
      <c r="AE230" s="212"/>
      <c r="AF230" s="212"/>
      <c r="AG230" s="212" t="s">
        <v>136</v>
      </c>
      <c r="AH230" s="212">
        <v>0</v>
      </c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3" x14ac:dyDescent="0.2">
      <c r="A231" s="219"/>
      <c r="B231" s="220"/>
      <c r="C231" s="263" t="s">
        <v>358</v>
      </c>
      <c r="D231" s="223"/>
      <c r="E231" s="224">
        <v>2.84</v>
      </c>
      <c r="F231" s="222"/>
      <c r="G231" s="222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136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3" x14ac:dyDescent="0.2">
      <c r="A232" s="219"/>
      <c r="B232" s="220"/>
      <c r="C232" s="263" t="s">
        <v>353</v>
      </c>
      <c r="D232" s="223"/>
      <c r="E232" s="224"/>
      <c r="F232" s="222"/>
      <c r="G232" s="222"/>
      <c r="H232" s="222"/>
      <c r="I232" s="222"/>
      <c r="J232" s="222"/>
      <c r="K232" s="222"/>
      <c r="L232" s="222"/>
      <c r="M232" s="222"/>
      <c r="N232" s="221"/>
      <c r="O232" s="221"/>
      <c r="P232" s="221"/>
      <c r="Q232" s="221"/>
      <c r="R232" s="222"/>
      <c r="S232" s="222"/>
      <c r="T232" s="222"/>
      <c r="U232" s="222"/>
      <c r="V232" s="222"/>
      <c r="W232" s="222"/>
      <c r="X232" s="222"/>
      <c r="Y232" s="222"/>
      <c r="Z232" s="212"/>
      <c r="AA232" s="212"/>
      <c r="AB232" s="212"/>
      <c r="AC232" s="212"/>
      <c r="AD232" s="212"/>
      <c r="AE232" s="212"/>
      <c r="AF232" s="212"/>
      <c r="AG232" s="212" t="s">
        <v>136</v>
      </c>
      <c r="AH232" s="212">
        <v>0</v>
      </c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3" x14ac:dyDescent="0.2">
      <c r="A233" s="219"/>
      <c r="B233" s="220"/>
      <c r="C233" s="263" t="s">
        <v>359</v>
      </c>
      <c r="D233" s="223"/>
      <c r="E233" s="224">
        <v>2.8239999999999998</v>
      </c>
      <c r="F233" s="222"/>
      <c r="G233" s="222"/>
      <c r="H233" s="222"/>
      <c r="I233" s="222"/>
      <c r="J233" s="222"/>
      <c r="K233" s="222"/>
      <c r="L233" s="222"/>
      <c r="M233" s="222"/>
      <c r="N233" s="221"/>
      <c r="O233" s="221"/>
      <c r="P233" s="221"/>
      <c r="Q233" s="221"/>
      <c r="R233" s="222"/>
      <c r="S233" s="222"/>
      <c r="T233" s="222"/>
      <c r="U233" s="222"/>
      <c r="V233" s="222"/>
      <c r="W233" s="222"/>
      <c r="X233" s="222"/>
      <c r="Y233" s="222"/>
      <c r="Z233" s="212"/>
      <c r="AA233" s="212"/>
      <c r="AB233" s="212"/>
      <c r="AC233" s="212"/>
      <c r="AD233" s="212"/>
      <c r="AE233" s="212"/>
      <c r="AF233" s="212"/>
      <c r="AG233" s="212" t="s">
        <v>136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ht="22.5" outlineLevel="1" x14ac:dyDescent="0.2">
      <c r="A234" s="242">
        <v>43</v>
      </c>
      <c r="B234" s="243" t="s">
        <v>360</v>
      </c>
      <c r="C234" s="261" t="s">
        <v>361</v>
      </c>
      <c r="D234" s="244" t="s">
        <v>186</v>
      </c>
      <c r="E234" s="245">
        <v>105.3</v>
      </c>
      <c r="F234" s="246"/>
      <c r="G234" s="247">
        <f>ROUND(E234*F234,2)</f>
        <v>0</v>
      </c>
      <c r="H234" s="246"/>
      <c r="I234" s="247">
        <f>ROUND(E234*H234,2)</f>
        <v>0</v>
      </c>
      <c r="J234" s="246"/>
      <c r="K234" s="247">
        <f>ROUND(E234*J234,2)</f>
        <v>0</v>
      </c>
      <c r="L234" s="247">
        <v>21</v>
      </c>
      <c r="M234" s="247">
        <f>G234*(1+L234/100)</f>
        <v>0</v>
      </c>
      <c r="N234" s="245">
        <v>6.7000000000000002E-4</v>
      </c>
      <c r="O234" s="245">
        <f>ROUND(E234*N234,2)</f>
        <v>7.0000000000000007E-2</v>
      </c>
      <c r="P234" s="245">
        <v>8.7999999999999995E-2</v>
      </c>
      <c r="Q234" s="245">
        <f>ROUND(E234*P234,2)</f>
        <v>9.27</v>
      </c>
      <c r="R234" s="247" t="s">
        <v>210</v>
      </c>
      <c r="S234" s="247" t="s">
        <v>128</v>
      </c>
      <c r="T234" s="248" t="s">
        <v>129</v>
      </c>
      <c r="U234" s="222">
        <v>0.37</v>
      </c>
      <c r="V234" s="222">
        <f>ROUND(E234*U234,2)</f>
        <v>38.96</v>
      </c>
      <c r="W234" s="222"/>
      <c r="X234" s="222" t="s">
        <v>130</v>
      </c>
      <c r="Y234" s="222" t="s">
        <v>131</v>
      </c>
      <c r="Z234" s="212"/>
      <c r="AA234" s="212"/>
      <c r="AB234" s="212"/>
      <c r="AC234" s="212"/>
      <c r="AD234" s="212"/>
      <c r="AE234" s="212"/>
      <c r="AF234" s="212"/>
      <c r="AG234" s="212" t="s">
        <v>132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62" t="s">
        <v>215</v>
      </c>
      <c r="D235" s="250"/>
      <c r="E235" s="250"/>
      <c r="F235" s="250"/>
      <c r="G235" s="250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134</v>
      </c>
      <c r="AH235" s="212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2" x14ac:dyDescent="0.2">
      <c r="A236" s="219"/>
      <c r="B236" s="220"/>
      <c r="C236" s="263" t="s">
        <v>135</v>
      </c>
      <c r="D236" s="223"/>
      <c r="E236" s="224"/>
      <c r="F236" s="222"/>
      <c r="G236" s="222"/>
      <c r="H236" s="222"/>
      <c r="I236" s="222"/>
      <c r="J236" s="222"/>
      <c r="K236" s="222"/>
      <c r="L236" s="222"/>
      <c r="M236" s="222"/>
      <c r="N236" s="221"/>
      <c r="O236" s="221"/>
      <c r="P236" s="221"/>
      <c r="Q236" s="221"/>
      <c r="R236" s="222"/>
      <c r="S236" s="222"/>
      <c r="T236" s="222"/>
      <c r="U236" s="222"/>
      <c r="V236" s="222"/>
      <c r="W236" s="222"/>
      <c r="X236" s="222"/>
      <c r="Y236" s="222"/>
      <c r="Z236" s="212"/>
      <c r="AA236" s="212"/>
      <c r="AB236" s="212"/>
      <c r="AC236" s="212"/>
      <c r="AD236" s="212"/>
      <c r="AE236" s="212"/>
      <c r="AF236" s="212"/>
      <c r="AG236" s="212" t="s">
        <v>136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3" x14ac:dyDescent="0.2">
      <c r="A237" s="219"/>
      <c r="B237" s="220"/>
      <c r="C237" s="263" t="s">
        <v>349</v>
      </c>
      <c r="D237" s="223"/>
      <c r="E237" s="224"/>
      <c r="F237" s="222"/>
      <c r="G237" s="222"/>
      <c r="H237" s="222"/>
      <c r="I237" s="222"/>
      <c r="J237" s="222"/>
      <c r="K237" s="222"/>
      <c r="L237" s="222"/>
      <c r="M237" s="222"/>
      <c r="N237" s="221"/>
      <c r="O237" s="221"/>
      <c r="P237" s="221"/>
      <c r="Q237" s="221"/>
      <c r="R237" s="222"/>
      <c r="S237" s="222"/>
      <c r="T237" s="222"/>
      <c r="U237" s="222"/>
      <c r="V237" s="222"/>
      <c r="W237" s="222"/>
      <c r="X237" s="222"/>
      <c r="Y237" s="222"/>
      <c r="Z237" s="212"/>
      <c r="AA237" s="212"/>
      <c r="AB237" s="212"/>
      <c r="AC237" s="212"/>
      <c r="AD237" s="212"/>
      <c r="AE237" s="212"/>
      <c r="AF237" s="212"/>
      <c r="AG237" s="212" t="s">
        <v>136</v>
      </c>
      <c r="AH237" s="212">
        <v>0</v>
      </c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3" x14ac:dyDescent="0.2">
      <c r="A238" s="219"/>
      <c r="B238" s="220"/>
      <c r="C238" s="263" t="s">
        <v>362</v>
      </c>
      <c r="D238" s="223"/>
      <c r="E238" s="224">
        <v>34.5</v>
      </c>
      <c r="F238" s="222"/>
      <c r="G238" s="222"/>
      <c r="H238" s="222"/>
      <c r="I238" s="222"/>
      <c r="J238" s="222"/>
      <c r="K238" s="222"/>
      <c r="L238" s="222"/>
      <c r="M238" s="222"/>
      <c r="N238" s="221"/>
      <c r="O238" s="221"/>
      <c r="P238" s="221"/>
      <c r="Q238" s="221"/>
      <c r="R238" s="222"/>
      <c r="S238" s="222"/>
      <c r="T238" s="222"/>
      <c r="U238" s="222"/>
      <c r="V238" s="222"/>
      <c r="W238" s="222"/>
      <c r="X238" s="222"/>
      <c r="Y238" s="222"/>
      <c r="Z238" s="212"/>
      <c r="AA238" s="212"/>
      <c r="AB238" s="212"/>
      <c r="AC238" s="212"/>
      <c r="AD238" s="212"/>
      <c r="AE238" s="212"/>
      <c r="AF238" s="212"/>
      <c r="AG238" s="212" t="s">
        <v>136</v>
      </c>
      <c r="AH238" s="212">
        <v>0</v>
      </c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3" x14ac:dyDescent="0.2">
      <c r="A239" s="219"/>
      <c r="B239" s="220"/>
      <c r="C239" s="263" t="s">
        <v>351</v>
      </c>
      <c r="D239" s="223"/>
      <c r="E239" s="224"/>
      <c r="F239" s="222"/>
      <c r="G239" s="222"/>
      <c r="H239" s="222"/>
      <c r="I239" s="222"/>
      <c r="J239" s="222"/>
      <c r="K239" s="222"/>
      <c r="L239" s="222"/>
      <c r="M239" s="222"/>
      <c r="N239" s="221"/>
      <c r="O239" s="221"/>
      <c r="P239" s="221"/>
      <c r="Q239" s="221"/>
      <c r="R239" s="222"/>
      <c r="S239" s="222"/>
      <c r="T239" s="222"/>
      <c r="U239" s="222"/>
      <c r="V239" s="222"/>
      <c r="W239" s="222"/>
      <c r="X239" s="222"/>
      <c r="Y239" s="222"/>
      <c r="Z239" s="212"/>
      <c r="AA239" s="212"/>
      <c r="AB239" s="212"/>
      <c r="AC239" s="212"/>
      <c r="AD239" s="212"/>
      <c r="AE239" s="212"/>
      <c r="AF239" s="212"/>
      <c r="AG239" s="212" t="s">
        <v>136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3" x14ac:dyDescent="0.2">
      <c r="A240" s="219"/>
      <c r="B240" s="220"/>
      <c r="C240" s="263" t="s">
        <v>363</v>
      </c>
      <c r="D240" s="223"/>
      <c r="E240" s="224">
        <v>35.5</v>
      </c>
      <c r="F240" s="222"/>
      <c r="G240" s="222"/>
      <c r="H240" s="222"/>
      <c r="I240" s="222"/>
      <c r="J240" s="222"/>
      <c r="K240" s="222"/>
      <c r="L240" s="222"/>
      <c r="M240" s="222"/>
      <c r="N240" s="221"/>
      <c r="O240" s="221"/>
      <c r="P240" s="221"/>
      <c r="Q240" s="221"/>
      <c r="R240" s="222"/>
      <c r="S240" s="222"/>
      <c r="T240" s="222"/>
      <c r="U240" s="222"/>
      <c r="V240" s="222"/>
      <c r="W240" s="222"/>
      <c r="X240" s="222"/>
      <c r="Y240" s="222"/>
      <c r="Z240" s="212"/>
      <c r="AA240" s="212"/>
      <c r="AB240" s="212"/>
      <c r="AC240" s="212"/>
      <c r="AD240" s="212"/>
      <c r="AE240" s="212"/>
      <c r="AF240" s="212"/>
      <c r="AG240" s="212" t="s">
        <v>136</v>
      </c>
      <c r="AH240" s="212">
        <v>0</v>
      </c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3" x14ac:dyDescent="0.2">
      <c r="A241" s="219"/>
      <c r="B241" s="220"/>
      <c r="C241" s="263" t="s">
        <v>353</v>
      </c>
      <c r="D241" s="223"/>
      <c r="E241" s="224"/>
      <c r="F241" s="222"/>
      <c r="G241" s="222"/>
      <c r="H241" s="222"/>
      <c r="I241" s="222"/>
      <c r="J241" s="222"/>
      <c r="K241" s="222"/>
      <c r="L241" s="222"/>
      <c r="M241" s="222"/>
      <c r="N241" s="221"/>
      <c r="O241" s="221"/>
      <c r="P241" s="221"/>
      <c r="Q241" s="221"/>
      <c r="R241" s="222"/>
      <c r="S241" s="222"/>
      <c r="T241" s="222"/>
      <c r="U241" s="222"/>
      <c r="V241" s="222"/>
      <c r="W241" s="222"/>
      <c r="X241" s="222"/>
      <c r="Y241" s="222"/>
      <c r="Z241" s="212"/>
      <c r="AA241" s="212"/>
      <c r="AB241" s="212"/>
      <c r="AC241" s="212"/>
      <c r="AD241" s="212"/>
      <c r="AE241" s="212"/>
      <c r="AF241" s="212"/>
      <c r="AG241" s="212" t="s">
        <v>136</v>
      </c>
      <c r="AH241" s="212">
        <v>0</v>
      </c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3" x14ac:dyDescent="0.2">
      <c r="A242" s="219"/>
      <c r="B242" s="220"/>
      <c r="C242" s="263" t="s">
        <v>364</v>
      </c>
      <c r="D242" s="223"/>
      <c r="E242" s="224">
        <v>35.299999999999997</v>
      </c>
      <c r="F242" s="222"/>
      <c r="G242" s="222"/>
      <c r="H242" s="222"/>
      <c r="I242" s="222"/>
      <c r="J242" s="222"/>
      <c r="K242" s="222"/>
      <c r="L242" s="222"/>
      <c r="M242" s="222"/>
      <c r="N242" s="221"/>
      <c r="O242" s="221"/>
      <c r="P242" s="221"/>
      <c r="Q242" s="221"/>
      <c r="R242" s="222"/>
      <c r="S242" s="222"/>
      <c r="T242" s="222"/>
      <c r="U242" s="222"/>
      <c r="V242" s="222"/>
      <c r="W242" s="222"/>
      <c r="X242" s="222"/>
      <c r="Y242" s="222"/>
      <c r="Z242" s="212"/>
      <c r="AA242" s="212"/>
      <c r="AB242" s="212"/>
      <c r="AC242" s="212"/>
      <c r="AD242" s="212"/>
      <c r="AE242" s="212"/>
      <c r="AF242" s="212"/>
      <c r="AG242" s="212" t="s">
        <v>136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1" x14ac:dyDescent="0.2">
      <c r="A243" s="242">
        <v>44</v>
      </c>
      <c r="B243" s="243" t="s">
        <v>365</v>
      </c>
      <c r="C243" s="261" t="s">
        <v>366</v>
      </c>
      <c r="D243" s="244" t="s">
        <v>186</v>
      </c>
      <c r="E243" s="245">
        <v>134.6</v>
      </c>
      <c r="F243" s="246"/>
      <c r="G243" s="247">
        <f>ROUND(E243*F243,2)</f>
        <v>0</v>
      </c>
      <c r="H243" s="246"/>
      <c r="I243" s="247">
        <f>ROUND(E243*H243,2)</f>
        <v>0</v>
      </c>
      <c r="J243" s="246"/>
      <c r="K243" s="247">
        <f>ROUND(E243*J243,2)</f>
        <v>0</v>
      </c>
      <c r="L243" s="247">
        <v>21</v>
      </c>
      <c r="M243" s="247">
        <f>G243*(1+L243/100)</f>
        <v>0</v>
      </c>
      <c r="N243" s="245">
        <v>0</v>
      </c>
      <c r="O243" s="245">
        <f>ROUND(E243*N243,2)</f>
        <v>0</v>
      </c>
      <c r="P243" s="245">
        <v>0.122</v>
      </c>
      <c r="Q243" s="245">
        <f>ROUND(E243*P243,2)</f>
        <v>16.420000000000002</v>
      </c>
      <c r="R243" s="247" t="s">
        <v>210</v>
      </c>
      <c r="S243" s="247" t="s">
        <v>128</v>
      </c>
      <c r="T243" s="248" t="s">
        <v>129</v>
      </c>
      <c r="U243" s="222">
        <v>0.12</v>
      </c>
      <c r="V243" s="222">
        <f>ROUND(E243*U243,2)</f>
        <v>16.149999999999999</v>
      </c>
      <c r="W243" s="222"/>
      <c r="X243" s="222" t="s">
        <v>130</v>
      </c>
      <c r="Y243" s="222" t="s">
        <v>131</v>
      </c>
      <c r="Z243" s="212"/>
      <c r="AA243" s="212"/>
      <c r="AB243" s="212"/>
      <c r="AC243" s="212"/>
      <c r="AD243" s="212"/>
      <c r="AE243" s="212"/>
      <c r="AF243" s="212"/>
      <c r="AG243" s="212" t="s">
        <v>132</v>
      </c>
      <c r="AH243" s="212"/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2" x14ac:dyDescent="0.2">
      <c r="A244" s="219"/>
      <c r="B244" s="220"/>
      <c r="C244" s="262" t="s">
        <v>367</v>
      </c>
      <c r="D244" s="250"/>
      <c r="E244" s="250"/>
      <c r="F244" s="250"/>
      <c r="G244" s="250"/>
      <c r="H244" s="222"/>
      <c r="I244" s="222"/>
      <c r="J244" s="222"/>
      <c r="K244" s="222"/>
      <c r="L244" s="222"/>
      <c r="M244" s="222"/>
      <c r="N244" s="221"/>
      <c r="O244" s="221"/>
      <c r="P244" s="221"/>
      <c r="Q244" s="221"/>
      <c r="R244" s="222"/>
      <c r="S244" s="222"/>
      <c r="T244" s="222"/>
      <c r="U244" s="222"/>
      <c r="V244" s="222"/>
      <c r="W244" s="222"/>
      <c r="X244" s="222"/>
      <c r="Y244" s="222"/>
      <c r="Z244" s="212"/>
      <c r="AA244" s="212"/>
      <c r="AB244" s="212"/>
      <c r="AC244" s="212"/>
      <c r="AD244" s="212"/>
      <c r="AE244" s="212"/>
      <c r="AF244" s="212"/>
      <c r="AG244" s="212" t="s">
        <v>134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19"/>
      <c r="B245" s="220"/>
      <c r="C245" s="263" t="s">
        <v>135</v>
      </c>
      <c r="D245" s="223"/>
      <c r="E245" s="224"/>
      <c r="F245" s="222"/>
      <c r="G245" s="222"/>
      <c r="H245" s="222"/>
      <c r="I245" s="222"/>
      <c r="J245" s="222"/>
      <c r="K245" s="222"/>
      <c r="L245" s="222"/>
      <c r="M245" s="222"/>
      <c r="N245" s="221"/>
      <c r="O245" s="221"/>
      <c r="P245" s="221"/>
      <c r="Q245" s="221"/>
      <c r="R245" s="222"/>
      <c r="S245" s="222"/>
      <c r="T245" s="222"/>
      <c r="U245" s="222"/>
      <c r="V245" s="222"/>
      <c r="W245" s="222"/>
      <c r="X245" s="222"/>
      <c r="Y245" s="222"/>
      <c r="Z245" s="212"/>
      <c r="AA245" s="212"/>
      <c r="AB245" s="212"/>
      <c r="AC245" s="212"/>
      <c r="AD245" s="212"/>
      <c r="AE245" s="212"/>
      <c r="AF245" s="212"/>
      <c r="AG245" s="212" t="s">
        <v>136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3" x14ac:dyDescent="0.2">
      <c r="A246" s="219"/>
      <c r="B246" s="220"/>
      <c r="C246" s="263" t="s">
        <v>368</v>
      </c>
      <c r="D246" s="223"/>
      <c r="E246" s="224">
        <v>108</v>
      </c>
      <c r="F246" s="222"/>
      <c r="G246" s="222"/>
      <c r="H246" s="222"/>
      <c r="I246" s="222"/>
      <c r="J246" s="222"/>
      <c r="K246" s="222"/>
      <c r="L246" s="222"/>
      <c r="M246" s="222"/>
      <c r="N246" s="221"/>
      <c r="O246" s="221"/>
      <c r="P246" s="221"/>
      <c r="Q246" s="221"/>
      <c r="R246" s="222"/>
      <c r="S246" s="222"/>
      <c r="T246" s="222"/>
      <c r="U246" s="222"/>
      <c r="V246" s="222"/>
      <c r="W246" s="222"/>
      <c r="X246" s="222"/>
      <c r="Y246" s="222"/>
      <c r="Z246" s="212"/>
      <c r="AA246" s="212"/>
      <c r="AB246" s="212"/>
      <c r="AC246" s="212"/>
      <c r="AD246" s="212"/>
      <c r="AE246" s="212"/>
      <c r="AF246" s="212"/>
      <c r="AG246" s="212" t="s">
        <v>136</v>
      </c>
      <c r="AH246" s="212">
        <v>0</v>
      </c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3" x14ac:dyDescent="0.2">
      <c r="A247" s="219"/>
      <c r="B247" s="220"/>
      <c r="C247" s="263" t="s">
        <v>369</v>
      </c>
      <c r="D247" s="223"/>
      <c r="E247" s="224">
        <v>26.6</v>
      </c>
      <c r="F247" s="222"/>
      <c r="G247" s="222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136</v>
      </c>
      <c r="AH247" s="212">
        <v>0</v>
      </c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ht="22.5" outlineLevel="1" x14ac:dyDescent="0.2">
      <c r="A248" s="242">
        <v>45</v>
      </c>
      <c r="B248" s="243" t="s">
        <v>370</v>
      </c>
      <c r="C248" s="261" t="s">
        <v>371</v>
      </c>
      <c r="D248" s="244" t="s">
        <v>126</v>
      </c>
      <c r="E248" s="245">
        <v>12.13</v>
      </c>
      <c r="F248" s="246"/>
      <c r="G248" s="247">
        <f>ROUND(E248*F248,2)</f>
        <v>0</v>
      </c>
      <c r="H248" s="246"/>
      <c r="I248" s="247">
        <f>ROUND(E248*H248,2)</f>
        <v>0</v>
      </c>
      <c r="J248" s="246"/>
      <c r="K248" s="247">
        <f>ROUND(E248*J248,2)</f>
        <v>0</v>
      </c>
      <c r="L248" s="247">
        <v>21</v>
      </c>
      <c r="M248" s="247">
        <f>G248*(1+L248/100)</f>
        <v>0</v>
      </c>
      <c r="N248" s="245">
        <v>0</v>
      </c>
      <c r="O248" s="245">
        <f>ROUND(E248*N248,2)</f>
        <v>0</v>
      </c>
      <c r="P248" s="245">
        <v>1.4</v>
      </c>
      <c r="Q248" s="245">
        <f>ROUND(E248*P248,2)</f>
        <v>16.98</v>
      </c>
      <c r="R248" s="247" t="s">
        <v>210</v>
      </c>
      <c r="S248" s="247" t="s">
        <v>128</v>
      </c>
      <c r="T248" s="248" t="s">
        <v>129</v>
      </c>
      <c r="U248" s="222">
        <v>1.26</v>
      </c>
      <c r="V248" s="222">
        <f>ROUND(E248*U248,2)</f>
        <v>15.28</v>
      </c>
      <c r="W248" s="222"/>
      <c r="X248" s="222" t="s">
        <v>130</v>
      </c>
      <c r="Y248" s="222" t="s">
        <v>131</v>
      </c>
      <c r="Z248" s="212"/>
      <c r="AA248" s="212"/>
      <c r="AB248" s="212"/>
      <c r="AC248" s="212"/>
      <c r="AD248" s="212"/>
      <c r="AE248" s="212"/>
      <c r="AF248" s="212"/>
      <c r="AG248" s="212" t="s">
        <v>132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2" x14ac:dyDescent="0.2">
      <c r="A249" s="219"/>
      <c r="B249" s="220"/>
      <c r="C249" s="263" t="s">
        <v>135</v>
      </c>
      <c r="D249" s="223"/>
      <c r="E249" s="224"/>
      <c r="F249" s="222"/>
      <c r="G249" s="222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136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63" t="s">
        <v>372</v>
      </c>
      <c r="D250" s="223"/>
      <c r="E250" s="224">
        <v>10.8</v>
      </c>
      <c r="F250" s="222"/>
      <c r="G250" s="222"/>
      <c r="H250" s="222"/>
      <c r="I250" s="222"/>
      <c r="J250" s="222"/>
      <c r="K250" s="222"/>
      <c r="L250" s="222"/>
      <c r="M250" s="222"/>
      <c r="N250" s="221"/>
      <c r="O250" s="221"/>
      <c r="P250" s="221"/>
      <c r="Q250" s="221"/>
      <c r="R250" s="222"/>
      <c r="S250" s="222"/>
      <c r="T250" s="222"/>
      <c r="U250" s="222"/>
      <c r="V250" s="222"/>
      <c r="W250" s="222"/>
      <c r="X250" s="222"/>
      <c r="Y250" s="222"/>
      <c r="Z250" s="212"/>
      <c r="AA250" s="212"/>
      <c r="AB250" s="212"/>
      <c r="AC250" s="212"/>
      <c r="AD250" s="212"/>
      <c r="AE250" s="212"/>
      <c r="AF250" s="212"/>
      <c r="AG250" s="212" t="s">
        <v>136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3" x14ac:dyDescent="0.2">
      <c r="A251" s="219"/>
      <c r="B251" s="220"/>
      <c r="C251" s="263" t="s">
        <v>373</v>
      </c>
      <c r="D251" s="223"/>
      <c r="E251" s="224">
        <v>1.33</v>
      </c>
      <c r="F251" s="222"/>
      <c r="G251" s="222"/>
      <c r="H251" s="222"/>
      <c r="I251" s="222"/>
      <c r="J251" s="222"/>
      <c r="K251" s="222"/>
      <c r="L251" s="222"/>
      <c r="M251" s="222"/>
      <c r="N251" s="221"/>
      <c r="O251" s="221"/>
      <c r="P251" s="221"/>
      <c r="Q251" s="221"/>
      <c r="R251" s="222"/>
      <c r="S251" s="222"/>
      <c r="T251" s="222"/>
      <c r="U251" s="222"/>
      <c r="V251" s="222"/>
      <c r="W251" s="222"/>
      <c r="X251" s="222"/>
      <c r="Y251" s="222"/>
      <c r="Z251" s="212"/>
      <c r="AA251" s="212"/>
      <c r="AB251" s="212"/>
      <c r="AC251" s="212"/>
      <c r="AD251" s="212"/>
      <c r="AE251" s="212"/>
      <c r="AF251" s="212"/>
      <c r="AG251" s="212" t="s">
        <v>136</v>
      </c>
      <c r="AH251" s="212">
        <v>0</v>
      </c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1" x14ac:dyDescent="0.2">
      <c r="A252" s="242">
        <v>46</v>
      </c>
      <c r="B252" s="243" t="s">
        <v>374</v>
      </c>
      <c r="C252" s="261" t="s">
        <v>375</v>
      </c>
      <c r="D252" s="244" t="s">
        <v>186</v>
      </c>
      <c r="E252" s="245">
        <v>122</v>
      </c>
      <c r="F252" s="246"/>
      <c r="G252" s="247">
        <f>ROUND(E252*F252,2)</f>
        <v>0</v>
      </c>
      <c r="H252" s="246"/>
      <c r="I252" s="247">
        <f>ROUND(E252*H252,2)</f>
        <v>0</v>
      </c>
      <c r="J252" s="246"/>
      <c r="K252" s="247">
        <f>ROUND(E252*J252,2)</f>
        <v>0</v>
      </c>
      <c r="L252" s="247">
        <v>21</v>
      </c>
      <c r="M252" s="247">
        <f>G252*(1+L252/100)</f>
        <v>0</v>
      </c>
      <c r="N252" s="245">
        <v>0</v>
      </c>
      <c r="O252" s="245">
        <f>ROUND(E252*N252,2)</f>
        <v>0</v>
      </c>
      <c r="P252" s="245">
        <v>1.15E-3</v>
      </c>
      <c r="Q252" s="245">
        <f>ROUND(E252*P252,2)</f>
        <v>0.14000000000000001</v>
      </c>
      <c r="R252" s="247"/>
      <c r="S252" s="247" t="s">
        <v>152</v>
      </c>
      <c r="T252" s="248" t="s">
        <v>153</v>
      </c>
      <c r="U252" s="222">
        <v>0.04</v>
      </c>
      <c r="V252" s="222">
        <f>ROUND(E252*U252,2)</f>
        <v>4.88</v>
      </c>
      <c r="W252" s="222"/>
      <c r="X252" s="222" t="s">
        <v>130</v>
      </c>
      <c r="Y252" s="222" t="s">
        <v>131</v>
      </c>
      <c r="Z252" s="212"/>
      <c r="AA252" s="212"/>
      <c r="AB252" s="212"/>
      <c r="AC252" s="212"/>
      <c r="AD252" s="212"/>
      <c r="AE252" s="212"/>
      <c r="AF252" s="212"/>
      <c r="AG252" s="212" t="s">
        <v>132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2" x14ac:dyDescent="0.2">
      <c r="A253" s="219"/>
      <c r="B253" s="220"/>
      <c r="C253" s="263" t="s">
        <v>135</v>
      </c>
      <c r="D253" s="223"/>
      <c r="E253" s="224"/>
      <c r="F253" s="222"/>
      <c r="G253" s="222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136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19"/>
      <c r="B254" s="220"/>
      <c r="C254" s="263" t="s">
        <v>376</v>
      </c>
      <c r="D254" s="223"/>
      <c r="E254" s="224">
        <v>122</v>
      </c>
      <c r="F254" s="222"/>
      <c r="G254" s="222"/>
      <c r="H254" s="222"/>
      <c r="I254" s="222"/>
      <c r="J254" s="222"/>
      <c r="K254" s="222"/>
      <c r="L254" s="222"/>
      <c r="M254" s="222"/>
      <c r="N254" s="221"/>
      <c r="O254" s="221"/>
      <c r="P254" s="221"/>
      <c r="Q254" s="221"/>
      <c r="R254" s="222"/>
      <c r="S254" s="222"/>
      <c r="T254" s="222"/>
      <c r="U254" s="222"/>
      <c r="V254" s="222"/>
      <c r="W254" s="222"/>
      <c r="X254" s="222"/>
      <c r="Y254" s="222"/>
      <c r="Z254" s="212"/>
      <c r="AA254" s="212"/>
      <c r="AB254" s="212"/>
      <c r="AC254" s="212"/>
      <c r="AD254" s="212"/>
      <c r="AE254" s="212"/>
      <c r="AF254" s="212"/>
      <c r="AG254" s="212" t="s">
        <v>136</v>
      </c>
      <c r="AH254" s="212">
        <v>0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1" x14ac:dyDescent="0.2">
      <c r="A255" s="242">
        <v>47</v>
      </c>
      <c r="B255" s="243" t="s">
        <v>377</v>
      </c>
      <c r="C255" s="261" t="s">
        <v>378</v>
      </c>
      <c r="D255" s="244" t="s">
        <v>126</v>
      </c>
      <c r="E255" s="245">
        <v>30.6</v>
      </c>
      <c r="F255" s="246"/>
      <c r="G255" s="247">
        <f>ROUND(E255*F255,2)</f>
        <v>0</v>
      </c>
      <c r="H255" s="246"/>
      <c r="I255" s="247">
        <f>ROUND(E255*H255,2)</f>
        <v>0</v>
      </c>
      <c r="J255" s="246"/>
      <c r="K255" s="247">
        <f>ROUND(E255*J255,2)</f>
        <v>0</v>
      </c>
      <c r="L255" s="247">
        <v>21</v>
      </c>
      <c r="M255" s="247">
        <f>G255*(1+L255/100)</f>
        <v>0</v>
      </c>
      <c r="N255" s="245">
        <v>0</v>
      </c>
      <c r="O255" s="245">
        <f>ROUND(E255*N255,2)</f>
        <v>0</v>
      </c>
      <c r="P255" s="245">
        <v>2.4</v>
      </c>
      <c r="Q255" s="245">
        <f>ROUND(E255*P255,2)</f>
        <v>73.44</v>
      </c>
      <c r="R255" s="247" t="s">
        <v>210</v>
      </c>
      <c r="S255" s="247" t="s">
        <v>128</v>
      </c>
      <c r="T255" s="248" t="s">
        <v>129</v>
      </c>
      <c r="U255" s="222">
        <v>13.3</v>
      </c>
      <c r="V255" s="222">
        <f>ROUND(E255*U255,2)</f>
        <v>406.98</v>
      </c>
      <c r="W255" s="222"/>
      <c r="X255" s="222" t="s">
        <v>130</v>
      </c>
      <c r="Y255" s="222" t="s">
        <v>131</v>
      </c>
      <c r="Z255" s="212"/>
      <c r="AA255" s="212"/>
      <c r="AB255" s="212"/>
      <c r="AC255" s="212"/>
      <c r="AD255" s="212"/>
      <c r="AE255" s="212"/>
      <c r="AF255" s="212"/>
      <c r="AG255" s="212" t="s">
        <v>132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2" x14ac:dyDescent="0.2">
      <c r="A256" s="219"/>
      <c r="B256" s="220"/>
      <c r="C256" s="262" t="s">
        <v>379</v>
      </c>
      <c r="D256" s="250"/>
      <c r="E256" s="250"/>
      <c r="F256" s="250"/>
      <c r="G256" s="250"/>
      <c r="H256" s="222"/>
      <c r="I256" s="222"/>
      <c r="J256" s="222"/>
      <c r="K256" s="222"/>
      <c r="L256" s="222"/>
      <c r="M256" s="222"/>
      <c r="N256" s="221"/>
      <c r="O256" s="221"/>
      <c r="P256" s="221"/>
      <c r="Q256" s="221"/>
      <c r="R256" s="222"/>
      <c r="S256" s="222"/>
      <c r="T256" s="222"/>
      <c r="U256" s="222"/>
      <c r="V256" s="222"/>
      <c r="W256" s="222"/>
      <c r="X256" s="222"/>
      <c r="Y256" s="222"/>
      <c r="Z256" s="212"/>
      <c r="AA256" s="212"/>
      <c r="AB256" s="212"/>
      <c r="AC256" s="212"/>
      <c r="AD256" s="212"/>
      <c r="AE256" s="212"/>
      <c r="AF256" s="212"/>
      <c r="AG256" s="212" t="s">
        <v>134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2" x14ac:dyDescent="0.2">
      <c r="A257" s="219"/>
      <c r="B257" s="220"/>
      <c r="C257" s="263" t="s">
        <v>135</v>
      </c>
      <c r="D257" s="223"/>
      <c r="E257" s="224"/>
      <c r="F257" s="222"/>
      <c r="G257" s="222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136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3" x14ac:dyDescent="0.2">
      <c r="A258" s="219"/>
      <c r="B258" s="220"/>
      <c r="C258" s="269" t="s">
        <v>380</v>
      </c>
      <c r="D258" s="230"/>
      <c r="E258" s="231"/>
      <c r="F258" s="222"/>
      <c r="G258" s="222"/>
      <c r="H258" s="222"/>
      <c r="I258" s="222"/>
      <c r="J258" s="222"/>
      <c r="K258" s="222"/>
      <c r="L258" s="222"/>
      <c r="M258" s="222"/>
      <c r="N258" s="221"/>
      <c r="O258" s="221"/>
      <c r="P258" s="221"/>
      <c r="Q258" s="221"/>
      <c r="R258" s="222"/>
      <c r="S258" s="222"/>
      <c r="T258" s="222"/>
      <c r="U258" s="222"/>
      <c r="V258" s="222"/>
      <c r="W258" s="222"/>
      <c r="X258" s="222"/>
      <c r="Y258" s="222"/>
      <c r="Z258" s="212"/>
      <c r="AA258" s="212"/>
      <c r="AB258" s="212"/>
      <c r="AC258" s="212"/>
      <c r="AD258" s="212"/>
      <c r="AE258" s="212"/>
      <c r="AF258" s="212"/>
      <c r="AG258" s="212" t="s">
        <v>136</v>
      </c>
      <c r="AH258" s="212"/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19"/>
      <c r="B259" s="220"/>
      <c r="C259" s="270" t="s">
        <v>381</v>
      </c>
      <c r="D259" s="230"/>
      <c r="E259" s="231">
        <v>6.048</v>
      </c>
      <c r="F259" s="222"/>
      <c r="G259" s="222"/>
      <c r="H259" s="222"/>
      <c r="I259" s="222"/>
      <c r="J259" s="222"/>
      <c r="K259" s="222"/>
      <c r="L259" s="222"/>
      <c r="M259" s="222"/>
      <c r="N259" s="221"/>
      <c r="O259" s="221"/>
      <c r="P259" s="221"/>
      <c r="Q259" s="221"/>
      <c r="R259" s="222"/>
      <c r="S259" s="222"/>
      <c r="T259" s="222"/>
      <c r="U259" s="222"/>
      <c r="V259" s="222"/>
      <c r="W259" s="222"/>
      <c r="X259" s="222"/>
      <c r="Y259" s="222"/>
      <c r="Z259" s="212"/>
      <c r="AA259" s="212"/>
      <c r="AB259" s="212"/>
      <c r="AC259" s="212"/>
      <c r="AD259" s="212"/>
      <c r="AE259" s="212"/>
      <c r="AF259" s="212"/>
      <c r="AG259" s="212" t="s">
        <v>136</v>
      </c>
      <c r="AH259" s="212">
        <v>2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3" x14ac:dyDescent="0.2">
      <c r="A260" s="219"/>
      <c r="B260" s="220"/>
      <c r="C260" s="270" t="s">
        <v>382</v>
      </c>
      <c r="D260" s="230"/>
      <c r="E260" s="231">
        <v>14.16</v>
      </c>
      <c r="F260" s="222"/>
      <c r="G260" s="222"/>
      <c r="H260" s="222"/>
      <c r="I260" s="222"/>
      <c r="J260" s="222"/>
      <c r="K260" s="222"/>
      <c r="L260" s="222"/>
      <c r="M260" s="222"/>
      <c r="N260" s="221"/>
      <c r="O260" s="221"/>
      <c r="P260" s="221"/>
      <c r="Q260" s="221"/>
      <c r="R260" s="222"/>
      <c r="S260" s="222"/>
      <c r="T260" s="222"/>
      <c r="U260" s="222"/>
      <c r="V260" s="222"/>
      <c r="W260" s="222"/>
      <c r="X260" s="222"/>
      <c r="Y260" s="222"/>
      <c r="Z260" s="212"/>
      <c r="AA260" s="212"/>
      <c r="AB260" s="212"/>
      <c r="AC260" s="212"/>
      <c r="AD260" s="212"/>
      <c r="AE260" s="212"/>
      <c r="AF260" s="212"/>
      <c r="AG260" s="212" t="s">
        <v>136</v>
      </c>
      <c r="AH260" s="212">
        <v>2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3" x14ac:dyDescent="0.2">
      <c r="A261" s="219"/>
      <c r="B261" s="220"/>
      <c r="C261" s="270" t="s">
        <v>383</v>
      </c>
      <c r="D261" s="230"/>
      <c r="E261" s="231">
        <v>11.52</v>
      </c>
      <c r="F261" s="222"/>
      <c r="G261" s="222"/>
      <c r="H261" s="222"/>
      <c r="I261" s="222"/>
      <c r="J261" s="222"/>
      <c r="K261" s="222"/>
      <c r="L261" s="222"/>
      <c r="M261" s="222"/>
      <c r="N261" s="221"/>
      <c r="O261" s="221"/>
      <c r="P261" s="221"/>
      <c r="Q261" s="221"/>
      <c r="R261" s="222"/>
      <c r="S261" s="222"/>
      <c r="T261" s="222"/>
      <c r="U261" s="222"/>
      <c r="V261" s="222"/>
      <c r="W261" s="222"/>
      <c r="X261" s="222"/>
      <c r="Y261" s="222"/>
      <c r="Z261" s="212"/>
      <c r="AA261" s="212"/>
      <c r="AB261" s="212"/>
      <c r="AC261" s="212"/>
      <c r="AD261" s="212"/>
      <c r="AE261" s="212"/>
      <c r="AF261" s="212"/>
      <c r="AG261" s="212" t="s">
        <v>136</v>
      </c>
      <c r="AH261" s="212">
        <v>2</v>
      </c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3" x14ac:dyDescent="0.2">
      <c r="A262" s="219"/>
      <c r="B262" s="220"/>
      <c r="C262" s="270" t="s">
        <v>384</v>
      </c>
      <c r="D262" s="230"/>
      <c r="E262" s="231">
        <v>7.4160000000000004</v>
      </c>
      <c r="F262" s="222"/>
      <c r="G262" s="222"/>
      <c r="H262" s="222"/>
      <c r="I262" s="222"/>
      <c r="J262" s="222"/>
      <c r="K262" s="222"/>
      <c r="L262" s="222"/>
      <c r="M262" s="222"/>
      <c r="N262" s="221"/>
      <c r="O262" s="221"/>
      <c r="P262" s="221"/>
      <c r="Q262" s="221"/>
      <c r="R262" s="222"/>
      <c r="S262" s="222"/>
      <c r="T262" s="222"/>
      <c r="U262" s="222"/>
      <c r="V262" s="222"/>
      <c r="W262" s="222"/>
      <c r="X262" s="222"/>
      <c r="Y262" s="222"/>
      <c r="Z262" s="212"/>
      <c r="AA262" s="212"/>
      <c r="AB262" s="212"/>
      <c r="AC262" s="212"/>
      <c r="AD262" s="212"/>
      <c r="AE262" s="212"/>
      <c r="AF262" s="212"/>
      <c r="AG262" s="212" t="s">
        <v>136</v>
      </c>
      <c r="AH262" s="212">
        <v>2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3" x14ac:dyDescent="0.2">
      <c r="A263" s="219"/>
      <c r="B263" s="220"/>
      <c r="C263" s="270" t="s">
        <v>385</v>
      </c>
      <c r="D263" s="230"/>
      <c r="E263" s="231">
        <v>5.58</v>
      </c>
      <c r="F263" s="222"/>
      <c r="G263" s="222"/>
      <c r="H263" s="222"/>
      <c r="I263" s="222"/>
      <c r="J263" s="222"/>
      <c r="K263" s="222"/>
      <c r="L263" s="222"/>
      <c r="M263" s="222"/>
      <c r="N263" s="221"/>
      <c r="O263" s="221"/>
      <c r="P263" s="221"/>
      <c r="Q263" s="221"/>
      <c r="R263" s="222"/>
      <c r="S263" s="222"/>
      <c r="T263" s="222"/>
      <c r="U263" s="222"/>
      <c r="V263" s="222"/>
      <c r="W263" s="222"/>
      <c r="X263" s="222"/>
      <c r="Y263" s="222"/>
      <c r="Z263" s="212"/>
      <c r="AA263" s="212"/>
      <c r="AB263" s="212"/>
      <c r="AC263" s="212"/>
      <c r="AD263" s="212"/>
      <c r="AE263" s="212"/>
      <c r="AF263" s="212"/>
      <c r="AG263" s="212" t="s">
        <v>136</v>
      </c>
      <c r="AH263" s="212">
        <v>2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3" x14ac:dyDescent="0.2">
      <c r="A264" s="219"/>
      <c r="B264" s="220"/>
      <c r="C264" s="270" t="s">
        <v>386</v>
      </c>
      <c r="D264" s="230"/>
      <c r="E264" s="231">
        <v>5.6879999999999997</v>
      </c>
      <c r="F264" s="222"/>
      <c r="G264" s="222"/>
      <c r="H264" s="222"/>
      <c r="I264" s="222"/>
      <c r="J264" s="222"/>
      <c r="K264" s="222"/>
      <c r="L264" s="222"/>
      <c r="M264" s="222"/>
      <c r="N264" s="221"/>
      <c r="O264" s="221"/>
      <c r="P264" s="221"/>
      <c r="Q264" s="221"/>
      <c r="R264" s="222"/>
      <c r="S264" s="222"/>
      <c r="T264" s="222"/>
      <c r="U264" s="222"/>
      <c r="V264" s="222"/>
      <c r="W264" s="222"/>
      <c r="X264" s="222"/>
      <c r="Y264" s="222"/>
      <c r="Z264" s="212"/>
      <c r="AA264" s="212"/>
      <c r="AB264" s="212"/>
      <c r="AC264" s="212"/>
      <c r="AD264" s="212"/>
      <c r="AE264" s="212"/>
      <c r="AF264" s="212"/>
      <c r="AG264" s="212" t="s">
        <v>136</v>
      </c>
      <c r="AH264" s="212">
        <v>2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3" x14ac:dyDescent="0.2">
      <c r="A265" s="219"/>
      <c r="B265" s="220"/>
      <c r="C265" s="270" t="s">
        <v>387</v>
      </c>
      <c r="D265" s="230"/>
      <c r="E265" s="231">
        <v>2.448</v>
      </c>
      <c r="F265" s="222"/>
      <c r="G265" s="222"/>
      <c r="H265" s="222"/>
      <c r="I265" s="222"/>
      <c r="J265" s="222"/>
      <c r="K265" s="222"/>
      <c r="L265" s="222"/>
      <c r="M265" s="222"/>
      <c r="N265" s="221"/>
      <c r="O265" s="221"/>
      <c r="P265" s="221"/>
      <c r="Q265" s="221"/>
      <c r="R265" s="222"/>
      <c r="S265" s="222"/>
      <c r="T265" s="222"/>
      <c r="U265" s="222"/>
      <c r="V265" s="222"/>
      <c r="W265" s="222"/>
      <c r="X265" s="222"/>
      <c r="Y265" s="222"/>
      <c r="Z265" s="212"/>
      <c r="AA265" s="212"/>
      <c r="AB265" s="212"/>
      <c r="AC265" s="212"/>
      <c r="AD265" s="212"/>
      <c r="AE265" s="212"/>
      <c r="AF265" s="212"/>
      <c r="AG265" s="212" t="s">
        <v>136</v>
      </c>
      <c r="AH265" s="212">
        <v>2</v>
      </c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outlineLevel="3" x14ac:dyDescent="0.2">
      <c r="A266" s="219"/>
      <c r="B266" s="220"/>
      <c r="C266" s="270" t="s">
        <v>388</v>
      </c>
      <c r="D266" s="230"/>
      <c r="E266" s="231">
        <v>8.34</v>
      </c>
      <c r="F266" s="222"/>
      <c r="G266" s="222"/>
      <c r="H266" s="222"/>
      <c r="I266" s="222"/>
      <c r="J266" s="222"/>
      <c r="K266" s="222"/>
      <c r="L266" s="222"/>
      <c r="M266" s="222"/>
      <c r="N266" s="221"/>
      <c r="O266" s="221"/>
      <c r="P266" s="221"/>
      <c r="Q266" s="221"/>
      <c r="R266" s="222"/>
      <c r="S266" s="222"/>
      <c r="T266" s="222"/>
      <c r="U266" s="222"/>
      <c r="V266" s="222"/>
      <c r="W266" s="222"/>
      <c r="X266" s="222"/>
      <c r="Y266" s="222"/>
      <c r="Z266" s="212"/>
      <c r="AA266" s="212"/>
      <c r="AB266" s="212"/>
      <c r="AC266" s="212"/>
      <c r="AD266" s="212"/>
      <c r="AE266" s="212"/>
      <c r="AF266" s="212"/>
      <c r="AG266" s="212" t="s">
        <v>136</v>
      </c>
      <c r="AH266" s="212">
        <v>2</v>
      </c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3" x14ac:dyDescent="0.2">
      <c r="A267" s="219"/>
      <c r="B267" s="220"/>
      <c r="C267" s="271" t="s">
        <v>389</v>
      </c>
      <c r="D267" s="232"/>
      <c r="E267" s="233">
        <v>61.2</v>
      </c>
      <c r="F267" s="222"/>
      <c r="G267" s="222"/>
      <c r="H267" s="222"/>
      <c r="I267" s="222"/>
      <c r="J267" s="222"/>
      <c r="K267" s="222"/>
      <c r="L267" s="222"/>
      <c r="M267" s="222"/>
      <c r="N267" s="221"/>
      <c r="O267" s="221"/>
      <c r="P267" s="221"/>
      <c r="Q267" s="221"/>
      <c r="R267" s="222"/>
      <c r="S267" s="222"/>
      <c r="T267" s="222"/>
      <c r="U267" s="222"/>
      <c r="V267" s="222"/>
      <c r="W267" s="222"/>
      <c r="X267" s="222"/>
      <c r="Y267" s="222"/>
      <c r="Z267" s="212"/>
      <c r="AA267" s="212"/>
      <c r="AB267" s="212"/>
      <c r="AC267" s="212"/>
      <c r="AD267" s="212"/>
      <c r="AE267" s="212"/>
      <c r="AF267" s="212"/>
      <c r="AG267" s="212" t="s">
        <v>136</v>
      </c>
      <c r="AH267" s="212">
        <v>3</v>
      </c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3" x14ac:dyDescent="0.2">
      <c r="A268" s="219"/>
      <c r="B268" s="220"/>
      <c r="C268" s="269" t="s">
        <v>390</v>
      </c>
      <c r="D268" s="230"/>
      <c r="E268" s="231"/>
      <c r="F268" s="222"/>
      <c r="G268" s="222"/>
      <c r="H268" s="222"/>
      <c r="I268" s="222"/>
      <c r="J268" s="222"/>
      <c r="K268" s="222"/>
      <c r="L268" s="222"/>
      <c r="M268" s="222"/>
      <c r="N268" s="221"/>
      <c r="O268" s="221"/>
      <c r="P268" s="221"/>
      <c r="Q268" s="221"/>
      <c r="R268" s="222"/>
      <c r="S268" s="222"/>
      <c r="T268" s="222"/>
      <c r="U268" s="222"/>
      <c r="V268" s="222"/>
      <c r="W268" s="222"/>
      <c r="X268" s="222"/>
      <c r="Y268" s="222"/>
      <c r="Z268" s="212"/>
      <c r="AA268" s="212"/>
      <c r="AB268" s="212"/>
      <c r="AC268" s="212"/>
      <c r="AD268" s="212"/>
      <c r="AE268" s="212"/>
      <c r="AF268" s="212"/>
      <c r="AG268" s="212" t="s">
        <v>136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3" x14ac:dyDescent="0.2">
      <c r="A269" s="219"/>
      <c r="B269" s="220"/>
      <c r="C269" s="263" t="s">
        <v>391</v>
      </c>
      <c r="D269" s="223"/>
      <c r="E269" s="224">
        <v>30.6</v>
      </c>
      <c r="F269" s="222"/>
      <c r="G269" s="222"/>
      <c r="H269" s="222"/>
      <c r="I269" s="222"/>
      <c r="J269" s="222"/>
      <c r="K269" s="222"/>
      <c r="L269" s="222"/>
      <c r="M269" s="222"/>
      <c r="N269" s="221"/>
      <c r="O269" s="221"/>
      <c r="P269" s="221"/>
      <c r="Q269" s="221"/>
      <c r="R269" s="222"/>
      <c r="S269" s="222"/>
      <c r="T269" s="222"/>
      <c r="U269" s="222"/>
      <c r="V269" s="222"/>
      <c r="W269" s="222"/>
      <c r="X269" s="222"/>
      <c r="Y269" s="222"/>
      <c r="Z269" s="212"/>
      <c r="AA269" s="212"/>
      <c r="AB269" s="212"/>
      <c r="AC269" s="212"/>
      <c r="AD269" s="212"/>
      <c r="AE269" s="212"/>
      <c r="AF269" s="212"/>
      <c r="AG269" s="212" t="s">
        <v>136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outlineLevel="1" x14ac:dyDescent="0.2">
      <c r="A270" s="242">
        <v>48</v>
      </c>
      <c r="B270" s="243" t="s">
        <v>392</v>
      </c>
      <c r="C270" s="261" t="s">
        <v>393</v>
      </c>
      <c r="D270" s="244" t="s">
        <v>126</v>
      </c>
      <c r="E270" s="245">
        <v>30.6</v>
      </c>
      <c r="F270" s="246"/>
      <c r="G270" s="247">
        <f>ROUND(E270*F270,2)</f>
        <v>0</v>
      </c>
      <c r="H270" s="246"/>
      <c r="I270" s="247">
        <f>ROUND(E270*H270,2)</f>
        <v>0</v>
      </c>
      <c r="J270" s="246"/>
      <c r="K270" s="247">
        <f>ROUND(E270*J270,2)</f>
        <v>0</v>
      </c>
      <c r="L270" s="247">
        <v>21</v>
      </c>
      <c r="M270" s="247">
        <f>G270*(1+L270/100)</f>
        <v>0</v>
      </c>
      <c r="N270" s="245">
        <v>0</v>
      </c>
      <c r="O270" s="245">
        <f>ROUND(E270*N270,2)</f>
        <v>0</v>
      </c>
      <c r="P270" s="245">
        <v>2.2000000000000002</v>
      </c>
      <c r="Q270" s="245">
        <f>ROUND(E270*P270,2)</f>
        <v>67.319999999999993</v>
      </c>
      <c r="R270" s="247" t="s">
        <v>210</v>
      </c>
      <c r="S270" s="247" t="s">
        <v>128</v>
      </c>
      <c r="T270" s="248" t="s">
        <v>129</v>
      </c>
      <c r="U270" s="222">
        <v>3.86</v>
      </c>
      <c r="V270" s="222">
        <f>ROUND(E270*U270,2)</f>
        <v>118.12</v>
      </c>
      <c r="W270" s="222"/>
      <c r="X270" s="222" t="s">
        <v>130</v>
      </c>
      <c r="Y270" s="222" t="s">
        <v>131</v>
      </c>
      <c r="Z270" s="212"/>
      <c r="AA270" s="212"/>
      <c r="AB270" s="212"/>
      <c r="AC270" s="212"/>
      <c r="AD270" s="212"/>
      <c r="AE270" s="212"/>
      <c r="AF270" s="212"/>
      <c r="AG270" s="212" t="s">
        <v>132</v>
      </c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outlineLevel="2" x14ac:dyDescent="0.2">
      <c r="A271" s="219"/>
      <c r="B271" s="220"/>
      <c r="C271" s="262" t="s">
        <v>394</v>
      </c>
      <c r="D271" s="250"/>
      <c r="E271" s="250"/>
      <c r="F271" s="250"/>
      <c r="G271" s="250"/>
      <c r="H271" s="222"/>
      <c r="I271" s="222"/>
      <c r="J271" s="222"/>
      <c r="K271" s="222"/>
      <c r="L271" s="222"/>
      <c r="M271" s="222"/>
      <c r="N271" s="221"/>
      <c r="O271" s="221"/>
      <c r="P271" s="221"/>
      <c r="Q271" s="221"/>
      <c r="R271" s="222"/>
      <c r="S271" s="222"/>
      <c r="T271" s="222"/>
      <c r="U271" s="222"/>
      <c r="V271" s="222"/>
      <c r="W271" s="222"/>
      <c r="X271" s="222"/>
      <c r="Y271" s="222"/>
      <c r="Z271" s="212"/>
      <c r="AA271" s="212"/>
      <c r="AB271" s="212"/>
      <c r="AC271" s="212"/>
      <c r="AD271" s="212"/>
      <c r="AE271" s="212"/>
      <c r="AF271" s="212"/>
      <c r="AG271" s="212" t="s">
        <v>134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63" t="s">
        <v>135</v>
      </c>
      <c r="D272" s="223"/>
      <c r="E272" s="224"/>
      <c r="F272" s="222"/>
      <c r="G272" s="222"/>
      <c r="H272" s="222"/>
      <c r="I272" s="222"/>
      <c r="J272" s="222"/>
      <c r="K272" s="222"/>
      <c r="L272" s="222"/>
      <c r="M272" s="222"/>
      <c r="N272" s="221"/>
      <c r="O272" s="221"/>
      <c r="P272" s="221"/>
      <c r="Q272" s="221"/>
      <c r="R272" s="222"/>
      <c r="S272" s="222"/>
      <c r="T272" s="222"/>
      <c r="U272" s="222"/>
      <c r="V272" s="222"/>
      <c r="W272" s="222"/>
      <c r="X272" s="222"/>
      <c r="Y272" s="222"/>
      <c r="Z272" s="212"/>
      <c r="AA272" s="212"/>
      <c r="AB272" s="212"/>
      <c r="AC272" s="212"/>
      <c r="AD272" s="212"/>
      <c r="AE272" s="212"/>
      <c r="AF272" s="212"/>
      <c r="AG272" s="212" t="s">
        <v>136</v>
      </c>
      <c r="AH272" s="212">
        <v>0</v>
      </c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3" x14ac:dyDescent="0.2">
      <c r="A273" s="219"/>
      <c r="B273" s="220"/>
      <c r="C273" s="269" t="s">
        <v>380</v>
      </c>
      <c r="D273" s="230"/>
      <c r="E273" s="231"/>
      <c r="F273" s="222"/>
      <c r="G273" s="222"/>
      <c r="H273" s="222"/>
      <c r="I273" s="222"/>
      <c r="J273" s="222"/>
      <c r="K273" s="222"/>
      <c r="L273" s="222"/>
      <c r="M273" s="222"/>
      <c r="N273" s="221"/>
      <c r="O273" s="221"/>
      <c r="P273" s="221"/>
      <c r="Q273" s="221"/>
      <c r="R273" s="222"/>
      <c r="S273" s="222"/>
      <c r="T273" s="222"/>
      <c r="U273" s="222"/>
      <c r="V273" s="222"/>
      <c r="W273" s="222"/>
      <c r="X273" s="222"/>
      <c r="Y273" s="222"/>
      <c r="Z273" s="212"/>
      <c r="AA273" s="212"/>
      <c r="AB273" s="212"/>
      <c r="AC273" s="212"/>
      <c r="AD273" s="212"/>
      <c r="AE273" s="212"/>
      <c r="AF273" s="212"/>
      <c r="AG273" s="212" t="s">
        <v>136</v>
      </c>
      <c r="AH273" s="212"/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3" x14ac:dyDescent="0.2">
      <c r="A274" s="219"/>
      <c r="B274" s="220"/>
      <c r="C274" s="270" t="s">
        <v>381</v>
      </c>
      <c r="D274" s="230"/>
      <c r="E274" s="231">
        <v>6.048</v>
      </c>
      <c r="F274" s="222"/>
      <c r="G274" s="222"/>
      <c r="H274" s="222"/>
      <c r="I274" s="222"/>
      <c r="J274" s="222"/>
      <c r="K274" s="222"/>
      <c r="L274" s="222"/>
      <c r="M274" s="222"/>
      <c r="N274" s="221"/>
      <c r="O274" s="221"/>
      <c r="P274" s="221"/>
      <c r="Q274" s="221"/>
      <c r="R274" s="222"/>
      <c r="S274" s="222"/>
      <c r="T274" s="222"/>
      <c r="U274" s="222"/>
      <c r="V274" s="222"/>
      <c r="W274" s="222"/>
      <c r="X274" s="222"/>
      <c r="Y274" s="222"/>
      <c r="Z274" s="212"/>
      <c r="AA274" s="212"/>
      <c r="AB274" s="212"/>
      <c r="AC274" s="212"/>
      <c r="AD274" s="212"/>
      <c r="AE274" s="212"/>
      <c r="AF274" s="212"/>
      <c r="AG274" s="212" t="s">
        <v>136</v>
      </c>
      <c r="AH274" s="212">
        <v>2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3" x14ac:dyDescent="0.2">
      <c r="A275" s="219"/>
      <c r="B275" s="220"/>
      <c r="C275" s="270" t="s">
        <v>382</v>
      </c>
      <c r="D275" s="230"/>
      <c r="E275" s="231">
        <v>14.16</v>
      </c>
      <c r="F275" s="222"/>
      <c r="G275" s="222"/>
      <c r="H275" s="222"/>
      <c r="I275" s="222"/>
      <c r="J275" s="222"/>
      <c r="K275" s="222"/>
      <c r="L275" s="222"/>
      <c r="M275" s="222"/>
      <c r="N275" s="221"/>
      <c r="O275" s="221"/>
      <c r="P275" s="221"/>
      <c r="Q275" s="221"/>
      <c r="R275" s="222"/>
      <c r="S275" s="222"/>
      <c r="T275" s="222"/>
      <c r="U275" s="222"/>
      <c r="V275" s="222"/>
      <c r="W275" s="222"/>
      <c r="X275" s="222"/>
      <c r="Y275" s="222"/>
      <c r="Z275" s="212"/>
      <c r="AA275" s="212"/>
      <c r="AB275" s="212"/>
      <c r="AC275" s="212"/>
      <c r="AD275" s="212"/>
      <c r="AE275" s="212"/>
      <c r="AF275" s="212"/>
      <c r="AG275" s="212" t="s">
        <v>136</v>
      </c>
      <c r="AH275" s="212">
        <v>2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3" x14ac:dyDescent="0.2">
      <c r="A276" s="219"/>
      <c r="B276" s="220"/>
      <c r="C276" s="270" t="s">
        <v>383</v>
      </c>
      <c r="D276" s="230"/>
      <c r="E276" s="231">
        <v>11.52</v>
      </c>
      <c r="F276" s="222"/>
      <c r="G276" s="222"/>
      <c r="H276" s="222"/>
      <c r="I276" s="222"/>
      <c r="J276" s="222"/>
      <c r="K276" s="222"/>
      <c r="L276" s="222"/>
      <c r="M276" s="222"/>
      <c r="N276" s="221"/>
      <c r="O276" s="221"/>
      <c r="P276" s="221"/>
      <c r="Q276" s="221"/>
      <c r="R276" s="222"/>
      <c r="S276" s="222"/>
      <c r="T276" s="222"/>
      <c r="U276" s="222"/>
      <c r="V276" s="222"/>
      <c r="W276" s="222"/>
      <c r="X276" s="222"/>
      <c r="Y276" s="222"/>
      <c r="Z276" s="212"/>
      <c r="AA276" s="212"/>
      <c r="AB276" s="212"/>
      <c r="AC276" s="212"/>
      <c r="AD276" s="212"/>
      <c r="AE276" s="212"/>
      <c r="AF276" s="212"/>
      <c r="AG276" s="212" t="s">
        <v>136</v>
      </c>
      <c r="AH276" s="212">
        <v>2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3" x14ac:dyDescent="0.2">
      <c r="A277" s="219"/>
      <c r="B277" s="220"/>
      <c r="C277" s="270" t="s">
        <v>384</v>
      </c>
      <c r="D277" s="230"/>
      <c r="E277" s="231">
        <v>7.4160000000000004</v>
      </c>
      <c r="F277" s="222"/>
      <c r="G277" s="222"/>
      <c r="H277" s="222"/>
      <c r="I277" s="222"/>
      <c r="J277" s="222"/>
      <c r="K277" s="222"/>
      <c r="L277" s="222"/>
      <c r="M277" s="222"/>
      <c r="N277" s="221"/>
      <c r="O277" s="221"/>
      <c r="P277" s="221"/>
      <c r="Q277" s="221"/>
      <c r="R277" s="222"/>
      <c r="S277" s="222"/>
      <c r="T277" s="222"/>
      <c r="U277" s="222"/>
      <c r="V277" s="222"/>
      <c r="W277" s="222"/>
      <c r="X277" s="222"/>
      <c r="Y277" s="222"/>
      <c r="Z277" s="212"/>
      <c r="AA277" s="212"/>
      <c r="AB277" s="212"/>
      <c r="AC277" s="212"/>
      <c r="AD277" s="212"/>
      <c r="AE277" s="212"/>
      <c r="AF277" s="212"/>
      <c r="AG277" s="212" t="s">
        <v>136</v>
      </c>
      <c r="AH277" s="212">
        <v>2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3" x14ac:dyDescent="0.2">
      <c r="A278" s="219"/>
      <c r="B278" s="220"/>
      <c r="C278" s="270" t="s">
        <v>385</v>
      </c>
      <c r="D278" s="230"/>
      <c r="E278" s="231">
        <v>5.58</v>
      </c>
      <c r="F278" s="222"/>
      <c r="G278" s="222"/>
      <c r="H278" s="222"/>
      <c r="I278" s="222"/>
      <c r="J278" s="222"/>
      <c r="K278" s="222"/>
      <c r="L278" s="222"/>
      <c r="M278" s="222"/>
      <c r="N278" s="221"/>
      <c r="O278" s="221"/>
      <c r="P278" s="221"/>
      <c r="Q278" s="221"/>
      <c r="R278" s="222"/>
      <c r="S278" s="222"/>
      <c r="T278" s="222"/>
      <c r="U278" s="222"/>
      <c r="V278" s="222"/>
      <c r="W278" s="222"/>
      <c r="X278" s="222"/>
      <c r="Y278" s="222"/>
      <c r="Z278" s="212"/>
      <c r="AA278" s="212"/>
      <c r="AB278" s="212"/>
      <c r="AC278" s="212"/>
      <c r="AD278" s="212"/>
      <c r="AE278" s="212"/>
      <c r="AF278" s="212"/>
      <c r="AG278" s="212" t="s">
        <v>136</v>
      </c>
      <c r="AH278" s="212">
        <v>2</v>
      </c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3" x14ac:dyDescent="0.2">
      <c r="A279" s="219"/>
      <c r="B279" s="220"/>
      <c r="C279" s="270" t="s">
        <v>386</v>
      </c>
      <c r="D279" s="230"/>
      <c r="E279" s="231">
        <v>5.6879999999999997</v>
      </c>
      <c r="F279" s="222"/>
      <c r="G279" s="222"/>
      <c r="H279" s="222"/>
      <c r="I279" s="222"/>
      <c r="J279" s="222"/>
      <c r="K279" s="222"/>
      <c r="L279" s="222"/>
      <c r="M279" s="222"/>
      <c r="N279" s="221"/>
      <c r="O279" s="221"/>
      <c r="P279" s="221"/>
      <c r="Q279" s="221"/>
      <c r="R279" s="222"/>
      <c r="S279" s="222"/>
      <c r="T279" s="222"/>
      <c r="U279" s="222"/>
      <c r="V279" s="222"/>
      <c r="W279" s="222"/>
      <c r="X279" s="222"/>
      <c r="Y279" s="222"/>
      <c r="Z279" s="212"/>
      <c r="AA279" s="212"/>
      <c r="AB279" s="212"/>
      <c r="AC279" s="212"/>
      <c r="AD279" s="212"/>
      <c r="AE279" s="212"/>
      <c r="AF279" s="212"/>
      <c r="AG279" s="212" t="s">
        <v>136</v>
      </c>
      <c r="AH279" s="212">
        <v>2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3" x14ac:dyDescent="0.2">
      <c r="A280" s="219"/>
      <c r="B280" s="220"/>
      <c r="C280" s="270" t="s">
        <v>387</v>
      </c>
      <c r="D280" s="230"/>
      <c r="E280" s="231">
        <v>2.448</v>
      </c>
      <c r="F280" s="222"/>
      <c r="G280" s="222"/>
      <c r="H280" s="222"/>
      <c r="I280" s="222"/>
      <c r="J280" s="222"/>
      <c r="K280" s="222"/>
      <c r="L280" s="222"/>
      <c r="M280" s="222"/>
      <c r="N280" s="221"/>
      <c r="O280" s="221"/>
      <c r="P280" s="221"/>
      <c r="Q280" s="221"/>
      <c r="R280" s="222"/>
      <c r="S280" s="222"/>
      <c r="T280" s="222"/>
      <c r="U280" s="222"/>
      <c r="V280" s="222"/>
      <c r="W280" s="222"/>
      <c r="X280" s="222"/>
      <c r="Y280" s="222"/>
      <c r="Z280" s="212"/>
      <c r="AA280" s="212"/>
      <c r="AB280" s="212"/>
      <c r="AC280" s="212"/>
      <c r="AD280" s="212"/>
      <c r="AE280" s="212"/>
      <c r="AF280" s="212"/>
      <c r="AG280" s="212" t="s">
        <v>136</v>
      </c>
      <c r="AH280" s="212">
        <v>2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3" x14ac:dyDescent="0.2">
      <c r="A281" s="219"/>
      <c r="B281" s="220"/>
      <c r="C281" s="270" t="s">
        <v>388</v>
      </c>
      <c r="D281" s="230"/>
      <c r="E281" s="231">
        <v>8.34</v>
      </c>
      <c r="F281" s="222"/>
      <c r="G281" s="222"/>
      <c r="H281" s="222"/>
      <c r="I281" s="222"/>
      <c r="J281" s="222"/>
      <c r="K281" s="222"/>
      <c r="L281" s="222"/>
      <c r="M281" s="222"/>
      <c r="N281" s="221"/>
      <c r="O281" s="221"/>
      <c r="P281" s="221"/>
      <c r="Q281" s="221"/>
      <c r="R281" s="222"/>
      <c r="S281" s="222"/>
      <c r="T281" s="222"/>
      <c r="U281" s="222"/>
      <c r="V281" s="222"/>
      <c r="W281" s="222"/>
      <c r="X281" s="222"/>
      <c r="Y281" s="222"/>
      <c r="Z281" s="212"/>
      <c r="AA281" s="212"/>
      <c r="AB281" s="212"/>
      <c r="AC281" s="212"/>
      <c r="AD281" s="212"/>
      <c r="AE281" s="212"/>
      <c r="AF281" s="212"/>
      <c r="AG281" s="212" t="s">
        <v>136</v>
      </c>
      <c r="AH281" s="212">
        <v>2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3" x14ac:dyDescent="0.2">
      <c r="A282" s="219"/>
      <c r="B282" s="220"/>
      <c r="C282" s="271" t="s">
        <v>389</v>
      </c>
      <c r="D282" s="232"/>
      <c r="E282" s="233">
        <v>61.2</v>
      </c>
      <c r="F282" s="222"/>
      <c r="G282" s="222"/>
      <c r="H282" s="222"/>
      <c r="I282" s="222"/>
      <c r="J282" s="222"/>
      <c r="K282" s="222"/>
      <c r="L282" s="222"/>
      <c r="M282" s="222"/>
      <c r="N282" s="221"/>
      <c r="O282" s="221"/>
      <c r="P282" s="221"/>
      <c r="Q282" s="221"/>
      <c r="R282" s="222"/>
      <c r="S282" s="222"/>
      <c r="T282" s="222"/>
      <c r="U282" s="222"/>
      <c r="V282" s="222"/>
      <c r="W282" s="222"/>
      <c r="X282" s="222"/>
      <c r="Y282" s="222"/>
      <c r="Z282" s="212"/>
      <c r="AA282" s="212"/>
      <c r="AB282" s="212"/>
      <c r="AC282" s="212"/>
      <c r="AD282" s="212"/>
      <c r="AE282" s="212"/>
      <c r="AF282" s="212"/>
      <c r="AG282" s="212" t="s">
        <v>136</v>
      </c>
      <c r="AH282" s="212">
        <v>3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3" x14ac:dyDescent="0.2">
      <c r="A283" s="219"/>
      <c r="B283" s="220"/>
      <c r="C283" s="269" t="s">
        <v>390</v>
      </c>
      <c r="D283" s="230"/>
      <c r="E283" s="231"/>
      <c r="F283" s="222"/>
      <c r="G283" s="222"/>
      <c r="H283" s="222"/>
      <c r="I283" s="222"/>
      <c r="J283" s="222"/>
      <c r="K283" s="222"/>
      <c r="L283" s="222"/>
      <c r="M283" s="222"/>
      <c r="N283" s="221"/>
      <c r="O283" s="221"/>
      <c r="P283" s="221"/>
      <c r="Q283" s="221"/>
      <c r="R283" s="222"/>
      <c r="S283" s="222"/>
      <c r="T283" s="222"/>
      <c r="U283" s="222"/>
      <c r="V283" s="222"/>
      <c r="W283" s="222"/>
      <c r="X283" s="222"/>
      <c r="Y283" s="222"/>
      <c r="Z283" s="212"/>
      <c r="AA283" s="212"/>
      <c r="AB283" s="212"/>
      <c r="AC283" s="212"/>
      <c r="AD283" s="212"/>
      <c r="AE283" s="212"/>
      <c r="AF283" s="212"/>
      <c r="AG283" s="212" t="s">
        <v>136</v>
      </c>
      <c r="AH283" s="212"/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63" t="s">
        <v>391</v>
      </c>
      <c r="D284" s="223"/>
      <c r="E284" s="224">
        <v>30.6</v>
      </c>
      <c r="F284" s="222"/>
      <c r="G284" s="222"/>
      <c r="H284" s="222"/>
      <c r="I284" s="222"/>
      <c r="J284" s="222"/>
      <c r="K284" s="222"/>
      <c r="L284" s="222"/>
      <c r="M284" s="222"/>
      <c r="N284" s="221"/>
      <c r="O284" s="221"/>
      <c r="P284" s="221"/>
      <c r="Q284" s="221"/>
      <c r="R284" s="222"/>
      <c r="S284" s="222"/>
      <c r="T284" s="222"/>
      <c r="U284" s="222"/>
      <c r="V284" s="222"/>
      <c r="W284" s="222"/>
      <c r="X284" s="222"/>
      <c r="Y284" s="222"/>
      <c r="Z284" s="212"/>
      <c r="AA284" s="212"/>
      <c r="AB284" s="212"/>
      <c r="AC284" s="212"/>
      <c r="AD284" s="212"/>
      <c r="AE284" s="212"/>
      <c r="AF284" s="212"/>
      <c r="AG284" s="212" t="s">
        <v>136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x14ac:dyDescent="0.2">
      <c r="A285" s="235" t="s">
        <v>122</v>
      </c>
      <c r="B285" s="236" t="s">
        <v>76</v>
      </c>
      <c r="C285" s="260" t="s">
        <v>77</v>
      </c>
      <c r="D285" s="237"/>
      <c r="E285" s="238"/>
      <c r="F285" s="239"/>
      <c r="G285" s="239">
        <f>SUMIF(AG286:AG288,"&lt;&gt;NOR",G286:G288)</f>
        <v>0</v>
      </c>
      <c r="H285" s="239"/>
      <c r="I285" s="239">
        <f>SUM(I286:I288)</f>
        <v>0</v>
      </c>
      <c r="J285" s="239"/>
      <c r="K285" s="239">
        <f>SUM(K286:K288)</f>
        <v>0</v>
      </c>
      <c r="L285" s="239"/>
      <c r="M285" s="239">
        <f>SUM(M286:M288)</f>
        <v>0</v>
      </c>
      <c r="N285" s="238"/>
      <c r="O285" s="238">
        <f>SUM(O286:O288)</f>
        <v>0</v>
      </c>
      <c r="P285" s="238"/>
      <c r="Q285" s="238">
        <f>SUM(Q286:Q288)</f>
        <v>0.09</v>
      </c>
      <c r="R285" s="239"/>
      <c r="S285" s="239"/>
      <c r="T285" s="240"/>
      <c r="U285" s="234"/>
      <c r="V285" s="234">
        <f>SUM(V286:V288)</f>
        <v>1.1200000000000001</v>
      </c>
      <c r="W285" s="234"/>
      <c r="X285" s="234"/>
      <c r="Y285" s="234"/>
      <c r="AG285" t="s">
        <v>123</v>
      </c>
    </row>
    <row r="286" spans="1:60" outlineLevel="1" x14ac:dyDescent="0.2">
      <c r="A286" s="242">
        <v>49</v>
      </c>
      <c r="B286" s="243" t="s">
        <v>395</v>
      </c>
      <c r="C286" s="261" t="s">
        <v>396</v>
      </c>
      <c r="D286" s="244" t="s">
        <v>209</v>
      </c>
      <c r="E286" s="245">
        <v>2</v>
      </c>
      <c r="F286" s="246"/>
      <c r="G286" s="247">
        <f>ROUND(E286*F286,2)</f>
        <v>0</v>
      </c>
      <c r="H286" s="246"/>
      <c r="I286" s="247">
        <f>ROUND(E286*H286,2)</f>
        <v>0</v>
      </c>
      <c r="J286" s="246"/>
      <c r="K286" s="247">
        <f>ROUND(E286*J286,2)</f>
        <v>0</v>
      </c>
      <c r="L286" s="247">
        <v>21</v>
      </c>
      <c r="M286" s="247">
        <f>G286*(1+L286/100)</f>
        <v>0</v>
      </c>
      <c r="N286" s="245">
        <v>0</v>
      </c>
      <c r="O286" s="245">
        <f>ROUND(E286*N286,2)</f>
        <v>0</v>
      </c>
      <c r="P286" s="245">
        <v>4.2849999999999999E-2</v>
      </c>
      <c r="Q286" s="245">
        <f>ROUND(E286*P286,2)</f>
        <v>0.09</v>
      </c>
      <c r="R286" s="247" t="s">
        <v>397</v>
      </c>
      <c r="S286" s="247" t="s">
        <v>128</v>
      </c>
      <c r="T286" s="248" t="s">
        <v>129</v>
      </c>
      <c r="U286" s="222">
        <v>0.56000000000000005</v>
      </c>
      <c r="V286" s="222">
        <f>ROUND(E286*U286,2)</f>
        <v>1.1200000000000001</v>
      </c>
      <c r="W286" s="222"/>
      <c r="X286" s="222" t="s">
        <v>130</v>
      </c>
      <c r="Y286" s="222" t="s">
        <v>131</v>
      </c>
      <c r="Z286" s="212"/>
      <c r="AA286" s="212"/>
      <c r="AB286" s="212"/>
      <c r="AC286" s="212"/>
      <c r="AD286" s="212"/>
      <c r="AE286" s="212"/>
      <c r="AF286" s="212"/>
      <c r="AG286" s="212" t="s">
        <v>132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2" x14ac:dyDescent="0.2">
      <c r="A287" s="219"/>
      <c r="B287" s="220"/>
      <c r="C287" s="263" t="s">
        <v>135</v>
      </c>
      <c r="D287" s="223"/>
      <c r="E287" s="224"/>
      <c r="F287" s="222"/>
      <c r="G287" s="222"/>
      <c r="H287" s="222"/>
      <c r="I287" s="222"/>
      <c r="J287" s="222"/>
      <c r="K287" s="222"/>
      <c r="L287" s="222"/>
      <c r="M287" s="222"/>
      <c r="N287" s="221"/>
      <c r="O287" s="221"/>
      <c r="P287" s="221"/>
      <c r="Q287" s="221"/>
      <c r="R287" s="222"/>
      <c r="S287" s="222"/>
      <c r="T287" s="222"/>
      <c r="U287" s="222"/>
      <c r="V287" s="222"/>
      <c r="W287" s="222"/>
      <c r="X287" s="222"/>
      <c r="Y287" s="222"/>
      <c r="Z287" s="212"/>
      <c r="AA287" s="212"/>
      <c r="AB287" s="212"/>
      <c r="AC287" s="212"/>
      <c r="AD287" s="212"/>
      <c r="AE287" s="212"/>
      <c r="AF287" s="212"/>
      <c r="AG287" s="212" t="s">
        <v>136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3" x14ac:dyDescent="0.2">
      <c r="A288" s="219"/>
      <c r="B288" s="220"/>
      <c r="C288" s="263" t="s">
        <v>70</v>
      </c>
      <c r="D288" s="223"/>
      <c r="E288" s="224">
        <v>2</v>
      </c>
      <c r="F288" s="222"/>
      <c r="G288" s="222"/>
      <c r="H288" s="222"/>
      <c r="I288" s="222"/>
      <c r="J288" s="222"/>
      <c r="K288" s="222"/>
      <c r="L288" s="222"/>
      <c r="M288" s="222"/>
      <c r="N288" s="221"/>
      <c r="O288" s="221"/>
      <c r="P288" s="221"/>
      <c r="Q288" s="221"/>
      <c r="R288" s="222"/>
      <c r="S288" s="222"/>
      <c r="T288" s="222"/>
      <c r="U288" s="222"/>
      <c r="V288" s="222"/>
      <c r="W288" s="222"/>
      <c r="X288" s="222"/>
      <c r="Y288" s="222"/>
      <c r="Z288" s="212"/>
      <c r="AA288" s="212"/>
      <c r="AB288" s="212"/>
      <c r="AC288" s="212"/>
      <c r="AD288" s="212"/>
      <c r="AE288" s="212"/>
      <c r="AF288" s="212"/>
      <c r="AG288" s="212" t="s">
        <v>136</v>
      </c>
      <c r="AH288" s="212">
        <v>0</v>
      </c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x14ac:dyDescent="0.2">
      <c r="A289" s="235" t="s">
        <v>122</v>
      </c>
      <c r="B289" s="236" t="s">
        <v>78</v>
      </c>
      <c r="C289" s="260" t="s">
        <v>79</v>
      </c>
      <c r="D289" s="237"/>
      <c r="E289" s="238"/>
      <c r="F289" s="239"/>
      <c r="G289" s="239">
        <f>SUMIF(AG290:AG295,"&lt;&gt;NOR",G290:G295)</f>
        <v>0</v>
      </c>
      <c r="H289" s="239"/>
      <c r="I289" s="239">
        <f>SUM(I290:I295)</f>
        <v>0</v>
      </c>
      <c r="J289" s="239"/>
      <c r="K289" s="239">
        <f>SUM(K290:K295)</f>
        <v>0</v>
      </c>
      <c r="L289" s="239"/>
      <c r="M289" s="239">
        <f>SUM(M290:M295)</f>
        <v>0</v>
      </c>
      <c r="N289" s="238"/>
      <c r="O289" s="238">
        <f>SUM(O290:O295)</f>
        <v>0</v>
      </c>
      <c r="P289" s="238"/>
      <c r="Q289" s="238">
        <f>SUM(Q290:Q295)</f>
        <v>0.06</v>
      </c>
      <c r="R289" s="239"/>
      <c r="S289" s="239"/>
      <c r="T289" s="240"/>
      <c r="U289" s="234"/>
      <c r="V289" s="234">
        <f>SUM(V290:V295)</f>
        <v>1.56</v>
      </c>
      <c r="W289" s="234"/>
      <c r="X289" s="234"/>
      <c r="Y289" s="234"/>
      <c r="AG289" t="s">
        <v>123</v>
      </c>
    </row>
    <row r="290" spans="1:60" outlineLevel="1" x14ac:dyDescent="0.2">
      <c r="A290" s="242">
        <v>50</v>
      </c>
      <c r="B290" s="243" t="s">
        <v>398</v>
      </c>
      <c r="C290" s="261" t="s">
        <v>399</v>
      </c>
      <c r="D290" s="244" t="s">
        <v>193</v>
      </c>
      <c r="E290" s="245">
        <v>1</v>
      </c>
      <c r="F290" s="246"/>
      <c r="G290" s="247">
        <f>ROUND(E290*F290,2)</f>
        <v>0</v>
      </c>
      <c r="H290" s="246"/>
      <c r="I290" s="247">
        <f>ROUND(E290*H290,2)</f>
        <v>0</v>
      </c>
      <c r="J290" s="246"/>
      <c r="K290" s="247">
        <f>ROUND(E290*J290,2)</f>
        <v>0</v>
      </c>
      <c r="L290" s="247">
        <v>21</v>
      </c>
      <c r="M290" s="247">
        <f>G290*(1+L290/100)</f>
        <v>0</v>
      </c>
      <c r="N290" s="245">
        <v>0</v>
      </c>
      <c r="O290" s="245">
        <f>ROUND(E290*N290,2)</f>
        <v>0</v>
      </c>
      <c r="P290" s="245">
        <v>1.9460000000000002E-2</v>
      </c>
      <c r="Q290" s="245">
        <f>ROUND(E290*P290,2)</f>
        <v>0.02</v>
      </c>
      <c r="R290" s="247" t="s">
        <v>397</v>
      </c>
      <c r="S290" s="247" t="s">
        <v>128</v>
      </c>
      <c r="T290" s="248" t="s">
        <v>129</v>
      </c>
      <c r="U290" s="222">
        <v>0.38</v>
      </c>
      <c r="V290" s="222">
        <f>ROUND(E290*U290,2)</f>
        <v>0.38</v>
      </c>
      <c r="W290" s="222"/>
      <c r="X290" s="222" t="s">
        <v>130</v>
      </c>
      <c r="Y290" s="222" t="s">
        <v>131</v>
      </c>
      <c r="Z290" s="212"/>
      <c r="AA290" s="212"/>
      <c r="AB290" s="212"/>
      <c r="AC290" s="212"/>
      <c r="AD290" s="212"/>
      <c r="AE290" s="212"/>
      <c r="AF290" s="212"/>
      <c r="AG290" s="212" t="s">
        <v>132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2" x14ac:dyDescent="0.2">
      <c r="A291" s="219"/>
      <c r="B291" s="220"/>
      <c r="C291" s="263" t="s">
        <v>135</v>
      </c>
      <c r="D291" s="223"/>
      <c r="E291" s="224"/>
      <c r="F291" s="222"/>
      <c r="G291" s="222"/>
      <c r="H291" s="222"/>
      <c r="I291" s="222"/>
      <c r="J291" s="222"/>
      <c r="K291" s="222"/>
      <c r="L291" s="222"/>
      <c r="M291" s="222"/>
      <c r="N291" s="221"/>
      <c r="O291" s="221"/>
      <c r="P291" s="221"/>
      <c r="Q291" s="221"/>
      <c r="R291" s="222"/>
      <c r="S291" s="222"/>
      <c r="T291" s="222"/>
      <c r="U291" s="222"/>
      <c r="V291" s="222"/>
      <c r="W291" s="222"/>
      <c r="X291" s="222"/>
      <c r="Y291" s="222"/>
      <c r="Z291" s="212"/>
      <c r="AA291" s="212"/>
      <c r="AB291" s="212"/>
      <c r="AC291" s="212"/>
      <c r="AD291" s="212"/>
      <c r="AE291" s="212"/>
      <c r="AF291" s="212"/>
      <c r="AG291" s="212" t="s">
        <v>136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3" x14ac:dyDescent="0.2">
      <c r="A292" s="219"/>
      <c r="B292" s="220"/>
      <c r="C292" s="263" t="s">
        <v>68</v>
      </c>
      <c r="D292" s="223"/>
      <c r="E292" s="224">
        <v>1</v>
      </c>
      <c r="F292" s="222"/>
      <c r="G292" s="222"/>
      <c r="H292" s="222"/>
      <c r="I292" s="222"/>
      <c r="J292" s="222"/>
      <c r="K292" s="222"/>
      <c r="L292" s="222"/>
      <c r="M292" s="222"/>
      <c r="N292" s="221"/>
      <c r="O292" s="221"/>
      <c r="P292" s="221"/>
      <c r="Q292" s="221"/>
      <c r="R292" s="222"/>
      <c r="S292" s="222"/>
      <c r="T292" s="222"/>
      <c r="U292" s="222"/>
      <c r="V292" s="222"/>
      <c r="W292" s="222"/>
      <c r="X292" s="222"/>
      <c r="Y292" s="222"/>
      <c r="Z292" s="212"/>
      <c r="AA292" s="212"/>
      <c r="AB292" s="212"/>
      <c r="AC292" s="212"/>
      <c r="AD292" s="212"/>
      <c r="AE292" s="212"/>
      <c r="AF292" s="212"/>
      <c r="AG292" s="212" t="s">
        <v>136</v>
      </c>
      <c r="AH292" s="212">
        <v>0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1" x14ac:dyDescent="0.2">
      <c r="A293" s="242">
        <v>51</v>
      </c>
      <c r="B293" s="243" t="s">
        <v>400</v>
      </c>
      <c r="C293" s="261" t="s">
        <v>401</v>
      </c>
      <c r="D293" s="244" t="s">
        <v>193</v>
      </c>
      <c r="E293" s="245">
        <v>2</v>
      </c>
      <c r="F293" s="246"/>
      <c r="G293" s="247">
        <f>ROUND(E293*F293,2)</f>
        <v>0</v>
      </c>
      <c r="H293" s="246"/>
      <c r="I293" s="247">
        <f>ROUND(E293*H293,2)</f>
        <v>0</v>
      </c>
      <c r="J293" s="246"/>
      <c r="K293" s="247">
        <f>ROUND(E293*J293,2)</f>
        <v>0</v>
      </c>
      <c r="L293" s="247">
        <v>21</v>
      </c>
      <c r="M293" s="247">
        <f>G293*(1+L293/100)</f>
        <v>0</v>
      </c>
      <c r="N293" s="245">
        <v>0</v>
      </c>
      <c r="O293" s="245">
        <f>ROUND(E293*N293,2)</f>
        <v>0</v>
      </c>
      <c r="P293" s="245">
        <v>1.933E-2</v>
      </c>
      <c r="Q293" s="245">
        <f>ROUND(E293*P293,2)</f>
        <v>0.04</v>
      </c>
      <c r="R293" s="247" t="s">
        <v>397</v>
      </c>
      <c r="S293" s="247" t="s">
        <v>128</v>
      </c>
      <c r="T293" s="248" t="s">
        <v>129</v>
      </c>
      <c r="U293" s="222">
        <v>0.59</v>
      </c>
      <c r="V293" s="222">
        <f>ROUND(E293*U293,2)</f>
        <v>1.18</v>
      </c>
      <c r="W293" s="222"/>
      <c r="X293" s="222" t="s">
        <v>130</v>
      </c>
      <c r="Y293" s="222" t="s">
        <v>131</v>
      </c>
      <c r="Z293" s="212"/>
      <c r="AA293" s="212"/>
      <c r="AB293" s="212"/>
      <c r="AC293" s="212"/>
      <c r="AD293" s="212"/>
      <c r="AE293" s="212"/>
      <c r="AF293" s="212"/>
      <c r="AG293" s="212" t="s">
        <v>132</v>
      </c>
      <c r="AH293" s="212"/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2" x14ac:dyDescent="0.2">
      <c r="A294" s="219"/>
      <c r="B294" s="220"/>
      <c r="C294" s="263" t="s">
        <v>135</v>
      </c>
      <c r="D294" s="223"/>
      <c r="E294" s="224"/>
      <c r="F294" s="222"/>
      <c r="G294" s="222"/>
      <c r="H294" s="222"/>
      <c r="I294" s="222"/>
      <c r="J294" s="222"/>
      <c r="K294" s="222"/>
      <c r="L294" s="222"/>
      <c r="M294" s="222"/>
      <c r="N294" s="221"/>
      <c r="O294" s="221"/>
      <c r="P294" s="221"/>
      <c r="Q294" s="221"/>
      <c r="R294" s="222"/>
      <c r="S294" s="222"/>
      <c r="T294" s="222"/>
      <c r="U294" s="222"/>
      <c r="V294" s="222"/>
      <c r="W294" s="222"/>
      <c r="X294" s="222"/>
      <c r="Y294" s="222"/>
      <c r="Z294" s="212"/>
      <c r="AA294" s="212"/>
      <c r="AB294" s="212"/>
      <c r="AC294" s="212"/>
      <c r="AD294" s="212"/>
      <c r="AE294" s="212"/>
      <c r="AF294" s="212"/>
      <c r="AG294" s="212" t="s">
        <v>136</v>
      </c>
      <c r="AH294" s="212">
        <v>0</v>
      </c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3" x14ac:dyDescent="0.2">
      <c r="A295" s="219"/>
      <c r="B295" s="220"/>
      <c r="C295" s="263" t="s">
        <v>70</v>
      </c>
      <c r="D295" s="223"/>
      <c r="E295" s="224">
        <v>2</v>
      </c>
      <c r="F295" s="222"/>
      <c r="G295" s="222"/>
      <c r="H295" s="222"/>
      <c r="I295" s="222"/>
      <c r="J295" s="222"/>
      <c r="K295" s="222"/>
      <c r="L295" s="222"/>
      <c r="M295" s="222"/>
      <c r="N295" s="221"/>
      <c r="O295" s="221"/>
      <c r="P295" s="221"/>
      <c r="Q295" s="221"/>
      <c r="R295" s="222"/>
      <c r="S295" s="222"/>
      <c r="T295" s="222"/>
      <c r="U295" s="222"/>
      <c r="V295" s="222"/>
      <c r="W295" s="222"/>
      <c r="X295" s="222"/>
      <c r="Y295" s="222"/>
      <c r="Z295" s="212"/>
      <c r="AA295" s="212"/>
      <c r="AB295" s="212"/>
      <c r="AC295" s="212"/>
      <c r="AD295" s="212"/>
      <c r="AE295" s="212"/>
      <c r="AF295" s="212"/>
      <c r="AG295" s="212" t="s">
        <v>136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x14ac:dyDescent="0.2">
      <c r="A296" s="235" t="s">
        <v>122</v>
      </c>
      <c r="B296" s="236" t="s">
        <v>80</v>
      </c>
      <c r="C296" s="260" t="s">
        <v>81</v>
      </c>
      <c r="D296" s="237"/>
      <c r="E296" s="238"/>
      <c r="F296" s="239"/>
      <c r="G296" s="239">
        <f>SUMIF(AG297:AG349,"&lt;&gt;NOR",G297:G349)</f>
        <v>0</v>
      </c>
      <c r="H296" s="239"/>
      <c r="I296" s="239">
        <f>SUM(I297:I349)</f>
        <v>0</v>
      </c>
      <c r="J296" s="239"/>
      <c r="K296" s="239">
        <f>SUM(K297:K349)</f>
        <v>0</v>
      </c>
      <c r="L296" s="239"/>
      <c r="M296" s="239">
        <f>SUM(M297:M349)</f>
        <v>0</v>
      </c>
      <c r="N296" s="238"/>
      <c r="O296" s="238">
        <f>SUM(O297:O349)</f>
        <v>7.0000000000000007E-2</v>
      </c>
      <c r="P296" s="238"/>
      <c r="Q296" s="238">
        <f>SUM(Q297:Q349)</f>
        <v>44.489999999999995</v>
      </c>
      <c r="R296" s="239"/>
      <c r="S296" s="239"/>
      <c r="T296" s="240"/>
      <c r="U296" s="234"/>
      <c r="V296" s="234">
        <f>SUM(V297:V349)</f>
        <v>251.37</v>
      </c>
      <c r="W296" s="234"/>
      <c r="X296" s="234"/>
      <c r="Y296" s="234"/>
      <c r="AG296" t="s">
        <v>123</v>
      </c>
    </row>
    <row r="297" spans="1:60" outlineLevel="1" x14ac:dyDescent="0.2">
      <c r="A297" s="242">
        <v>52</v>
      </c>
      <c r="B297" s="243" t="s">
        <v>402</v>
      </c>
      <c r="C297" s="261" t="s">
        <v>403</v>
      </c>
      <c r="D297" s="244" t="s">
        <v>186</v>
      </c>
      <c r="E297" s="245">
        <v>7.3</v>
      </c>
      <c r="F297" s="246"/>
      <c r="G297" s="247">
        <f>ROUND(E297*F297,2)</f>
        <v>0</v>
      </c>
      <c r="H297" s="246"/>
      <c r="I297" s="247">
        <f>ROUND(E297*H297,2)</f>
        <v>0</v>
      </c>
      <c r="J297" s="246"/>
      <c r="K297" s="247">
        <f>ROUND(E297*J297,2)</f>
        <v>0</v>
      </c>
      <c r="L297" s="247">
        <v>21</v>
      </c>
      <c r="M297" s="247">
        <f>G297*(1+L297/100)</f>
        <v>0</v>
      </c>
      <c r="N297" s="245">
        <v>1.6000000000000001E-4</v>
      </c>
      <c r="O297" s="245">
        <f>ROUND(E297*N297,2)</f>
        <v>0</v>
      </c>
      <c r="P297" s="245">
        <v>1.4E-2</v>
      </c>
      <c r="Q297" s="245">
        <f>ROUND(E297*P297,2)</f>
        <v>0.1</v>
      </c>
      <c r="R297" s="247" t="s">
        <v>404</v>
      </c>
      <c r="S297" s="247" t="s">
        <v>128</v>
      </c>
      <c r="T297" s="248" t="s">
        <v>129</v>
      </c>
      <c r="U297" s="222">
        <v>0.11</v>
      </c>
      <c r="V297" s="222">
        <f>ROUND(E297*U297,2)</f>
        <v>0.8</v>
      </c>
      <c r="W297" s="222"/>
      <c r="X297" s="222" t="s">
        <v>130</v>
      </c>
      <c r="Y297" s="222" t="s">
        <v>131</v>
      </c>
      <c r="Z297" s="212"/>
      <c r="AA297" s="212"/>
      <c r="AB297" s="212"/>
      <c r="AC297" s="212"/>
      <c r="AD297" s="212"/>
      <c r="AE297" s="212"/>
      <c r="AF297" s="212"/>
      <c r="AG297" s="212" t="s">
        <v>132</v>
      </c>
      <c r="AH297" s="212"/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2" x14ac:dyDescent="0.2">
      <c r="A298" s="219"/>
      <c r="B298" s="220"/>
      <c r="C298" s="263" t="s">
        <v>135</v>
      </c>
      <c r="D298" s="223"/>
      <c r="E298" s="224"/>
      <c r="F298" s="222"/>
      <c r="G298" s="222"/>
      <c r="H298" s="222"/>
      <c r="I298" s="222"/>
      <c r="J298" s="222"/>
      <c r="K298" s="222"/>
      <c r="L298" s="222"/>
      <c r="M298" s="222"/>
      <c r="N298" s="221"/>
      <c r="O298" s="221"/>
      <c r="P298" s="221"/>
      <c r="Q298" s="221"/>
      <c r="R298" s="222"/>
      <c r="S298" s="222"/>
      <c r="T298" s="222"/>
      <c r="U298" s="222"/>
      <c r="V298" s="222"/>
      <c r="W298" s="222"/>
      <c r="X298" s="222"/>
      <c r="Y298" s="222"/>
      <c r="Z298" s="212"/>
      <c r="AA298" s="212"/>
      <c r="AB298" s="212"/>
      <c r="AC298" s="212"/>
      <c r="AD298" s="212"/>
      <c r="AE298" s="212"/>
      <c r="AF298" s="212"/>
      <c r="AG298" s="212" t="s">
        <v>136</v>
      </c>
      <c r="AH298" s="212">
        <v>0</v>
      </c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3" x14ac:dyDescent="0.2">
      <c r="A299" s="219"/>
      <c r="B299" s="220"/>
      <c r="C299" s="263" t="s">
        <v>405</v>
      </c>
      <c r="D299" s="223"/>
      <c r="E299" s="224">
        <v>7.3</v>
      </c>
      <c r="F299" s="222"/>
      <c r="G299" s="222"/>
      <c r="H299" s="222"/>
      <c r="I299" s="222"/>
      <c r="J299" s="222"/>
      <c r="K299" s="222"/>
      <c r="L299" s="222"/>
      <c r="M299" s="222"/>
      <c r="N299" s="221"/>
      <c r="O299" s="221"/>
      <c r="P299" s="221"/>
      <c r="Q299" s="221"/>
      <c r="R299" s="222"/>
      <c r="S299" s="222"/>
      <c r="T299" s="222"/>
      <c r="U299" s="222"/>
      <c r="V299" s="222"/>
      <c r="W299" s="222"/>
      <c r="X299" s="222"/>
      <c r="Y299" s="222"/>
      <c r="Z299" s="212"/>
      <c r="AA299" s="212"/>
      <c r="AB299" s="212"/>
      <c r="AC299" s="212"/>
      <c r="AD299" s="212"/>
      <c r="AE299" s="212"/>
      <c r="AF299" s="212"/>
      <c r="AG299" s="212" t="s">
        <v>136</v>
      </c>
      <c r="AH299" s="212">
        <v>0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ht="22.5" outlineLevel="1" x14ac:dyDescent="0.2">
      <c r="A300" s="242">
        <v>53</v>
      </c>
      <c r="B300" s="243" t="s">
        <v>406</v>
      </c>
      <c r="C300" s="261" t="s">
        <v>407</v>
      </c>
      <c r="D300" s="244" t="s">
        <v>186</v>
      </c>
      <c r="E300" s="245">
        <v>228.31</v>
      </c>
      <c r="F300" s="246"/>
      <c r="G300" s="247">
        <f>ROUND(E300*F300,2)</f>
        <v>0</v>
      </c>
      <c r="H300" s="246"/>
      <c r="I300" s="247">
        <f>ROUND(E300*H300,2)</f>
        <v>0</v>
      </c>
      <c r="J300" s="246"/>
      <c r="K300" s="247">
        <f>ROUND(E300*J300,2)</f>
        <v>0</v>
      </c>
      <c r="L300" s="247">
        <v>21</v>
      </c>
      <c r="M300" s="247">
        <f>G300*(1+L300/100)</f>
        <v>0</v>
      </c>
      <c r="N300" s="245">
        <v>0</v>
      </c>
      <c r="O300" s="245">
        <f>ROUND(E300*N300,2)</f>
        <v>0</v>
      </c>
      <c r="P300" s="245">
        <v>7.0000000000000001E-3</v>
      </c>
      <c r="Q300" s="245">
        <f>ROUND(E300*P300,2)</f>
        <v>1.6</v>
      </c>
      <c r="R300" s="247" t="s">
        <v>404</v>
      </c>
      <c r="S300" s="247" t="s">
        <v>128</v>
      </c>
      <c r="T300" s="248" t="s">
        <v>129</v>
      </c>
      <c r="U300" s="222">
        <v>0.06</v>
      </c>
      <c r="V300" s="222">
        <f>ROUND(E300*U300,2)</f>
        <v>13.7</v>
      </c>
      <c r="W300" s="222"/>
      <c r="X300" s="222" t="s">
        <v>130</v>
      </c>
      <c r="Y300" s="222" t="s">
        <v>131</v>
      </c>
      <c r="Z300" s="212"/>
      <c r="AA300" s="212"/>
      <c r="AB300" s="212"/>
      <c r="AC300" s="212"/>
      <c r="AD300" s="212"/>
      <c r="AE300" s="212"/>
      <c r="AF300" s="212"/>
      <c r="AG300" s="212" t="s">
        <v>132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2" x14ac:dyDescent="0.2">
      <c r="A301" s="219"/>
      <c r="B301" s="220"/>
      <c r="C301" s="263" t="s">
        <v>408</v>
      </c>
      <c r="D301" s="223"/>
      <c r="E301" s="224">
        <v>215.93</v>
      </c>
      <c r="F301" s="222"/>
      <c r="G301" s="222"/>
      <c r="H301" s="222"/>
      <c r="I301" s="222"/>
      <c r="J301" s="222"/>
      <c r="K301" s="222"/>
      <c r="L301" s="222"/>
      <c r="M301" s="222"/>
      <c r="N301" s="221"/>
      <c r="O301" s="221"/>
      <c r="P301" s="221"/>
      <c r="Q301" s="221"/>
      <c r="R301" s="222"/>
      <c r="S301" s="222"/>
      <c r="T301" s="222"/>
      <c r="U301" s="222"/>
      <c r="V301" s="222"/>
      <c r="W301" s="222"/>
      <c r="X301" s="222"/>
      <c r="Y301" s="222"/>
      <c r="Z301" s="212"/>
      <c r="AA301" s="212"/>
      <c r="AB301" s="212"/>
      <c r="AC301" s="212"/>
      <c r="AD301" s="212"/>
      <c r="AE301" s="212"/>
      <c r="AF301" s="212"/>
      <c r="AG301" s="212" t="s">
        <v>136</v>
      </c>
      <c r="AH301" s="212">
        <v>5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3" x14ac:dyDescent="0.2">
      <c r="A302" s="219"/>
      <c r="B302" s="220"/>
      <c r="C302" s="263" t="s">
        <v>409</v>
      </c>
      <c r="D302" s="223"/>
      <c r="E302" s="224">
        <v>12.38</v>
      </c>
      <c r="F302" s="222"/>
      <c r="G302" s="222"/>
      <c r="H302" s="222"/>
      <c r="I302" s="222"/>
      <c r="J302" s="222"/>
      <c r="K302" s="222"/>
      <c r="L302" s="222"/>
      <c r="M302" s="222"/>
      <c r="N302" s="221"/>
      <c r="O302" s="221"/>
      <c r="P302" s="221"/>
      <c r="Q302" s="221"/>
      <c r="R302" s="222"/>
      <c r="S302" s="222"/>
      <c r="T302" s="222"/>
      <c r="U302" s="222"/>
      <c r="V302" s="222"/>
      <c r="W302" s="222"/>
      <c r="X302" s="222"/>
      <c r="Y302" s="222"/>
      <c r="Z302" s="212"/>
      <c r="AA302" s="212"/>
      <c r="AB302" s="212"/>
      <c r="AC302" s="212"/>
      <c r="AD302" s="212"/>
      <c r="AE302" s="212"/>
      <c r="AF302" s="212"/>
      <c r="AG302" s="212" t="s">
        <v>136</v>
      </c>
      <c r="AH302" s="212">
        <v>5</v>
      </c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ht="22.5" outlineLevel="1" x14ac:dyDescent="0.2">
      <c r="A303" s="242">
        <v>54</v>
      </c>
      <c r="B303" s="243" t="s">
        <v>410</v>
      </c>
      <c r="C303" s="261" t="s">
        <v>411</v>
      </c>
      <c r="D303" s="244" t="s">
        <v>186</v>
      </c>
      <c r="E303" s="245">
        <v>5</v>
      </c>
      <c r="F303" s="246"/>
      <c r="G303" s="247">
        <f>ROUND(E303*F303,2)</f>
        <v>0</v>
      </c>
      <c r="H303" s="246"/>
      <c r="I303" s="247">
        <f>ROUND(E303*H303,2)</f>
        <v>0</v>
      </c>
      <c r="J303" s="246"/>
      <c r="K303" s="247">
        <f>ROUND(E303*J303,2)</f>
        <v>0</v>
      </c>
      <c r="L303" s="247">
        <v>21</v>
      </c>
      <c r="M303" s="247">
        <f>G303*(1+L303/100)</f>
        <v>0</v>
      </c>
      <c r="N303" s="245">
        <v>0</v>
      </c>
      <c r="O303" s="245">
        <f>ROUND(E303*N303,2)</f>
        <v>0</v>
      </c>
      <c r="P303" s="245">
        <v>1.4999999999999999E-2</v>
      </c>
      <c r="Q303" s="245">
        <f>ROUND(E303*P303,2)</f>
        <v>0.08</v>
      </c>
      <c r="R303" s="247" t="s">
        <v>404</v>
      </c>
      <c r="S303" s="247" t="s">
        <v>128</v>
      </c>
      <c r="T303" s="248" t="s">
        <v>129</v>
      </c>
      <c r="U303" s="222">
        <v>0.09</v>
      </c>
      <c r="V303" s="222">
        <f>ROUND(E303*U303,2)</f>
        <v>0.45</v>
      </c>
      <c r="W303" s="222"/>
      <c r="X303" s="222" t="s">
        <v>130</v>
      </c>
      <c r="Y303" s="222" t="s">
        <v>131</v>
      </c>
      <c r="Z303" s="212"/>
      <c r="AA303" s="212"/>
      <c r="AB303" s="212"/>
      <c r="AC303" s="212"/>
      <c r="AD303" s="212"/>
      <c r="AE303" s="212"/>
      <c r="AF303" s="212"/>
      <c r="AG303" s="212" t="s">
        <v>132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19"/>
      <c r="B304" s="220"/>
      <c r="C304" s="263" t="s">
        <v>135</v>
      </c>
      <c r="D304" s="223"/>
      <c r="E304" s="224"/>
      <c r="F304" s="222"/>
      <c r="G304" s="222"/>
      <c r="H304" s="222"/>
      <c r="I304" s="222"/>
      <c r="J304" s="222"/>
      <c r="K304" s="222"/>
      <c r="L304" s="222"/>
      <c r="M304" s="222"/>
      <c r="N304" s="221"/>
      <c r="O304" s="221"/>
      <c r="P304" s="221"/>
      <c r="Q304" s="221"/>
      <c r="R304" s="222"/>
      <c r="S304" s="222"/>
      <c r="T304" s="222"/>
      <c r="U304" s="222"/>
      <c r="V304" s="222"/>
      <c r="W304" s="222"/>
      <c r="X304" s="222"/>
      <c r="Y304" s="222"/>
      <c r="Z304" s="212"/>
      <c r="AA304" s="212"/>
      <c r="AB304" s="212"/>
      <c r="AC304" s="212"/>
      <c r="AD304" s="212"/>
      <c r="AE304" s="212"/>
      <c r="AF304" s="212"/>
      <c r="AG304" s="212" t="s">
        <v>136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3" x14ac:dyDescent="0.2">
      <c r="A305" s="219"/>
      <c r="B305" s="220"/>
      <c r="C305" s="263" t="s">
        <v>412</v>
      </c>
      <c r="D305" s="223"/>
      <c r="E305" s="224">
        <v>5</v>
      </c>
      <c r="F305" s="222"/>
      <c r="G305" s="222"/>
      <c r="H305" s="222"/>
      <c r="I305" s="222"/>
      <c r="J305" s="222"/>
      <c r="K305" s="222"/>
      <c r="L305" s="222"/>
      <c r="M305" s="222"/>
      <c r="N305" s="221"/>
      <c r="O305" s="221"/>
      <c r="P305" s="221"/>
      <c r="Q305" s="221"/>
      <c r="R305" s="222"/>
      <c r="S305" s="222"/>
      <c r="T305" s="222"/>
      <c r="U305" s="222"/>
      <c r="V305" s="222"/>
      <c r="W305" s="222"/>
      <c r="X305" s="222"/>
      <c r="Y305" s="222"/>
      <c r="Z305" s="212"/>
      <c r="AA305" s="212"/>
      <c r="AB305" s="212"/>
      <c r="AC305" s="212"/>
      <c r="AD305" s="212"/>
      <c r="AE305" s="212"/>
      <c r="AF305" s="212"/>
      <c r="AG305" s="212" t="s">
        <v>136</v>
      </c>
      <c r="AH305" s="212">
        <v>0</v>
      </c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ht="22.5" outlineLevel="1" x14ac:dyDescent="0.2">
      <c r="A306" s="242">
        <v>55</v>
      </c>
      <c r="B306" s="243" t="s">
        <v>413</v>
      </c>
      <c r="C306" s="261" t="s">
        <v>414</v>
      </c>
      <c r="D306" s="244" t="s">
        <v>263</v>
      </c>
      <c r="E306" s="245">
        <v>316.89999999999998</v>
      </c>
      <c r="F306" s="246"/>
      <c r="G306" s="247">
        <f>ROUND(E306*F306,2)</f>
        <v>0</v>
      </c>
      <c r="H306" s="246"/>
      <c r="I306" s="247">
        <f>ROUND(E306*H306,2)</f>
        <v>0</v>
      </c>
      <c r="J306" s="246"/>
      <c r="K306" s="247">
        <f>ROUND(E306*J306,2)</f>
        <v>0</v>
      </c>
      <c r="L306" s="247">
        <v>21</v>
      </c>
      <c r="M306" s="247">
        <f>G306*(1+L306/100)</f>
        <v>0</v>
      </c>
      <c r="N306" s="245">
        <v>0</v>
      </c>
      <c r="O306" s="245">
        <f>ROUND(E306*N306,2)</f>
        <v>0</v>
      </c>
      <c r="P306" s="245">
        <v>1.4E-2</v>
      </c>
      <c r="Q306" s="245">
        <f>ROUND(E306*P306,2)</f>
        <v>4.4400000000000004</v>
      </c>
      <c r="R306" s="247" t="s">
        <v>404</v>
      </c>
      <c r="S306" s="247" t="s">
        <v>128</v>
      </c>
      <c r="T306" s="248" t="s">
        <v>129</v>
      </c>
      <c r="U306" s="222">
        <v>0.13</v>
      </c>
      <c r="V306" s="222">
        <f>ROUND(E306*U306,2)</f>
        <v>41.2</v>
      </c>
      <c r="W306" s="222"/>
      <c r="X306" s="222" t="s">
        <v>130</v>
      </c>
      <c r="Y306" s="222" t="s">
        <v>131</v>
      </c>
      <c r="Z306" s="212"/>
      <c r="AA306" s="212"/>
      <c r="AB306" s="212"/>
      <c r="AC306" s="212"/>
      <c r="AD306" s="212"/>
      <c r="AE306" s="212"/>
      <c r="AF306" s="212"/>
      <c r="AG306" s="212" t="s">
        <v>132</v>
      </c>
      <c r="AH306" s="212"/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2" x14ac:dyDescent="0.2">
      <c r="A307" s="219"/>
      <c r="B307" s="220"/>
      <c r="C307" s="263" t="s">
        <v>135</v>
      </c>
      <c r="D307" s="223"/>
      <c r="E307" s="224"/>
      <c r="F307" s="222"/>
      <c r="G307" s="222"/>
      <c r="H307" s="222"/>
      <c r="I307" s="222"/>
      <c r="J307" s="222"/>
      <c r="K307" s="222"/>
      <c r="L307" s="222"/>
      <c r="M307" s="222"/>
      <c r="N307" s="221"/>
      <c r="O307" s="221"/>
      <c r="P307" s="221"/>
      <c r="Q307" s="221"/>
      <c r="R307" s="222"/>
      <c r="S307" s="222"/>
      <c r="T307" s="222"/>
      <c r="U307" s="222"/>
      <c r="V307" s="222"/>
      <c r="W307" s="222"/>
      <c r="X307" s="222"/>
      <c r="Y307" s="222"/>
      <c r="Z307" s="212"/>
      <c r="AA307" s="212"/>
      <c r="AB307" s="212"/>
      <c r="AC307" s="212"/>
      <c r="AD307" s="212"/>
      <c r="AE307" s="212"/>
      <c r="AF307" s="212"/>
      <c r="AG307" s="212" t="s">
        <v>136</v>
      </c>
      <c r="AH307" s="212">
        <v>0</v>
      </c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3" x14ac:dyDescent="0.2">
      <c r="A308" s="219"/>
      <c r="B308" s="220"/>
      <c r="C308" s="263" t="s">
        <v>415</v>
      </c>
      <c r="D308" s="223"/>
      <c r="E308" s="224">
        <v>193.6</v>
      </c>
      <c r="F308" s="222"/>
      <c r="G308" s="222"/>
      <c r="H308" s="222"/>
      <c r="I308" s="222"/>
      <c r="J308" s="222"/>
      <c r="K308" s="222"/>
      <c r="L308" s="222"/>
      <c r="M308" s="222"/>
      <c r="N308" s="221"/>
      <c r="O308" s="221"/>
      <c r="P308" s="221"/>
      <c r="Q308" s="221"/>
      <c r="R308" s="222"/>
      <c r="S308" s="222"/>
      <c r="T308" s="222"/>
      <c r="U308" s="222"/>
      <c r="V308" s="222"/>
      <c r="W308" s="222"/>
      <c r="X308" s="222"/>
      <c r="Y308" s="222"/>
      <c r="Z308" s="212"/>
      <c r="AA308" s="212"/>
      <c r="AB308" s="212"/>
      <c r="AC308" s="212"/>
      <c r="AD308" s="212"/>
      <c r="AE308" s="212"/>
      <c r="AF308" s="212"/>
      <c r="AG308" s="212" t="s">
        <v>136</v>
      </c>
      <c r="AH308" s="212">
        <v>0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3" x14ac:dyDescent="0.2">
      <c r="A309" s="219"/>
      <c r="B309" s="220"/>
      <c r="C309" s="263" t="s">
        <v>416</v>
      </c>
      <c r="D309" s="223"/>
      <c r="E309" s="224">
        <v>30</v>
      </c>
      <c r="F309" s="222"/>
      <c r="G309" s="222"/>
      <c r="H309" s="222"/>
      <c r="I309" s="222"/>
      <c r="J309" s="222"/>
      <c r="K309" s="222"/>
      <c r="L309" s="222"/>
      <c r="M309" s="222"/>
      <c r="N309" s="221"/>
      <c r="O309" s="221"/>
      <c r="P309" s="221"/>
      <c r="Q309" s="221"/>
      <c r="R309" s="222"/>
      <c r="S309" s="222"/>
      <c r="T309" s="222"/>
      <c r="U309" s="222"/>
      <c r="V309" s="222"/>
      <c r="W309" s="222"/>
      <c r="X309" s="222"/>
      <c r="Y309" s="222"/>
      <c r="Z309" s="212"/>
      <c r="AA309" s="212"/>
      <c r="AB309" s="212"/>
      <c r="AC309" s="212"/>
      <c r="AD309" s="212"/>
      <c r="AE309" s="212"/>
      <c r="AF309" s="212"/>
      <c r="AG309" s="212" t="s">
        <v>136</v>
      </c>
      <c r="AH309" s="212">
        <v>0</v>
      </c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3" x14ac:dyDescent="0.2">
      <c r="A310" s="219"/>
      <c r="B310" s="220"/>
      <c r="C310" s="263" t="s">
        <v>417</v>
      </c>
      <c r="D310" s="223"/>
      <c r="E310" s="224">
        <v>16.5</v>
      </c>
      <c r="F310" s="222"/>
      <c r="G310" s="222"/>
      <c r="H310" s="222"/>
      <c r="I310" s="222"/>
      <c r="J310" s="222"/>
      <c r="K310" s="222"/>
      <c r="L310" s="222"/>
      <c r="M310" s="222"/>
      <c r="N310" s="221"/>
      <c r="O310" s="221"/>
      <c r="P310" s="221"/>
      <c r="Q310" s="221"/>
      <c r="R310" s="222"/>
      <c r="S310" s="222"/>
      <c r="T310" s="222"/>
      <c r="U310" s="222"/>
      <c r="V310" s="222"/>
      <c r="W310" s="222"/>
      <c r="X310" s="222"/>
      <c r="Y310" s="222"/>
      <c r="Z310" s="212"/>
      <c r="AA310" s="212"/>
      <c r="AB310" s="212"/>
      <c r="AC310" s="212"/>
      <c r="AD310" s="212"/>
      <c r="AE310" s="212"/>
      <c r="AF310" s="212"/>
      <c r="AG310" s="212" t="s">
        <v>136</v>
      </c>
      <c r="AH310" s="212">
        <v>0</v>
      </c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3" x14ac:dyDescent="0.2">
      <c r="A311" s="219"/>
      <c r="B311" s="220"/>
      <c r="C311" s="263" t="s">
        <v>418</v>
      </c>
      <c r="D311" s="223"/>
      <c r="E311" s="224">
        <v>17.5</v>
      </c>
      <c r="F311" s="222"/>
      <c r="G311" s="222"/>
      <c r="H311" s="222"/>
      <c r="I311" s="222"/>
      <c r="J311" s="222"/>
      <c r="K311" s="222"/>
      <c r="L311" s="222"/>
      <c r="M311" s="222"/>
      <c r="N311" s="221"/>
      <c r="O311" s="221"/>
      <c r="P311" s="221"/>
      <c r="Q311" s="221"/>
      <c r="R311" s="222"/>
      <c r="S311" s="222"/>
      <c r="T311" s="222"/>
      <c r="U311" s="222"/>
      <c r="V311" s="222"/>
      <c r="W311" s="222"/>
      <c r="X311" s="222"/>
      <c r="Y311" s="222"/>
      <c r="Z311" s="212"/>
      <c r="AA311" s="212"/>
      <c r="AB311" s="212"/>
      <c r="AC311" s="212"/>
      <c r="AD311" s="212"/>
      <c r="AE311" s="212"/>
      <c r="AF311" s="212"/>
      <c r="AG311" s="212" t="s">
        <v>136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19"/>
      <c r="B312" s="220"/>
      <c r="C312" s="263" t="s">
        <v>419</v>
      </c>
      <c r="D312" s="223"/>
      <c r="E312" s="224">
        <v>7.5</v>
      </c>
      <c r="F312" s="222"/>
      <c r="G312" s="222"/>
      <c r="H312" s="222"/>
      <c r="I312" s="222"/>
      <c r="J312" s="222"/>
      <c r="K312" s="222"/>
      <c r="L312" s="222"/>
      <c r="M312" s="222"/>
      <c r="N312" s="221"/>
      <c r="O312" s="221"/>
      <c r="P312" s="221"/>
      <c r="Q312" s="221"/>
      <c r="R312" s="222"/>
      <c r="S312" s="222"/>
      <c r="T312" s="222"/>
      <c r="U312" s="222"/>
      <c r="V312" s="222"/>
      <c r="W312" s="222"/>
      <c r="X312" s="222"/>
      <c r="Y312" s="222"/>
      <c r="Z312" s="212"/>
      <c r="AA312" s="212"/>
      <c r="AB312" s="212"/>
      <c r="AC312" s="212"/>
      <c r="AD312" s="212"/>
      <c r="AE312" s="212"/>
      <c r="AF312" s="212"/>
      <c r="AG312" s="212" t="s">
        <v>136</v>
      </c>
      <c r="AH312" s="212">
        <v>0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3" x14ac:dyDescent="0.2">
      <c r="A313" s="219"/>
      <c r="B313" s="220"/>
      <c r="C313" s="263" t="s">
        <v>420</v>
      </c>
      <c r="D313" s="223"/>
      <c r="E313" s="224">
        <v>6</v>
      </c>
      <c r="F313" s="222"/>
      <c r="G313" s="222"/>
      <c r="H313" s="222"/>
      <c r="I313" s="222"/>
      <c r="J313" s="222"/>
      <c r="K313" s="222"/>
      <c r="L313" s="222"/>
      <c r="M313" s="222"/>
      <c r="N313" s="221"/>
      <c r="O313" s="221"/>
      <c r="P313" s="221"/>
      <c r="Q313" s="221"/>
      <c r="R313" s="222"/>
      <c r="S313" s="222"/>
      <c r="T313" s="222"/>
      <c r="U313" s="222"/>
      <c r="V313" s="222"/>
      <c r="W313" s="222"/>
      <c r="X313" s="222"/>
      <c r="Y313" s="222"/>
      <c r="Z313" s="212"/>
      <c r="AA313" s="212"/>
      <c r="AB313" s="212"/>
      <c r="AC313" s="212"/>
      <c r="AD313" s="212"/>
      <c r="AE313" s="212"/>
      <c r="AF313" s="212"/>
      <c r="AG313" s="212" t="s">
        <v>136</v>
      </c>
      <c r="AH313" s="212">
        <v>0</v>
      </c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outlineLevel="3" x14ac:dyDescent="0.2">
      <c r="A314" s="219"/>
      <c r="B314" s="220"/>
      <c r="C314" s="263" t="s">
        <v>421</v>
      </c>
      <c r="D314" s="223"/>
      <c r="E314" s="224">
        <v>8.8000000000000007</v>
      </c>
      <c r="F314" s="222"/>
      <c r="G314" s="222"/>
      <c r="H314" s="222"/>
      <c r="I314" s="222"/>
      <c r="J314" s="222"/>
      <c r="K314" s="222"/>
      <c r="L314" s="222"/>
      <c r="M314" s="222"/>
      <c r="N314" s="221"/>
      <c r="O314" s="221"/>
      <c r="P314" s="221"/>
      <c r="Q314" s="221"/>
      <c r="R314" s="222"/>
      <c r="S314" s="222"/>
      <c r="T314" s="222"/>
      <c r="U314" s="222"/>
      <c r="V314" s="222"/>
      <c r="W314" s="222"/>
      <c r="X314" s="222"/>
      <c r="Y314" s="222"/>
      <c r="Z314" s="212"/>
      <c r="AA314" s="212"/>
      <c r="AB314" s="212"/>
      <c r="AC314" s="212"/>
      <c r="AD314" s="212"/>
      <c r="AE314" s="212"/>
      <c r="AF314" s="212"/>
      <c r="AG314" s="212" t="s">
        <v>136</v>
      </c>
      <c r="AH314" s="212">
        <v>0</v>
      </c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3" x14ac:dyDescent="0.2">
      <c r="A315" s="219"/>
      <c r="B315" s="220"/>
      <c r="C315" s="263" t="s">
        <v>422</v>
      </c>
      <c r="D315" s="223"/>
      <c r="E315" s="224">
        <v>37</v>
      </c>
      <c r="F315" s="222"/>
      <c r="G315" s="222"/>
      <c r="H315" s="222"/>
      <c r="I315" s="222"/>
      <c r="J315" s="222"/>
      <c r="K315" s="222"/>
      <c r="L315" s="222"/>
      <c r="M315" s="222"/>
      <c r="N315" s="221"/>
      <c r="O315" s="221"/>
      <c r="P315" s="221"/>
      <c r="Q315" s="221"/>
      <c r="R315" s="222"/>
      <c r="S315" s="222"/>
      <c r="T315" s="222"/>
      <c r="U315" s="222"/>
      <c r="V315" s="222"/>
      <c r="W315" s="222"/>
      <c r="X315" s="222"/>
      <c r="Y315" s="222"/>
      <c r="Z315" s="212"/>
      <c r="AA315" s="212"/>
      <c r="AB315" s="212"/>
      <c r="AC315" s="212"/>
      <c r="AD315" s="212"/>
      <c r="AE315" s="212"/>
      <c r="AF315" s="212"/>
      <c r="AG315" s="212" t="s">
        <v>136</v>
      </c>
      <c r="AH315" s="212">
        <v>0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ht="22.5" outlineLevel="1" x14ac:dyDescent="0.2">
      <c r="A316" s="242">
        <v>56</v>
      </c>
      <c r="B316" s="243" t="s">
        <v>423</v>
      </c>
      <c r="C316" s="261" t="s">
        <v>424</v>
      </c>
      <c r="D316" s="244" t="s">
        <v>263</v>
      </c>
      <c r="E316" s="245">
        <v>52.6</v>
      </c>
      <c r="F316" s="246"/>
      <c r="G316" s="247">
        <f>ROUND(E316*F316,2)</f>
        <v>0</v>
      </c>
      <c r="H316" s="246"/>
      <c r="I316" s="247">
        <f>ROUND(E316*H316,2)</f>
        <v>0</v>
      </c>
      <c r="J316" s="246"/>
      <c r="K316" s="247">
        <f>ROUND(E316*J316,2)</f>
        <v>0</v>
      </c>
      <c r="L316" s="247">
        <v>21</v>
      </c>
      <c r="M316" s="247">
        <f>G316*(1+L316/100)</f>
        <v>0</v>
      </c>
      <c r="N316" s="245">
        <v>0</v>
      </c>
      <c r="O316" s="245">
        <f>ROUND(E316*N316,2)</f>
        <v>0</v>
      </c>
      <c r="P316" s="245">
        <v>2.4E-2</v>
      </c>
      <c r="Q316" s="245">
        <f>ROUND(E316*P316,2)</f>
        <v>1.26</v>
      </c>
      <c r="R316" s="247" t="s">
        <v>404</v>
      </c>
      <c r="S316" s="247" t="s">
        <v>128</v>
      </c>
      <c r="T316" s="248" t="s">
        <v>129</v>
      </c>
      <c r="U316" s="222">
        <v>0.15</v>
      </c>
      <c r="V316" s="222">
        <f>ROUND(E316*U316,2)</f>
        <v>7.89</v>
      </c>
      <c r="W316" s="222"/>
      <c r="X316" s="222" t="s">
        <v>130</v>
      </c>
      <c r="Y316" s="222" t="s">
        <v>131</v>
      </c>
      <c r="Z316" s="212"/>
      <c r="AA316" s="212"/>
      <c r="AB316" s="212"/>
      <c r="AC316" s="212"/>
      <c r="AD316" s="212"/>
      <c r="AE316" s="212"/>
      <c r="AF316" s="212"/>
      <c r="AG316" s="212" t="s">
        <v>132</v>
      </c>
      <c r="AH316" s="212"/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2" x14ac:dyDescent="0.2">
      <c r="A317" s="219"/>
      <c r="B317" s="220"/>
      <c r="C317" s="263" t="s">
        <v>135</v>
      </c>
      <c r="D317" s="223"/>
      <c r="E317" s="224"/>
      <c r="F317" s="222"/>
      <c r="G317" s="222"/>
      <c r="H317" s="222"/>
      <c r="I317" s="222"/>
      <c r="J317" s="222"/>
      <c r="K317" s="222"/>
      <c r="L317" s="222"/>
      <c r="M317" s="222"/>
      <c r="N317" s="221"/>
      <c r="O317" s="221"/>
      <c r="P317" s="221"/>
      <c r="Q317" s="221"/>
      <c r="R317" s="222"/>
      <c r="S317" s="222"/>
      <c r="T317" s="222"/>
      <c r="U317" s="222"/>
      <c r="V317" s="222"/>
      <c r="W317" s="222"/>
      <c r="X317" s="222"/>
      <c r="Y317" s="222"/>
      <c r="Z317" s="212"/>
      <c r="AA317" s="212"/>
      <c r="AB317" s="212"/>
      <c r="AC317" s="212"/>
      <c r="AD317" s="212"/>
      <c r="AE317" s="212"/>
      <c r="AF317" s="212"/>
      <c r="AG317" s="212" t="s">
        <v>136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3" x14ac:dyDescent="0.2">
      <c r="A318" s="219"/>
      <c r="B318" s="220"/>
      <c r="C318" s="263" t="s">
        <v>425</v>
      </c>
      <c r="D318" s="223"/>
      <c r="E318" s="224">
        <v>19</v>
      </c>
      <c r="F318" s="222"/>
      <c r="G318" s="222"/>
      <c r="H318" s="222"/>
      <c r="I318" s="222"/>
      <c r="J318" s="222"/>
      <c r="K318" s="222"/>
      <c r="L318" s="222"/>
      <c r="M318" s="222"/>
      <c r="N318" s="221"/>
      <c r="O318" s="221"/>
      <c r="P318" s="221"/>
      <c r="Q318" s="221"/>
      <c r="R318" s="222"/>
      <c r="S318" s="222"/>
      <c r="T318" s="222"/>
      <c r="U318" s="222"/>
      <c r="V318" s="222"/>
      <c r="W318" s="222"/>
      <c r="X318" s="222"/>
      <c r="Y318" s="222"/>
      <c r="Z318" s="212"/>
      <c r="AA318" s="212"/>
      <c r="AB318" s="212"/>
      <c r="AC318" s="212"/>
      <c r="AD318" s="212"/>
      <c r="AE318" s="212"/>
      <c r="AF318" s="212"/>
      <c r="AG318" s="212" t="s">
        <v>136</v>
      </c>
      <c r="AH318" s="212">
        <v>0</v>
      </c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3" x14ac:dyDescent="0.2">
      <c r="A319" s="219"/>
      <c r="B319" s="220"/>
      <c r="C319" s="263" t="s">
        <v>426</v>
      </c>
      <c r="D319" s="223"/>
      <c r="E319" s="224">
        <v>33.6</v>
      </c>
      <c r="F319" s="222"/>
      <c r="G319" s="222"/>
      <c r="H319" s="222"/>
      <c r="I319" s="222"/>
      <c r="J319" s="222"/>
      <c r="K319" s="222"/>
      <c r="L319" s="222"/>
      <c r="M319" s="222"/>
      <c r="N319" s="221"/>
      <c r="O319" s="221"/>
      <c r="P319" s="221"/>
      <c r="Q319" s="221"/>
      <c r="R319" s="222"/>
      <c r="S319" s="222"/>
      <c r="T319" s="222"/>
      <c r="U319" s="222"/>
      <c r="V319" s="222"/>
      <c r="W319" s="222"/>
      <c r="X319" s="222"/>
      <c r="Y319" s="222"/>
      <c r="Z319" s="212"/>
      <c r="AA319" s="212"/>
      <c r="AB319" s="212"/>
      <c r="AC319" s="212"/>
      <c r="AD319" s="212"/>
      <c r="AE319" s="212"/>
      <c r="AF319" s="212"/>
      <c r="AG319" s="212" t="s">
        <v>136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ht="22.5" outlineLevel="1" x14ac:dyDescent="0.2">
      <c r="A320" s="242">
        <v>57</v>
      </c>
      <c r="B320" s="243" t="s">
        <v>427</v>
      </c>
      <c r="C320" s="261" t="s">
        <v>428</v>
      </c>
      <c r="D320" s="244" t="s">
        <v>263</v>
      </c>
      <c r="E320" s="245">
        <v>76.2</v>
      </c>
      <c r="F320" s="246"/>
      <c r="G320" s="247">
        <f>ROUND(E320*F320,2)</f>
        <v>0</v>
      </c>
      <c r="H320" s="246"/>
      <c r="I320" s="247">
        <f>ROUND(E320*H320,2)</f>
        <v>0</v>
      </c>
      <c r="J320" s="246"/>
      <c r="K320" s="247">
        <f>ROUND(E320*J320,2)</f>
        <v>0</v>
      </c>
      <c r="L320" s="247">
        <v>21</v>
      </c>
      <c r="M320" s="247">
        <f>G320*(1+L320/100)</f>
        <v>0</v>
      </c>
      <c r="N320" s="245">
        <v>0</v>
      </c>
      <c r="O320" s="245">
        <f>ROUND(E320*N320,2)</f>
        <v>0</v>
      </c>
      <c r="P320" s="245">
        <v>3.2000000000000001E-2</v>
      </c>
      <c r="Q320" s="245">
        <f>ROUND(E320*P320,2)</f>
        <v>2.44</v>
      </c>
      <c r="R320" s="247" t="s">
        <v>404</v>
      </c>
      <c r="S320" s="247" t="s">
        <v>128</v>
      </c>
      <c r="T320" s="248" t="s">
        <v>129</v>
      </c>
      <c r="U320" s="222">
        <v>0.18</v>
      </c>
      <c r="V320" s="222">
        <f>ROUND(E320*U320,2)</f>
        <v>13.72</v>
      </c>
      <c r="W320" s="222"/>
      <c r="X320" s="222" t="s">
        <v>130</v>
      </c>
      <c r="Y320" s="222" t="s">
        <v>131</v>
      </c>
      <c r="Z320" s="212"/>
      <c r="AA320" s="212"/>
      <c r="AB320" s="212"/>
      <c r="AC320" s="212"/>
      <c r="AD320" s="212"/>
      <c r="AE320" s="212"/>
      <c r="AF320" s="212"/>
      <c r="AG320" s="212" t="s">
        <v>132</v>
      </c>
      <c r="AH320" s="212"/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outlineLevel="2" x14ac:dyDescent="0.2">
      <c r="A321" s="219"/>
      <c r="B321" s="220"/>
      <c r="C321" s="263" t="s">
        <v>135</v>
      </c>
      <c r="D321" s="223"/>
      <c r="E321" s="224"/>
      <c r="F321" s="222"/>
      <c r="G321" s="222"/>
      <c r="H321" s="222"/>
      <c r="I321" s="222"/>
      <c r="J321" s="222"/>
      <c r="K321" s="222"/>
      <c r="L321" s="222"/>
      <c r="M321" s="222"/>
      <c r="N321" s="221"/>
      <c r="O321" s="221"/>
      <c r="P321" s="221"/>
      <c r="Q321" s="221"/>
      <c r="R321" s="222"/>
      <c r="S321" s="222"/>
      <c r="T321" s="222"/>
      <c r="U321" s="222"/>
      <c r="V321" s="222"/>
      <c r="W321" s="222"/>
      <c r="X321" s="222"/>
      <c r="Y321" s="222"/>
      <c r="Z321" s="212"/>
      <c r="AA321" s="212"/>
      <c r="AB321" s="212"/>
      <c r="AC321" s="212"/>
      <c r="AD321" s="212"/>
      <c r="AE321" s="212"/>
      <c r="AF321" s="212"/>
      <c r="AG321" s="212" t="s">
        <v>136</v>
      </c>
      <c r="AH321" s="212">
        <v>0</v>
      </c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3" x14ac:dyDescent="0.2">
      <c r="A322" s="219"/>
      <c r="B322" s="220"/>
      <c r="C322" s="263" t="s">
        <v>429</v>
      </c>
      <c r="D322" s="223"/>
      <c r="E322" s="224">
        <v>49.6</v>
      </c>
      <c r="F322" s="222"/>
      <c r="G322" s="222"/>
      <c r="H322" s="222"/>
      <c r="I322" s="222"/>
      <c r="J322" s="222"/>
      <c r="K322" s="222"/>
      <c r="L322" s="222"/>
      <c r="M322" s="222"/>
      <c r="N322" s="221"/>
      <c r="O322" s="221"/>
      <c r="P322" s="221"/>
      <c r="Q322" s="221"/>
      <c r="R322" s="222"/>
      <c r="S322" s="222"/>
      <c r="T322" s="222"/>
      <c r="U322" s="222"/>
      <c r="V322" s="222"/>
      <c r="W322" s="222"/>
      <c r="X322" s="222"/>
      <c r="Y322" s="222"/>
      <c r="Z322" s="212"/>
      <c r="AA322" s="212"/>
      <c r="AB322" s="212"/>
      <c r="AC322" s="212"/>
      <c r="AD322" s="212"/>
      <c r="AE322" s="212"/>
      <c r="AF322" s="212"/>
      <c r="AG322" s="212" t="s">
        <v>136</v>
      </c>
      <c r="AH322" s="212">
        <v>0</v>
      </c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3" x14ac:dyDescent="0.2">
      <c r="A323" s="219"/>
      <c r="B323" s="220"/>
      <c r="C323" s="263" t="s">
        <v>430</v>
      </c>
      <c r="D323" s="223"/>
      <c r="E323" s="224">
        <v>22.4</v>
      </c>
      <c r="F323" s="222"/>
      <c r="G323" s="222"/>
      <c r="H323" s="222"/>
      <c r="I323" s="222"/>
      <c r="J323" s="222"/>
      <c r="K323" s="222"/>
      <c r="L323" s="222"/>
      <c r="M323" s="222"/>
      <c r="N323" s="221"/>
      <c r="O323" s="221"/>
      <c r="P323" s="221"/>
      <c r="Q323" s="221"/>
      <c r="R323" s="222"/>
      <c r="S323" s="222"/>
      <c r="T323" s="222"/>
      <c r="U323" s="222"/>
      <c r="V323" s="222"/>
      <c r="W323" s="222"/>
      <c r="X323" s="222"/>
      <c r="Y323" s="222"/>
      <c r="Z323" s="212"/>
      <c r="AA323" s="212"/>
      <c r="AB323" s="212"/>
      <c r="AC323" s="212"/>
      <c r="AD323" s="212"/>
      <c r="AE323" s="212"/>
      <c r="AF323" s="212"/>
      <c r="AG323" s="212" t="s">
        <v>136</v>
      </c>
      <c r="AH323" s="212">
        <v>0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3" x14ac:dyDescent="0.2">
      <c r="A324" s="219"/>
      <c r="B324" s="220"/>
      <c r="C324" s="263" t="s">
        <v>431</v>
      </c>
      <c r="D324" s="223"/>
      <c r="E324" s="224">
        <v>4.2</v>
      </c>
      <c r="F324" s="222"/>
      <c r="G324" s="222"/>
      <c r="H324" s="222"/>
      <c r="I324" s="222"/>
      <c r="J324" s="222"/>
      <c r="K324" s="222"/>
      <c r="L324" s="222"/>
      <c r="M324" s="222"/>
      <c r="N324" s="221"/>
      <c r="O324" s="221"/>
      <c r="P324" s="221"/>
      <c r="Q324" s="221"/>
      <c r="R324" s="222"/>
      <c r="S324" s="222"/>
      <c r="T324" s="222"/>
      <c r="U324" s="222"/>
      <c r="V324" s="222"/>
      <c r="W324" s="222"/>
      <c r="X324" s="222"/>
      <c r="Y324" s="222"/>
      <c r="Z324" s="212"/>
      <c r="AA324" s="212"/>
      <c r="AB324" s="212"/>
      <c r="AC324" s="212"/>
      <c r="AD324" s="212"/>
      <c r="AE324" s="212"/>
      <c r="AF324" s="212"/>
      <c r="AG324" s="212" t="s">
        <v>136</v>
      </c>
      <c r="AH324" s="212">
        <v>0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ht="22.5" outlineLevel="1" x14ac:dyDescent="0.2">
      <c r="A325" s="242">
        <v>58</v>
      </c>
      <c r="B325" s="243" t="s">
        <v>432</v>
      </c>
      <c r="C325" s="261" t="s">
        <v>433</v>
      </c>
      <c r="D325" s="244" t="s">
        <v>186</v>
      </c>
      <c r="E325" s="245">
        <v>113.1</v>
      </c>
      <c r="F325" s="246"/>
      <c r="G325" s="247">
        <f>ROUND(E325*F325,2)</f>
        <v>0</v>
      </c>
      <c r="H325" s="246"/>
      <c r="I325" s="247">
        <f>ROUND(E325*H325,2)</f>
        <v>0</v>
      </c>
      <c r="J325" s="246"/>
      <c r="K325" s="247">
        <f>ROUND(E325*J325,2)</f>
        <v>0</v>
      </c>
      <c r="L325" s="247">
        <v>21</v>
      </c>
      <c r="M325" s="247">
        <f>G325*(1+L325/100)</f>
        <v>0</v>
      </c>
      <c r="N325" s="245">
        <v>0</v>
      </c>
      <c r="O325" s="245">
        <f>ROUND(E325*N325,2)</f>
        <v>0</v>
      </c>
      <c r="P325" s="245">
        <v>3.5000000000000003E-2</v>
      </c>
      <c r="Q325" s="245">
        <f>ROUND(E325*P325,2)</f>
        <v>3.96</v>
      </c>
      <c r="R325" s="247" t="s">
        <v>404</v>
      </c>
      <c r="S325" s="247" t="s">
        <v>128</v>
      </c>
      <c r="T325" s="248" t="s">
        <v>129</v>
      </c>
      <c r="U325" s="222">
        <v>0.09</v>
      </c>
      <c r="V325" s="222">
        <f>ROUND(E325*U325,2)</f>
        <v>10.18</v>
      </c>
      <c r="W325" s="222"/>
      <c r="X325" s="222" t="s">
        <v>130</v>
      </c>
      <c r="Y325" s="222" t="s">
        <v>131</v>
      </c>
      <c r="Z325" s="212"/>
      <c r="AA325" s="212"/>
      <c r="AB325" s="212"/>
      <c r="AC325" s="212"/>
      <c r="AD325" s="212"/>
      <c r="AE325" s="212"/>
      <c r="AF325" s="212"/>
      <c r="AG325" s="212" t="s">
        <v>132</v>
      </c>
      <c r="AH325" s="212"/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2" x14ac:dyDescent="0.2">
      <c r="A326" s="219"/>
      <c r="B326" s="220"/>
      <c r="C326" s="263" t="s">
        <v>434</v>
      </c>
      <c r="D326" s="223"/>
      <c r="E326" s="224">
        <v>9.5</v>
      </c>
      <c r="F326" s="222"/>
      <c r="G326" s="222"/>
      <c r="H326" s="222"/>
      <c r="I326" s="222"/>
      <c r="J326" s="222"/>
      <c r="K326" s="222"/>
      <c r="L326" s="222"/>
      <c r="M326" s="222"/>
      <c r="N326" s="221"/>
      <c r="O326" s="221"/>
      <c r="P326" s="221"/>
      <c r="Q326" s="221"/>
      <c r="R326" s="222"/>
      <c r="S326" s="222"/>
      <c r="T326" s="222"/>
      <c r="U326" s="222"/>
      <c r="V326" s="222"/>
      <c r="W326" s="222"/>
      <c r="X326" s="222"/>
      <c r="Y326" s="222"/>
      <c r="Z326" s="212"/>
      <c r="AA326" s="212"/>
      <c r="AB326" s="212"/>
      <c r="AC326" s="212"/>
      <c r="AD326" s="212"/>
      <c r="AE326" s="212"/>
      <c r="AF326" s="212"/>
      <c r="AG326" s="212" t="s">
        <v>136</v>
      </c>
      <c r="AH326" s="212">
        <v>5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3" x14ac:dyDescent="0.2">
      <c r="A327" s="219"/>
      <c r="B327" s="220"/>
      <c r="C327" s="263" t="s">
        <v>435</v>
      </c>
      <c r="D327" s="223"/>
      <c r="E327" s="224">
        <v>50.7</v>
      </c>
      <c r="F327" s="222"/>
      <c r="G327" s="222"/>
      <c r="H327" s="222"/>
      <c r="I327" s="222"/>
      <c r="J327" s="222"/>
      <c r="K327" s="222"/>
      <c r="L327" s="222"/>
      <c r="M327" s="222"/>
      <c r="N327" s="221"/>
      <c r="O327" s="221"/>
      <c r="P327" s="221"/>
      <c r="Q327" s="221"/>
      <c r="R327" s="222"/>
      <c r="S327" s="222"/>
      <c r="T327" s="222"/>
      <c r="U327" s="222"/>
      <c r="V327" s="222"/>
      <c r="W327" s="222"/>
      <c r="X327" s="222"/>
      <c r="Y327" s="222"/>
      <c r="Z327" s="212"/>
      <c r="AA327" s="212"/>
      <c r="AB327" s="212"/>
      <c r="AC327" s="212"/>
      <c r="AD327" s="212"/>
      <c r="AE327" s="212"/>
      <c r="AF327" s="212"/>
      <c r="AG327" s="212" t="s">
        <v>136</v>
      </c>
      <c r="AH327" s="212">
        <v>5</v>
      </c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3" x14ac:dyDescent="0.2">
      <c r="A328" s="219"/>
      <c r="B328" s="220"/>
      <c r="C328" s="263" t="s">
        <v>436</v>
      </c>
      <c r="D328" s="223"/>
      <c r="E328" s="224">
        <v>52.9</v>
      </c>
      <c r="F328" s="222"/>
      <c r="G328" s="222"/>
      <c r="H328" s="222"/>
      <c r="I328" s="222"/>
      <c r="J328" s="222"/>
      <c r="K328" s="222"/>
      <c r="L328" s="222"/>
      <c r="M328" s="222"/>
      <c r="N328" s="221"/>
      <c r="O328" s="221"/>
      <c r="P328" s="221"/>
      <c r="Q328" s="221"/>
      <c r="R328" s="222"/>
      <c r="S328" s="222"/>
      <c r="T328" s="222"/>
      <c r="U328" s="222"/>
      <c r="V328" s="222"/>
      <c r="W328" s="222"/>
      <c r="X328" s="222"/>
      <c r="Y328" s="222"/>
      <c r="Z328" s="212"/>
      <c r="AA328" s="212"/>
      <c r="AB328" s="212"/>
      <c r="AC328" s="212"/>
      <c r="AD328" s="212"/>
      <c r="AE328" s="212"/>
      <c r="AF328" s="212"/>
      <c r="AG328" s="212" t="s">
        <v>136</v>
      </c>
      <c r="AH328" s="212">
        <v>5</v>
      </c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1" x14ac:dyDescent="0.2">
      <c r="A329" s="242">
        <v>59</v>
      </c>
      <c r="B329" s="243" t="s">
        <v>437</v>
      </c>
      <c r="C329" s="261" t="s">
        <v>438</v>
      </c>
      <c r="D329" s="244" t="s">
        <v>186</v>
      </c>
      <c r="E329" s="245">
        <v>250</v>
      </c>
      <c r="F329" s="246"/>
      <c r="G329" s="247">
        <f>ROUND(E329*F329,2)</f>
        <v>0</v>
      </c>
      <c r="H329" s="246"/>
      <c r="I329" s="247">
        <f>ROUND(E329*H329,2)</f>
        <v>0</v>
      </c>
      <c r="J329" s="246"/>
      <c r="K329" s="247">
        <f>ROUND(E329*J329,2)</f>
        <v>0</v>
      </c>
      <c r="L329" s="247">
        <v>21</v>
      </c>
      <c r="M329" s="247">
        <f>G329*(1+L329/100)</f>
        <v>0</v>
      </c>
      <c r="N329" s="245">
        <v>1.6000000000000001E-4</v>
      </c>
      <c r="O329" s="245">
        <f>ROUND(E329*N329,2)</f>
        <v>0.04</v>
      </c>
      <c r="P329" s="245">
        <v>6.4000000000000001E-2</v>
      </c>
      <c r="Q329" s="245">
        <f>ROUND(E329*P329,2)</f>
        <v>16</v>
      </c>
      <c r="R329" s="247" t="s">
        <v>404</v>
      </c>
      <c r="S329" s="247" t="s">
        <v>128</v>
      </c>
      <c r="T329" s="248" t="s">
        <v>129</v>
      </c>
      <c r="U329" s="222">
        <v>0.27</v>
      </c>
      <c r="V329" s="222">
        <f>ROUND(E329*U329,2)</f>
        <v>67.5</v>
      </c>
      <c r="W329" s="222"/>
      <c r="X329" s="222" t="s">
        <v>130</v>
      </c>
      <c r="Y329" s="222" t="s">
        <v>131</v>
      </c>
      <c r="Z329" s="212"/>
      <c r="AA329" s="212"/>
      <c r="AB329" s="212"/>
      <c r="AC329" s="212"/>
      <c r="AD329" s="212"/>
      <c r="AE329" s="212"/>
      <c r="AF329" s="212"/>
      <c r="AG329" s="212" t="s">
        <v>132</v>
      </c>
      <c r="AH329" s="212"/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2" x14ac:dyDescent="0.2">
      <c r="A330" s="219"/>
      <c r="B330" s="220"/>
      <c r="C330" s="263" t="s">
        <v>135</v>
      </c>
      <c r="D330" s="223"/>
      <c r="E330" s="224"/>
      <c r="F330" s="222"/>
      <c r="G330" s="222"/>
      <c r="H330" s="222"/>
      <c r="I330" s="222"/>
      <c r="J330" s="222"/>
      <c r="K330" s="222"/>
      <c r="L330" s="222"/>
      <c r="M330" s="222"/>
      <c r="N330" s="221"/>
      <c r="O330" s="221"/>
      <c r="P330" s="221"/>
      <c r="Q330" s="221"/>
      <c r="R330" s="222"/>
      <c r="S330" s="222"/>
      <c r="T330" s="222"/>
      <c r="U330" s="222"/>
      <c r="V330" s="222"/>
      <c r="W330" s="222"/>
      <c r="X330" s="222"/>
      <c r="Y330" s="222"/>
      <c r="Z330" s="212"/>
      <c r="AA330" s="212"/>
      <c r="AB330" s="212"/>
      <c r="AC330" s="212"/>
      <c r="AD330" s="212"/>
      <c r="AE330" s="212"/>
      <c r="AF330" s="212"/>
      <c r="AG330" s="212" t="s">
        <v>136</v>
      </c>
      <c r="AH330" s="212">
        <v>0</v>
      </c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3" x14ac:dyDescent="0.2">
      <c r="A331" s="219"/>
      <c r="B331" s="220"/>
      <c r="C331" s="263" t="s">
        <v>439</v>
      </c>
      <c r="D331" s="223"/>
      <c r="E331" s="224">
        <v>128</v>
      </c>
      <c r="F331" s="222"/>
      <c r="G331" s="222"/>
      <c r="H331" s="222"/>
      <c r="I331" s="222"/>
      <c r="J331" s="222"/>
      <c r="K331" s="222"/>
      <c r="L331" s="222"/>
      <c r="M331" s="222"/>
      <c r="N331" s="221"/>
      <c r="O331" s="221"/>
      <c r="P331" s="221"/>
      <c r="Q331" s="221"/>
      <c r="R331" s="222"/>
      <c r="S331" s="222"/>
      <c r="T331" s="222"/>
      <c r="U331" s="222"/>
      <c r="V331" s="222"/>
      <c r="W331" s="222"/>
      <c r="X331" s="222"/>
      <c r="Y331" s="222"/>
      <c r="Z331" s="212"/>
      <c r="AA331" s="212"/>
      <c r="AB331" s="212"/>
      <c r="AC331" s="212"/>
      <c r="AD331" s="212"/>
      <c r="AE331" s="212"/>
      <c r="AF331" s="212"/>
      <c r="AG331" s="212" t="s">
        <v>136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19"/>
      <c r="B332" s="220"/>
      <c r="C332" s="263" t="s">
        <v>376</v>
      </c>
      <c r="D332" s="223"/>
      <c r="E332" s="224">
        <v>122</v>
      </c>
      <c r="F332" s="222"/>
      <c r="G332" s="222"/>
      <c r="H332" s="222"/>
      <c r="I332" s="222"/>
      <c r="J332" s="222"/>
      <c r="K332" s="222"/>
      <c r="L332" s="222"/>
      <c r="M332" s="222"/>
      <c r="N332" s="221"/>
      <c r="O332" s="221"/>
      <c r="P332" s="221"/>
      <c r="Q332" s="221"/>
      <c r="R332" s="222"/>
      <c r="S332" s="222"/>
      <c r="T332" s="222"/>
      <c r="U332" s="222"/>
      <c r="V332" s="222"/>
      <c r="W332" s="222"/>
      <c r="X332" s="222"/>
      <c r="Y332" s="222"/>
      <c r="Z332" s="212"/>
      <c r="AA332" s="212"/>
      <c r="AB332" s="212"/>
      <c r="AC332" s="212"/>
      <c r="AD332" s="212"/>
      <c r="AE332" s="212"/>
      <c r="AF332" s="212"/>
      <c r="AG332" s="212" t="s">
        <v>136</v>
      </c>
      <c r="AH332" s="212">
        <v>0</v>
      </c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1" x14ac:dyDescent="0.2">
      <c r="A333" s="242">
        <v>60</v>
      </c>
      <c r="B333" s="243" t="s">
        <v>440</v>
      </c>
      <c r="C333" s="261" t="s">
        <v>441</v>
      </c>
      <c r="D333" s="244" t="s">
        <v>186</v>
      </c>
      <c r="E333" s="245">
        <v>250</v>
      </c>
      <c r="F333" s="246"/>
      <c r="G333" s="247">
        <f>ROUND(E333*F333,2)</f>
        <v>0</v>
      </c>
      <c r="H333" s="246"/>
      <c r="I333" s="247">
        <f>ROUND(E333*H333,2)</f>
        <v>0</v>
      </c>
      <c r="J333" s="246"/>
      <c r="K333" s="247">
        <f>ROUND(E333*J333,2)</f>
        <v>0</v>
      </c>
      <c r="L333" s="247">
        <v>21</v>
      </c>
      <c r="M333" s="247">
        <f>G333*(1+L333/100)</f>
        <v>0</v>
      </c>
      <c r="N333" s="245">
        <v>0</v>
      </c>
      <c r="O333" s="245">
        <f>ROUND(E333*N333,2)</f>
        <v>0</v>
      </c>
      <c r="P333" s="245">
        <v>1.4E-2</v>
      </c>
      <c r="Q333" s="245">
        <f>ROUND(E333*P333,2)</f>
        <v>3.5</v>
      </c>
      <c r="R333" s="247" t="s">
        <v>404</v>
      </c>
      <c r="S333" s="247" t="s">
        <v>128</v>
      </c>
      <c r="T333" s="248" t="s">
        <v>129</v>
      </c>
      <c r="U333" s="222">
        <v>0.08</v>
      </c>
      <c r="V333" s="222">
        <f>ROUND(E333*U333,2)</f>
        <v>20</v>
      </c>
      <c r="W333" s="222"/>
      <c r="X333" s="222" t="s">
        <v>130</v>
      </c>
      <c r="Y333" s="222" t="s">
        <v>131</v>
      </c>
      <c r="Z333" s="212"/>
      <c r="AA333" s="212"/>
      <c r="AB333" s="212"/>
      <c r="AC333" s="212"/>
      <c r="AD333" s="212"/>
      <c r="AE333" s="212"/>
      <c r="AF333" s="212"/>
      <c r="AG333" s="212" t="s">
        <v>132</v>
      </c>
      <c r="AH333" s="212"/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2" x14ac:dyDescent="0.2">
      <c r="A334" s="219"/>
      <c r="B334" s="220"/>
      <c r="C334" s="263" t="s">
        <v>135</v>
      </c>
      <c r="D334" s="223"/>
      <c r="E334" s="224"/>
      <c r="F334" s="222"/>
      <c r="G334" s="222"/>
      <c r="H334" s="222"/>
      <c r="I334" s="222"/>
      <c r="J334" s="222"/>
      <c r="K334" s="222"/>
      <c r="L334" s="222"/>
      <c r="M334" s="222"/>
      <c r="N334" s="221"/>
      <c r="O334" s="221"/>
      <c r="P334" s="221"/>
      <c r="Q334" s="221"/>
      <c r="R334" s="222"/>
      <c r="S334" s="222"/>
      <c r="T334" s="222"/>
      <c r="U334" s="222"/>
      <c r="V334" s="222"/>
      <c r="W334" s="222"/>
      <c r="X334" s="222"/>
      <c r="Y334" s="222"/>
      <c r="Z334" s="212"/>
      <c r="AA334" s="212"/>
      <c r="AB334" s="212"/>
      <c r="AC334" s="212"/>
      <c r="AD334" s="212"/>
      <c r="AE334" s="212"/>
      <c r="AF334" s="212"/>
      <c r="AG334" s="212" t="s">
        <v>136</v>
      </c>
      <c r="AH334" s="212">
        <v>0</v>
      </c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3" x14ac:dyDescent="0.2">
      <c r="A335" s="219"/>
      <c r="B335" s="220"/>
      <c r="C335" s="263" t="s">
        <v>346</v>
      </c>
      <c r="D335" s="223"/>
      <c r="E335" s="224"/>
      <c r="F335" s="222"/>
      <c r="G335" s="222"/>
      <c r="H335" s="222"/>
      <c r="I335" s="222"/>
      <c r="J335" s="222"/>
      <c r="K335" s="222"/>
      <c r="L335" s="222"/>
      <c r="M335" s="222"/>
      <c r="N335" s="221"/>
      <c r="O335" s="221"/>
      <c r="P335" s="221"/>
      <c r="Q335" s="221"/>
      <c r="R335" s="222"/>
      <c r="S335" s="222"/>
      <c r="T335" s="222"/>
      <c r="U335" s="222"/>
      <c r="V335" s="222"/>
      <c r="W335" s="222"/>
      <c r="X335" s="222"/>
      <c r="Y335" s="222"/>
      <c r="Z335" s="212"/>
      <c r="AA335" s="212"/>
      <c r="AB335" s="212"/>
      <c r="AC335" s="212"/>
      <c r="AD335" s="212"/>
      <c r="AE335" s="212"/>
      <c r="AF335" s="212"/>
      <c r="AG335" s="212" t="s">
        <v>136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3" x14ac:dyDescent="0.2">
      <c r="A336" s="219"/>
      <c r="B336" s="220"/>
      <c r="C336" s="263" t="s">
        <v>442</v>
      </c>
      <c r="D336" s="223"/>
      <c r="E336" s="224">
        <v>128</v>
      </c>
      <c r="F336" s="222"/>
      <c r="G336" s="222"/>
      <c r="H336" s="222"/>
      <c r="I336" s="222"/>
      <c r="J336" s="222"/>
      <c r="K336" s="222"/>
      <c r="L336" s="222"/>
      <c r="M336" s="222"/>
      <c r="N336" s="221"/>
      <c r="O336" s="221"/>
      <c r="P336" s="221"/>
      <c r="Q336" s="221"/>
      <c r="R336" s="222"/>
      <c r="S336" s="222"/>
      <c r="T336" s="222"/>
      <c r="U336" s="222"/>
      <c r="V336" s="222"/>
      <c r="W336" s="222"/>
      <c r="X336" s="222"/>
      <c r="Y336" s="222"/>
      <c r="Z336" s="212"/>
      <c r="AA336" s="212"/>
      <c r="AB336" s="212"/>
      <c r="AC336" s="212"/>
      <c r="AD336" s="212"/>
      <c r="AE336" s="212"/>
      <c r="AF336" s="212"/>
      <c r="AG336" s="212" t="s">
        <v>136</v>
      </c>
      <c r="AH336" s="212">
        <v>0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3" x14ac:dyDescent="0.2">
      <c r="A337" s="219"/>
      <c r="B337" s="220"/>
      <c r="C337" s="263" t="s">
        <v>443</v>
      </c>
      <c r="D337" s="223"/>
      <c r="E337" s="224"/>
      <c r="F337" s="222"/>
      <c r="G337" s="222"/>
      <c r="H337" s="222"/>
      <c r="I337" s="222"/>
      <c r="J337" s="222"/>
      <c r="K337" s="222"/>
      <c r="L337" s="222"/>
      <c r="M337" s="222"/>
      <c r="N337" s="221"/>
      <c r="O337" s="221"/>
      <c r="P337" s="221"/>
      <c r="Q337" s="221"/>
      <c r="R337" s="222"/>
      <c r="S337" s="222"/>
      <c r="T337" s="222"/>
      <c r="U337" s="222"/>
      <c r="V337" s="222"/>
      <c r="W337" s="222"/>
      <c r="X337" s="222"/>
      <c r="Y337" s="222"/>
      <c r="Z337" s="212"/>
      <c r="AA337" s="212"/>
      <c r="AB337" s="212"/>
      <c r="AC337" s="212"/>
      <c r="AD337" s="212"/>
      <c r="AE337" s="212"/>
      <c r="AF337" s="212"/>
      <c r="AG337" s="212" t="s">
        <v>136</v>
      </c>
      <c r="AH337" s="212">
        <v>0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3" x14ac:dyDescent="0.2">
      <c r="A338" s="219"/>
      <c r="B338" s="220"/>
      <c r="C338" s="263" t="s">
        <v>444</v>
      </c>
      <c r="D338" s="223"/>
      <c r="E338" s="224">
        <v>122</v>
      </c>
      <c r="F338" s="222"/>
      <c r="G338" s="222"/>
      <c r="H338" s="222"/>
      <c r="I338" s="222"/>
      <c r="J338" s="222"/>
      <c r="K338" s="222"/>
      <c r="L338" s="222"/>
      <c r="M338" s="222"/>
      <c r="N338" s="221"/>
      <c r="O338" s="221"/>
      <c r="P338" s="221"/>
      <c r="Q338" s="221"/>
      <c r="R338" s="222"/>
      <c r="S338" s="222"/>
      <c r="T338" s="222"/>
      <c r="U338" s="222"/>
      <c r="V338" s="222"/>
      <c r="W338" s="222"/>
      <c r="X338" s="222"/>
      <c r="Y338" s="222"/>
      <c r="Z338" s="212"/>
      <c r="AA338" s="212"/>
      <c r="AB338" s="212"/>
      <c r="AC338" s="212"/>
      <c r="AD338" s="212"/>
      <c r="AE338" s="212"/>
      <c r="AF338" s="212"/>
      <c r="AG338" s="212" t="s">
        <v>136</v>
      </c>
      <c r="AH338" s="212">
        <v>0</v>
      </c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1" x14ac:dyDescent="0.2">
      <c r="A339" s="242">
        <v>61</v>
      </c>
      <c r="B339" s="243" t="s">
        <v>445</v>
      </c>
      <c r="C339" s="261" t="s">
        <v>446</v>
      </c>
      <c r="D339" s="244" t="s">
        <v>186</v>
      </c>
      <c r="E339" s="245">
        <v>250</v>
      </c>
      <c r="F339" s="246"/>
      <c r="G339" s="247">
        <f>ROUND(E339*F339,2)</f>
        <v>0</v>
      </c>
      <c r="H339" s="246"/>
      <c r="I339" s="247">
        <f>ROUND(E339*H339,2)</f>
        <v>0</v>
      </c>
      <c r="J339" s="246"/>
      <c r="K339" s="247">
        <f>ROUND(E339*J339,2)</f>
        <v>0</v>
      </c>
      <c r="L339" s="247">
        <v>21</v>
      </c>
      <c r="M339" s="247">
        <f>G339*(1+L339/100)</f>
        <v>0</v>
      </c>
      <c r="N339" s="245">
        <v>0</v>
      </c>
      <c r="O339" s="245">
        <f>ROUND(E339*N339,2)</f>
        <v>0</v>
      </c>
      <c r="P339" s="245">
        <v>1.6E-2</v>
      </c>
      <c r="Q339" s="245">
        <f>ROUND(E339*P339,2)</f>
        <v>4</v>
      </c>
      <c r="R339" s="247" t="s">
        <v>404</v>
      </c>
      <c r="S339" s="247" t="s">
        <v>128</v>
      </c>
      <c r="T339" s="248" t="s">
        <v>129</v>
      </c>
      <c r="U339" s="222">
        <v>0.14000000000000001</v>
      </c>
      <c r="V339" s="222">
        <f>ROUND(E339*U339,2)</f>
        <v>35</v>
      </c>
      <c r="W339" s="222"/>
      <c r="X339" s="222" t="s">
        <v>130</v>
      </c>
      <c r="Y339" s="222" t="s">
        <v>131</v>
      </c>
      <c r="Z339" s="212"/>
      <c r="AA339" s="212"/>
      <c r="AB339" s="212"/>
      <c r="AC339" s="212"/>
      <c r="AD339" s="212"/>
      <c r="AE339" s="212"/>
      <c r="AF339" s="212"/>
      <c r="AG339" s="212" t="s">
        <v>132</v>
      </c>
      <c r="AH339" s="212"/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2" x14ac:dyDescent="0.2">
      <c r="A340" s="219"/>
      <c r="B340" s="220"/>
      <c r="C340" s="263" t="s">
        <v>447</v>
      </c>
      <c r="D340" s="223"/>
      <c r="E340" s="224">
        <v>250</v>
      </c>
      <c r="F340" s="222"/>
      <c r="G340" s="222"/>
      <c r="H340" s="222"/>
      <c r="I340" s="222"/>
      <c r="J340" s="222"/>
      <c r="K340" s="222"/>
      <c r="L340" s="222"/>
      <c r="M340" s="222"/>
      <c r="N340" s="221"/>
      <c r="O340" s="221"/>
      <c r="P340" s="221"/>
      <c r="Q340" s="221"/>
      <c r="R340" s="222"/>
      <c r="S340" s="222"/>
      <c r="T340" s="222"/>
      <c r="U340" s="222"/>
      <c r="V340" s="222"/>
      <c r="W340" s="222"/>
      <c r="X340" s="222"/>
      <c r="Y340" s="222"/>
      <c r="Z340" s="212"/>
      <c r="AA340" s="212"/>
      <c r="AB340" s="212"/>
      <c r="AC340" s="212"/>
      <c r="AD340" s="212"/>
      <c r="AE340" s="212"/>
      <c r="AF340" s="212"/>
      <c r="AG340" s="212" t="s">
        <v>136</v>
      </c>
      <c r="AH340" s="212">
        <v>5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1" x14ac:dyDescent="0.2">
      <c r="A341" s="242">
        <v>62</v>
      </c>
      <c r="B341" s="243" t="s">
        <v>448</v>
      </c>
      <c r="C341" s="261" t="s">
        <v>449</v>
      </c>
      <c r="D341" s="244" t="s">
        <v>263</v>
      </c>
      <c r="E341" s="245">
        <v>215.4</v>
      </c>
      <c r="F341" s="246"/>
      <c r="G341" s="247">
        <f>ROUND(E341*F341,2)</f>
        <v>0</v>
      </c>
      <c r="H341" s="246"/>
      <c r="I341" s="247">
        <f>ROUND(E341*H341,2)</f>
        <v>0</v>
      </c>
      <c r="J341" s="246"/>
      <c r="K341" s="247">
        <f>ROUND(E341*J341,2)</f>
        <v>0</v>
      </c>
      <c r="L341" s="247">
        <v>21</v>
      </c>
      <c r="M341" s="247">
        <f>G341*(1+L341/100)</f>
        <v>0</v>
      </c>
      <c r="N341" s="245">
        <v>1.6000000000000001E-4</v>
      </c>
      <c r="O341" s="245">
        <f>ROUND(E341*N341,2)</f>
        <v>0.03</v>
      </c>
      <c r="P341" s="245">
        <v>3.3000000000000002E-2</v>
      </c>
      <c r="Q341" s="245">
        <f>ROUND(E341*P341,2)</f>
        <v>7.11</v>
      </c>
      <c r="R341" s="247" t="s">
        <v>404</v>
      </c>
      <c r="S341" s="247" t="s">
        <v>128</v>
      </c>
      <c r="T341" s="248" t="s">
        <v>129</v>
      </c>
      <c r="U341" s="222">
        <v>0.19</v>
      </c>
      <c r="V341" s="222">
        <f>ROUND(E341*U341,2)</f>
        <v>40.93</v>
      </c>
      <c r="W341" s="222"/>
      <c r="X341" s="222" t="s">
        <v>130</v>
      </c>
      <c r="Y341" s="222" t="s">
        <v>131</v>
      </c>
      <c r="Z341" s="212"/>
      <c r="AA341" s="212"/>
      <c r="AB341" s="212"/>
      <c r="AC341" s="212"/>
      <c r="AD341" s="212"/>
      <c r="AE341" s="212"/>
      <c r="AF341" s="212"/>
      <c r="AG341" s="212" t="s">
        <v>132</v>
      </c>
      <c r="AH341" s="212"/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2" x14ac:dyDescent="0.2">
      <c r="A342" s="219"/>
      <c r="B342" s="220"/>
      <c r="C342" s="263" t="s">
        <v>135</v>
      </c>
      <c r="D342" s="223"/>
      <c r="E342" s="224"/>
      <c r="F342" s="222"/>
      <c r="G342" s="222"/>
      <c r="H342" s="222"/>
      <c r="I342" s="222"/>
      <c r="J342" s="222"/>
      <c r="K342" s="222"/>
      <c r="L342" s="222"/>
      <c r="M342" s="222"/>
      <c r="N342" s="221"/>
      <c r="O342" s="221"/>
      <c r="P342" s="221"/>
      <c r="Q342" s="221"/>
      <c r="R342" s="222"/>
      <c r="S342" s="222"/>
      <c r="T342" s="222"/>
      <c r="U342" s="222"/>
      <c r="V342" s="222"/>
      <c r="W342" s="222"/>
      <c r="X342" s="222"/>
      <c r="Y342" s="222"/>
      <c r="Z342" s="212"/>
      <c r="AA342" s="212"/>
      <c r="AB342" s="212"/>
      <c r="AC342" s="212"/>
      <c r="AD342" s="212"/>
      <c r="AE342" s="212"/>
      <c r="AF342" s="212"/>
      <c r="AG342" s="212" t="s">
        <v>136</v>
      </c>
      <c r="AH342" s="212">
        <v>0</v>
      </c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3" x14ac:dyDescent="0.2">
      <c r="A343" s="219"/>
      <c r="B343" s="220"/>
      <c r="C343" s="263" t="s">
        <v>450</v>
      </c>
      <c r="D343" s="223"/>
      <c r="E343" s="224">
        <v>104.2</v>
      </c>
      <c r="F343" s="222"/>
      <c r="G343" s="222"/>
      <c r="H343" s="222"/>
      <c r="I343" s="222"/>
      <c r="J343" s="222"/>
      <c r="K343" s="222"/>
      <c r="L343" s="222"/>
      <c r="M343" s="222"/>
      <c r="N343" s="221"/>
      <c r="O343" s="221"/>
      <c r="P343" s="221"/>
      <c r="Q343" s="221"/>
      <c r="R343" s="222"/>
      <c r="S343" s="222"/>
      <c r="T343" s="222"/>
      <c r="U343" s="222"/>
      <c r="V343" s="222"/>
      <c r="W343" s="222"/>
      <c r="X343" s="222"/>
      <c r="Y343" s="222"/>
      <c r="Z343" s="212"/>
      <c r="AA343" s="212"/>
      <c r="AB343" s="212"/>
      <c r="AC343" s="212"/>
      <c r="AD343" s="212"/>
      <c r="AE343" s="212"/>
      <c r="AF343" s="212"/>
      <c r="AG343" s="212" t="s">
        <v>136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19"/>
      <c r="B344" s="220"/>
      <c r="C344" s="263" t="s">
        <v>451</v>
      </c>
      <c r="D344" s="223"/>
      <c r="E344" s="224">
        <v>111.2</v>
      </c>
      <c r="F344" s="222"/>
      <c r="G344" s="222"/>
      <c r="H344" s="222"/>
      <c r="I344" s="222"/>
      <c r="J344" s="222"/>
      <c r="K344" s="222"/>
      <c r="L344" s="222"/>
      <c r="M344" s="222"/>
      <c r="N344" s="221"/>
      <c r="O344" s="221"/>
      <c r="P344" s="221"/>
      <c r="Q344" s="221"/>
      <c r="R344" s="222"/>
      <c r="S344" s="222"/>
      <c r="T344" s="222"/>
      <c r="U344" s="222"/>
      <c r="V344" s="222"/>
      <c r="W344" s="222"/>
      <c r="X344" s="222"/>
      <c r="Y344" s="222"/>
      <c r="Z344" s="212"/>
      <c r="AA344" s="212"/>
      <c r="AB344" s="212"/>
      <c r="AC344" s="212"/>
      <c r="AD344" s="212"/>
      <c r="AE344" s="212"/>
      <c r="AF344" s="212"/>
      <c r="AG344" s="212" t="s">
        <v>136</v>
      </c>
      <c r="AH344" s="212">
        <v>0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ht="22.5" outlineLevel="1" x14ac:dyDescent="0.2">
      <c r="A345" s="242">
        <v>63</v>
      </c>
      <c r="B345" s="243" t="s">
        <v>452</v>
      </c>
      <c r="C345" s="261" t="s">
        <v>453</v>
      </c>
      <c r="D345" s="244" t="s">
        <v>263</v>
      </c>
      <c r="E345" s="245">
        <v>661.1</v>
      </c>
      <c r="F345" s="246"/>
      <c r="G345" s="247">
        <f>ROUND(E345*F345,2)</f>
        <v>0</v>
      </c>
      <c r="H345" s="246"/>
      <c r="I345" s="247">
        <f>ROUND(E345*H345,2)</f>
        <v>0</v>
      </c>
      <c r="J345" s="246"/>
      <c r="K345" s="247">
        <f>ROUND(E345*J345,2)</f>
        <v>0</v>
      </c>
      <c r="L345" s="247">
        <v>21</v>
      </c>
      <c r="M345" s="247">
        <f>G345*(1+L345/100)</f>
        <v>0</v>
      </c>
      <c r="N345" s="245">
        <v>0</v>
      </c>
      <c r="O345" s="245">
        <f>ROUND(E345*N345,2)</f>
        <v>0</v>
      </c>
      <c r="P345" s="245">
        <v>0</v>
      </c>
      <c r="Q345" s="245">
        <f>ROUND(E345*P345,2)</f>
        <v>0</v>
      </c>
      <c r="R345" s="247"/>
      <c r="S345" s="247" t="s">
        <v>152</v>
      </c>
      <c r="T345" s="248" t="s">
        <v>153</v>
      </c>
      <c r="U345" s="222">
        <v>0</v>
      </c>
      <c r="V345" s="222">
        <f>ROUND(E345*U345,2)</f>
        <v>0</v>
      </c>
      <c r="W345" s="222"/>
      <c r="X345" s="222" t="s">
        <v>130</v>
      </c>
      <c r="Y345" s="222" t="s">
        <v>131</v>
      </c>
      <c r="Z345" s="212"/>
      <c r="AA345" s="212"/>
      <c r="AB345" s="212"/>
      <c r="AC345" s="212"/>
      <c r="AD345" s="212"/>
      <c r="AE345" s="212"/>
      <c r="AF345" s="212"/>
      <c r="AG345" s="212" t="s">
        <v>132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63" t="s">
        <v>454</v>
      </c>
      <c r="D346" s="223"/>
      <c r="E346" s="224">
        <v>316.89999999999998</v>
      </c>
      <c r="F346" s="222"/>
      <c r="G346" s="222"/>
      <c r="H346" s="222"/>
      <c r="I346" s="222"/>
      <c r="J346" s="222"/>
      <c r="K346" s="222"/>
      <c r="L346" s="222"/>
      <c r="M346" s="222"/>
      <c r="N346" s="221"/>
      <c r="O346" s="221"/>
      <c r="P346" s="221"/>
      <c r="Q346" s="221"/>
      <c r="R346" s="222"/>
      <c r="S346" s="222"/>
      <c r="T346" s="222"/>
      <c r="U346" s="222"/>
      <c r="V346" s="222"/>
      <c r="W346" s="222"/>
      <c r="X346" s="222"/>
      <c r="Y346" s="222"/>
      <c r="Z346" s="212"/>
      <c r="AA346" s="212"/>
      <c r="AB346" s="212"/>
      <c r="AC346" s="212"/>
      <c r="AD346" s="212"/>
      <c r="AE346" s="212"/>
      <c r="AF346" s="212"/>
      <c r="AG346" s="212" t="s">
        <v>136</v>
      </c>
      <c r="AH346" s="212">
        <v>5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3" x14ac:dyDescent="0.2">
      <c r="A347" s="219"/>
      <c r="B347" s="220"/>
      <c r="C347" s="263" t="s">
        <v>455</v>
      </c>
      <c r="D347" s="223"/>
      <c r="E347" s="224">
        <v>52.6</v>
      </c>
      <c r="F347" s="222"/>
      <c r="G347" s="222"/>
      <c r="H347" s="222"/>
      <c r="I347" s="222"/>
      <c r="J347" s="222"/>
      <c r="K347" s="222"/>
      <c r="L347" s="222"/>
      <c r="M347" s="222"/>
      <c r="N347" s="221"/>
      <c r="O347" s="221"/>
      <c r="P347" s="221"/>
      <c r="Q347" s="221"/>
      <c r="R347" s="222"/>
      <c r="S347" s="222"/>
      <c r="T347" s="222"/>
      <c r="U347" s="222"/>
      <c r="V347" s="222"/>
      <c r="W347" s="222"/>
      <c r="X347" s="222"/>
      <c r="Y347" s="222"/>
      <c r="Z347" s="212"/>
      <c r="AA347" s="212"/>
      <c r="AB347" s="212"/>
      <c r="AC347" s="212"/>
      <c r="AD347" s="212"/>
      <c r="AE347" s="212"/>
      <c r="AF347" s="212"/>
      <c r="AG347" s="212" t="s">
        <v>136</v>
      </c>
      <c r="AH347" s="212">
        <v>5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3" x14ac:dyDescent="0.2">
      <c r="A348" s="219"/>
      <c r="B348" s="220"/>
      <c r="C348" s="263" t="s">
        <v>456</v>
      </c>
      <c r="D348" s="223"/>
      <c r="E348" s="224">
        <v>76.2</v>
      </c>
      <c r="F348" s="222"/>
      <c r="G348" s="222"/>
      <c r="H348" s="222"/>
      <c r="I348" s="222"/>
      <c r="J348" s="222"/>
      <c r="K348" s="222"/>
      <c r="L348" s="222"/>
      <c r="M348" s="222"/>
      <c r="N348" s="221"/>
      <c r="O348" s="221"/>
      <c r="P348" s="221"/>
      <c r="Q348" s="221"/>
      <c r="R348" s="222"/>
      <c r="S348" s="222"/>
      <c r="T348" s="222"/>
      <c r="U348" s="222"/>
      <c r="V348" s="222"/>
      <c r="W348" s="222"/>
      <c r="X348" s="222"/>
      <c r="Y348" s="222"/>
      <c r="Z348" s="212"/>
      <c r="AA348" s="212"/>
      <c r="AB348" s="212"/>
      <c r="AC348" s="212"/>
      <c r="AD348" s="212"/>
      <c r="AE348" s="212"/>
      <c r="AF348" s="212"/>
      <c r="AG348" s="212" t="s">
        <v>136</v>
      </c>
      <c r="AH348" s="212">
        <v>5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3" x14ac:dyDescent="0.2">
      <c r="A349" s="219"/>
      <c r="B349" s="220"/>
      <c r="C349" s="263" t="s">
        <v>457</v>
      </c>
      <c r="D349" s="223"/>
      <c r="E349" s="224">
        <v>215.4</v>
      </c>
      <c r="F349" s="222"/>
      <c r="G349" s="222"/>
      <c r="H349" s="222"/>
      <c r="I349" s="222"/>
      <c r="J349" s="222"/>
      <c r="K349" s="222"/>
      <c r="L349" s="222"/>
      <c r="M349" s="222"/>
      <c r="N349" s="221"/>
      <c r="O349" s="221"/>
      <c r="P349" s="221"/>
      <c r="Q349" s="221"/>
      <c r="R349" s="222"/>
      <c r="S349" s="222"/>
      <c r="T349" s="222"/>
      <c r="U349" s="222"/>
      <c r="V349" s="222"/>
      <c r="W349" s="222"/>
      <c r="X349" s="222"/>
      <c r="Y349" s="222"/>
      <c r="Z349" s="212"/>
      <c r="AA349" s="212"/>
      <c r="AB349" s="212"/>
      <c r="AC349" s="212"/>
      <c r="AD349" s="212"/>
      <c r="AE349" s="212"/>
      <c r="AF349" s="212"/>
      <c r="AG349" s="212" t="s">
        <v>136</v>
      </c>
      <c r="AH349" s="212">
        <v>5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x14ac:dyDescent="0.2">
      <c r="A350" s="235" t="s">
        <v>122</v>
      </c>
      <c r="B350" s="236" t="s">
        <v>82</v>
      </c>
      <c r="C350" s="260" t="s">
        <v>83</v>
      </c>
      <c r="D350" s="237"/>
      <c r="E350" s="238"/>
      <c r="F350" s="239"/>
      <c r="G350" s="239">
        <f>SUMIF(AG351:AG366,"&lt;&gt;NOR",G351:G366)</f>
        <v>0</v>
      </c>
      <c r="H350" s="239"/>
      <c r="I350" s="239">
        <f>SUM(I351:I366)</f>
        <v>0</v>
      </c>
      <c r="J350" s="239"/>
      <c r="K350" s="239">
        <f>SUM(K351:K366)</f>
        <v>0</v>
      </c>
      <c r="L350" s="239"/>
      <c r="M350" s="239">
        <f>SUM(M351:M366)</f>
        <v>0</v>
      </c>
      <c r="N350" s="238"/>
      <c r="O350" s="238">
        <f>SUM(O351:O366)</f>
        <v>0</v>
      </c>
      <c r="P350" s="238"/>
      <c r="Q350" s="238">
        <f>SUM(Q351:Q366)</f>
        <v>0.37999999999999995</v>
      </c>
      <c r="R350" s="239"/>
      <c r="S350" s="239"/>
      <c r="T350" s="240"/>
      <c r="U350" s="234"/>
      <c r="V350" s="234">
        <f>SUM(V351:V366)</f>
        <v>12.39</v>
      </c>
      <c r="W350" s="234"/>
      <c r="X350" s="234"/>
      <c r="Y350" s="234"/>
      <c r="AG350" t="s">
        <v>123</v>
      </c>
    </row>
    <row r="351" spans="1:60" outlineLevel="1" x14ac:dyDescent="0.2">
      <c r="A351" s="242">
        <v>64</v>
      </c>
      <c r="B351" s="243" t="s">
        <v>458</v>
      </c>
      <c r="C351" s="261" t="s">
        <v>459</v>
      </c>
      <c r="D351" s="244" t="s">
        <v>263</v>
      </c>
      <c r="E351" s="245">
        <v>50.9</v>
      </c>
      <c r="F351" s="246"/>
      <c r="G351" s="247">
        <f>ROUND(E351*F351,2)</f>
        <v>0</v>
      </c>
      <c r="H351" s="246"/>
      <c r="I351" s="247">
        <f>ROUND(E351*H351,2)</f>
        <v>0</v>
      </c>
      <c r="J351" s="246"/>
      <c r="K351" s="247">
        <f>ROUND(E351*J351,2)</f>
        <v>0</v>
      </c>
      <c r="L351" s="247">
        <v>21</v>
      </c>
      <c r="M351" s="247">
        <f>G351*(1+L351/100)</f>
        <v>0</v>
      </c>
      <c r="N351" s="245">
        <v>0</v>
      </c>
      <c r="O351" s="245">
        <f>ROUND(E351*N351,2)</f>
        <v>0</v>
      </c>
      <c r="P351" s="245">
        <v>2.3E-3</v>
      </c>
      <c r="Q351" s="245">
        <f>ROUND(E351*P351,2)</f>
        <v>0.12</v>
      </c>
      <c r="R351" s="247" t="s">
        <v>460</v>
      </c>
      <c r="S351" s="247" t="s">
        <v>128</v>
      </c>
      <c r="T351" s="248" t="s">
        <v>129</v>
      </c>
      <c r="U351" s="222">
        <v>0.1</v>
      </c>
      <c r="V351" s="222">
        <f>ROUND(E351*U351,2)</f>
        <v>5.09</v>
      </c>
      <c r="W351" s="222"/>
      <c r="X351" s="222" t="s">
        <v>130</v>
      </c>
      <c r="Y351" s="222" t="s">
        <v>131</v>
      </c>
      <c r="Z351" s="212"/>
      <c r="AA351" s="212"/>
      <c r="AB351" s="212"/>
      <c r="AC351" s="212"/>
      <c r="AD351" s="212"/>
      <c r="AE351" s="212"/>
      <c r="AF351" s="212"/>
      <c r="AG351" s="212" t="s">
        <v>132</v>
      </c>
      <c r="AH351" s="212"/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2" x14ac:dyDescent="0.2">
      <c r="A352" s="219"/>
      <c r="B352" s="220"/>
      <c r="C352" s="263" t="s">
        <v>135</v>
      </c>
      <c r="D352" s="223"/>
      <c r="E352" s="224"/>
      <c r="F352" s="222"/>
      <c r="G352" s="222"/>
      <c r="H352" s="222"/>
      <c r="I352" s="222"/>
      <c r="J352" s="222"/>
      <c r="K352" s="222"/>
      <c r="L352" s="222"/>
      <c r="M352" s="222"/>
      <c r="N352" s="221"/>
      <c r="O352" s="221"/>
      <c r="P352" s="221"/>
      <c r="Q352" s="221"/>
      <c r="R352" s="222"/>
      <c r="S352" s="222"/>
      <c r="T352" s="222"/>
      <c r="U352" s="222"/>
      <c r="V352" s="222"/>
      <c r="W352" s="222"/>
      <c r="X352" s="222"/>
      <c r="Y352" s="222"/>
      <c r="Z352" s="212"/>
      <c r="AA352" s="212"/>
      <c r="AB352" s="212"/>
      <c r="AC352" s="212"/>
      <c r="AD352" s="212"/>
      <c r="AE352" s="212"/>
      <c r="AF352" s="212"/>
      <c r="AG352" s="212" t="s">
        <v>136</v>
      </c>
      <c r="AH352" s="212">
        <v>0</v>
      </c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3" x14ac:dyDescent="0.2">
      <c r="A353" s="219"/>
      <c r="B353" s="220"/>
      <c r="C353" s="263" t="s">
        <v>461</v>
      </c>
      <c r="D353" s="223"/>
      <c r="E353" s="224">
        <v>50.9</v>
      </c>
      <c r="F353" s="222"/>
      <c r="G353" s="222"/>
      <c r="H353" s="222"/>
      <c r="I353" s="222"/>
      <c r="J353" s="222"/>
      <c r="K353" s="222"/>
      <c r="L353" s="222"/>
      <c r="M353" s="222"/>
      <c r="N353" s="221"/>
      <c r="O353" s="221"/>
      <c r="P353" s="221"/>
      <c r="Q353" s="221"/>
      <c r="R353" s="222"/>
      <c r="S353" s="222"/>
      <c r="T353" s="222"/>
      <c r="U353" s="222"/>
      <c r="V353" s="222"/>
      <c r="W353" s="222"/>
      <c r="X353" s="222"/>
      <c r="Y353" s="222"/>
      <c r="Z353" s="212"/>
      <c r="AA353" s="212"/>
      <c r="AB353" s="212"/>
      <c r="AC353" s="212"/>
      <c r="AD353" s="212"/>
      <c r="AE353" s="212"/>
      <c r="AF353" s="212"/>
      <c r="AG353" s="212" t="s">
        <v>136</v>
      </c>
      <c r="AH353" s="212">
        <v>0</v>
      </c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ht="22.5" outlineLevel="1" x14ac:dyDescent="0.2">
      <c r="A354" s="242">
        <v>65</v>
      </c>
      <c r="B354" s="243" t="s">
        <v>462</v>
      </c>
      <c r="C354" s="261" t="s">
        <v>463</v>
      </c>
      <c r="D354" s="244" t="s">
        <v>263</v>
      </c>
      <c r="E354" s="245">
        <v>39.6</v>
      </c>
      <c r="F354" s="246"/>
      <c r="G354" s="247">
        <f>ROUND(E354*F354,2)</f>
        <v>0</v>
      </c>
      <c r="H354" s="246"/>
      <c r="I354" s="247">
        <f>ROUND(E354*H354,2)</f>
        <v>0</v>
      </c>
      <c r="J354" s="246"/>
      <c r="K354" s="247">
        <f>ROUND(E354*J354,2)</f>
        <v>0</v>
      </c>
      <c r="L354" s="247">
        <v>21</v>
      </c>
      <c r="M354" s="247">
        <f>G354*(1+L354/100)</f>
        <v>0</v>
      </c>
      <c r="N354" s="245">
        <v>0</v>
      </c>
      <c r="O354" s="245">
        <f>ROUND(E354*N354,2)</f>
        <v>0</v>
      </c>
      <c r="P354" s="245">
        <v>4.45E-3</v>
      </c>
      <c r="Q354" s="245">
        <f>ROUND(E354*P354,2)</f>
        <v>0.18</v>
      </c>
      <c r="R354" s="247" t="s">
        <v>460</v>
      </c>
      <c r="S354" s="247" t="s">
        <v>128</v>
      </c>
      <c r="T354" s="248" t="s">
        <v>129</v>
      </c>
      <c r="U354" s="222">
        <v>0.09</v>
      </c>
      <c r="V354" s="222">
        <f>ROUND(E354*U354,2)</f>
        <v>3.56</v>
      </c>
      <c r="W354" s="222"/>
      <c r="X354" s="222" t="s">
        <v>130</v>
      </c>
      <c r="Y354" s="222" t="s">
        <v>131</v>
      </c>
      <c r="Z354" s="212"/>
      <c r="AA354" s="212"/>
      <c r="AB354" s="212"/>
      <c r="AC354" s="212"/>
      <c r="AD354" s="212"/>
      <c r="AE354" s="212"/>
      <c r="AF354" s="212"/>
      <c r="AG354" s="212" t="s">
        <v>132</v>
      </c>
      <c r="AH354" s="212"/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outlineLevel="2" x14ac:dyDescent="0.2">
      <c r="A355" s="219"/>
      <c r="B355" s="220"/>
      <c r="C355" s="263" t="s">
        <v>135</v>
      </c>
      <c r="D355" s="223"/>
      <c r="E355" s="224"/>
      <c r="F355" s="222"/>
      <c r="G355" s="222"/>
      <c r="H355" s="222"/>
      <c r="I355" s="222"/>
      <c r="J355" s="222"/>
      <c r="K355" s="222"/>
      <c r="L355" s="222"/>
      <c r="M355" s="222"/>
      <c r="N355" s="221"/>
      <c r="O355" s="221"/>
      <c r="P355" s="221"/>
      <c r="Q355" s="221"/>
      <c r="R355" s="222"/>
      <c r="S355" s="222"/>
      <c r="T355" s="222"/>
      <c r="U355" s="222"/>
      <c r="V355" s="222"/>
      <c r="W355" s="222"/>
      <c r="X355" s="222"/>
      <c r="Y355" s="222"/>
      <c r="Z355" s="212"/>
      <c r="AA355" s="212"/>
      <c r="AB355" s="212"/>
      <c r="AC355" s="212"/>
      <c r="AD355" s="212"/>
      <c r="AE355" s="212"/>
      <c r="AF355" s="212"/>
      <c r="AG355" s="212" t="s">
        <v>136</v>
      </c>
      <c r="AH355" s="212">
        <v>0</v>
      </c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3" x14ac:dyDescent="0.2">
      <c r="A356" s="219"/>
      <c r="B356" s="220"/>
      <c r="C356" s="263" t="s">
        <v>464</v>
      </c>
      <c r="D356" s="223"/>
      <c r="E356" s="224">
        <v>23.4</v>
      </c>
      <c r="F356" s="222"/>
      <c r="G356" s="222"/>
      <c r="H356" s="222"/>
      <c r="I356" s="222"/>
      <c r="J356" s="222"/>
      <c r="K356" s="222"/>
      <c r="L356" s="222"/>
      <c r="M356" s="222"/>
      <c r="N356" s="221"/>
      <c r="O356" s="221"/>
      <c r="P356" s="221"/>
      <c r="Q356" s="221"/>
      <c r="R356" s="222"/>
      <c r="S356" s="222"/>
      <c r="T356" s="222"/>
      <c r="U356" s="222"/>
      <c r="V356" s="222"/>
      <c r="W356" s="222"/>
      <c r="X356" s="222"/>
      <c r="Y356" s="222"/>
      <c r="Z356" s="212"/>
      <c r="AA356" s="212"/>
      <c r="AB356" s="212"/>
      <c r="AC356" s="212"/>
      <c r="AD356" s="212"/>
      <c r="AE356" s="212"/>
      <c r="AF356" s="212"/>
      <c r="AG356" s="212" t="s">
        <v>136</v>
      </c>
      <c r="AH356" s="212">
        <v>0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19"/>
      <c r="B357" s="220"/>
      <c r="C357" s="263" t="s">
        <v>465</v>
      </c>
      <c r="D357" s="223"/>
      <c r="E357" s="224">
        <v>16.2</v>
      </c>
      <c r="F357" s="222"/>
      <c r="G357" s="222"/>
      <c r="H357" s="222"/>
      <c r="I357" s="222"/>
      <c r="J357" s="222"/>
      <c r="K357" s="222"/>
      <c r="L357" s="222"/>
      <c r="M357" s="222"/>
      <c r="N357" s="221"/>
      <c r="O357" s="221"/>
      <c r="P357" s="221"/>
      <c r="Q357" s="221"/>
      <c r="R357" s="222"/>
      <c r="S357" s="222"/>
      <c r="T357" s="222"/>
      <c r="U357" s="222"/>
      <c r="V357" s="222"/>
      <c r="W357" s="222"/>
      <c r="X357" s="222"/>
      <c r="Y357" s="222"/>
      <c r="Z357" s="212"/>
      <c r="AA357" s="212"/>
      <c r="AB357" s="212"/>
      <c r="AC357" s="212"/>
      <c r="AD357" s="212"/>
      <c r="AE357" s="212"/>
      <c r="AF357" s="212"/>
      <c r="AG357" s="212" t="s">
        <v>136</v>
      </c>
      <c r="AH357" s="212">
        <v>0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1" x14ac:dyDescent="0.2">
      <c r="A358" s="242">
        <v>66</v>
      </c>
      <c r="B358" s="243" t="s">
        <v>466</v>
      </c>
      <c r="C358" s="261" t="s">
        <v>467</v>
      </c>
      <c r="D358" s="244" t="s">
        <v>263</v>
      </c>
      <c r="E358" s="245">
        <v>16.7</v>
      </c>
      <c r="F358" s="246"/>
      <c r="G358" s="247">
        <f>ROUND(E358*F358,2)</f>
        <v>0</v>
      </c>
      <c r="H358" s="246"/>
      <c r="I358" s="247">
        <f>ROUND(E358*H358,2)</f>
        <v>0</v>
      </c>
      <c r="J358" s="246"/>
      <c r="K358" s="247">
        <f>ROUND(E358*J358,2)</f>
        <v>0</v>
      </c>
      <c r="L358" s="247">
        <v>21</v>
      </c>
      <c r="M358" s="247">
        <f>G358*(1+L358/100)</f>
        <v>0</v>
      </c>
      <c r="N358" s="245">
        <v>0</v>
      </c>
      <c r="O358" s="245">
        <f>ROUND(E358*N358,2)</f>
        <v>0</v>
      </c>
      <c r="P358" s="245">
        <v>2.2599999999999999E-3</v>
      </c>
      <c r="Q358" s="245">
        <f>ROUND(E358*P358,2)</f>
        <v>0.04</v>
      </c>
      <c r="R358" s="247" t="s">
        <v>460</v>
      </c>
      <c r="S358" s="247" t="s">
        <v>128</v>
      </c>
      <c r="T358" s="248" t="s">
        <v>129</v>
      </c>
      <c r="U358" s="222">
        <v>0.06</v>
      </c>
      <c r="V358" s="222">
        <f>ROUND(E358*U358,2)</f>
        <v>1</v>
      </c>
      <c r="W358" s="222"/>
      <c r="X358" s="222" t="s">
        <v>130</v>
      </c>
      <c r="Y358" s="222" t="s">
        <v>131</v>
      </c>
      <c r="Z358" s="212"/>
      <c r="AA358" s="212"/>
      <c r="AB358" s="212"/>
      <c r="AC358" s="212"/>
      <c r="AD358" s="212"/>
      <c r="AE358" s="212"/>
      <c r="AF358" s="212"/>
      <c r="AG358" s="212" t="s">
        <v>132</v>
      </c>
      <c r="AH358" s="212"/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2" x14ac:dyDescent="0.2">
      <c r="A359" s="219"/>
      <c r="B359" s="220"/>
      <c r="C359" s="263" t="s">
        <v>135</v>
      </c>
      <c r="D359" s="223"/>
      <c r="E359" s="224"/>
      <c r="F359" s="222"/>
      <c r="G359" s="222"/>
      <c r="H359" s="222"/>
      <c r="I359" s="222"/>
      <c r="J359" s="222"/>
      <c r="K359" s="222"/>
      <c r="L359" s="222"/>
      <c r="M359" s="222"/>
      <c r="N359" s="221"/>
      <c r="O359" s="221"/>
      <c r="P359" s="221"/>
      <c r="Q359" s="221"/>
      <c r="R359" s="222"/>
      <c r="S359" s="222"/>
      <c r="T359" s="222"/>
      <c r="U359" s="222"/>
      <c r="V359" s="222"/>
      <c r="W359" s="222"/>
      <c r="X359" s="222"/>
      <c r="Y359" s="222"/>
      <c r="Z359" s="212"/>
      <c r="AA359" s="212"/>
      <c r="AB359" s="212"/>
      <c r="AC359" s="212"/>
      <c r="AD359" s="212"/>
      <c r="AE359" s="212"/>
      <c r="AF359" s="212"/>
      <c r="AG359" s="212" t="s">
        <v>136</v>
      </c>
      <c r="AH359" s="212">
        <v>0</v>
      </c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3" x14ac:dyDescent="0.2">
      <c r="A360" s="219"/>
      <c r="B360" s="220"/>
      <c r="C360" s="263" t="s">
        <v>468</v>
      </c>
      <c r="D360" s="223"/>
      <c r="E360" s="224">
        <v>16.7</v>
      </c>
      <c r="F360" s="222"/>
      <c r="G360" s="222"/>
      <c r="H360" s="222"/>
      <c r="I360" s="222"/>
      <c r="J360" s="222"/>
      <c r="K360" s="222"/>
      <c r="L360" s="222"/>
      <c r="M360" s="222"/>
      <c r="N360" s="221"/>
      <c r="O360" s="221"/>
      <c r="P360" s="221"/>
      <c r="Q360" s="221"/>
      <c r="R360" s="222"/>
      <c r="S360" s="222"/>
      <c r="T360" s="222"/>
      <c r="U360" s="222"/>
      <c r="V360" s="222"/>
      <c r="W360" s="222"/>
      <c r="X360" s="222"/>
      <c r="Y360" s="222"/>
      <c r="Z360" s="212"/>
      <c r="AA360" s="212"/>
      <c r="AB360" s="212"/>
      <c r="AC360" s="212"/>
      <c r="AD360" s="212"/>
      <c r="AE360" s="212"/>
      <c r="AF360" s="212"/>
      <c r="AG360" s="212" t="s">
        <v>136</v>
      </c>
      <c r="AH360" s="212">
        <v>0</v>
      </c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1" x14ac:dyDescent="0.2">
      <c r="A361" s="242">
        <v>67</v>
      </c>
      <c r="B361" s="243" t="s">
        <v>469</v>
      </c>
      <c r="C361" s="261" t="s">
        <v>470</v>
      </c>
      <c r="D361" s="244" t="s">
        <v>263</v>
      </c>
      <c r="E361" s="245">
        <v>30.4</v>
      </c>
      <c r="F361" s="246"/>
      <c r="G361" s="247">
        <f>ROUND(E361*F361,2)</f>
        <v>0</v>
      </c>
      <c r="H361" s="246"/>
      <c r="I361" s="247">
        <f>ROUND(E361*H361,2)</f>
        <v>0</v>
      </c>
      <c r="J361" s="246"/>
      <c r="K361" s="247">
        <f>ROUND(E361*J361,2)</f>
        <v>0</v>
      </c>
      <c r="L361" s="247">
        <v>21</v>
      </c>
      <c r="M361" s="247">
        <f>G361*(1+L361/100)</f>
        <v>0</v>
      </c>
      <c r="N361" s="245">
        <v>0</v>
      </c>
      <c r="O361" s="245">
        <f>ROUND(E361*N361,2)</f>
        <v>0</v>
      </c>
      <c r="P361" s="245">
        <v>1.3500000000000001E-3</v>
      </c>
      <c r="Q361" s="245">
        <f>ROUND(E361*P361,2)</f>
        <v>0.04</v>
      </c>
      <c r="R361" s="247" t="s">
        <v>460</v>
      </c>
      <c r="S361" s="247" t="s">
        <v>128</v>
      </c>
      <c r="T361" s="248" t="s">
        <v>129</v>
      </c>
      <c r="U361" s="222">
        <v>0.09</v>
      </c>
      <c r="V361" s="222">
        <f>ROUND(E361*U361,2)</f>
        <v>2.74</v>
      </c>
      <c r="W361" s="222"/>
      <c r="X361" s="222" t="s">
        <v>130</v>
      </c>
      <c r="Y361" s="222" t="s">
        <v>131</v>
      </c>
      <c r="Z361" s="212"/>
      <c r="AA361" s="212"/>
      <c r="AB361" s="212"/>
      <c r="AC361" s="212"/>
      <c r="AD361" s="212"/>
      <c r="AE361" s="212"/>
      <c r="AF361" s="212"/>
      <c r="AG361" s="212" t="s">
        <v>132</v>
      </c>
      <c r="AH361" s="212"/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2" x14ac:dyDescent="0.2">
      <c r="A362" s="219"/>
      <c r="B362" s="220"/>
      <c r="C362" s="263" t="s">
        <v>135</v>
      </c>
      <c r="D362" s="223"/>
      <c r="E362" s="224"/>
      <c r="F362" s="222"/>
      <c r="G362" s="222"/>
      <c r="H362" s="222"/>
      <c r="I362" s="222"/>
      <c r="J362" s="222"/>
      <c r="K362" s="222"/>
      <c r="L362" s="222"/>
      <c r="M362" s="222"/>
      <c r="N362" s="221"/>
      <c r="O362" s="221"/>
      <c r="P362" s="221"/>
      <c r="Q362" s="221"/>
      <c r="R362" s="222"/>
      <c r="S362" s="222"/>
      <c r="T362" s="222"/>
      <c r="U362" s="222"/>
      <c r="V362" s="222"/>
      <c r="W362" s="222"/>
      <c r="X362" s="222"/>
      <c r="Y362" s="222"/>
      <c r="Z362" s="212"/>
      <c r="AA362" s="212"/>
      <c r="AB362" s="212"/>
      <c r="AC362" s="212"/>
      <c r="AD362" s="212"/>
      <c r="AE362" s="212"/>
      <c r="AF362" s="212"/>
      <c r="AG362" s="212" t="s">
        <v>136</v>
      </c>
      <c r="AH362" s="212">
        <v>0</v>
      </c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outlineLevel="3" x14ac:dyDescent="0.2">
      <c r="A363" s="219"/>
      <c r="B363" s="220"/>
      <c r="C363" s="263" t="s">
        <v>471</v>
      </c>
      <c r="D363" s="223"/>
      <c r="E363" s="224">
        <v>3.8</v>
      </c>
      <c r="F363" s="222"/>
      <c r="G363" s="222"/>
      <c r="H363" s="222"/>
      <c r="I363" s="222"/>
      <c r="J363" s="222"/>
      <c r="K363" s="222"/>
      <c r="L363" s="222"/>
      <c r="M363" s="222"/>
      <c r="N363" s="221"/>
      <c r="O363" s="221"/>
      <c r="P363" s="221"/>
      <c r="Q363" s="221"/>
      <c r="R363" s="222"/>
      <c r="S363" s="222"/>
      <c r="T363" s="222"/>
      <c r="U363" s="222"/>
      <c r="V363" s="222"/>
      <c r="W363" s="222"/>
      <c r="X363" s="222"/>
      <c r="Y363" s="222"/>
      <c r="Z363" s="212"/>
      <c r="AA363" s="212"/>
      <c r="AB363" s="212"/>
      <c r="AC363" s="212"/>
      <c r="AD363" s="212"/>
      <c r="AE363" s="212"/>
      <c r="AF363" s="212"/>
      <c r="AG363" s="212" t="s">
        <v>136</v>
      </c>
      <c r="AH363" s="212">
        <v>0</v>
      </c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outlineLevel="3" x14ac:dyDescent="0.2">
      <c r="A364" s="219"/>
      <c r="B364" s="220"/>
      <c r="C364" s="263" t="s">
        <v>266</v>
      </c>
      <c r="D364" s="223"/>
      <c r="E364" s="224">
        <v>10</v>
      </c>
      <c r="F364" s="222"/>
      <c r="G364" s="222"/>
      <c r="H364" s="222"/>
      <c r="I364" s="222"/>
      <c r="J364" s="222"/>
      <c r="K364" s="222"/>
      <c r="L364" s="222"/>
      <c r="M364" s="222"/>
      <c r="N364" s="221"/>
      <c r="O364" s="221"/>
      <c r="P364" s="221"/>
      <c r="Q364" s="221"/>
      <c r="R364" s="222"/>
      <c r="S364" s="222"/>
      <c r="T364" s="222"/>
      <c r="U364" s="222"/>
      <c r="V364" s="222"/>
      <c r="W364" s="222"/>
      <c r="X364" s="222"/>
      <c r="Y364" s="222"/>
      <c r="Z364" s="212"/>
      <c r="AA364" s="212"/>
      <c r="AB364" s="212"/>
      <c r="AC364" s="212"/>
      <c r="AD364" s="212"/>
      <c r="AE364" s="212"/>
      <c r="AF364" s="212"/>
      <c r="AG364" s="212" t="s">
        <v>136</v>
      </c>
      <c r="AH364" s="212">
        <v>0</v>
      </c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outlineLevel="3" x14ac:dyDescent="0.2">
      <c r="A365" s="219"/>
      <c r="B365" s="220"/>
      <c r="C365" s="263" t="s">
        <v>267</v>
      </c>
      <c r="D365" s="223"/>
      <c r="E365" s="224">
        <v>5</v>
      </c>
      <c r="F365" s="222"/>
      <c r="G365" s="222"/>
      <c r="H365" s="222"/>
      <c r="I365" s="222"/>
      <c r="J365" s="222"/>
      <c r="K365" s="222"/>
      <c r="L365" s="222"/>
      <c r="M365" s="222"/>
      <c r="N365" s="221"/>
      <c r="O365" s="221"/>
      <c r="P365" s="221"/>
      <c r="Q365" s="221"/>
      <c r="R365" s="222"/>
      <c r="S365" s="222"/>
      <c r="T365" s="222"/>
      <c r="U365" s="222"/>
      <c r="V365" s="222"/>
      <c r="W365" s="222"/>
      <c r="X365" s="222"/>
      <c r="Y365" s="222"/>
      <c r="Z365" s="212"/>
      <c r="AA365" s="212"/>
      <c r="AB365" s="212"/>
      <c r="AC365" s="212"/>
      <c r="AD365" s="212"/>
      <c r="AE365" s="212"/>
      <c r="AF365" s="212"/>
      <c r="AG365" s="212" t="s">
        <v>136</v>
      </c>
      <c r="AH365" s="212">
        <v>0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outlineLevel="3" x14ac:dyDescent="0.2">
      <c r="A366" s="219"/>
      <c r="B366" s="220"/>
      <c r="C366" s="263" t="s">
        <v>268</v>
      </c>
      <c r="D366" s="223"/>
      <c r="E366" s="224">
        <v>11.6</v>
      </c>
      <c r="F366" s="222"/>
      <c r="G366" s="222"/>
      <c r="H366" s="222"/>
      <c r="I366" s="222"/>
      <c r="J366" s="222"/>
      <c r="K366" s="222"/>
      <c r="L366" s="222"/>
      <c r="M366" s="222"/>
      <c r="N366" s="221"/>
      <c r="O366" s="221"/>
      <c r="P366" s="221"/>
      <c r="Q366" s="221"/>
      <c r="R366" s="222"/>
      <c r="S366" s="222"/>
      <c r="T366" s="222"/>
      <c r="U366" s="222"/>
      <c r="V366" s="222"/>
      <c r="W366" s="222"/>
      <c r="X366" s="222"/>
      <c r="Y366" s="222"/>
      <c r="Z366" s="212"/>
      <c r="AA366" s="212"/>
      <c r="AB366" s="212"/>
      <c r="AC366" s="212"/>
      <c r="AD366" s="212"/>
      <c r="AE366" s="212"/>
      <c r="AF366" s="212"/>
      <c r="AG366" s="212" t="s">
        <v>136</v>
      </c>
      <c r="AH366" s="212">
        <v>0</v>
      </c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x14ac:dyDescent="0.2">
      <c r="A367" s="235" t="s">
        <v>122</v>
      </c>
      <c r="B367" s="236" t="s">
        <v>84</v>
      </c>
      <c r="C367" s="260" t="s">
        <v>85</v>
      </c>
      <c r="D367" s="237"/>
      <c r="E367" s="238"/>
      <c r="F367" s="239"/>
      <c r="G367" s="239">
        <f>SUMIF(AG368:AG383,"&lt;&gt;NOR",G368:G383)</f>
        <v>0</v>
      </c>
      <c r="H367" s="239"/>
      <c r="I367" s="239">
        <f>SUM(I368:I383)</f>
        <v>0</v>
      </c>
      <c r="J367" s="239"/>
      <c r="K367" s="239">
        <f>SUM(K368:K383)</f>
        <v>0</v>
      </c>
      <c r="L367" s="239"/>
      <c r="M367" s="239">
        <f>SUM(M368:M383)</f>
        <v>0</v>
      </c>
      <c r="N367" s="238"/>
      <c r="O367" s="238">
        <f>SUM(O368:O383)</f>
        <v>0</v>
      </c>
      <c r="P367" s="238"/>
      <c r="Q367" s="238">
        <f>SUM(Q368:Q383)</f>
        <v>8.75</v>
      </c>
      <c r="R367" s="239"/>
      <c r="S367" s="239"/>
      <c r="T367" s="240"/>
      <c r="U367" s="234"/>
      <c r="V367" s="234">
        <f>SUM(V368:V383)</f>
        <v>38.479999999999997</v>
      </c>
      <c r="W367" s="234"/>
      <c r="X367" s="234"/>
      <c r="Y367" s="234"/>
      <c r="AG367" t="s">
        <v>123</v>
      </c>
    </row>
    <row r="368" spans="1:60" outlineLevel="1" x14ac:dyDescent="0.2">
      <c r="A368" s="242">
        <v>68</v>
      </c>
      <c r="B368" s="243" t="s">
        <v>472</v>
      </c>
      <c r="C368" s="261" t="s">
        <v>473</v>
      </c>
      <c r="D368" s="244" t="s">
        <v>186</v>
      </c>
      <c r="E368" s="245">
        <v>2.7</v>
      </c>
      <c r="F368" s="246"/>
      <c r="G368" s="247">
        <f>ROUND(E368*F368,2)</f>
        <v>0</v>
      </c>
      <c r="H368" s="246"/>
      <c r="I368" s="247">
        <f>ROUND(E368*H368,2)</f>
        <v>0</v>
      </c>
      <c r="J368" s="246"/>
      <c r="K368" s="247">
        <f>ROUND(E368*J368,2)</f>
        <v>0</v>
      </c>
      <c r="L368" s="247">
        <v>21</v>
      </c>
      <c r="M368" s="247">
        <f>G368*(1+L368/100)</f>
        <v>0</v>
      </c>
      <c r="N368" s="245">
        <v>0</v>
      </c>
      <c r="O368" s="245">
        <f>ROUND(E368*N368,2)</f>
        <v>0</v>
      </c>
      <c r="P368" s="245">
        <v>8.9999999999999993E-3</v>
      </c>
      <c r="Q368" s="245">
        <f>ROUND(E368*P368,2)</f>
        <v>0.02</v>
      </c>
      <c r="R368" s="247"/>
      <c r="S368" s="247" t="s">
        <v>152</v>
      </c>
      <c r="T368" s="248" t="s">
        <v>153</v>
      </c>
      <c r="U368" s="222">
        <v>0.27</v>
      </c>
      <c r="V368" s="222">
        <f>ROUND(E368*U368,2)</f>
        <v>0.73</v>
      </c>
      <c r="W368" s="222"/>
      <c r="X368" s="222" t="s">
        <v>130</v>
      </c>
      <c r="Y368" s="222" t="s">
        <v>131</v>
      </c>
      <c r="Z368" s="212"/>
      <c r="AA368" s="212"/>
      <c r="AB368" s="212"/>
      <c r="AC368" s="212"/>
      <c r="AD368" s="212"/>
      <c r="AE368" s="212"/>
      <c r="AF368" s="212"/>
      <c r="AG368" s="212" t="s">
        <v>132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63" t="s">
        <v>135</v>
      </c>
      <c r="D369" s="223"/>
      <c r="E369" s="224"/>
      <c r="F369" s="222"/>
      <c r="G369" s="222"/>
      <c r="H369" s="222"/>
      <c r="I369" s="222"/>
      <c r="J369" s="222"/>
      <c r="K369" s="222"/>
      <c r="L369" s="222"/>
      <c r="M369" s="222"/>
      <c r="N369" s="221"/>
      <c r="O369" s="221"/>
      <c r="P369" s="221"/>
      <c r="Q369" s="221"/>
      <c r="R369" s="222"/>
      <c r="S369" s="222"/>
      <c r="T369" s="222"/>
      <c r="U369" s="222"/>
      <c r="V369" s="222"/>
      <c r="W369" s="222"/>
      <c r="X369" s="222"/>
      <c r="Y369" s="222"/>
      <c r="Z369" s="212"/>
      <c r="AA369" s="212"/>
      <c r="AB369" s="212"/>
      <c r="AC369" s="212"/>
      <c r="AD369" s="212"/>
      <c r="AE369" s="212"/>
      <c r="AF369" s="212"/>
      <c r="AG369" s="212" t="s">
        <v>136</v>
      </c>
      <c r="AH369" s="212">
        <v>0</v>
      </c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3" x14ac:dyDescent="0.2">
      <c r="A370" s="219"/>
      <c r="B370" s="220"/>
      <c r="C370" s="263" t="s">
        <v>474</v>
      </c>
      <c r="D370" s="223"/>
      <c r="E370" s="224">
        <v>2.7</v>
      </c>
      <c r="F370" s="222"/>
      <c r="G370" s="222"/>
      <c r="H370" s="222"/>
      <c r="I370" s="222"/>
      <c r="J370" s="222"/>
      <c r="K370" s="222"/>
      <c r="L370" s="222"/>
      <c r="M370" s="222"/>
      <c r="N370" s="221"/>
      <c r="O370" s="221"/>
      <c r="P370" s="221"/>
      <c r="Q370" s="221"/>
      <c r="R370" s="222"/>
      <c r="S370" s="222"/>
      <c r="T370" s="222"/>
      <c r="U370" s="222"/>
      <c r="V370" s="222"/>
      <c r="W370" s="222"/>
      <c r="X370" s="222"/>
      <c r="Y370" s="222"/>
      <c r="Z370" s="212"/>
      <c r="AA370" s="212"/>
      <c r="AB370" s="212"/>
      <c r="AC370" s="212"/>
      <c r="AD370" s="212"/>
      <c r="AE370" s="212"/>
      <c r="AF370" s="212"/>
      <c r="AG370" s="212" t="s">
        <v>136</v>
      </c>
      <c r="AH370" s="212">
        <v>0</v>
      </c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1" x14ac:dyDescent="0.2">
      <c r="A371" s="242">
        <v>69</v>
      </c>
      <c r="B371" s="243" t="s">
        <v>475</v>
      </c>
      <c r="C371" s="261" t="s">
        <v>476</v>
      </c>
      <c r="D371" s="244" t="s">
        <v>186</v>
      </c>
      <c r="E371" s="245">
        <v>215.93</v>
      </c>
      <c r="F371" s="246"/>
      <c r="G371" s="247">
        <f>ROUND(E371*F371,2)</f>
        <v>0</v>
      </c>
      <c r="H371" s="246"/>
      <c r="I371" s="247">
        <f>ROUND(E371*H371,2)</f>
        <v>0</v>
      </c>
      <c r="J371" s="246"/>
      <c r="K371" s="247">
        <f>ROUND(E371*J371,2)</f>
        <v>0</v>
      </c>
      <c r="L371" s="247">
        <v>21</v>
      </c>
      <c r="M371" s="247">
        <f>G371*(1+L371/100)</f>
        <v>0</v>
      </c>
      <c r="N371" s="245">
        <v>0</v>
      </c>
      <c r="O371" s="245">
        <f>ROUND(E371*N371,2)</f>
        <v>0</v>
      </c>
      <c r="P371" s="245">
        <v>0.04</v>
      </c>
      <c r="Q371" s="245">
        <f>ROUND(E371*P371,2)</f>
        <v>8.64</v>
      </c>
      <c r="R371" s="247"/>
      <c r="S371" s="247" t="s">
        <v>152</v>
      </c>
      <c r="T371" s="248" t="s">
        <v>153</v>
      </c>
      <c r="U371" s="222">
        <v>0.17</v>
      </c>
      <c r="V371" s="222">
        <f>ROUND(E371*U371,2)</f>
        <v>36.71</v>
      </c>
      <c r="W371" s="222"/>
      <c r="X371" s="222" t="s">
        <v>130</v>
      </c>
      <c r="Y371" s="222" t="s">
        <v>131</v>
      </c>
      <c r="Z371" s="212"/>
      <c r="AA371" s="212"/>
      <c r="AB371" s="212"/>
      <c r="AC371" s="212"/>
      <c r="AD371" s="212"/>
      <c r="AE371" s="212"/>
      <c r="AF371" s="212"/>
      <c r="AG371" s="212" t="s">
        <v>132</v>
      </c>
      <c r="AH371" s="212"/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outlineLevel="2" x14ac:dyDescent="0.2">
      <c r="A372" s="219"/>
      <c r="B372" s="220"/>
      <c r="C372" s="264" t="s">
        <v>477</v>
      </c>
      <c r="D372" s="251"/>
      <c r="E372" s="251"/>
      <c r="F372" s="251"/>
      <c r="G372" s="251"/>
      <c r="H372" s="222"/>
      <c r="I372" s="222"/>
      <c r="J372" s="222"/>
      <c r="K372" s="222"/>
      <c r="L372" s="222"/>
      <c r="M372" s="222"/>
      <c r="N372" s="221"/>
      <c r="O372" s="221"/>
      <c r="P372" s="221"/>
      <c r="Q372" s="221"/>
      <c r="R372" s="222"/>
      <c r="S372" s="222"/>
      <c r="T372" s="222"/>
      <c r="U372" s="222"/>
      <c r="V372" s="222"/>
      <c r="W372" s="222"/>
      <c r="X372" s="222"/>
      <c r="Y372" s="222"/>
      <c r="Z372" s="212"/>
      <c r="AA372" s="212"/>
      <c r="AB372" s="212"/>
      <c r="AC372" s="212"/>
      <c r="AD372" s="212"/>
      <c r="AE372" s="212"/>
      <c r="AF372" s="212"/>
      <c r="AG372" s="212" t="s">
        <v>155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2" x14ac:dyDescent="0.2">
      <c r="A373" s="219"/>
      <c r="B373" s="220"/>
      <c r="C373" s="263" t="s">
        <v>135</v>
      </c>
      <c r="D373" s="223"/>
      <c r="E373" s="224"/>
      <c r="F373" s="222"/>
      <c r="G373" s="222"/>
      <c r="H373" s="222"/>
      <c r="I373" s="222"/>
      <c r="J373" s="222"/>
      <c r="K373" s="222"/>
      <c r="L373" s="222"/>
      <c r="M373" s="222"/>
      <c r="N373" s="221"/>
      <c r="O373" s="221"/>
      <c r="P373" s="221"/>
      <c r="Q373" s="221"/>
      <c r="R373" s="222"/>
      <c r="S373" s="222"/>
      <c r="T373" s="222"/>
      <c r="U373" s="222"/>
      <c r="V373" s="222"/>
      <c r="W373" s="222"/>
      <c r="X373" s="222"/>
      <c r="Y373" s="222"/>
      <c r="Z373" s="212"/>
      <c r="AA373" s="212"/>
      <c r="AB373" s="212"/>
      <c r="AC373" s="212"/>
      <c r="AD373" s="212"/>
      <c r="AE373" s="212"/>
      <c r="AF373" s="212"/>
      <c r="AG373" s="212" t="s">
        <v>136</v>
      </c>
      <c r="AH373" s="212">
        <v>0</v>
      </c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outlineLevel="3" x14ac:dyDescent="0.2">
      <c r="A374" s="219"/>
      <c r="B374" s="220"/>
      <c r="C374" s="263" t="s">
        <v>478</v>
      </c>
      <c r="D374" s="223"/>
      <c r="E374" s="224">
        <v>7.92</v>
      </c>
      <c r="F374" s="222"/>
      <c r="G374" s="222"/>
      <c r="H374" s="222"/>
      <c r="I374" s="222"/>
      <c r="J374" s="222"/>
      <c r="K374" s="222"/>
      <c r="L374" s="222"/>
      <c r="M374" s="222"/>
      <c r="N374" s="221"/>
      <c r="O374" s="221"/>
      <c r="P374" s="221"/>
      <c r="Q374" s="221"/>
      <c r="R374" s="222"/>
      <c r="S374" s="222"/>
      <c r="T374" s="222"/>
      <c r="U374" s="222"/>
      <c r="V374" s="222"/>
      <c r="W374" s="222"/>
      <c r="X374" s="222"/>
      <c r="Y374" s="222"/>
      <c r="Z374" s="212"/>
      <c r="AA374" s="212"/>
      <c r="AB374" s="212"/>
      <c r="AC374" s="212"/>
      <c r="AD374" s="212"/>
      <c r="AE374" s="212"/>
      <c r="AF374" s="212"/>
      <c r="AG374" s="212" t="s">
        <v>136</v>
      </c>
      <c r="AH374" s="212">
        <v>0</v>
      </c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3" x14ac:dyDescent="0.2">
      <c r="A375" s="219"/>
      <c r="B375" s="220"/>
      <c r="C375" s="263" t="s">
        <v>479</v>
      </c>
      <c r="D375" s="223"/>
      <c r="E375" s="224">
        <v>7.44</v>
      </c>
      <c r="F375" s="222"/>
      <c r="G375" s="222"/>
      <c r="H375" s="222"/>
      <c r="I375" s="222"/>
      <c r="J375" s="222"/>
      <c r="K375" s="222"/>
      <c r="L375" s="222"/>
      <c r="M375" s="222"/>
      <c r="N375" s="221"/>
      <c r="O375" s="221"/>
      <c r="P375" s="221"/>
      <c r="Q375" s="221"/>
      <c r="R375" s="222"/>
      <c r="S375" s="222"/>
      <c r="T375" s="222"/>
      <c r="U375" s="222"/>
      <c r="V375" s="222"/>
      <c r="W375" s="222"/>
      <c r="X375" s="222"/>
      <c r="Y375" s="222"/>
      <c r="Z375" s="212"/>
      <c r="AA375" s="212"/>
      <c r="AB375" s="212"/>
      <c r="AC375" s="212"/>
      <c r="AD375" s="212"/>
      <c r="AE375" s="212"/>
      <c r="AF375" s="212"/>
      <c r="AG375" s="212" t="s">
        <v>136</v>
      </c>
      <c r="AH375" s="212">
        <v>0</v>
      </c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outlineLevel="3" x14ac:dyDescent="0.2">
      <c r="A376" s="219"/>
      <c r="B376" s="220"/>
      <c r="C376" s="263" t="s">
        <v>480</v>
      </c>
      <c r="D376" s="223"/>
      <c r="E376" s="224">
        <v>95.56</v>
      </c>
      <c r="F376" s="222"/>
      <c r="G376" s="222"/>
      <c r="H376" s="222"/>
      <c r="I376" s="222"/>
      <c r="J376" s="222"/>
      <c r="K376" s="222"/>
      <c r="L376" s="222"/>
      <c r="M376" s="222"/>
      <c r="N376" s="221"/>
      <c r="O376" s="221"/>
      <c r="P376" s="221"/>
      <c r="Q376" s="221"/>
      <c r="R376" s="222"/>
      <c r="S376" s="222"/>
      <c r="T376" s="222"/>
      <c r="U376" s="222"/>
      <c r="V376" s="222"/>
      <c r="W376" s="222"/>
      <c r="X376" s="222"/>
      <c r="Y376" s="222"/>
      <c r="Z376" s="212"/>
      <c r="AA376" s="212"/>
      <c r="AB376" s="212"/>
      <c r="AC376" s="212"/>
      <c r="AD376" s="212"/>
      <c r="AE376" s="212"/>
      <c r="AF376" s="212"/>
      <c r="AG376" s="212" t="s">
        <v>136</v>
      </c>
      <c r="AH376" s="212">
        <v>0</v>
      </c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3" x14ac:dyDescent="0.2">
      <c r="A377" s="219"/>
      <c r="B377" s="220"/>
      <c r="C377" s="263" t="s">
        <v>481</v>
      </c>
      <c r="D377" s="223"/>
      <c r="E377" s="224">
        <v>19.47</v>
      </c>
      <c r="F377" s="222"/>
      <c r="G377" s="222"/>
      <c r="H377" s="222"/>
      <c r="I377" s="222"/>
      <c r="J377" s="222"/>
      <c r="K377" s="222"/>
      <c r="L377" s="222"/>
      <c r="M377" s="222"/>
      <c r="N377" s="221"/>
      <c r="O377" s="221"/>
      <c r="P377" s="221"/>
      <c r="Q377" s="221"/>
      <c r="R377" s="222"/>
      <c r="S377" s="222"/>
      <c r="T377" s="222"/>
      <c r="U377" s="222"/>
      <c r="V377" s="222"/>
      <c r="W377" s="222"/>
      <c r="X377" s="222"/>
      <c r="Y377" s="222"/>
      <c r="Z377" s="212"/>
      <c r="AA377" s="212"/>
      <c r="AB377" s="212"/>
      <c r="AC377" s="212"/>
      <c r="AD377" s="212"/>
      <c r="AE377" s="212"/>
      <c r="AF377" s="212"/>
      <c r="AG377" s="212" t="s">
        <v>136</v>
      </c>
      <c r="AH377" s="212">
        <v>0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outlineLevel="3" x14ac:dyDescent="0.2">
      <c r="A378" s="219"/>
      <c r="B378" s="220"/>
      <c r="C378" s="263" t="s">
        <v>482</v>
      </c>
      <c r="D378" s="223"/>
      <c r="E378" s="224">
        <v>52.98</v>
      </c>
      <c r="F378" s="222"/>
      <c r="G378" s="222"/>
      <c r="H378" s="222"/>
      <c r="I378" s="222"/>
      <c r="J378" s="222"/>
      <c r="K378" s="222"/>
      <c r="L378" s="222"/>
      <c r="M378" s="222"/>
      <c r="N378" s="221"/>
      <c r="O378" s="221"/>
      <c r="P378" s="221"/>
      <c r="Q378" s="221"/>
      <c r="R378" s="222"/>
      <c r="S378" s="222"/>
      <c r="T378" s="222"/>
      <c r="U378" s="222"/>
      <c r="V378" s="222"/>
      <c r="W378" s="222"/>
      <c r="X378" s="222"/>
      <c r="Y378" s="222"/>
      <c r="Z378" s="212"/>
      <c r="AA378" s="212"/>
      <c r="AB378" s="212"/>
      <c r="AC378" s="212"/>
      <c r="AD378" s="212"/>
      <c r="AE378" s="212"/>
      <c r="AF378" s="212"/>
      <c r="AG378" s="212" t="s">
        <v>136</v>
      </c>
      <c r="AH378" s="212">
        <v>0</v>
      </c>
      <c r="AI378" s="212"/>
      <c r="AJ378" s="212"/>
      <c r="AK378" s="212"/>
      <c r="AL378" s="212"/>
      <c r="AM378" s="212"/>
      <c r="AN378" s="212"/>
      <c r="AO378" s="212"/>
      <c r="AP378" s="212"/>
      <c r="AQ378" s="212"/>
      <c r="AR378" s="212"/>
      <c r="AS378" s="212"/>
      <c r="AT378" s="212"/>
      <c r="AU378" s="212"/>
      <c r="AV378" s="212"/>
      <c r="AW378" s="212"/>
      <c r="AX378" s="212"/>
      <c r="AY378" s="212"/>
      <c r="AZ378" s="212"/>
      <c r="BA378" s="212"/>
      <c r="BB378" s="212"/>
      <c r="BC378" s="212"/>
      <c r="BD378" s="212"/>
      <c r="BE378" s="212"/>
      <c r="BF378" s="212"/>
      <c r="BG378" s="212"/>
      <c r="BH378" s="212"/>
    </row>
    <row r="379" spans="1:60" outlineLevel="3" x14ac:dyDescent="0.2">
      <c r="A379" s="219"/>
      <c r="B379" s="220"/>
      <c r="C379" s="263" t="s">
        <v>483</v>
      </c>
      <c r="D379" s="223"/>
      <c r="E379" s="224">
        <v>32.56</v>
      </c>
      <c r="F379" s="222"/>
      <c r="G379" s="222"/>
      <c r="H379" s="222"/>
      <c r="I379" s="222"/>
      <c r="J379" s="222"/>
      <c r="K379" s="222"/>
      <c r="L379" s="222"/>
      <c r="M379" s="222"/>
      <c r="N379" s="221"/>
      <c r="O379" s="221"/>
      <c r="P379" s="221"/>
      <c r="Q379" s="221"/>
      <c r="R379" s="222"/>
      <c r="S379" s="222"/>
      <c r="T379" s="222"/>
      <c r="U379" s="222"/>
      <c r="V379" s="222"/>
      <c r="W379" s="222"/>
      <c r="X379" s="222"/>
      <c r="Y379" s="222"/>
      <c r="Z379" s="212"/>
      <c r="AA379" s="212"/>
      <c r="AB379" s="212"/>
      <c r="AC379" s="212"/>
      <c r="AD379" s="212"/>
      <c r="AE379" s="212"/>
      <c r="AF379" s="212"/>
      <c r="AG379" s="212" t="s">
        <v>136</v>
      </c>
      <c r="AH379" s="212">
        <v>0</v>
      </c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outlineLevel="1" x14ac:dyDescent="0.2">
      <c r="A380" s="242">
        <v>70</v>
      </c>
      <c r="B380" s="243" t="s">
        <v>484</v>
      </c>
      <c r="C380" s="261" t="s">
        <v>485</v>
      </c>
      <c r="D380" s="244" t="s">
        <v>263</v>
      </c>
      <c r="E380" s="245">
        <v>14.8</v>
      </c>
      <c r="F380" s="246"/>
      <c r="G380" s="247">
        <f>ROUND(E380*F380,2)</f>
        <v>0</v>
      </c>
      <c r="H380" s="246"/>
      <c r="I380" s="247">
        <f>ROUND(E380*H380,2)</f>
        <v>0</v>
      </c>
      <c r="J380" s="246"/>
      <c r="K380" s="247">
        <f>ROUND(E380*J380,2)</f>
        <v>0</v>
      </c>
      <c r="L380" s="247">
        <v>21</v>
      </c>
      <c r="M380" s="247">
        <f>G380*(1+L380/100)</f>
        <v>0</v>
      </c>
      <c r="N380" s="245">
        <v>0</v>
      </c>
      <c r="O380" s="245">
        <f>ROUND(E380*N380,2)</f>
        <v>0</v>
      </c>
      <c r="P380" s="245">
        <v>6.0000000000000001E-3</v>
      </c>
      <c r="Q380" s="245">
        <f>ROUND(E380*P380,2)</f>
        <v>0.09</v>
      </c>
      <c r="R380" s="247"/>
      <c r="S380" s="247" t="s">
        <v>152</v>
      </c>
      <c r="T380" s="248" t="s">
        <v>153</v>
      </c>
      <c r="U380" s="222">
        <v>7.0000000000000007E-2</v>
      </c>
      <c r="V380" s="222">
        <f>ROUND(E380*U380,2)</f>
        <v>1.04</v>
      </c>
      <c r="W380" s="222"/>
      <c r="X380" s="222" t="s">
        <v>130</v>
      </c>
      <c r="Y380" s="222" t="s">
        <v>131</v>
      </c>
      <c r="Z380" s="212"/>
      <c r="AA380" s="212"/>
      <c r="AB380" s="212"/>
      <c r="AC380" s="212"/>
      <c r="AD380" s="212"/>
      <c r="AE380" s="212"/>
      <c r="AF380" s="212"/>
      <c r="AG380" s="212" t="s">
        <v>132</v>
      </c>
      <c r="AH380" s="212"/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2" x14ac:dyDescent="0.2">
      <c r="A381" s="219"/>
      <c r="B381" s="220"/>
      <c r="C381" s="264" t="s">
        <v>477</v>
      </c>
      <c r="D381" s="251"/>
      <c r="E381" s="251"/>
      <c r="F381" s="251"/>
      <c r="G381" s="251"/>
      <c r="H381" s="222"/>
      <c r="I381" s="222"/>
      <c r="J381" s="222"/>
      <c r="K381" s="222"/>
      <c r="L381" s="222"/>
      <c r="M381" s="222"/>
      <c r="N381" s="221"/>
      <c r="O381" s="221"/>
      <c r="P381" s="221"/>
      <c r="Q381" s="221"/>
      <c r="R381" s="222"/>
      <c r="S381" s="222"/>
      <c r="T381" s="222"/>
      <c r="U381" s="222"/>
      <c r="V381" s="222"/>
      <c r="W381" s="222"/>
      <c r="X381" s="222"/>
      <c r="Y381" s="222"/>
      <c r="Z381" s="212"/>
      <c r="AA381" s="212"/>
      <c r="AB381" s="212"/>
      <c r="AC381" s="212"/>
      <c r="AD381" s="212"/>
      <c r="AE381" s="212"/>
      <c r="AF381" s="212"/>
      <c r="AG381" s="212" t="s">
        <v>155</v>
      </c>
      <c r="AH381" s="212"/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2" x14ac:dyDescent="0.2">
      <c r="A382" s="219"/>
      <c r="B382" s="220"/>
      <c r="C382" s="263" t="s">
        <v>135</v>
      </c>
      <c r="D382" s="223"/>
      <c r="E382" s="224"/>
      <c r="F382" s="222"/>
      <c r="G382" s="222"/>
      <c r="H382" s="222"/>
      <c r="I382" s="222"/>
      <c r="J382" s="222"/>
      <c r="K382" s="222"/>
      <c r="L382" s="222"/>
      <c r="M382" s="222"/>
      <c r="N382" s="221"/>
      <c r="O382" s="221"/>
      <c r="P382" s="221"/>
      <c r="Q382" s="221"/>
      <c r="R382" s="222"/>
      <c r="S382" s="222"/>
      <c r="T382" s="222"/>
      <c r="U382" s="222"/>
      <c r="V382" s="222"/>
      <c r="W382" s="222"/>
      <c r="X382" s="222"/>
      <c r="Y382" s="222"/>
      <c r="Z382" s="212"/>
      <c r="AA382" s="212"/>
      <c r="AB382" s="212"/>
      <c r="AC382" s="212"/>
      <c r="AD382" s="212"/>
      <c r="AE382" s="212"/>
      <c r="AF382" s="212"/>
      <c r="AG382" s="212" t="s">
        <v>136</v>
      </c>
      <c r="AH382" s="212">
        <v>0</v>
      </c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3" x14ac:dyDescent="0.2">
      <c r="A383" s="219"/>
      <c r="B383" s="220"/>
      <c r="C383" s="263" t="s">
        <v>486</v>
      </c>
      <c r="D383" s="223"/>
      <c r="E383" s="224">
        <v>14.8</v>
      </c>
      <c r="F383" s="222"/>
      <c r="G383" s="222"/>
      <c r="H383" s="222"/>
      <c r="I383" s="222"/>
      <c r="J383" s="222"/>
      <c r="K383" s="222"/>
      <c r="L383" s="222"/>
      <c r="M383" s="222"/>
      <c r="N383" s="221"/>
      <c r="O383" s="221"/>
      <c r="P383" s="221"/>
      <c r="Q383" s="221"/>
      <c r="R383" s="222"/>
      <c r="S383" s="222"/>
      <c r="T383" s="222"/>
      <c r="U383" s="222"/>
      <c r="V383" s="222"/>
      <c r="W383" s="222"/>
      <c r="X383" s="222"/>
      <c r="Y383" s="222"/>
      <c r="Z383" s="212"/>
      <c r="AA383" s="212"/>
      <c r="AB383" s="212"/>
      <c r="AC383" s="212"/>
      <c r="AD383" s="212"/>
      <c r="AE383" s="212"/>
      <c r="AF383" s="212"/>
      <c r="AG383" s="212" t="s">
        <v>136</v>
      </c>
      <c r="AH383" s="212">
        <v>0</v>
      </c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x14ac:dyDescent="0.2">
      <c r="A384" s="235" t="s">
        <v>122</v>
      </c>
      <c r="B384" s="236" t="s">
        <v>86</v>
      </c>
      <c r="C384" s="260" t="s">
        <v>87</v>
      </c>
      <c r="D384" s="237"/>
      <c r="E384" s="238"/>
      <c r="F384" s="239"/>
      <c r="G384" s="239">
        <f>SUMIF(AG385:AG388,"&lt;&gt;NOR",G385:G388)</f>
        <v>0</v>
      </c>
      <c r="H384" s="239"/>
      <c r="I384" s="239">
        <f>SUM(I385:I388)</f>
        <v>0</v>
      </c>
      <c r="J384" s="239"/>
      <c r="K384" s="239">
        <f>SUM(K385:K388)</f>
        <v>0</v>
      </c>
      <c r="L384" s="239"/>
      <c r="M384" s="239">
        <f>SUM(M385:M388)</f>
        <v>0</v>
      </c>
      <c r="N384" s="238"/>
      <c r="O384" s="238">
        <f>SUM(O385:O388)</f>
        <v>0</v>
      </c>
      <c r="P384" s="238"/>
      <c r="Q384" s="238">
        <f>SUM(Q385:Q388)</f>
        <v>0.09</v>
      </c>
      <c r="R384" s="239"/>
      <c r="S384" s="239"/>
      <c r="T384" s="240"/>
      <c r="U384" s="234"/>
      <c r="V384" s="234">
        <f>SUM(V385:V388)</f>
        <v>2.97</v>
      </c>
      <c r="W384" s="234"/>
      <c r="X384" s="234"/>
      <c r="Y384" s="234"/>
      <c r="AG384" t="s">
        <v>123</v>
      </c>
    </row>
    <row r="385" spans="1:60" outlineLevel="1" x14ac:dyDescent="0.2">
      <c r="A385" s="242">
        <v>71</v>
      </c>
      <c r="B385" s="243" t="s">
        <v>487</v>
      </c>
      <c r="C385" s="261" t="s">
        <v>488</v>
      </c>
      <c r="D385" s="244" t="s">
        <v>186</v>
      </c>
      <c r="E385" s="245">
        <v>12.38</v>
      </c>
      <c r="F385" s="246"/>
      <c r="G385" s="247">
        <f>ROUND(E385*F385,2)</f>
        <v>0</v>
      </c>
      <c r="H385" s="246"/>
      <c r="I385" s="247">
        <f>ROUND(E385*H385,2)</f>
        <v>0</v>
      </c>
      <c r="J385" s="246"/>
      <c r="K385" s="247">
        <f>ROUND(E385*J385,2)</f>
        <v>0</v>
      </c>
      <c r="L385" s="247">
        <v>21</v>
      </c>
      <c r="M385" s="247">
        <f>G385*(1+L385/100)</f>
        <v>0</v>
      </c>
      <c r="N385" s="245">
        <v>0</v>
      </c>
      <c r="O385" s="245">
        <f>ROUND(E385*N385,2)</f>
        <v>0</v>
      </c>
      <c r="P385" s="245">
        <v>7.0000000000000001E-3</v>
      </c>
      <c r="Q385" s="245">
        <f>ROUND(E385*P385,2)</f>
        <v>0.09</v>
      </c>
      <c r="R385" s="247" t="s">
        <v>489</v>
      </c>
      <c r="S385" s="247" t="s">
        <v>128</v>
      </c>
      <c r="T385" s="248" t="s">
        <v>129</v>
      </c>
      <c r="U385" s="222">
        <v>0.24</v>
      </c>
      <c r="V385" s="222">
        <f>ROUND(E385*U385,2)</f>
        <v>2.97</v>
      </c>
      <c r="W385" s="222"/>
      <c r="X385" s="222" t="s">
        <v>130</v>
      </c>
      <c r="Y385" s="222" t="s">
        <v>131</v>
      </c>
      <c r="Z385" s="212"/>
      <c r="AA385" s="212"/>
      <c r="AB385" s="212"/>
      <c r="AC385" s="212"/>
      <c r="AD385" s="212"/>
      <c r="AE385" s="212"/>
      <c r="AF385" s="212"/>
      <c r="AG385" s="212" t="s">
        <v>132</v>
      </c>
      <c r="AH385" s="212"/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outlineLevel="2" x14ac:dyDescent="0.2">
      <c r="A386" s="219"/>
      <c r="B386" s="220"/>
      <c r="C386" s="263" t="s">
        <v>135</v>
      </c>
      <c r="D386" s="223"/>
      <c r="E386" s="224"/>
      <c r="F386" s="222"/>
      <c r="G386" s="222"/>
      <c r="H386" s="222"/>
      <c r="I386" s="222"/>
      <c r="J386" s="222"/>
      <c r="K386" s="222"/>
      <c r="L386" s="222"/>
      <c r="M386" s="222"/>
      <c r="N386" s="221"/>
      <c r="O386" s="221"/>
      <c r="P386" s="221"/>
      <c r="Q386" s="221"/>
      <c r="R386" s="222"/>
      <c r="S386" s="222"/>
      <c r="T386" s="222"/>
      <c r="U386" s="222"/>
      <c r="V386" s="222"/>
      <c r="W386" s="222"/>
      <c r="X386" s="222"/>
      <c r="Y386" s="222"/>
      <c r="Z386" s="212"/>
      <c r="AA386" s="212"/>
      <c r="AB386" s="212"/>
      <c r="AC386" s="212"/>
      <c r="AD386" s="212"/>
      <c r="AE386" s="212"/>
      <c r="AF386" s="212"/>
      <c r="AG386" s="212" t="s">
        <v>136</v>
      </c>
      <c r="AH386" s="212">
        <v>0</v>
      </c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3" x14ac:dyDescent="0.2">
      <c r="A387" s="219"/>
      <c r="B387" s="220"/>
      <c r="C387" s="263" t="s">
        <v>490</v>
      </c>
      <c r="D387" s="223"/>
      <c r="E387" s="224">
        <v>6.38</v>
      </c>
      <c r="F387" s="222"/>
      <c r="G387" s="222"/>
      <c r="H387" s="222"/>
      <c r="I387" s="222"/>
      <c r="J387" s="222"/>
      <c r="K387" s="222"/>
      <c r="L387" s="222"/>
      <c r="M387" s="222"/>
      <c r="N387" s="221"/>
      <c r="O387" s="221"/>
      <c r="P387" s="221"/>
      <c r="Q387" s="221"/>
      <c r="R387" s="222"/>
      <c r="S387" s="222"/>
      <c r="T387" s="222"/>
      <c r="U387" s="222"/>
      <c r="V387" s="222"/>
      <c r="W387" s="222"/>
      <c r="X387" s="222"/>
      <c r="Y387" s="222"/>
      <c r="Z387" s="212"/>
      <c r="AA387" s="212"/>
      <c r="AB387" s="212"/>
      <c r="AC387" s="212"/>
      <c r="AD387" s="212"/>
      <c r="AE387" s="212"/>
      <c r="AF387" s="212"/>
      <c r="AG387" s="212" t="s">
        <v>136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3" x14ac:dyDescent="0.2">
      <c r="A388" s="219"/>
      <c r="B388" s="220"/>
      <c r="C388" s="263" t="s">
        <v>491</v>
      </c>
      <c r="D388" s="223"/>
      <c r="E388" s="224">
        <v>6</v>
      </c>
      <c r="F388" s="222"/>
      <c r="G388" s="222"/>
      <c r="H388" s="222"/>
      <c r="I388" s="222"/>
      <c r="J388" s="222"/>
      <c r="K388" s="222"/>
      <c r="L388" s="222"/>
      <c r="M388" s="222"/>
      <c r="N388" s="221"/>
      <c r="O388" s="221"/>
      <c r="P388" s="221"/>
      <c r="Q388" s="221"/>
      <c r="R388" s="222"/>
      <c r="S388" s="222"/>
      <c r="T388" s="222"/>
      <c r="U388" s="222"/>
      <c r="V388" s="222"/>
      <c r="W388" s="222"/>
      <c r="X388" s="222"/>
      <c r="Y388" s="222"/>
      <c r="Z388" s="212"/>
      <c r="AA388" s="212"/>
      <c r="AB388" s="212"/>
      <c r="AC388" s="212"/>
      <c r="AD388" s="212"/>
      <c r="AE388" s="212"/>
      <c r="AF388" s="212"/>
      <c r="AG388" s="212" t="s">
        <v>136</v>
      </c>
      <c r="AH388" s="212">
        <v>0</v>
      </c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x14ac:dyDescent="0.2">
      <c r="A389" s="235" t="s">
        <v>122</v>
      </c>
      <c r="B389" s="236" t="s">
        <v>88</v>
      </c>
      <c r="C389" s="260" t="s">
        <v>89</v>
      </c>
      <c r="D389" s="237"/>
      <c r="E389" s="238"/>
      <c r="F389" s="239"/>
      <c r="G389" s="239">
        <f>SUMIF(AG390:AG405,"&lt;&gt;NOR",G390:G405)</f>
        <v>0</v>
      </c>
      <c r="H389" s="239"/>
      <c r="I389" s="239">
        <f>SUM(I390:I405)</f>
        <v>0</v>
      </c>
      <c r="J389" s="239"/>
      <c r="K389" s="239">
        <f>SUM(K390:K405)</f>
        <v>0</v>
      </c>
      <c r="L389" s="239"/>
      <c r="M389" s="239">
        <f>SUM(M390:M405)</f>
        <v>0</v>
      </c>
      <c r="N389" s="238"/>
      <c r="O389" s="238">
        <f>SUM(O390:O405)</f>
        <v>0</v>
      </c>
      <c r="P389" s="238"/>
      <c r="Q389" s="238">
        <f>SUM(Q390:Q405)</f>
        <v>1.19</v>
      </c>
      <c r="R389" s="239"/>
      <c r="S389" s="239"/>
      <c r="T389" s="240"/>
      <c r="U389" s="234"/>
      <c r="V389" s="234">
        <f>SUM(V390:V405)</f>
        <v>30.1</v>
      </c>
      <c r="W389" s="234"/>
      <c r="X389" s="234"/>
      <c r="Y389" s="234"/>
      <c r="AG389" t="s">
        <v>123</v>
      </c>
    </row>
    <row r="390" spans="1:60" ht="22.5" outlineLevel="1" x14ac:dyDescent="0.2">
      <c r="A390" s="242">
        <v>72</v>
      </c>
      <c r="B390" s="243" t="s">
        <v>492</v>
      </c>
      <c r="C390" s="261" t="s">
        <v>493</v>
      </c>
      <c r="D390" s="244" t="s">
        <v>186</v>
      </c>
      <c r="E390" s="245">
        <v>9.5</v>
      </c>
      <c r="F390" s="246"/>
      <c r="G390" s="247">
        <f>ROUND(E390*F390,2)</f>
        <v>0</v>
      </c>
      <c r="H390" s="246"/>
      <c r="I390" s="247">
        <f>ROUND(E390*H390,2)</f>
        <v>0</v>
      </c>
      <c r="J390" s="246"/>
      <c r="K390" s="247">
        <f>ROUND(E390*J390,2)</f>
        <v>0</v>
      </c>
      <c r="L390" s="247">
        <v>21</v>
      </c>
      <c r="M390" s="247">
        <f>G390*(1+L390/100)</f>
        <v>0</v>
      </c>
      <c r="N390" s="245">
        <v>0</v>
      </c>
      <c r="O390" s="245">
        <f>ROUND(E390*N390,2)</f>
        <v>0</v>
      </c>
      <c r="P390" s="245">
        <v>3.5000000000000001E-3</v>
      </c>
      <c r="Q390" s="245">
        <f>ROUND(E390*P390,2)</f>
        <v>0.03</v>
      </c>
      <c r="R390" s="247" t="s">
        <v>494</v>
      </c>
      <c r="S390" s="247" t="s">
        <v>128</v>
      </c>
      <c r="T390" s="248" t="s">
        <v>129</v>
      </c>
      <c r="U390" s="222">
        <v>0.28000000000000003</v>
      </c>
      <c r="V390" s="222">
        <f>ROUND(E390*U390,2)</f>
        <v>2.66</v>
      </c>
      <c r="W390" s="222"/>
      <c r="X390" s="222" t="s">
        <v>130</v>
      </c>
      <c r="Y390" s="222" t="s">
        <v>131</v>
      </c>
      <c r="Z390" s="212"/>
      <c r="AA390" s="212"/>
      <c r="AB390" s="212"/>
      <c r="AC390" s="212"/>
      <c r="AD390" s="212"/>
      <c r="AE390" s="212"/>
      <c r="AF390" s="212"/>
      <c r="AG390" s="212" t="s">
        <v>132</v>
      </c>
      <c r="AH390" s="212"/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2" x14ac:dyDescent="0.2">
      <c r="A391" s="219"/>
      <c r="B391" s="220"/>
      <c r="C391" s="263" t="s">
        <v>135</v>
      </c>
      <c r="D391" s="223"/>
      <c r="E391" s="224"/>
      <c r="F391" s="222"/>
      <c r="G391" s="222"/>
      <c r="H391" s="222"/>
      <c r="I391" s="222"/>
      <c r="J391" s="222"/>
      <c r="K391" s="222"/>
      <c r="L391" s="222"/>
      <c r="M391" s="222"/>
      <c r="N391" s="221"/>
      <c r="O391" s="221"/>
      <c r="P391" s="221"/>
      <c r="Q391" s="221"/>
      <c r="R391" s="222"/>
      <c r="S391" s="222"/>
      <c r="T391" s="222"/>
      <c r="U391" s="222"/>
      <c r="V391" s="222"/>
      <c r="W391" s="222"/>
      <c r="X391" s="222"/>
      <c r="Y391" s="222"/>
      <c r="Z391" s="212"/>
      <c r="AA391" s="212"/>
      <c r="AB391" s="212"/>
      <c r="AC391" s="212"/>
      <c r="AD391" s="212"/>
      <c r="AE391" s="212"/>
      <c r="AF391" s="212"/>
      <c r="AG391" s="212" t="s">
        <v>136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outlineLevel="3" x14ac:dyDescent="0.2">
      <c r="A392" s="219"/>
      <c r="B392" s="220"/>
      <c r="C392" s="263" t="s">
        <v>495</v>
      </c>
      <c r="D392" s="223"/>
      <c r="E392" s="224">
        <v>8.5</v>
      </c>
      <c r="F392" s="222"/>
      <c r="G392" s="222"/>
      <c r="H392" s="222"/>
      <c r="I392" s="222"/>
      <c r="J392" s="222"/>
      <c r="K392" s="222"/>
      <c r="L392" s="222"/>
      <c r="M392" s="222"/>
      <c r="N392" s="221"/>
      <c r="O392" s="221"/>
      <c r="P392" s="221"/>
      <c r="Q392" s="221"/>
      <c r="R392" s="222"/>
      <c r="S392" s="222"/>
      <c r="T392" s="222"/>
      <c r="U392" s="222"/>
      <c r="V392" s="222"/>
      <c r="W392" s="222"/>
      <c r="X392" s="222"/>
      <c r="Y392" s="222"/>
      <c r="Z392" s="212"/>
      <c r="AA392" s="212"/>
      <c r="AB392" s="212"/>
      <c r="AC392" s="212"/>
      <c r="AD392" s="212"/>
      <c r="AE392" s="212"/>
      <c r="AF392" s="212"/>
      <c r="AG392" s="212" t="s">
        <v>136</v>
      </c>
      <c r="AH392" s="212">
        <v>0</v>
      </c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3" x14ac:dyDescent="0.2">
      <c r="A393" s="219"/>
      <c r="B393" s="220"/>
      <c r="C393" s="263" t="s">
        <v>496</v>
      </c>
      <c r="D393" s="223"/>
      <c r="E393" s="224">
        <v>1</v>
      </c>
      <c r="F393" s="222"/>
      <c r="G393" s="222"/>
      <c r="H393" s="222"/>
      <c r="I393" s="222"/>
      <c r="J393" s="222"/>
      <c r="K393" s="222"/>
      <c r="L393" s="222"/>
      <c r="M393" s="222"/>
      <c r="N393" s="221"/>
      <c r="O393" s="221"/>
      <c r="P393" s="221"/>
      <c r="Q393" s="221"/>
      <c r="R393" s="222"/>
      <c r="S393" s="222"/>
      <c r="T393" s="222"/>
      <c r="U393" s="222"/>
      <c r="V393" s="222"/>
      <c r="W393" s="222"/>
      <c r="X393" s="222"/>
      <c r="Y393" s="222"/>
      <c r="Z393" s="212"/>
      <c r="AA393" s="212"/>
      <c r="AB393" s="212"/>
      <c r="AC393" s="212"/>
      <c r="AD393" s="212"/>
      <c r="AE393" s="212"/>
      <c r="AF393" s="212"/>
      <c r="AG393" s="212" t="s">
        <v>136</v>
      </c>
      <c r="AH393" s="212">
        <v>0</v>
      </c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ht="22.5" outlineLevel="1" x14ac:dyDescent="0.2">
      <c r="A394" s="242">
        <v>73</v>
      </c>
      <c r="B394" s="243" t="s">
        <v>497</v>
      </c>
      <c r="C394" s="261" t="s">
        <v>498</v>
      </c>
      <c r="D394" s="244" t="s">
        <v>186</v>
      </c>
      <c r="E394" s="245">
        <v>50.7</v>
      </c>
      <c r="F394" s="246"/>
      <c r="G394" s="247">
        <f>ROUND(E394*F394,2)</f>
        <v>0</v>
      </c>
      <c r="H394" s="246"/>
      <c r="I394" s="247">
        <f>ROUND(E394*H394,2)</f>
        <v>0</v>
      </c>
      <c r="J394" s="246"/>
      <c r="K394" s="247">
        <f>ROUND(E394*J394,2)</f>
        <v>0</v>
      </c>
      <c r="L394" s="247">
        <v>21</v>
      </c>
      <c r="M394" s="247">
        <f>G394*(1+L394/100)</f>
        <v>0</v>
      </c>
      <c r="N394" s="245">
        <v>0</v>
      </c>
      <c r="O394" s="245">
        <f>ROUND(E394*N394,2)</f>
        <v>0</v>
      </c>
      <c r="P394" s="245">
        <v>3.5000000000000001E-3</v>
      </c>
      <c r="Q394" s="245">
        <f>ROUND(E394*P394,2)</f>
        <v>0.18</v>
      </c>
      <c r="R394" s="247" t="s">
        <v>494</v>
      </c>
      <c r="S394" s="247" t="s">
        <v>128</v>
      </c>
      <c r="T394" s="248" t="s">
        <v>129</v>
      </c>
      <c r="U394" s="222">
        <v>0.27</v>
      </c>
      <c r="V394" s="222">
        <f>ROUND(E394*U394,2)</f>
        <v>13.69</v>
      </c>
      <c r="W394" s="222"/>
      <c r="X394" s="222" t="s">
        <v>130</v>
      </c>
      <c r="Y394" s="222" t="s">
        <v>131</v>
      </c>
      <c r="Z394" s="212"/>
      <c r="AA394" s="212"/>
      <c r="AB394" s="212"/>
      <c r="AC394" s="212"/>
      <c r="AD394" s="212"/>
      <c r="AE394" s="212"/>
      <c r="AF394" s="212"/>
      <c r="AG394" s="212" t="s">
        <v>132</v>
      </c>
      <c r="AH394" s="212"/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outlineLevel="2" x14ac:dyDescent="0.2">
      <c r="A395" s="219"/>
      <c r="B395" s="220"/>
      <c r="C395" s="263" t="s">
        <v>135</v>
      </c>
      <c r="D395" s="223"/>
      <c r="E395" s="224"/>
      <c r="F395" s="222"/>
      <c r="G395" s="222"/>
      <c r="H395" s="222"/>
      <c r="I395" s="222"/>
      <c r="J395" s="222"/>
      <c r="K395" s="222"/>
      <c r="L395" s="222"/>
      <c r="M395" s="222"/>
      <c r="N395" s="221"/>
      <c r="O395" s="221"/>
      <c r="P395" s="221"/>
      <c r="Q395" s="221"/>
      <c r="R395" s="222"/>
      <c r="S395" s="222"/>
      <c r="T395" s="222"/>
      <c r="U395" s="222"/>
      <c r="V395" s="222"/>
      <c r="W395" s="222"/>
      <c r="X395" s="222"/>
      <c r="Y395" s="222"/>
      <c r="Z395" s="212"/>
      <c r="AA395" s="212"/>
      <c r="AB395" s="212"/>
      <c r="AC395" s="212"/>
      <c r="AD395" s="212"/>
      <c r="AE395" s="212"/>
      <c r="AF395" s="212"/>
      <c r="AG395" s="212" t="s">
        <v>136</v>
      </c>
      <c r="AH395" s="212">
        <v>0</v>
      </c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outlineLevel="3" x14ac:dyDescent="0.2">
      <c r="A396" s="219"/>
      <c r="B396" s="220"/>
      <c r="C396" s="263" t="s">
        <v>499</v>
      </c>
      <c r="D396" s="223"/>
      <c r="E396" s="224">
        <v>19</v>
      </c>
      <c r="F396" s="222"/>
      <c r="G396" s="222"/>
      <c r="H396" s="222"/>
      <c r="I396" s="222"/>
      <c r="J396" s="222"/>
      <c r="K396" s="222"/>
      <c r="L396" s="222"/>
      <c r="M396" s="222"/>
      <c r="N396" s="221"/>
      <c r="O396" s="221"/>
      <c r="P396" s="221"/>
      <c r="Q396" s="221"/>
      <c r="R396" s="222"/>
      <c r="S396" s="222"/>
      <c r="T396" s="222"/>
      <c r="U396" s="222"/>
      <c r="V396" s="222"/>
      <c r="W396" s="222"/>
      <c r="X396" s="222"/>
      <c r="Y396" s="222"/>
      <c r="Z396" s="212"/>
      <c r="AA396" s="212"/>
      <c r="AB396" s="212"/>
      <c r="AC396" s="212"/>
      <c r="AD396" s="212"/>
      <c r="AE396" s="212"/>
      <c r="AF396" s="212"/>
      <c r="AG396" s="212" t="s">
        <v>136</v>
      </c>
      <c r="AH396" s="212">
        <v>0</v>
      </c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3" x14ac:dyDescent="0.2">
      <c r="A397" s="219"/>
      <c r="B397" s="220"/>
      <c r="C397" s="263" t="s">
        <v>500</v>
      </c>
      <c r="D397" s="223"/>
      <c r="E397" s="224">
        <v>17.899999999999999</v>
      </c>
      <c r="F397" s="222"/>
      <c r="G397" s="222"/>
      <c r="H397" s="222"/>
      <c r="I397" s="222"/>
      <c r="J397" s="222"/>
      <c r="K397" s="222"/>
      <c r="L397" s="222"/>
      <c r="M397" s="222"/>
      <c r="N397" s="221"/>
      <c r="O397" s="221"/>
      <c r="P397" s="221"/>
      <c r="Q397" s="221"/>
      <c r="R397" s="222"/>
      <c r="S397" s="222"/>
      <c r="T397" s="222"/>
      <c r="U397" s="222"/>
      <c r="V397" s="222"/>
      <c r="W397" s="222"/>
      <c r="X397" s="222"/>
      <c r="Y397" s="222"/>
      <c r="Z397" s="212"/>
      <c r="AA397" s="212"/>
      <c r="AB397" s="212"/>
      <c r="AC397" s="212"/>
      <c r="AD397" s="212"/>
      <c r="AE397" s="212"/>
      <c r="AF397" s="212"/>
      <c r="AG397" s="212" t="s">
        <v>136</v>
      </c>
      <c r="AH397" s="212">
        <v>0</v>
      </c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outlineLevel="3" x14ac:dyDescent="0.2">
      <c r="A398" s="219"/>
      <c r="B398" s="220"/>
      <c r="C398" s="263" t="s">
        <v>501</v>
      </c>
      <c r="D398" s="223"/>
      <c r="E398" s="224">
        <v>13.8</v>
      </c>
      <c r="F398" s="222"/>
      <c r="G398" s="222"/>
      <c r="H398" s="222"/>
      <c r="I398" s="222"/>
      <c r="J398" s="222"/>
      <c r="K398" s="222"/>
      <c r="L398" s="222"/>
      <c r="M398" s="222"/>
      <c r="N398" s="221"/>
      <c r="O398" s="221"/>
      <c r="P398" s="221"/>
      <c r="Q398" s="221"/>
      <c r="R398" s="222"/>
      <c r="S398" s="222"/>
      <c r="T398" s="222"/>
      <c r="U398" s="222"/>
      <c r="V398" s="222"/>
      <c r="W398" s="222"/>
      <c r="X398" s="222"/>
      <c r="Y398" s="222"/>
      <c r="Z398" s="212"/>
      <c r="AA398" s="212"/>
      <c r="AB398" s="212"/>
      <c r="AC398" s="212"/>
      <c r="AD398" s="212"/>
      <c r="AE398" s="212"/>
      <c r="AF398" s="212"/>
      <c r="AG398" s="212" t="s">
        <v>136</v>
      </c>
      <c r="AH398" s="212">
        <v>0</v>
      </c>
      <c r="AI398" s="212"/>
      <c r="AJ398" s="212"/>
      <c r="AK398" s="212"/>
      <c r="AL398" s="212"/>
      <c r="AM398" s="212"/>
      <c r="AN398" s="212"/>
      <c r="AO398" s="212"/>
      <c r="AP398" s="212"/>
      <c r="AQ398" s="212"/>
      <c r="AR398" s="212"/>
      <c r="AS398" s="212"/>
      <c r="AT398" s="212"/>
      <c r="AU398" s="212"/>
      <c r="AV398" s="212"/>
      <c r="AW398" s="212"/>
      <c r="AX398" s="212"/>
      <c r="AY398" s="212"/>
      <c r="AZ398" s="212"/>
      <c r="BA398" s="212"/>
      <c r="BB398" s="212"/>
      <c r="BC398" s="212"/>
      <c r="BD398" s="212"/>
      <c r="BE398" s="212"/>
      <c r="BF398" s="212"/>
      <c r="BG398" s="212"/>
      <c r="BH398" s="212"/>
    </row>
    <row r="399" spans="1:60" ht="22.5" outlineLevel="1" x14ac:dyDescent="0.2">
      <c r="A399" s="242">
        <v>74</v>
      </c>
      <c r="B399" s="243" t="s">
        <v>502</v>
      </c>
      <c r="C399" s="261" t="s">
        <v>503</v>
      </c>
      <c r="D399" s="244" t="s">
        <v>186</v>
      </c>
      <c r="E399" s="245">
        <v>52.9</v>
      </c>
      <c r="F399" s="246"/>
      <c r="G399" s="247">
        <f>ROUND(E399*F399,2)</f>
        <v>0</v>
      </c>
      <c r="H399" s="246"/>
      <c r="I399" s="247">
        <f>ROUND(E399*H399,2)</f>
        <v>0</v>
      </c>
      <c r="J399" s="246"/>
      <c r="K399" s="247">
        <f>ROUND(E399*J399,2)</f>
        <v>0</v>
      </c>
      <c r="L399" s="247">
        <v>21</v>
      </c>
      <c r="M399" s="247">
        <f>G399*(1+L399/100)</f>
        <v>0</v>
      </c>
      <c r="N399" s="245">
        <v>0</v>
      </c>
      <c r="O399" s="245">
        <f>ROUND(E399*N399,2)</f>
        <v>0</v>
      </c>
      <c r="P399" s="245">
        <v>3.5000000000000001E-3</v>
      </c>
      <c r="Q399" s="245">
        <f>ROUND(E399*P399,2)</f>
        <v>0.19</v>
      </c>
      <c r="R399" s="247" t="s">
        <v>494</v>
      </c>
      <c r="S399" s="247" t="s">
        <v>128</v>
      </c>
      <c r="T399" s="248" t="s">
        <v>129</v>
      </c>
      <c r="U399" s="222">
        <v>0.26</v>
      </c>
      <c r="V399" s="222">
        <f>ROUND(E399*U399,2)</f>
        <v>13.75</v>
      </c>
      <c r="W399" s="222"/>
      <c r="X399" s="222" t="s">
        <v>130</v>
      </c>
      <c r="Y399" s="222" t="s">
        <v>131</v>
      </c>
      <c r="Z399" s="212"/>
      <c r="AA399" s="212"/>
      <c r="AB399" s="212"/>
      <c r="AC399" s="212"/>
      <c r="AD399" s="212"/>
      <c r="AE399" s="212"/>
      <c r="AF399" s="212"/>
      <c r="AG399" s="212" t="s">
        <v>132</v>
      </c>
      <c r="AH399" s="212"/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outlineLevel="2" x14ac:dyDescent="0.2">
      <c r="A400" s="219"/>
      <c r="B400" s="220"/>
      <c r="C400" s="263" t="s">
        <v>135</v>
      </c>
      <c r="D400" s="223"/>
      <c r="E400" s="224"/>
      <c r="F400" s="222"/>
      <c r="G400" s="222"/>
      <c r="H400" s="222"/>
      <c r="I400" s="222"/>
      <c r="J400" s="222"/>
      <c r="K400" s="222"/>
      <c r="L400" s="222"/>
      <c r="M400" s="222"/>
      <c r="N400" s="221"/>
      <c r="O400" s="221"/>
      <c r="P400" s="221"/>
      <c r="Q400" s="221"/>
      <c r="R400" s="222"/>
      <c r="S400" s="222"/>
      <c r="T400" s="222"/>
      <c r="U400" s="222"/>
      <c r="V400" s="222"/>
      <c r="W400" s="222"/>
      <c r="X400" s="222"/>
      <c r="Y400" s="222"/>
      <c r="Z400" s="212"/>
      <c r="AA400" s="212"/>
      <c r="AB400" s="212"/>
      <c r="AC400" s="212"/>
      <c r="AD400" s="212"/>
      <c r="AE400" s="212"/>
      <c r="AF400" s="212"/>
      <c r="AG400" s="212" t="s">
        <v>136</v>
      </c>
      <c r="AH400" s="212">
        <v>0</v>
      </c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outlineLevel="3" x14ac:dyDescent="0.2">
      <c r="A401" s="219"/>
      <c r="B401" s="220"/>
      <c r="C401" s="263" t="s">
        <v>504</v>
      </c>
      <c r="D401" s="223"/>
      <c r="E401" s="224">
        <v>52.9</v>
      </c>
      <c r="F401" s="222"/>
      <c r="G401" s="222"/>
      <c r="H401" s="222"/>
      <c r="I401" s="222"/>
      <c r="J401" s="222"/>
      <c r="K401" s="222"/>
      <c r="L401" s="222"/>
      <c r="M401" s="222"/>
      <c r="N401" s="221"/>
      <c r="O401" s="221"/>
      <c r="P401" s="221"/>
      <c r="Q401" s="221"/>
      <c r="R401" s="222"/>
      <c r="S401" s="222"/>
      <c r="T401" s="222"/>
      <c r="U401" s="222"/>
      <c r="V401" s="222"/>
      <c r="W401" s="222"/>
      <c r="X401" s="222"/>
      <c r="Y401" s="222"/>
      <c r="Z401" s="212"/>
      <c r="AA401" s="212"/>
      <c r="AB401" s="212"/>
      <c r="AC401" s="212"/>
      <c r="AD401" s="212"/>
      <c r="AE401" s="212"/>
      <c r="AF401" s="212"/>
      <c r="AG401" s="212" t="s">
        <v>136</v>
      </c>
      <c r="AH401" s="212">
        <v>0</v>
      </c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outlineLevel="1" x14ac:dyDescent="0.2">
      <c r="A402" s="242">
        <v>75</v>
      </c>
      <c r="B402" s="243" t="s">
        <v>505</v>
      </c>
      <c r="C402" s="261" t="s">
        <v>506</v>
      </c>
      <c r="D402" s="244" t="s">
        <v>186</v>
      </c>
      <c r="E402" s="245">
        <v>226.2</v>
      </c>
      <c r="F402" s="246"/>
      <c r="G402" s="247">
        <f>ROUND(E402*F402,2)</f>
        <v>0</v>
      </c>
      <c r="H402" s="246"/>
      <c r="I402" s="247">
        <f>ROUND(E402*H402,2)</f>
        <v>0</v>
      </c>
      <c r="J402" s="246"/>
      <c r="K402" s="247">
        <f>ROUND(E402*J402,2)</f>
        <v>0</v>
      </c>
      <c r="L402" s="247">
        <v>21</v>
      </c>
      <c r="M402" s="247">
        <f>G402*(1+L402/100)</f>
        <v>0</v>
      </c>
      <c r="N402" s="245">
        <v>0</v>
      </c>
      <c r="O402" s="245">
        <f>ROUND(E402*N402,2)</f>
        <v>0</v>
      </c>
      <c r="P402" s="245">
        <v>3.5000000000000001E-3</v>
      </c>
      <c r="Q402" s="245">
        <f>ROUND(E402*P402,2)</f>
        <v>0.79</v>
      </c>
      <c r="R402" s="247"/>
      <c r="S402" s="247" t="s">
        <v>152</v>
      </c>
      <c r="T402" s="248" t="s">
        <v>153</v>
      </c>
      <c r="U402" s="222">
        <v>0</v>
      </c>
      <c r="V402" s="222">
        <f>ROUND(E402*U402,2)</f>
        <v>0</v>
      </c>
      <c r="W402" s="222"/>
      <c r="X402" s="222" t="s">
        <v>130</v>
      </c>
      <c r="Y402" s="222" t="s">
        <v>131</v>
      </c>
      <c r="Z402" s="212"/>
      <c r="AA402" s="212"/>
      <c r="AB402" s="212"/>
      <c r="AC402" s="212"/>
      <c r="AD402" s="212"/>
      <c r="AE402" s="212"/>
      <c r="AF402" s="212"/>
      <c r="AG402" s="212" t="s">
        <v>132</v>
      </c>
      <c r="AH402" s="212"/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outlineLevel="2" x14ac:dyDescent="0.2">
      <c r="A403" s="219"/>
      <c r="B403" s="220"/>
      <c r="C403" s="263" t="s">
        <v>507</v>
      </c>
      <c r="D403" s="223"/>
      <c r="E403" s="224">
        <v>19</v>
      </c>
      <c r="F403" s="222"/>
      <c r="G403" s="222"/>
      <c r="H403" s="222"/>
      <c r="I403" s="222"/>
      <c r="J403" s="222"/>
      <c r="K403" s="222"/>
      <c r="L403" s="222"/>
      <c r="M403" s="222"/>
      <c r="N403" s="221"/>
      <c r="O403" s="221"/>
      <c r="P403" s="221"/>
      <c r="Q403" s="221"/>
      <c r="R403" s="222"/>
      <c r="S403" s="222"/>
      <c r="T403" s="222"/>
      <c r="U403" s="222"/>
      <c r="V403" s="222"/>
      <c r="W403" s="222"/>
      <c r="X403" s="222"/>
      <c r="Y403" s="222"/>
      <c r="Z403" s="212"/>
      <c r="AA403" s="212"/>
      <c r="AB403" s="212"/>
      <c r="AC403" s="212"/>
      <c r="AD403" s="212"/>
      <c r="AE403" s="212"/>
      <c r="AF403" s="212"/>
      <c r="AG403" s="212" t="s">
        <v>136</v>
      </c>
      <c r="AH403" s="212">
        <v>5</v>
      </c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outlineLevel="3" x14ac:dyDescent="0.2">
      <c r="A404" s="219"/>
      <c r="B404" s="220"/>
      <c r="C404" s="263" t="s">
        <v>508</v>
      </c>
      <c r="D404" s="223"/>
      <c r="E404" s="224">
        <v>101.4</v>
      </c>
      <c r="F404" s="222"/>
      <c r="G404" s="222"/>
      <c r="H404" s="222"/>
      <c r="I404" s="222"/>
      <c r="J404" s="222"/>
      <c r="K404" s="222"/>
      <c r="L404" s="222"/>
      <c r="M404" s="222"/>
      <c r="N404" s="221"/>
      <c r="O404" s="221"/>
      <c r="P404" s="221"/>
      <c r="Q404" s="221"/>
      <c r="R404" s="222"/>
      <c r="S404" s="222"/>
      <c r="T404" s="222"/>
      <c r="U404" s="222"/>
      <c r="V404" s="222"/>
      <c r="W404" s="222"/>
      <c r="X404" s="222"/>
      <c r="Y404" s="222"/>
      <c r="Z404" s="212"/>
      <c r="AA404" s="212"/>
      <c r="AB404" s="212"/>
      <c r="AC404" s="212"/>
      <c r="AD404" s="212"/>
      <c r="AE404" s="212"/>
      <c r="AF404" s="212"/>
      <c r="AG404" s="212" t="s">
        <v>136</v>
      </c>
      <c r="AH404" s="212">
        <v>5</v>
      </c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outlineLevel="3" x14ac:dyDescent="0.2">
      <c r="A405" s="219"/>
      <c r="B405" s="220"/>
      <c r="C405" s="263" t="s">
        <v>509</v>
      </c>
      <c r="D405" s="223"/>
      <c r="E405" s="224">
        <v>105.8</v>
      </c>
      <c r="F405" s="222"/>
      <c r="G405" s="222"/>
      <c r="H405" s="222"/>
      <c r="I405" s="222"/>
      <c r="J405" s="222"/>
      <c r="K405" s="222"/>
      <c r="L405" s="222"/>
      <c r="M405" s="222"/>
      <c r="N405" s="221"/>
      <c r="O405" s="221"/>
      <c r="P405" s="221"/>
      <c r="Q405" s="221"/>
      <c r="R405" s="222"/>
      <c r="S405" s="222"/>
      <c r="T405" s="222"/>
      <c r="U405" s="222"/>
      <c r="V405" s="222"/>
      <c r="W405" s="222"/>
      <c r="X405" s="222"/>
      <c r="Y405" s="222"/>
      <c r="Z405" s="212"/>
      <c r="AA405" s="212"/>
      <c r="AB405" s="212"/>
      <c r="AC405" s="212"/>
      <c r="AD405" s="212"/>
      <c r="AE405" s="212"/>
      <c r="AF405" s="212"/>
      <c r="AG405" s="212" t="s">
        <v>136</v>
      </c>
      <c r="AH405" s="212">
        <v>5</v>
      </c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x14ac:dyDescent="0.2">
      <c r="A406" s="235" t="s">
        <v>122</v>
      </c>
      <c r="B406" s="236" t="s">
        <v>90</v>
      </c>
      <c r="C406" s="260" t="s">
        <v>91</v>
      </c>
      <c r="D406" s="237"/>
      <c r="E406" s="238"/>
      <c r="F406" s="239"/>
      <c r="G406" s="239">
        <f>SUMIF(AG407:AG513,"&lt;&gt;NOR",G407:G513)</f>
        <v>0</v>
      </c>
      <c r="H406" s="239"/>
      <c r="I406" s="239">
        <f>SUM(I407:I513)</f>
        <v>0</v>
      </c>
      <c r="J406" s="239"/>
      <c r="K406" s="239">
        <f>SUM(K407:K513)</f>
        <v>0</v>
      </c>
      <c r="L406" s="239"/>
      <c r="M406" s="239">
        <f>SUM(M407:M513)</f>
        <v>0</v>
      </c>
      <c r="N406" s="238"/>
      <c r="O406" s="238">
        <f>SUM(O407:O513)</f>
        <v>0</v>
      </c>
      <c r="P406" s="238"/>
      <c r="Q406" s="238">
        <f>SUM(Q407:Q513)</f>
        <v>0</v>
      </c>
      <c r="R406" s="239"/>
      <c r="S406" s="239"/>
      <c r="T406" s="240"/>
      <c r="U406" s="234"/>
      <c r="V406" s="234">
        <f>SUM(V407:V513)</f>
        <v>1540.0599999999997</v>
      </c>
      <c r="W406" s="234"/>
      <c r="X406" s="234"/>
      <c r="Y406" s="234"/>
      <c r="AG406" t="s">
        <v>123</v>
      </c>
    </row>
    <row r="407" spans="1:60" ht="33.75" outlineLevel="1" x14ac:dyDescent="0.2">
      <c r="A407" s="242">
        <v>76</v>
      </c>
      <c r="B407" s="243" t="s">
        <v>510</v>
      </c>
      <c r="C407" s="261" t="s">
        <v>511</v>
      </c>
      <c r="D407" s="244" t="s">
        <v>171</v>
      </c>
      <c r="E407" s="245">
        <v>7.8533999999999997</v>
      </c>
      <c r="F407" s="246"/>
      <c r="G407" s="247">
        <f>ROUND(E407*F407,2)</f>
        <v>0</v>
      </c>
      <c r="H407" s="246"/>
      <c r="I407" s="247">
        <f>ROUND(E407*H407,2)</f>
        <v>0</v>
      </c>
      <c r="J407" s="246"/>
      <c r="K407" s="247">
        <f>ROUND(E407*J407,2)</f>
        <v>0</v>
      </c>
      <c r="L407" s="247">
        <v>21</v>
      </c>
      <c r="M407" s="247">
        <f>G407*(1+L407/100)</f>
        <v>0</v>
      </c>
      <c r="N407" s="245">
        <v>0</v>
      </c>
      <c r="O407" s="245">
        <f>ROUND(E407*N407,2)</f>
        <v>0</v>
      </c>
      <c r="P407" s="245">
        <v>0</v>
      </c>
      <c r="Q407" s="245">
        <f>ROUND(E407*P407,2)</f>
        <v>0</v>
      </c>
      <c r="R407" s="247"/>
      <c r="S407" s="247" t="s">
        <v>152</v>
      </c>
      <c r="T407" s="248" t="s">
        <v>153</v>
      </c>
      <c r="U407" s="222">
        <v>0</v>
      </c>
      <c r="V407" s="222">
        <f>ROUND(E407*U407,2)</f>
        <v>0</v>
      </c>
      <c r="W407" s="222"/>
      <c r="X407" s="222" t="s">
        <v>130</v>
      </c>
      <c r="Y407" s="222" t="s">
        <v>131</v>
      </c>
      <c r="Z407" s="212"/>
      <c r="AA407" s="212"/>
      <c r="AB407" s="212"/>
      <c r="AC407" s="212"/>
      <c r="AD407" s="212"/>
      <c r="AE407" s="212"/>
      <c r="AF407" s="212"/>
      <c r="AG407" s="212" t="s">
        <v>132</v>
      </c>
      <c r="AH407" s="212"/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2" x14ac:dyDescent="0.2">
      <c r="A408" s="219"/>
      <c r="B408" s="220"/>
      <c r="C408" s="264" t="s">
        <v>512</v>
      </c>
      <c r="D408" s="251"/>
      <c r="E408" s="251"/>
      <c r="F408" s="251"/>
      <c r="G408" s="251"/>
      <c r="H408" s="222"/>
      <c r="I408" s="222"/>
      <c r="J408" s="222"/>
      <c r="K408" s="222"/>
      <c r="L408" s="222"/>
      <c r="M408" s="222"/>
      <c r="N408" s="221"/>
      <c r="O408" s="221"/>
      <c r="P408" s="221"/>
      <c r="Q408" s="221"/>
      <c r="R408" s="222"/>
      <c r="S408" s="222"/>
      <c r="T408" s="222"/>
      <c r="U408" s="222"/>
      <c r="V408" s="222"/>
      <c r="W408" s="222"/>
      <c r="X408" s="222"/>
      <c r="Y408" s="222"/>
      <c r="Z408" s="212"/>
      <c r="AA408" s="212"/>
      <c r="AB408" s="212"/>
      <c r="AC408" s="212"/>
      <c r="AD408" s="212"/>
      <c r="AE408" s="212"/>
      <c r="AF408" s="212"/>
      <c r="AG408" s="212" t="s">
        <v>155</v>
      </c>
      <c r="AH408" s="212"/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ht="22.5" outlineLevel="2" x14ac:dyDescent="0.2">
      <c r="A409" s="219"/>
      <c r="B409" s="220"/>
      <c r="C409" s="263" t="s">
        <v>513</v>
      </c>
      <c r="D409" s="223"/>
      <c r="E409" s="224">
        <v>7.8533999999999997</v>
      </c>
      <c r="F409" s="222"/>
      <c r="G409" s="222"/>
      <c r="H409" s="222"/>
      <c r="I409" s="222"/>
      <c r="J409" s="222"/>
      <c r="K409" s="222"/>
      <c r="L409" s="222"/>
      <c r="M409" s="222"/>
      <c r="N409" s="221"/>
      <c r="O409" s="221"/>
      <c r="P409" s="221"/>
      <c r="Q409" s="221"/>
      <c r="R409" s="222"/>
      <c r="S409" s="222"/>
      <c r="T409" s="222"/>
      <c r="U409" s="222"/>
      <c r="V409" s="222"/>
      <c r="W409" s="222"/>
      <c r="X409" s="222"/>
      <c r="Y409" s="222"/>
      <c r="Z409" s="212"/>
      <c r="AA409" s="212"/>
      <c r="AB409" s="212"/>
      <c r="AC409" s="212"/>
      <c r="AD409" s="212"/>
      <c r="AE409" s="212"/>
      <c r="AF409" s="212"/>
      <c r="AG409" s="212" t="s">
        <v>136</v>
      </c>
      <c r="AH409" s="212">
        <v>0</v>
      </c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ht="33.75" outlineLevel="1" x14ac:dyDescent="0.2">
      <c r="A410" s="242">
        <v>77</v>
      </c>
      <c r="B410" s="243" t="s">
        <v>514</v>
      </c>
      <c r="C410" s="261" t="s">
        <v>515</v>
      </c>
      <c r="D410" s="244" t="s">
        <v>171</v>
      </c>
      <c r="E410" s="245">
        <v>15.2456</v>
      </c>
      <c r="F410" s="246"/>
      <c r="G410" s="247">
        <f>ROUND(E410*F410,2)</f>
        <v>0</v>
      </c>
      <c r="H410" s="246"/>
      <c r="I410" s="247">
        <f>ROUND(E410*H410,2)</f>
        <v>0</v>
      </c>
      <c r="J410" s="246"/>
      <c r="K410" s="247">
        <f>ROUND(E410*J410,2)</f>
        <v>0</v>
      </c>
      <c r="L410" s="247">
        <v>21</v>
      </c>
      <c r="M410" s="247">
        <f>G410*(1+L410/100)</f>
        <v>0</v>
      </c>
      <c r="N410" s="245">
        <v>0</v>
      </c>
      <c r="O410" s="245">
        <f>ROUND(E410*N410,2)</f>
        <v>0</v>
      </c>
      <c r="P410" s="245">
        <v>0</v>
      </c>
      <c r="Q410" s="245">
        <f>ROUND(E410*P410,2)</f>
        <v>0</v>
      </c>
      <c r="R410" s="247"/>
      <c r="S410" s="247" t="s">
        <v>152</v>
      </c>
      <c r="T410" s="248" t="s">
        <v>153</v>
      </c>
      <c r="U410" s="222">
        <v>0</v>
      </c>
      <c r="V410" s="222">
        <f>ROUND(E410*U410,2)</f>
        <v>0</v>
      </c>
      <c r="W410" s="222"/>
      <c r="X410" s="222" t="s">
        <v>130</v>
      </c>
      <c r="Y410" s="222" t="s">
        <v>131</v>
      </c>
      <c r="Z410" s="212"/>
      <c r="AA410" s="212"/>
      <c r="AB410" s="212"/>
      <c r="AC410" s="212"/>
      <c r="AD410" s="212"/>
      <c r="AE410" s="212"/>
      <c r="AF410" s="212"/>
      <c r="AG410" s="212" t="s">
        <v>132</v>
      </c>
      <c r="AH410" s="212"/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2" x14ac:dyDescent="0.2">
      <c r="A411" s="219"/>
      <c r="B411" s="220"/>
      <c r="C411" s="263" t="s">
        <v>516</v>
      </c>
      <c r="D411" s="223"/>
      <c r="E411" s="224">
        <v>4.4366000000000003</v>
      </c>
      <c r="F411" s="222"/>
      <c r="G411" s="222"/>
      <c r="H411" s="222"/>
      <c r="I411" s="222"/>
      <c r="J411" s="222"/>
      <c r="K411" s="222"/>
      <c r="L411" s="222"/>
      <c r="M411" s="222"/>
      <c r="N411" s="221"/>
      <c r="O411" s="221"/>
      <c r="P411" s="221"/>
      <c r="Q411" s="221"/>
      <c r="R411" s="222"/>
      <c r="S411" s="222"/>
      <c r="T411" s="222"/>
      <c r="U411" s="222"/>
      <c r="V411" s="222"/>
      <c r="W411" s="222"/>
      <c r="X411" s="222"/>
      <c r="Y411" s="222"/>
      <c r="Z411" s="212"/>
      <c r="AA411" s="212"/>
      <c r="AB411" s="212"/>
      <c r="AC411" s="212"/>
      <c r="AD411" s="212"/>
      <c r="AE411" s="212"/>
      <c r="AF411" s="212"/>
      <c r="AG411" s="212" t="s">
        <v>136</v>
      </c>
      <c r="AH411" s="212">
        <v>7</v>
      </c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3" x14ac:dyDescent="0.2">
      <c r="A412" s="219"/>
      <c r="B412" s="220"/>
      <c r="C412" s="263" t="s">
        <v>517</v>
      </c>
      <c r="D412" s="223"/>
      <c r="E412" s="224">
        <v>1.2624</v>
      </c>
      <c r="F412" s="222"/>
      <c r="G412" s="222"/>
      <c r="H412" s="222"/>
      <c r="I412" s="222"/>
      <c r="J412" s="222"/>
      <c r="K412" s="222"/>
      <c r="L412" s="222"/>
      <c r="M412" s="222"/>
      <c r="N412" s="221"/>
      <c r="O412" s="221"/>
      <c r="P412" s="221"/>
      <c r="Q412" s="221"/>
      <c r="R412" s="222"/>
      <c r="S412" s="222"/>
      <c r="T412" s="222"/>
      <c r="U412" s="222"/>
      <c r="V412" s="222"/>
      <c r="W412" s="222"/>
      <c r="X412" s="222"/>
      <c r="Y412" s="222"/>
      <c r="Z412" s="212"/>
      <c r="AA412" s="212"/>
      <c r="AB412" s="212"/>
      <c r="AC412" s="212"/>
      <c r="AD412" s="212"/>
      <c r="AE412" s="212"/>
      <c r="AF412" s="212"/>
      <c r="AG412" s="212" t="s">
        <v>136</v>
      </c>
      <c r="AH412" s="212">
        <v>7</v>
      </c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outlineLevel="3" x14ac:dyDescent="0.2">
      <c r="A413" s="219"/>
      <c r="B413" s="220"/>
      <c r="C413" s="263" t="s">
        <v>518</v>
      </c>
      <c r="D413" s="223"/>
      <c r="E413" s="224">
        <v>2.4384000000000001</v>
      </c>
      <c r="F413" s="222"/>
      <c r="G413" s="222"/>
      <c r="H413" s="222"/>
      <c r="I413" s="222"/>
      <c r="J413" s="222"/>
      <c r="K413" s="222"/>
      <c r="L413" s="222"/>
      <c r="M413" s="222"/>
      <c r="N413" s="221"/>
      <c r="O413" s="221"/>
      <c r="P413" s="221"/>
      <c r="Q413" s="221"/>
      <c r="R413" s="222"/>
      <c r="S413" s="222"/>
      <c r="T413" s="222"/>
      <c r="U413" s="222"/>
      <c r="V413" s="222"/>
      <c r="W413" s="222"/>
      <c r="X413" s="222"/>
      <c r="Y413" s="222"/>
      <c r="Z413" s="212"/>
      <c r="AA413" s="212"/>
      <c r="AB413" s="212"/>
      <c r="AC413" s="212"/>
      <c r="AD413" s="212"/>
      <c r="AE413" s="212"/>
      <c r="AF413" s="212"/>
      <c r="AG413" s="212" t="s">
        <v>136</v>
      </c>
      <c r="AH413" s="212">
        <v>7</v>
      </c>
      <c r="AI413" s="212"/>
      <c r="AJ413" s="212"/>
      <c r="AK413" s="212"/>
      <c r="AL413" s="212"/>
      <c r="AM413" s="212"/>
      <c r="AN413" s="212"/>
      <c r="AO413" s="212"/>
      <c r="AP413" s="212"/>
      <c r="AQ413" s="212"/>
      <c r="AR413" s="212"/>
      <c r="AS413" s="212"/>
      <c r="AT413" s="212"/>
      <c r="AU413" s="212"/>
      <c r="AV413" s="212"/>
      <c r="AW413" s="212"/>
      <c r="AX413" s="212"/>
      <c r="AY413" s="212"/>
      <c r="AZ413" s="212"/>
      <c r="BA413" s="212"/>
      <c r="BB413" s="212"/>
      <c r="BC413" s="212"/>
      <c r="BD413" s="212"/>
      <c r="BE413" s="212"/>
      <c r="BF413" s="212"/>
      <c r="BG413" s="212"/>
      <c r="BH413" s="212"/>
    </row>
    <row r="414" spans="1:60" outlineLevel="3" x14ac:dyDescent="0.2">
      <c r="A414" s="219"/>
      <c r="B414" s="220"/>
      <c r="C414" s="263" t="s">
        <v>519</v>
      </c>
      <c r="D414" s="223"/>
      <c r="E414" s="224">
        <v>7.1082000000000001</v>
      </c>
      <c r="F414" s="222"/>
      <c r="G414" s="222"/>
      <c r="H414" s="222"/>
      <c r="I414" s="222"/>
      <c r="J414" s="222"/>
      <c r="K414" s="222"/>
      <c r="L414" s="222"/>
      <c r="M414" s="222"/>
      <c r="N414" s="221"/>
      <c r="O414" s="221"/>
      <c r="P414" s="221"/>
      <c r="Q414" s="221"/>
      <c r="R414" s="222"/>
      <c r="S414" s="222"/>
      <c r="T414" s="222"/>
      <c r="U414" s="222"/>
      <c r="V414" s="222"/>
      <c r="W414" s="222"/>
      <c r="X414" s="222"/>
      <c r="Y414" s="222"/>
      <c r="Z414" s="212"/>
      <c r="AA414" s="212"/>
      <c r="AB414" s="212"/>
      <c r="AC414" s="212"/>
      <c r="AD414" s="212"/>
      <c r="AE414" s="212"/>
      <c r="AF414" s="212"/>
      <c r="AG414" s="212" t="s">
        <v>136</v>
      </c>
      <c r="AH414" s="212">
        <v>7</v>
      </c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outlineLevel="1" x14ac:dyDescent="0.2">
      <c r="A415" s="242">
        <v>78</v>
      </c>
      <c r="B415" s="243" t="s">
        <v>520</v>
      </c>
      <c r="C415" s="261" t="s">
        <v>521</v>
      </c>
      <c r="D415" s="244" t="s">
        <v>171</v>
      </c>
      <c r="E415" s="245">
        <v>765.53321000000005</v>
      </c>
      <c r="F415" s="246"/>
      <c r="G415" s="247">
        <f>ROUND(E415*F415,2)</f>
        <v>0</v>
      </c>
      <c r="H415" s="246"/>
      <c r="I415" s="247">
        <f>ROUND(E415*H415,2)</f>
        <v>0</v>
      </c>
      <c r="J415" s="246"/>
      <c r="K415" s="247">
        <f>ROUND(E415*J415,2)</f>
        <v>0</v>
      </c>
      <c r="L415" s="247">
        <v>21</v>
      </c>
      <c r="M415" s="247">
        <f>G415*(1+L415/100)</f>
        <v>0</v>
      </c>
      <c r="N415" s="245">
        <v>0</v>
      </c>
      <c r="O415" s="245">
        <f>ROUND(E415*N415,2)</f>
        <v>0</v>
      </c>
      <c r="P415" s="245">
        <v>0</v>
      </c>
      <c r="Q415" s="245">
        <f>ROUND(E415*P415,2)</f>
        <v>0</v>
      </c>
      <c r="R415" s="247" t="s">
        <v>210</v>
      </c>
      <c r="S415" s="247" t="s">
        <v>128</v>
      </c>
      <c r="T415" s="248" t="s">
        <v>129</v>
      </c>
      <c r="U415" s="222">
        <v>0.94</v>
      </c>
      <c r="V415" s="222">
        <f>ROUND(E415*U415,2)</f>
        <v>719.6</v>
      </c>
      <c r="W415" s="222"/>
      <c r="X415" s="222" t="s">
        <v>130</v>
      </c>
      <c r="Y415" s="222" t="s">
        <v>131</v>
      </c>
      <c r="Z415" s="212"/>
      <c r="AA415" s="212"/>
      <c r="AB415" s="212"/>
      <c r="AC415" s="212"/>
      <c r="AD415" s="212"/>
      <c r="AE415" s="212"/>
      <c r="AF415" s="212"/>
      <c r="AG415" s="212" t="s">
        <v>132</v>
      </c>
      <c r="AH415" s="212"/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outlineLevel="2" x14ac:dyDescent="0.2">
      <c r="A416" s="219"/>
      <c r="B416" s="220"/>
      <c r="C416" s="263" t="s">
        <v>522</v>
      </c>
      <c r="D416" s="223"/>
      <c r="E416" s="224">
        <v>2.91</v>
      </c>
      <c r="F416" s="222"/>
      <c r="G416" s="222"/>
      <c r="H416" s="222"/>
      <c r="I416" s="222"/>
      <c r="J416" s="222"/>
      <c r="K416" s="222"/>
      <c r="L416" s="222"/>
      <c r="M416" s="222"/>
      <c r="N416" s="221"/>
      <c r="O416" s="221"/>
      <c r="P416" s="221"/>
      <c r="Q416" s="221"/>
      <c r="R416" s="222"/>
      <c r="S416" s="222"/>
      <c r="T416" s="222"/>
      <c r="U416" s="222"/>
      <c r="V416" s="222"/>
      <c r="W416" s="222"/>
      <c r="X416" s="222"/>
      <c r="Y416" s="222"/>
      <c r="Z416" s="212"/>
      <c r="AA416" s="212"/>
      <c r="AB416" s="212"/>
      <c r="AC416" s="212"/>
      <c r="AD416" s="212"/>
      <c r="AE416" s="212"/>
      <c r="AF416" s="212"/>
      <c r="AG416" s="212" t="s">
        <v>136</v>
      </c>
      <c r="AH416" s="212">
        <v>5</v>
      </c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outlineLevel="3" x14ac:dyDescent="0.2">
      <c r="A417" s="219"/>
      <c r="B417" s="220"/>
      <c r="C417" s="263" t="s">
        <v>523</v>
      </c>
      <c r="D417" s="223"/>
      <c r="E417" s="224">
        <v>6.9595200000000004</v>
      </c>
      <c r="F417" s="222"/>
      <c r="G417" s="222"/>
      <c r="H417" s="222"/>
      <c r="I417" s="222"/>
      <c r="J417" s="222"/>
      <c r="K417" s="222"/>
      <c r="L417" s="222"/>
      <c r="M417" s="222"/>
      <c r="N417" s="221"/>
      <c r="O417" s="221"/>
      <c r="P417" s="221"/>
      <c r="Q417" s="221"/>
      <c r="R417" s="222"/>
      <c r="S417" s="222"/>
      <c r="T417" s="222"/>
      <c r="U417" s="222"/>
      <c r="V417" s="222"/>
      <c r="W417" s="222"/>
      <c r="X417" s="222"/>
      <c r="Y417" s="222"/>
      <c r="Z417" s="212"/>
      <c r="AA417" s="212"/>
      <c r="AB417" s="212"/>
      <c r="AC417" s="212"/>
      <c r="AD417" s="212"/>
      <c r="AE417" s="212"/>
      <c r="AF417" s="212"/>
      <c r="AG417" s="212" t="s">
        <v>136</v>
      </c>
      <c r="AH417" s="212">
        <v>5</v>
      </c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12"/>
      <c r="BB417" s="212"/>
      <c r="BC417" s="212"/>
      <c r="BD417" s="212"/>
      <c r="BE417" s="212"/>
      <c r="BF417" s="212"/>
      <c r="BG417" s="212"/>
      <c r="BH417" s="212"/>
    </row>
    <row r="418" spans="1:60" outlineLevel="3" x14ac:dyDescent="0.2">
      <c r="A418" s="219"/>
      <c r="B418" s="220"/>
      <c r="C418" s="263" t="s">
        <v>524</v>
      </c>
      <c r="D418" s="223"/>
      <c r="E418" s="224">
        <v>1.1875500000000001</v>
      </c>
      <c r="F418" s="222"/>
      <c r="G418" s="222"/>
      <c r="H418" s="222"/>
      <c r="I418" s="222"/>
      <c r="J418" s="222"/>
      <c r="K418" s="222"/>
      <c r="L418" s="222"/>
      <c r="M418" s="222"/>
      <c r="N418" s="221"/>
      <c r="O418" s="221"/>
      <c r="P418" s="221"/>
      <c r="Q418" s="221"/>
      <c r="R418" s="222"/>
      <c r="S418" s="222"/>
      <c r="T418" s="222"/>
      <c r="U418" s="222"/>
      <c r="V418" s="222"/>
      <c r="W418" s="222"/>
      <c r="X418" s="222"/>
      <c r="Y418" s="222"/>
      <c r="Z418" s="212"/>
      <c r="AA418" s="212"/>
      <c r="AB418" s="212"/>
      <c r="AC418" s="212"/>
      <c r="AD418" s="212"/>
      <c r="AE418" s="212"/>
      <c r="AF418" s="212"/>
      <c r="AG418" s="212" t="s">
        <v>136</v>
      </c>
      <c r="AH418" s="212">
        <v>5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outlineLevel="3" x14ac:dyDescent="0.2">
      <c r="A419" s="219"/>
      <c r="B419" s="220"/>
      <c r="C419" s="263" t="s">
        <v>525</v>
      </c>
      <c r="D419" s="223"/>
      <c r="E419" s="224">
        <v>0.14030000000000001</v>
      </c>
      <c r="F419" s="222"/>
      <c r="G419" s="222"/>
      <c r="H419" s="222"/>
      <c r="I419" s="222"/>
      <c r="J419" s="222"/>
      <c r="K419" s="222"/>
      <c r="L419" s="222"/>
      <c r="M419" s="222"/>
      <c r="N419" s="221"/>
      <c r="O419" s="221"/>
      <c r="P419" s="221"/>
      <c r="Q419" s="221"/>
      <c r="R419" s="222"/>
      <c r="S419" s="222"/>
      <c r="T419" s="222"/>
      <c r="U419" s="222"/>
      <c r="V419" s="222"/>
      <c r="W419" s="222"/>
      <c r="X419" s="222"/>
      <c r="Y419" s="222"/>
      <c r="Z419" s="212"/>
      <c r="AA419" s="212"/>
      <c r="AB419" s="212"/>
      <c r="AC419" s="212"/>
      <c r="AD419" s="212"/>
      <c r="AE419" s="212"/>
      <c r="AF419" s="212"/>
      <c r="AG419" s="212" t="s">
        <v>136</v>
      </c>
      <c r="AH419" s="212">
        <v>5</v>
      </c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outlineLevel="3" x14ac:dyDescent="0.2">
      <c r="A420" s="219"/>
      <c r="B420" s="220"/>
      <c r="C420" s="263" t="s">
        <v>526</v>
      </c>
      <c r="D420" s="223"/>
      <c r="E420" s="224">
        <v>0.28215000000000001</v>
      </c>
      <c r="F420" s="222"/>
      <c r="G420" s="222"/>
      <c r="H420" s="222"/>
      <c r="I420" s="222"/>
      <c r="J420" s="222"/>
      <c r="K420" s="222"/>
      <c r="L420" s="222"/>
      <c r="M420" s="222"/>
      <c r="N420" s="221"/>
      <c r="O420" s="221"/>
      <c r="P420" s="221"/>
      <c r="Q420" s="221"/>
      <c r="R420" s="222"/>
      <c r="S420" s="222"/>
      <c r="T420" s="222"/>
      <c r="U420" s="222"/>
      <c r="V420" s="222"/>
      <c r="W420" s="222"/>
      <c r="X420" s="222"/>
      <c r="Y420" s="222"/>
      <c r="Z420" s="212"/>
      <c r="AA420" s="212"/>
      <c r="AB420" s="212"/>
      <c r="AC420" s="212"/>
      <c r="AD420" s="212"/>
      <c r="AE420" s="212"/>
      <c r="AF420" s="212"/>
      <c r="AG420" s="212" t="s">
        <v>136</v>
      </c>
      <c r="AH420" s="212">
        <v>5</v>
      </c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12"/>
      <c r="BB420" s="212"/>
      <c r="BC420" s="212"/>
      <c r="BD420" s="212"/>
      <c r="BE420" s="212"/>
      <c r="BF420" s="212"/>
      <c r="BG420" s="212"/>
      <c r="BH420" s="212"/>
    </row>
    <row r="421" spans="1:60" outlineLevel="3" x14ac:dyDescent="0.2">
      <c r="A421" s="219"/>
      <c r="B421" s="220"/>
      <c r="C421" s="263" t="s">
        <v>527</v>
      </c>
      <c r="D421" s="223"/>
      <c r="E421" s="224">
        <v>449.51551000000001</v>
      </c>
      <c r="F421" s="222"/>
      <c r="G421" s="222"/>
      <c r="H421" s="222"/>
      <c r="I421" s="222"/>
      <c r="J421" s="222"/>
      <c r="K421" s="222"/>
      <c r="L421" s="222"/>
      <c r="M421" s="222"/>
      <c r="N421" s="221"/>
      <c r="O421" s="221"/>
      <c r="P421" s="221"/>
      <c r="Q421" s="221"/>
      <c r="R421" s="222"/>
      <c r="S421" s="222"/>
      <c r="T421" s="222"/>
      <c r="U421" s="222"/>
      <c r="V421" s="222"/>
      <c r="W421" s="222"/>
      <c r="X421" s="222"/>
      <c r="Y421" s="222"/>
      <c r="Z421" s="212"/>
      <c r="AA421" s="212"/>
      <c r="AB421" s="212"/>
      <c r="AC421" s="212"/>
      <c r="AD421" s="212"/>
      <c r="AE421" s="212"/>
      <c r="AF421" s="212"/>
      <c r="AG421" s="212" t="s">
        <v>136</v>
      </c>
      <c r="AH421" s="212">
        <v>5</v>
      </c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outlineLevel="3" x14ac:dyDescent="0.2">
      <c r="A422" s="219"/>
      <c r="B422" s="220"/>
      <c r="C422" s="263" t="s">
        <v>528</v>
      </c>
      <c r="D422" s="223"/>
      <c r="E422" s="224">
        <v>87.281279999999995</v>
      </c>
      <c r="F422" s="222"/>
      <c r="G422" s="222"/>
      <c r="H422" s="222"/>
      <c r="I422" s="222"/>
      <c r="J422" s="222"/>
      <c r="K422" s="222"/>
      <c r="L422" s="222"/>
      <c r="M422" s="222"/>
      <c r="N422" s="221"/>
      <c r="O422" s="221"/>
      <c r="P422" s="221"/>
      <c r="Q422" s="221"/>
      <c r="R422" s="222"/>
      <c r="S422" s="222"/>
      <c r="T422" s="222"/>
      <c r="U422" s="222"/>
      <c r="V422" s="222"/>
      <c r="W422" s="222"/>
      <c r="X422" s="222"/>
      <c r="Y422" s="222"/>
      <c r="Z422" s="212"/>
      <c r="AA422" s="212"/>
      <c r="AB422" s="212"/>
      <c r="AC422" s="212"/>
      <c r="AD422" s="212"/>
      <c r="AE422" s="212"/>
      <c r="AF422" s="212"/>
      <c r="AG422" s="212" t="s">
        <v>136</v>
      </c>
      <c r="AH422" s="212">
        <v>5</v>
      </c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outlineLevel="3" x14ac:dyDescent="0.2">
      <c r="A423" s="219"/>
      <c r="B423" s="220"/>
      <c r="C423" s="263" t="s">
        <v>529</v>
      </c>
      <c r="D423" s="223"/>
      <c r="E423" s="224">
        <v>88.593400000000003</v>
      </c>
      <c r="F423" s="222"/>
      <c r="G423" s="222"/>
      <c r="H423" s="222"/>
      <c r="I423" s="222"/>
      <c r="J423" s="222"/>
      <c r="K423" s="222"/>
      <c r="L423" s="222"/>
      <c r="M423" s="222"/>
      <c r="N423" s="221"/>
      <c r="O423" s="221"/>
      <c r="P423" s="221"/>
      <c r="Q423" s="221"/>
      <c r="R423" s="222"/>
      <c r="S423" s="222"/>
      <c r="T423" s="222"/>
      <c r="U423" s="222"/>
      <c r="V423" s="222"/>
      <c r="W423" s="222"/>
      <c r="X423" s="222"/>
      <c r="Y423" s="222"/>
      <c r="Z423" s="212"/>
      <c r="AA423" s="212"/>
      <c r="AB423" s="212"/>
      <c r="AC423" s="212"/>
      <c r="AD423" s="212"/>
      <c r="AE423" s="212"/>
      <c r="AF423" s="212"/>
      <c r="AG423" s="212" t="s">
        <v>136</v>
      </c>
      <c r="AH423" s="212">
        <v>5</v>
      </c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12"/>
      <c r="BB423" s="212"/>
      <c r="BC423" s="212"/>
      <c r="BD423" s="212"/>
      <c r="BE423" s="212"/>
      <c r="BF423" s="212"/>
      <c r="BG423" s="212"/>
      <c r="BH423" s="212"/>
    </row>
    <row r="424" spans="1:60" outlineLevel="3" x14ac:dyDescent="0.2">
      <c r="A424" s="219"/>
      <c r="B424" s="220"/>
      <c r="C424" s="263" t="s">
        <v>530</v>
      </c>
      <c r="D424" s="223"/>
      <c r="E424" s="224">
        <v>3.4555199999999999</v>
      </c>
      <c r="F424" s="222"/>
      <c r="G424" s="222"/>
      <c r="H424" s="222"/>
      <c r="I424" s="222"/>
      <c r="J424" s="222"/>
      <c r="K424" s="222"/>
      <c r="L424" s="222"/>
      <c r="M424" s="222"/>
      <c r="N424" s="221"/>
      <c r="O424" s="221"/>
      <c r="P424" s="221"/>
      <c r="Q424" s="221"/>
      <c r="R424" s="222"/>
      <c r="S424" s="222"/>
      <c r="T424" s="222"/>
      <c r="U424" s="222"/>
      <c r="V424" s="222"/>
      <c r="W424" s="222"/>
      <c r="X424" s="222"/>
      <c r="Y424" s="222"/>
      <c r="Z424" s="212"/>
      <c r="AA424" s="212"/>
      <c r="AB424" s="212"/>
      <c r="AC424" s="212"/>
      <c r="AD424" s="212"/>
      <c r="AE424" s="212"/>
      <c r="AF424" s="212"/>
      <c r="AG424" s="212" t="s">
        <v>136</v>
      </c>
      <c r="AH424" s="212">
        <v>5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outlineLevel="3" x14ac:dyDescent="0.2">
      <c r="A425" s="219"/>
      <c r="B425" s="220"/>
      <c r="C425" s="263" t="s">
        <v>531</v>
      </c>
      <c r="D425" s="223"/>
      <c r="E425" s="224">
        <v>14.61143</v>
      </c>
      <c r="F425" s="222"/>
      <c r="G425" s="222"/>
      <c r="H425" s="222"/>
      <c r="I425" s="222"/>
      <c r="J425" s="222"/>
      <c r="K425" s="222"/>
      <c r="L425" s="222"/>
      <c r="M425" s="222"/>
      <c r="N425" s="221"/>
      <c r="O425" s="221"/>
      <c r="P425" s="221"/>
      <c r="Q425" s="221"/>
      <c r="R425" s="222"/>
      <c r="S425" s="222"/>
      <c r="T425" s="222"/>
      <c r="U425" s="222"/>
      <c r="V425" s="222"/>
      <c r="W425" s="222"/>
      <c r="X425" s="222"/>
      <c r="Y425" s="222"/>
      <c r="Z425" s="212"/>
      <c r="AA425" s="212"/>
      <c r="AB425" s="212"/>
      <c r="AC425" s="212"/>
      <c r="AD425" s="212"/>
      <c r="AE425" s="212"/>
      <c r="AF425" s="212"/>
      <c r="AG425" s="212" t="s">
        <v>136</v>
      </c>
      <c r="AH425" s="212">
        <v>5</v>
      </c>
      <c r="AI425" s="212"/>
      <c r="AJ425" s="212"/>
      <c r="AK425" s="212"/>
      <c r="AL425" s="212"/>
      <c r="AM425" s="212"/>
      <c r="AN425" s="212"/>
      <c r="AO425" s="212"/>
      <c r="AP425" s="212"/>
      <c r="AQ425" s="212"/>
      <c r="AR425" s="212"/>
      <c r="AS425" s="212"/>
      <c r="AT425" s="212"/>
      <c r="AU425" s="212"/>
      <c r="AV425" s="212"/>
      <c r="AW425" s="212"/>
      <c r="AX425" s="212"/>
      <c r="AY425" s="212"/>
      <c r="AZ425" s="212"/>
      <c r="BA425" s="212"/>
      <c r="BB425" s="212"/>
      <c r="BC425" s="212"/>
      <c r="BD425" s="212"/>
      <c r="BE425" s="212"/>
      <c r="BF425" s="212"/>
      <c r="BG425" s="212"/>
      <c r="BH425" s="212"/>
    </row>
    <row r="426" spans="1:60" outlineLevel="3" x14ac:dyDescent="0.2">
      <c r="A426" s="219"/>
      <c r="B426" s="220"/>
      <c r="C426" s="263" t="s">
        <v>532</v>
      </c>
      <c r="D426" s="223"/>
      <c r="E426" s="224">
        <v>110.59654999999999</v>
      </c>
      <c r="F426" s="222"/>
      <c r="G426" s="222"/>
      <c r="H426" s="222"/>
      <c r="I426" s="222"/>
      <c r="J426" s="222"/>
      <c r="K426" s="222"/>
      <c r="L426" s="222"/>
      <c r="M426" s="222"/>
      <c r="N426" s="221"/>
      <c r="O426" s="221"/>
      <c r="P426" s="221"/>
      <c r="Q426" s="221"/>
      <c r="R426" s="222"/>
      <c r="S426" s="222"/>
      <c r="T426" s="222"/>
      <c r="U426" s="222"/>
      <c r="V426" s="222"/>
      <c r="W426" s="222"/>
      <c r="X426" s="222"/>
      <c r="Y426" s="222"/>
      <c r="Z426" s="212"/>
      <c r="AA426" s="212"/>
      <c r="AB426" s="212"/>
      <c r="AC426" s="212"/>
      <c r="AD426" s="212"/>
      <c r="AE426" s="212"/>
      <c r="AF426" s="212"/>
      <c r="AG426" s="212" t="s">
        <v>136</v>
      </c>
      <c r="AH426" s="212">
        <v>5</v>
      </c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ht="22.5" outlineLevel="1" x14ac:dyDescent="0.2">
      <c r="A427" s="242">
        <v>79</v>
      </c>
      <c r="B427" s="243" t="s">
        <v>533</v>
      </c>
      <c r="C427" s="261" t="s">
        <v>534</v>
      </c>
      <c r="D427" s="244" t="s">
        <v>171</v>
      </c>
      <c r="E427" s="245">
        <v>3827.6660499999998</v>
      </c>
      <c r="F427" s="246"/>
      <c r="G427" s="247">
        <f>ROUND(E427*F427,2)</f>
        <v>0</v>
      </c>
      <c r="H427" s="246"/>
      <c r="I427" s="247">
        <f>ROUND(E427*H427,2)</f>
        <v>0</v>
      </c>
      <c r="J427" s="246"/>
      <c r="K427" s="247">
        <f>ROUND(E427*J427,2)</f>
        <v>0</v>
      </c>
      <c r="L427" s="247">
        <v>21</v>
      </c>
      <c r="M427" s="247">
        <f>G427*(1+L427/100)</f>
        <v>0</v>
      </c>
      <c r="N427" s="245">
        <v>0</v>
      </c>
      <c r="O427" s="245">
        <f>ROUND(E427*N427,2)</f>
        <v>0</v>
      </c>
      <c r="P427" s="245">
        <v>0</v>
      </c>
      <c r="Q427" s="245">
        <f>ROUND(E427*P427,2)</f>
        <v>0</v>
      </c>
      <c r="R427" s="247" t="s">
        <v>210</v>
      </c>
      <c r="S427" s="247" t="s">
        <v>128</v>
      </c>
      <c r="T427" s="248" t="s">
        <v>129</v>
      </c>
      <c r="U427" s="222">
        <v>0.11</v>
      </c>
      <c r="V427" s="222">
        <f>ROUND(E427*U427,2)</f>
        <v>421.04</v>
      </c>
      <c r="W427" s="222"/>
      <c r="X427" s="222" t="s">
        <v>130</v>
      </c>
      <c r="Y427" s="222" t="s">
        <v>131</v>
      </c>
      <c r="Z427" s="212"/>
      <c r="AA427" s="212"/>
      <c r="AB427" s="212"/>
      <c r="AC427" s="212"/>
      <c r="AD427" s="212"/>
      <c r="AE427" s="212"/>
      <c r="AF427" s="212"/>
      <c r="AG427" s="212" t="s">
        <v>132</v>
      </c>
      <c r="AH427" s="212"/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12"/>
      <c r="BB427" s="212"/>
      <c r="BC427" s="212"/>
      <c r="BD427" s="212"/>
      <c r="BE427" s="212"/>
      <c r="BF427" s="212"/>
      <c r="BG427" s="212"/>
      <c r="BH427" s="212"/>
    </row>
    <row r="428" spans="1:60" outlineLevel="2" x14ac:dyDescent="0.2">
      <c r="A428" s="219"/>
      <c r="B428" s="220"/>
      <c r="C428" s="263" t="s">
        <v>535</v>
      </c>
      <c r="D428" s="223"/>
      <c r="E428" s="224">
        <v>3827.6660499999998</v>
      </c>
      <c r="F428" s="222"/>
      <c r="G428" s="222"/>
      <c r="H428" s="222"/>
      <c r="I428" s="222"/>
      <c r="J428" s="222"/>
      <c r="K428" s="222"/>
      <c r="L428" s="222"/>
      <c r="M428" s="222"/>
      <c r="N428" s="221"/>
      <c r="O428" s="221"/>
      <c r="P428" s="221"/>
      <c r="Q428" s="221"/>
      <c r="R428" s="222"/>
      <c r="S428" s="222"/>
      <c r="T428" s="222"/>
      <c r="U428" s="222"/>
      <c r="V428" s="222"/>
      <c r="W428" s="222"/>
      <c r="X428" s="222"/>
      <c r="Y428" s="222"/>
      <c r="Z428" s="212"/>
      <c r="AA428" s="212"/>
      <c r="AB428" s="212"/>
      <c r="AC428" s="212"/>
      <c r="AD428" s="212"/>
      <c r="AE428" s="212"/>
      <c r="AF428" s="212"/>
      <c r="AG428" s="212" t="s">
        <v>136</v>
      </c>
      <c r="AH428" s="212">
        <v>5</v>
      </c>
      <c r="AI428" s="212"/>
      <c r="AJ428" s="212"/>
      <c r="AK428" s="212"/>
      <c r="AL428" s="212"/>
      <c r="AM428" s="212"/>
      <c r="AN428" s="212"/>
      <c r="AO428" s="212"/>
      <c r="AP428" s="212"/>
      <c r="AQ428" s="212"/>
      <c r="AR428" s="212"/>
      <c r="AS428" s="212"/>
      <c r="AT428" s="212"/>
      <c r="AU428" s="212"/>
      <c r="AV428" s="212"/>
      <c r="AW428" s="212"/>
      <c r="AX428" s="212"/>
      <c r="AY428" s="212"/>
      <c r="AZ428" s="212"/>
      <c r="BA428" s="212"/>
      <c r="BB428" s="212"/>
      <c r="BC428" s="212"/>
      <c r="BD428" s="212"/>
      <c r="BE428" s="212"/>
      <c r="BF428" s="212"/>
      <c r="BG428" s="212"/>
      <c r="BH428" s="212"/>
    </row>
    <row r="429" spans="1:60" ht="22.5" outlineLevel="1" x14ac:dyDescent="0.2">
      <c r="A429" s="242">
        <v>80</v>
      </c>
      <c r="B429" s="243" t="s">
        <v>536</v>
      </c>
      <c r="C429" s="261" t="s">
        <v>537</v>
      </c>
      <c r="D429" s="244" t="s">
        <v>171</v>
      </c>
      <c r="E429" s="245">
        <v>114.82998000000001</v>
      </c>
      <c r="F429" s="246"/>
      <c r="G429" s="247">
        <f>ROUND(E429*F429,2)</f>
        <v>0</v>
      </c>
      <c r="H429" s="246"/>
      <c r="I429" s="247">
        <f>ROUND(E429*H429,2)</f>
        <v>0</v>
      </c>
      <c r="J429" s="246"/>
      <c r="K429" s="247">
        <f>ROUND(E429*J429,2)</f>
        <v>0</v>
      </c>
      <c r="L429" s="247">
        <v>21</v>
      </c>
      <c r="M429" s="247">
        <f>G429*(1+L429/100)</f>
        <v>0</v>
      </c>
      <c r="N429" s="245">
        <v>0</v>
      </c>
      <c r="O429" s="245">
        <f>ROUND(E429*N429,2)</f>
        <v>0</v>
      </c>
      <c r="P429" s="245">
        <v>0</v>
      </c>
      <c r="Q429" s="245">
        <f>ROUND(E429*P429,2)</f>
        <v>0</v>
      </c>
      <c r="R429" s="247" t="s">
        <v>210</v>
      </c>
      <c r="S429" s="247" t="s">
        <v>128</v>
      </c>
      <c r="T429" s="248" t="s">
        <v>129</v>
      </c>
      <c r="U429" s="222">
        <v>0.93</v>
      </c>
      <c r="V429" s="222">
        <f>ROUND(E429*U429,2)</f>
        <v>106.79</v>
      </c>
      <c r="W429" s="222"/>
      <c r="X429" s="222" t="s">
        <v>130</v>
      </c>
      <c r="Y429" s="222" t="s">
        <v>131</v>
      </c>
      <c r="Z429" s="212"/>
      <c r="AA429" s="212"/>
      <c r="AB429" s="212"/>
      <c r="AC429" s="212"/>
      <c r="AD429" s="212"/>
      <c r="AE429" s="212"/>
      <c r="AF429" s="212"/>
      <c r="AG429" s="212" t="s">
        <v>132</v>
      </c>
      <c r="AH429" s="212"/>
      <c r="AI429" s="212"/>
      <c r="AJ429" s="212"/>
      <c r="AK429" s="212"/>
      <c r="AL429" s="212"/>
      <c r="AM429" s="212"/>
      <c r="AN429" s="212"/>
      <c r="AO429" s="212"/>
      <c r="AP429" s="212"/>
      <c r="AQ429" s="212"/>
      <c r="AR429" s="212"/>
      <c r="AS429" s="212"/>
      <c r="AT429" s="212"/>
      <c r="AU429" s="212"/>
      <c r="AV429" s="212"/>
      <c r="AW429" s="212"/>
      <c r="AX429" s="212"/>
      <c r="AY429" s="212"/>
      <c r="AZ429" s="212"/>
      <c r="BA429" s="212"/>
      <c r="BB429" s="212"/>
      <c r="BC429" s="212"/>
      <c r="BD429" s="212"/>
      <c r="BE429" s="212"/>
      <c r="BF429" s="212"/>
      <c r="BG429" s="212"/>
      <c r="BH429" s="212"/>
    </row>
    <row r="430" spans="1:60" outlineLevel="2" x14ac:dyDescent="0.2">
      <c r="A430" s="219"/>
      <c r="B430" s="220"/>
      <c r="C430" s="263" t="s">
        <v>538</v>
      </c>
      <c r="D430" s="223"/>
      <c r="E430" s="224"/>
      <c r="F430" s="222"/>
      <c r="G430" s="222"/>
      <c r="H430" s="222"/>
      <c r="I430" s="222"/>
      <c r="J430" s="222"/>
      <c r="K430" s="222"/>
      <c r="L430" s="222"/>
      <c r="M430" s="222"/>
      <c r="N430" s="221"/>
      <c r="O430" s="221"/>
      <c r="P430" s="221"/>
      <c r="Q430" s="221"/>
      <c r="R430" s="222"/>
      <c r="S430" s="222"/>
      <c r="T430" s="222"/>
      <c r="U430" s="222"/>
      <c r="V430" s="222"/>
      <c r="W430" s="222"/>
      <c r="X430" s="222"/>
      <c r="Y430" s="222"/>
      <c r="Z430" s="212"/>
      <c r="AA430" s="212"/>
      <c r="AB430" s="212"/>
      <c r="AC430" s="212"/>
      <c r="AD430" s="212"/>
      <c r="AE430" s="212"/>
      <c r="AF430" s="212"/>
      <c r="AG430" s="212" t="s">
        <v>136</v>
      </c>
      <c r="AH430" s="212">
        <v>0</v>
      </c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3" x14ac:dyDescent="0.2">
      <c r="A431" s="219"/>
      <c r="B431" s="220"/>
      <c r="C431" s="263" t="s">
        <v>539</v>
      </c>
      <c r="D431" s="223"/>
      <c r="E431" s="224">
        <v>114.82998000000001</v>
      </c>
      <c r="F431" s="222"/>
      <c r="G431" s="222"/>
      <c r="H431" s="222"/>
      <c r="I431" s="222"/>
      <c r="J431" s="222"/>
      <c r="K431" s="222"/>
      <c r="L431" s="222"/>
      <c r="M431" s="222"/>
      <c r="N431" s="221"/>
      <c r="O431" s="221"/>
      <c r="P431" s="221"/>
      <c r="Q431" s="221"/>
      <c r="R431" s="222"/>
      <c r="S431" s="222"/>
      <c r="T431" s="222"/>
      <c r="U431" s="222"/>
      <c r="V431" s="222"/>
      <c r="W431" s="222"/>
      <c r="X431" s="222"/>
      <c r="Y431" s="222"/>
      <c r="Z431" s="212"/>
      <c r="AA431" s="212"/>
      <c r="AB431" s="212"/>
      <c r="AC431" s="212"/>
      <c r="AD431" s="212"/>
      <c r="AE431" s="212"/>
      <c r="AF431" s="212"/>
      <c r="AG431" s="212" t="s">
        <v>136</v>
      </c>
      <c r="AH431" s="212">
        <v>5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1" x14ac:dyDescent="0.2">
      <c r="A432" s="242">
        <v>81</v>
      </c>
      <c r="B432" s="243" t="s">
        <v>540</v>
      </c>
      <c r="C432" s="261" t="s">
        <v>541</v>
      </c>
      <c r="D432" s="244" t="s">
        <v>171</v>
      </c>
      <c r="E432" s="245">
        <v>459.31993</v>
      </c>
      <c r="F432" s="246"/>
      <c r="G432" s="247">
        <f>ROUND(E432*F432,2)</f>
        <v>0</v>
      </c>
      <c r="H432" s="246"/>
      <c r="I432" s="247">
        <f>ROUND(E432*H432,2)</f>
        <v>0</v>
      </c>
      <c r="J432" s="246"/>
      <c r="K432" s="247">
        <f>ROUND(E432*J432,2)</f>
        <v>0</v>
      </c>
      <c r="L432" s="247">
        <v>21</v>
      </c>
      <c r="M432" s="247">
        <f>G432*(1+L432/100)</f>
        <v>0</v>
      </c>
      <c r="N432" s="245">
        <v>0</v>
      </c>
      <c r="O432" s="245">
        <f>ROUND(E432*N432,2)</f>
        <v>0</v>
      </c>
      <c r="P432" s="245">
        <v>0</v>
      </c>
      <c r="Q432" s="245">
        <f>ROUND(E432*P432,2)</f>
        <v>0</v>
      </c>
      <c r="R432" s="247" t="s">
        <v>210</v>
      </c>
      <c r="S432" s="247" t="s">
        <v>128</v>
      </c>
      <c r="T432" s="248" t="s">
        <v>129</v>
      </c>
      <c r="U432" s="222">
        <v>0.55000000000000004</v>
      </c>
      <c r="V432" s="222">
        <f>ROUND(E432*U432,2)</f>
        <v>252.63</v>
      </c>
      <c r="W432" s="222"/>
      <c r="X432" s="222" t="s">
        <v>130</v>
      </c>
      <c r="Y432" s="222" t="s">
        <v>131</v>
      </c>
      <c r="Z432" s="212"/>
      <c r="AA432" s="212"/>
      <c r="AB432" s="212"/>
      <c r="AC432" s="212"/>
      <c r="AD432" s="212"/>
      <c r="AE432" s="212"/>
      <c r="AF432" s="212"/>
      <c r="AG432" s="212" t="s">
        <v>132</v>
      </c>
      <c r="AH432" s="212"/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outlineLevel="2" x14ac:dyDescent="0.2">
      <c r="A433" s="219"/>
      <c r="B433" s="220"/>
      <c r="C433" s="263" t="s">
        <v>542</v>
      </c>
      <c r="D433" s="223"/>
      <c r="E433" s="224"/>
      <c r="F433" s="222"/>
      <c r="G433" s="222"/>
      <c r="H433" s="222"/>
      <c r="I433" s="222"/>
      <c r="J433" s="222"/>
      <c r="K433" s="222"/>
      <c r="L433" s="222"/>
      <c r="M433" s="222"/>
      <c r="N433" s="221"/>
      <c r="O433" s="221"/>
      <c r="P433" s="221"/>
      <c r="Q433" s="221"/>
      <c r="R433" s="222"/>
      <c r="S433" s="222"/>
      <c r="T433" s="222"/>
      <c r="U433" s="222"/>
      <c r="V433" s="222"/>
      <c r="W433" s="222"/>
      <c r="X433" s="222"/>
      <c r="Y433" s="222"/>
      <c r="Z433" s="212"/>
      <c r="AA433" s="212"/>
      <c r="AB433" s="212"/>
      <c r="AC433" s="212"/>
      <c r="AD433" s="212"/>
      <c r="AE433" s="212"/>
      <c r="AF433" s="212"/>
      <c r="AG433" s="212" t="s">
        <v>136</v>
      </c>
      <c r="AH433" s="212">
        <v>0</v>
      </c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outlineLevel="3" x14ac:dyDescent="0.2">
      <c r="A434" s="219"/>
      <c r="B434" s="220"/>
      <c r="C434" s="263" t="s">
        <v>543</v>
      </c>
      <c r="D434" s="223"/>
      <c r="E434" s="224">
        <v>459.31993</v>
      </c>
      <c r="F434" s="222"/>
      <c r="G434" s="222"/>
      <c r="H434" s="222"/>
      <c r="I434" s="222"/>
      <c r="J434" s="222"/>
      <c r="K434" s="222"/>
      <c r="L434" s="222"/>
      <c r="M434" s="222"/>
      <c r="N434" s="221"/>
      <c r="O434" s="221"/>
      <c r="P434" s="221"/>
      <c r="Q434" s="221"/>
      <c r="R434" s="222"/>
      <c r="S434" s="222"/>
      <c r="T434" s="222"/>
      <c r="U434" s="222"/>
      <c r="V434" s="222"/>
      <c r="W434" s="222"/>
      <c r="X434" s="222"/>
      <c r="Y434" s="222"/>
      <c r="Z434" s="212"/>
      <c r="AA434" s="212"/>
      <c r="AB434" s="212"/>
      <c r="AC434" s="212"/>
      <c r="AD434" s="212"/>
      <c r="AE434" s="212"/>
      <c r="AF434" s="212"/>
      <c r="AG434" s="212" t="s">
        <v>136</v>
      </c>
      <c r="AH434" s="212">
        <v>5</v>
      </c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ht="22.5" outlineLevel="1" x14ac:dyDescent="0.2">
      <c r="A435" s="253">
        <v>82</v>
      </c>
      <c r="B435" s="254" t="s">
        <v>544</v>
      </c>
      <c r="C435" s="267" t="s">
        <v>545</v>
      </c>
      <c r="D435" s="255" t="s">
        <v>209</v>
      </c>
      <c r="E435" s="256">
        <v>1</v>
      </c>
      <c r="F435" s="257"/>
      <c r="G435" s="258">
        <f>ROUND(E435*F435,2)</f>
        <v>0</v>
      </c>
      <c r="H435" s="257"/>
      <c r="I435" s="258">
        <f>ROUND(E435*H435,2)</f>
        <v>0</v>
      </c>
      <c r="J435" s="257"/>
      <c r="K435" s="258">
        <f>ROUND(E435*J435,2)</f>
        <v>0</v>
      </c>
      <c r="L435" s="258">
        <v>21</v>
      </c>
      <c r="M435" s="258">
        <f>G435*(1+L435/100)</f>
        <v>0</v>
      </c>
      <c r="N435" s="256">
        <v>0</v>
      </c>
      <c r="O435" s="256">
        <f>ROUND(E435*N435,2)</f>
        <v>0</v>
      </c>
      <c r="P435" s="256">
        <v>0</v>
      </c>
      <c r="Q435" s="256">
        <f>ROUND(E435*P435,2)</f>
        <v>0</v>
      </c>
      <c r="R435" s="258" t="s">
        <v>210</v>
      </c>
      <c r="S435" s="258" t="s">
        <v>128</v>
      </c>
      <c r="T435" s="259" t="s">
        <v>129</v>
      </c>
      <c r="U435" s="222">
        <v>8.84</v>
      </c>
      <c r="V435" s="222">
        <f>ROUND(E435*U435,2)</f>
        <v>8.84</v>
      </c>
      <c r="W435" s="222"/>
      <c r="X435" s="222" t="s">
        <v>130</v>
      </c>
      <c r="Y435" s="222" t="s">
        <v>131</v>
      </c>
      <c r="Z435" s="212"/>
      <c r="AA435" s="212"/>
      <c r="AB435" s="212"/>
      <c r="AC435" s="212"/>
      <c r="AD435" s="212"/>
      <c r="AE435" s="212"/>
      <c r="AF435" s="212"/>
      <c r="AG435" s="212" t="s">
        <v>132</v>
      </c>
      <c r="AH435" s="212"/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ht="22.5" outlineLevel="1" x14ac:dyDescent="0.2">
      <c r="A436" s="242">
        <v>83</v>
      </c>
      <c r="B436" s="243" t="s">
        <v>546</v>
      </c>
      <c r="C436" s="261" t="s">
        <v>547</v>
      </c>
      <c r="D436" s="244" t="s">
        <v>548</v>
      </c>
      <c r="E436" s="245">
        <v>1</v>
      </c>
      <c r="F436" s="246"/>
      <c r="G436" s="247">
        <f>ROUND(E436*F436,2)</f>
        <v>0</v>
      </c>
      <c r="H436" s="246"/>
      <c r="I436" s="247">
        <f>ROUND(E436*H436,2)</f>
        <v>0</v>
      </c>
      <c r="J436" s="246"/>
      <c r="K436" s="247">
        <f>ROUND(E436*J436,2)</f>
        <v>0</v>
      </c>
      <c r="L436" s="247">
        <v>21</v>
      </c>
      <c r="M436" s="247">
        <f>G436*(1+L436/100)</f>
        <v>0</v>
      </c>
      <c r="N436" s="245">
        <v>0</v>
      </c>
      <c r="O436" s="245">
        <f>ROUND(E436*N436,2)</f>
        <v>0</v>
      </c>
      <c r="P436" s="245">
        <v>0</v>
      </c>
      <c r="Q436" s="245">
        <f>ROUND(E436*P436,2)</f>
        <v>0</v>
      </c>
      <c r="R436" s="247" t="s">
        <v>210</v>
      </c>
      <c r="S436" s="247" t="s">
        <v>128</v>
      </c>
      <c r="T436" s="248" t="s">
        <v>129</v>
      </c>
      <c r="U436" s="222">
        <v>0.54</v>
      </c>
      <c r="V436" s="222">
        <f>ROUND(E436*U436,2)</f>
        <v>0.54</v>
      </c>
      <c r="W436" s="222"/>
      <c r="X436" s="222" t="s">
        <v>130</v>
      </c>
      <c r="Y436" s="222" t="s">
        <v>131</v>
      </c>
      <c r="Z436" s="212"/>
      <c r="AA436" s="212"/>
      <c r="AB436" s="212"/>
      <c r="AC436" s="212"/>
      <c r="AD436" s="212"/>
      <c r="AE436" s="212"/>
      <c r="AF436" s="212"/>
      <c r="AG436" s="212" t="s">
        <v>132</v>
      </c>
      <c r="AH436" s="212"/>
      <c r="AI436" s="212"/>
      <c r="AJ436" s="212"/>
      <c r="AK436" s="212"/>
      <c r="AL436" s="212"/>
      <c r="AM436" s="212"/>
      <c r="AN436" s="212"/>
      <c r="AO436" s="212"/>
      <c r="AP436" s="212"/>
      <c r="AQ436" s="212"/>
      <c r="AR436" s="212"/>
      <c r="AS436" s="212"/>
      <c r="AT436" s="212"/>
      <c r="AU436" s="212"/>
      <c r="AV436" s="212"/>
      <c r="AW436" s="212"/>
      <c r="AX436" s="212"/>
      <c r="AY436" s="212"/>
      <c r="AZ436" s="212"/>
      <c r="BA436" s="212"/>
      <c r="BB436" s="212"/>
      <c r="BC436" s="212"/>
      <c r="BD436" s="212"/>
      <c r="BE436" s="212"/>
      <c r="BF436" s="212"/>
      <c r="BG436" s="212"/>
      <c r="BH436" s="212"/>
    </row>
    <row r="437" spans="1:60" outlineLevel="2" x14ac:dyDescent="0.2">
      <c r="A437" s="219"/>
      <c r="B437" s="220"/>
      <c r="C437" s="263" t="s">
        <v>68</v>
      </c>
      <c r="D437" s="223"/>
      <c r="E437" s="224">
        <v>1</v>
      </c>
      <c r="F437" s="222"/>
      <c r="G437" s="222"/>
      <c r="H437" s="222"/>
      <c r="I437" s="222"/>
      <c r="J437" s="222"/>
      <c r="K437" s="222"/>
      <c r="L437" s="222"/>
      <c r="M437" s="222"/>
      <c r="N437" s="221"/>
      <c r="O437" s="221"/>
      <c r="P437" s="221"/>
      <c r="Q437" s="221"/>
      <c r="R437" s="222"/>
      <c r="S437" s="222"/>
      <c r="T437" s="222"/>
      <c r="U437" s="222"/>
      <c r="V437" s="222"/>
      <c r="W437" s="222"/>
      <c r="X437" s="222"/>
      <c r="Y437" s="222"/>
      <c r="Z437" s="212"/>
      <c r="AA437" s="212"/>
      <c r="AB437" s="212"/>
      <c r="AC437" s="212"/>
      <c r="AD437" s="212"/>
      <c r="AE437" s="212"/>
      <c r="AF437" s="212"/>
      <c r="AG437" s="212" t="s">
        <v>136</v>
      </c>
      <c r="AH437" s="212">
        <v>0</v>
      </c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1" x14ac:dyDescent="0.2">
      <c r="A438" s="242">
        <v>84</v>
      </c>
      <c r="B438" s="243" t="s">
        <v>549</v>
      </c>
      <c r="C438" s="261" t="s">
        <v>550</v>
      </c>
      <c r="D438" s="244" t="s">
        <v>551</v>
      </c>
      <c r="E438" s="245">
        <v>660</v>
      </c>
      <c r="F438" s="246"/>
      <c r="G438" s="247">
        <f>ROUND(E438*F438,2)</f>
        <v>0</v>
      </c>
      <c r="H438" s="246"/>
      <c r="I438" s="247">
        <f>ROUND(E438*H438,2)</f>
        <v>0</v>
      </c>
      <c r="J438" s="246"/>
      <c r="K438" s="247">
        <f>ROUND(E438*J438,2)</f>
        <v>0</v>
      </c>
      <c r="L438" s="247">
        <v>21</v>
      </c>
      <c r="M438" s="247">
        <f>G438*(1+L438/100)</f>
        <v>0</v>
      </c>
      <c r="N438" s="245">
        <v>0</v>
      </c>
      <c r="O438" s="245">
        <f>ROUND(E438*N438,2)</f>
        <v>0</v>
      </c>
      <c r="P438" s="245">
        <v>0</v>
      </c>
      <c r="Q438" s="245">
        <f>ROUND(E438*P438,2)</f>
        <v>0</v>
      </c>
      <c r="R438" s="247" t="s">
        <v>210</v>
      </c>
      <c r="S438" s="247" t="s">
        <v>128</v>
      </c>
      <c r="T438" s="248" t="s">
        <v>129</v>
      </c>
      <c r="U438" s="222">
        <v>0</v>
      </c>
      <c r="V438" s="222">
        <f>ROUND(E438*U438,2)</f>
        <v>0</v>
      </c>
      <c r="W438" s="222"/>
      <c r="X438" s="222" t="s">
        <v>130</v>
      </c>
      <c r="Y438" s="222" t="s">
        <v>131</v>
      </c>
      <c r="Z438" s="212"/>
      <c r="AA438" s="212"/>
      <c r="AB438" s="212"/>
      <c r="AC438" s="212"/>
      <c r="AD438" s="212"/>
      <c r="AE438" s="212"/>
      <c r="AF438" s="212"/>
      <c r="AG438" s="212" t="s">
        <v>132</v>
      </c>
      <c r="AH438" s="212"/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2" x14ac:dyDescent="0.2">
      <c r="A439" s="219"/>
      <c r="B439" s="220"/>
      <c r="C439" s="263" t="s">
        <v>552</v>
      </c>
      <c r="D439" s="223"/>
      <c r="E439" s="224">
        <v>660</v>
      </c>
      <c r="F439" s="222"/>
      <c r="G439" s="222"/>
      <c r="H439" s="222"/>
      <c r="I439" s="222"/>
      <c r="J439" s="222"/>
      <c r="K439" s="222"/>
      <c r="L439" s="222"/>
      <c r="M439" s="222"/>
      <c r="N439" s="221"/>
      <c r="O439" s="221"/>
      <c r="P439" s="221"/>
      <c r="Q439" s="221"/>
      <c r="R439" s="222"/>
      <c r="S439" s="222"/>
      <c r="T439" s="222"/>
      <c r="U439" s="222"/>
      <c r="V439" s="222"/>
      <c r="W439" s="222"/>
      <c r="X439" s="222"/>
      <c r="Y439" s="222"/>
      <c r="Z439" s="212"/>
      <c r="AA439" s="212"/>
      <c r="AB439" s="212"/>
      <c r="AC439" s="212"/>
      <c r="AD439" s="212"/>
      <c r="AE439" s="212"/>
      <c r="AF439" s="212"/>
      <c r="AG439" s="212" t="s">
        <v>136</v>
      </c>
      <c r="AH439" s="212">
        <v>0</v>
      </c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outlineLevel="1" x14ac:dyDescent="0.2">
      <c r="A440" s="242">
        <v>85</v>
      </c>
      <c r="B440" s="243" t="s">
        <v>553</v>
      </c>
      <c r="C440" s="261" t="s">
        <v>554</v>
      </c>
      <c r="D440" s="244" t="s">
        <v>171</v>
      </c>
      <c r="E440" s="245">
        <v>765.53321000000005</v>
      </c>
      <c r="F440" s="246"/>
      <c r="G440" s="247">
        <f>ROUND(E440*F440,2)</f>
        <v>0</v>
      </c>
      <c r="H440" s="246"/>
      <c r="I440" s="247">
        <f>ROUND(E440*H440,2)</f>
        <v>0</v>
      </c>
      <c r="J440" s="246"/>
      <c r="K440" s="247">
        <f>ROUND(E440*J440,2)</f>
        <v>0</v>
      </c>
      <c r="L440" s="247">
        <v>21</v>
      </c>
      <c r="M440" s="247">
        <f>G440*(1+L440/100)</f>
        <v>0</v>
      </c>
      <c r="N440" s="245">
        <v>0</v>
      </c>
      <c r="O440" s="245">
        <f>ROUND(E440*N440,2)</f>
        <v>0</v>
      </c>
      <c r="P440" s="245">
        <v>0</v>
      </c>
      <c r="Q440" s="245">
        <f>ROUND(E440*P440,2)</f>
        <v>0</v>
      </c>
      <c r="R440" s="247" t="s">
        <v>555</v>
      </c>
      <c r="S440" s="247" t="s">
        <v>128</v>
      </c>
      <c r="T440" s="248" t="s">
        <v>129</v>
      </c>
      <c r="U440" s="222">
        <v>0.04</v>
      </c>
      <c r="V440" s="222">
        <f>ROUND(E440*U440,2)</f>
        <v>30.62</v>
      </c>
      <c r="W440" s="222"/>
      <c r="X440" s="222" t="s">
        <v>130</v>
      </c>
      <c r="Y440" s="222" t="s">
        <v>131</v>
      </c>
      <c r="Z440" s="212"/>
      <c r="AA440" s="212"/>
      <c r="AB440" s="212"/>
      <c r="AC440" s="212"/>
      <c r="AD440" s="212"/>
      <c r="AE440" s="212"/>
      <c r="AF440" s="212"/>
      <c r="AG440" s="212" t="s">
        <v>132</v>
      </c>
      <c r="AH440" s="212"/>
      <c r="AI440" s="212"/>
      <c r="AJ440" s="212"/>
      <c r="AK440" s="212"/>
      <c r="AL440" s="212"/>
      <c r="AM440" s="212"/>
      <c r="AN440" s="212"/>
      <c r="AO440" s="212"/>
      <c r="AP440" s="212"/>
      <c r="AQ440" s="212"/>
      <c r="AR440" s="212"/>
      <c r="AS440" s="212"/>
      <c r="AT440" s="212"/>
      <c r="AU440" s="212"/>
      <c r="AV440" s="212"/>
      <c r="AW440" s="212"/>
      <c r="AX440" s="212"/>
      <c r="AY440" s="212"/>
      <c r="AZ440" s="212"/>
      <c r="BA440" s="212"/>
      <c r="BB440" s="212"/>
      <c r="BC440" s="212"/>
      <c r="BD440" s="212"/>
      <c r="BE440" s="212"/>
      <c r="BF440" s="212"/>
      <c r="BG440" s="212"/>
      <c r="BH440" s="212"/>
    </row>
    <row r="441" spans="1:60" outlineLevel="2" x14ac:dyDescent="0.2">
      <c r="A441" s="219"/>
      <c r="B441" s="220"/>
      <c r="C441" s="262" t="s">
        <v>556</v>
      </c>
      <c r="D441" s="250"/>
      <c r="E441" s="250"/>
      <c r="F441" s="250"/>
      <c r="G441" s="250"/>
      <c r="H441" s="222"/>
      <c r="I441" s="222"/>
      <c r="J441" s="222"/>
      <c r="K441" s="222"/>
      <c r="L441" s="222"/>
      <c r="M441" s="222"/>
      <c r="N441" s="221"/>
      <c r="O441" s="221"/>
      <c r="P441" s="221"/>
      <c r="Q441" s="221"/>
      <c r="R441" s="222"/>
      <c r="S441" s="222"/>
      <c r="T441" s="222"/>
      <c r="U441" s="222"/>
      <c r="V441" s="222"/>
      <c r="W441" s="222"/>
      <c r="X441" s="222"/>
      <c r="Y441" s="222"/>
      <c r="Z441" s="212"/>
      <c r="AA441" s="212"/>
      <c r="AB441" s="212"/>
      <c r="AC441" s="212"/>
      <c r="AD441" s="212"/>
      <c r="AE441" s="212"/>
      <c r="AF441" s="212"/>
      <c r="AG441" s="212" t="s">
        <v>134</v>
      </c>
      <c r="AH441" s="212"/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outlineLevel="2" x14ac:dyDescent="0.2">
      <c r="A442" s="219"/>
      <c r="B442" s="220"/>
      <c r="C442" s="263" t="s">
        <v>557</v>
      </c>
      <c r="D442" s="223"/>
      <c r="E442" s="224">
        <v>765.53321000000005</v>
      </c>
      <c r="F442" s="222"/>
      <c r="G442" s="222"/>
      <c r="H442" s="222"/>
      <c r="I442" s="222"/>
      <c r="J442" s="222"/>
      <c r="K442" s="222"/>
      <c r="L442" s="222"/>
      <c r="M442" s="222"/>
      <c r="N442" s="221"/>
      <c r="O442" s="221"/>
      <c r="P442" s="221"/>
      <c r="Q442" s="221"/>
      <c r="R442" s="222"/>
      <c r="S442" s="222"/>
      <c r="T442" s="222"/>
      <c r="U442" s="222"/>
      <c r="V442" s="222"/>
      <c r="W442" s="222"/>
      <c r="X442" s="222"/>
      <c r="Y442" s="222"/>
      <c r="Z442" s="212"/>
      <c r="AA442" s="212"/>
      <c r="AB442" s="212"/>
      <c r="AC442" s="212"/>
      <c r="AD442" s="212"/>
      <c r="AE442" s="212"/>
      <c r="AF442" s="212"/>
      <c r="AG442" s="212" t="s">
        <v>136</v>
      </c>
      <c r="AH442" s="212">
        <v>5</v>
      </c>
      <c r="AI442" s="212"/>
      <c r="AJ442" s="212"/>
      <c r="AK442" s="212"/>
      <c r="AL442" s="212"/>
      <c r="AM442" s="212"/>
      <c r="AN442" s="212"/>
      <c r="AO442" s="212"/>
      <c r="AP442" s="212"/>
      <c r="AQ442" s="212"/>
      <c r="AR442" s="212"/>
      <c r="AS442" s="212"/>
      <c r="AT442" s="212"/>
      <c r="AU442" s="212"/>
      <c r="AV442" s="212"/>
      <c r="AW442" s="212"/>
      <c r="AX442" s="212"/>
      <c r="AY442" s="212"/>
      <c r="AZ442" s="212"/>
      <c r="BA442" s="212"/>
      <c r="BB442" s="212"/>
      <c r="BC442" s="212"/>
      <c r="BD442" s="212"/>
      <c r="BE442" s="212"/>
      <c r="BF442" s="212"/>
      <c r="BG442" s="212"/>
      <c r="BH442" s="212"/>
    </row>
    <row r="443" spans="1:60" outlineLevel="1" x14ac:dyDescent="0.2">
      <c r="A443" s="242">
        <v>86</v>
      </c>
      <c r="B443" s="243" t="s">
        <v>558</v>
      </c>
      <c r="C443" s="261" t="s">
        <v>559</v>
      </c>
      <c r="D443" s="244" t="s">
        <v>171</v>
      </c>
      <c r="E443" s="245">
        <v>22200.463059999998</v>
      </c>
      <c r="F443" s="246"/>
      <c r="G443" s="247">
        <f>ROUND(E443*F443,2)</f>
        <v>0</v>
      </c>
      <c r="H443" s="246"/>
      <c r="I443" s="247">
        <f>ROUND(E443*H443,2)</f>
        <v>0</v>
      </c>
      <c r="J443" s="246"/>
      <c r="K443" s="247">
        <f>ROUND(E443*J443,2)</f>
        <v>0</v>
      </c>
      <c r="L443" s="247">
        <v>21</v>
      </c>
      <c r="M443" s="247">
        <f>G443*(1+L443/100)</f>
        <v>0</v>
      </c>
      <c r="N443" s="245">
        <v>0</v>
      </c>
      <c r="O443" s="245">
        <f>ROUND(E443*N443,2)</f>
        <v>0</v>
      </c>
      <c r="P443" s="245">
        <v>0</v>
      </c>
      <c r="Q443" s="245">
        <f>ROUND(E443*P443,2)</f>
        <v>0</v>
      </c>
      <c r="R443" s="247" t="s">
        <v>210</v>
      </c>
      <c r="S443" s="247" t="s">
        <v>128</v>
      </c>
      <c r="T443" s="248" t="s">
        <v>129</v>
      </c>
      <c r="U443" s="222">
        <v>0</v>
      </c>
      <c r="V443" s="222">
        <f>ROUND(E443*U443,2)</f>
        <v>0</v>
      </c>
      <c r="W443" s="222"/>
      <c r="X443" s="222" t="s">
        <v>130</v>
      </c>
      <c r="Y443" s="222" t="s">
        <v>131</v>
      </c>
      <c r="Z443" s="212"/>
      <c r="AA443" s="212"/>
      <c r="AB443" s="212"/>
      <c r="AC443" s="212"/>
      <c r="AD443" s="212"/>
      <c r="AE443" s="212"/>
      <c r="AF443" s="212"/>
      <c r="AG443" s="212" t="s">
        <v>132</v>
      </c>
      <c r="AH443" s="212"/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2" x14ac:dyDescent="0.2">
      <c r="A444" s="219"/>
      <c r="B444" s="220"/>
      <c r="C444" s="263" t="s">
        <v>560</v>
      </c>
      <c r="D444" s="223"/>
      <c r="E444" s="224"/>
      <c r="F444" s="222"/>
      <c r="G444" s="222"/>
      <c r="H444" s="222"/>
      <c r="I444" s="222"/>
      <c r="J444" s="222"/>
      <c r="K444" s="222"/>
      <c r="L444" s="222"/>
      <c r="M444" s="222"/>
      <c r="N444" s="221"/>
      <c r="O444" s="221"/>
      <c r="P444" s="221"/>
      <c r="Q444" s="221"/>
      <c r="R444" s="222"/>
      <c r="S444" s="222"/>
      <c r="T444" s="222"/>
      <c r="U444" s="222"/>
      <c r="V444" s="222"/>
      <c r="W444" s="222"/>
      <c r="X444" s="222"/>
      <c r="Y444" s="222"/>
      <c r="Z444" s="212"/>
      <c r="AA444" s="212"/>
      <c r="AB444" s="212"/>
      <c r="AC444" s="212"/>
      <c r="AD444" s="212"/>
      <c r="AE444" s="212"/>
      <c r="AF444" s="212"/>
      <c r="AG444" s="212" t="s">
        <v>136</v>
      </c>
      <c r="AH444" s="212">
        <v>0</v>
      </c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outlineLevel="3" x14ac:dyDescent="0.2">
      <c r="A445" s="219"/>
      <c r="B445" s="220"/>
      <c r="C445" s="263" t="s">
        <v>561</v>
      </c>
      <c r="D445" s="223"/>
      <c r="E445" s="224">
        <v>22200.463059999998</v>
      </c>
      <c r="F445" s="222"/>
      <c r="G445" s="222"/>
      <c r="H445" s="222"/>
      <c r="I445" s="222"/>
      <c r="J445" s="222"/>
      <c r="K445" s="222"/>
      <c r="L445" s="222"/>
      <c r="M445" s="222"/>
      <c r="N445" s="221"/>
      <c r="O445" s="221"/>
      <c r="P445" s="221"/>
      <c r="Q445" s="221"/>
      <c r="R445" s="222"/>
      <c r="S445" s="222"/>
      <c r="T445" s="222"/>
      <c r="U445" s="222"/>
      <c r="V445" s="222"/>
      <c r="W445" s="222"/>
      <c r="X445" s="222"/>
      <c r="Y445" s="222"/>
      <c r="Z445" s="212"/>
      <c r="AA445" s="212"/>
      <c r="AB445" s="212"/>
      <c r="AC445" s="212"/>
      <c r="AD445" s="212"/>
      <c r="AE445" s="212"/>
      <c r="AF445" s="212"/>
      <c r="AG445" s="212" t="s">
        <v>136</v>
      </c>
      <c r="AH445" s="212">
        <v>5</v>
      </c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outlineLevel="1" x14ac:dyDescent="0.2">
      <c r="A446" s="242">
        <v>87</v>
      </c>
      <c r="B446" s="243" t="s">
        <v>562</v>
      </c>
      <c r="C446" s="261" t="s">
        <v>563</v>
      </c>
      <c r="D446" s="244" t="s">
        <v>171</v>
      </c>
      <c r="E446" s="245">
        <v>2.91</v>
      </c>
      <c r="F446" s="246"/>
      <c r="G446" s="247">
        <f>ROUND(E446*F446,2)</f>
        <v>0</v>
      </c>
      <c r="H446" s="246"/>
      <c r="I446" s="247">
        <f>ROUND(E446*H446,2)</f>
        <v>0</v>
      </c>
      <c r="J446" s="246"/>
      <c r="K446" s="247">
        <f>ROUND(E446*J446,2)</f>
        <v>0</v>
      </c>
      <c r="L446" s="247">
        <v>21</v>
      </c>
      <c r="M446" s="247">
        <f>G446*(1+L446/100)</f>
        <v>0</v>
      </c>
      <c r="N446" s="245">
        <v>0</v>
      </c>
      <c r="O446" s="245">
        <f>ROUND(E446*N446,2)</f>
        <v>0</v>
      </c>
      <c r="P446" s="245">
        <v>0</v>
      </c>
      <c r="Q446" s="245">
        <f>ROUND(E446*P446,2)</f>
        <v>0</v>
      </c>
      <c r="R446" s="247" t="s">
        <v>210</v>
      </c>
      <c r="S446" s="247" t="s">
        <v>128</v>
      </c>
      <c r="T446" s="248" t="s">
        <v>129</v>
      </c>
      <c r="U446" s="222">
        <v>0</v>
      </c>
      <c r="V446" s="222">
        <f>ROUND(E446*U446,2)</f>
        <v>0</v>
      </c>
      <c r="W446" s="222"/>
      <c r="X446" s="222" t="s">
        <v>130</v>
      </c>
      <c r="Y446" s="222" t="s">
        <v>131</v>
      </c>
      <c r="Z446" s="212"/>
      <c r="AA446" s="212"/>
      <c r="AB446" s="212"/>
      <c r="AC446" s="212"/>
      <c r="AD446" s="212"/>
      <c r="AE446" s="212"/>
      <c r="AF446" s="212"/>
      <c r="AG446" s="212" t="s">
        <v>132</v>
      </c>
      <c r="AH446" s="212"/>
      <c r="AI446" s="212"/>
      <c r="AJ446" s="212"/>
      <c r="AK446" s="212"/>
      <c r="AL446" s="212"/>
      <c r="AM446" s="212"/>
      <c r="AN446" s="212"/>
      <c r="AO446" s="212"/>
      <c r="AP446" s="212"/>
      <c r="AQ446" s="212"/>
      <c r="AR446" s="212"/>
      <c r="AS446" s="212"/>
      <c r="AT446" s="212"/>
      <c r="AU446" s="212"/>
      <c r="AV446" s="212"/>
      <c r="AW446" s="212"/>
      <c r="AX446" s="212"/>
      <c r="AY446" s="212"/>
      <c r="AZ446" s="212"/>
      <c r="BA446" s="212"/>
      <c r="BB446" s="212"/>
      <c r="BC446" s="212"/>
      <c r="BD446" s="212"/>
      <c r="BE446" s="212"/>
      <c r="BF446" s="212"/>
      <c r="BG446" s="212"/>
      <c r="BH446" s="212"/>
    </row>
    <row r="447" spans="1:60" outlineLevel="2" x14ac:dyDescent="0.2">
      <c r="A447" s="219"/>
      <c r="B447" s="220"/>
      <c r="C447" s="264" t="s">
        <v>564</v>
      </c>
      <c r="D447" s="251"/>
      <c r="E447" s="251"/>
      <c r="F447" s="251"/>
      <c r="G447" s="251"/>
      <c r="H447" s="222"/>
      <c r="I447" s="222"/>
      <c r="J447" s="222"/>
      <c r="K447" s="222"/>
      <c r="L447" s="222"/>
      <c r="M447" s="222"/>
      <c r="N447" s="221"/>
      <c r="O447" s="221"/>
      <c r="P447" s="221"/>
      <c r="Q447" s="221"/>
      <c r="R447" s="222"/>
      <c r="S447" s="222"/>
      <c r="T447" s="222"/>
      <c r="U447" s="222"/>
      <c r="V447" s="222"/>
      <c r="W447" s="222"/>
      <c r="X447" s="222"/>
      <c r="Y447" s="222"/>
      <c r="Z447" s="212"/>
      <c r="AA447" s="212"/>
      <c r="AB447" s="212"/>
      <c r="AC447" s="212"/>
      <c r="AD447" s="212"/>
      <c r="AE447" s="212"/>
      <c r="AF447" s="212"/>
      <c r="AG447" s="212" t="s">
        <v>155</v>
      </c>
      <c r="AH447" s="212"/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12"/>
      <c r="BB447" s="212"/>
      <c r="BC447" s="212"/>
      <c r="BD447" s="212"/>
      <c r="BE447" s="212"/>
      <c r="BF447" s="212"/>
      <c r="BG447" s="212"/>
      <c r="BH447" s="212"/>
    </row>
    <row r="448" spans="1:60" outlineLevel="2" x14ac:dyDescent="0.2">
      <c r="A448" s="219"/>
      <c r="B448" s="220"/>
      <c r="C448" s="263" t="s">
        <v>565</v>
      </c>
      <c r="D448" s="223"/>
      <c r="E448" s="224">
        <v>2.91</v>
      </c>
      <c r="F448" s="222"/>
      <c r="G448" s="222"/>
      <c r="H448" s="222"/>
      <c r="I448" s="222"/>
      <c r="J448" s="222"/>
      <c r="K448" s="222"/>
      <c r="L448" s="222"/>
      <c r="M448" s="222"/>
      <c r="N448" s="221"/>
      <c r="O448" s="221"/>
      <c r="P448" s="221"/>
      <c r="Q448" s="221"/>
      <c r="R448" s="222"/>
      <c r="S448" s="222"/>
      <c r="T448" s="222"/>
      <c r="U448" s="222"/>
      <c r="V448" s="222"/>
      <c r="W448" s="222"/>
      <c r="X448" s="222"/>
      <c r="Y448" s="222"/>
      <c r="Z448" s="212"/>
      <c r="AA448" s="212"/>
      <c r="AB448" s="212"/>
      <c r="AC448" s="212"/>
      <c r="AD448" s="212"/>
      <c r="AE448" s="212"/>
      <c r="AF448" s="212"/>
      <c r="AG448" s="212" t="s">
        <v>136</v>
      </c>
      <c r="AH448" s="212">
        <v>5</v>
      </c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1" x14ac:dyDescent="0.2">
      <c r="A449" s="242">
        <v>88</v>
      </c>
      <c r="B449" s="243" t="s">
        <v>566</v>
      </c>
      <c r="C449" s="261" t="s">
        <v>567</v>
      </c>
      <c r="D449" s="244" t="s">
        <v>171</v>
      </c>
      <c r="E449" s="245">
        <v>6.9595200000000004</v>
      </c>
      <c r="F449" s="246"/>
      <c r="G449" s="247">
        <f>ROUND(E449*F449,2)</f>
        <v>0</v>
      </c>
      <c r="H449" s="246"/>
      <c r="I449" s="247">
        <f>ROUND(E449*H449,2)</f>
        <v>0</v>
      </c>
      <c r="J449" s="246"/>
      <c r="K449" s="247">
        <f>ROUND(E449*J449,2)</f>
        <v>0</v>
      </c>
      <c r="L449" s="247">
        <v>21</v>
      </c>
      <c r="M449" s="247">
        <f>G449*(1+L449/100)</f>
        <v>0</v>
      </c>
      <c r="N449" s="245">
        <v>0</v>
      </c>
      <c r="O449" s="245">
        <f>ROUND(E449*N449,2)</f>
        <v>0</v>
      </c>
      <c r="P449" s="245">
        <v>0</v>
      </c>
      <c r="Q449" s="245">
        <f>ROUND(E449*P449,2)</f>
        <v>0</v>
      </c>
      <c r="R449" s="247" t="s">
        <v>210</v>
      </c>
      <c r="S449" s="247" t="s">
        <v>128</v>
      </c>
      <c r="T449" s="248" t="s">
        <v>129</v>
      </c>
      <c r="U449" s="222">
        <v>0</v>
      </c>
      <c r="V449" s="222">
        <f>ROUND(E449*U449,2)</f>
        <v>0</v>
      </c>
      <c r="W449" s="222"/>
      <c r="X449" s="222" t="s">
        <v>130</v>
      </c>
      <c r="Y449" s="222" t="s">
        <v>131</v>
      </c>
      <c r="Z449" s="212"/>
      <c r="AA449" s="212"/>
      <c r="AB449" s="212"/>
      <c r="AC449" s="212"/>
      <c r="AD449" s="212"/>
      <c r="AE449" s="212"/>
      <c r="AF449" s="212"/>
      <c r="AG449" s="212" t="s">
        <v>132</v>
      </c>
      <c r="AH449" s="212"/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outlineLevel="2" x14ac:dyDescent="0.2">
      <c r="A450" s="219"/>
      <c r="B450" s="220"/>
      <c r="C450" s="264" t="s">
        <v>564</v>
      </c>
      <c r="D450" s="251"/>
      <c r="E450" s="251"/>
      <c r="F450" s="251"/>
      <c r="G450" s="251"/>
      <c r="H450" s="222"/>
      <c r="I450" s="222"/>
      <c r="J450" s="222"/>
      <c r="K450" s="222"/>
      <c r="L450" s="222"/>
      <c r="M450" s="222"/>
      <c r="N450" s="221"/>
      <c r="O450" s="221"/>
      <c r="P450" s="221"/>
      <c r="Q450" s="221"/>
      <c r="R450" s="222"/>
      <c r="S450" s="222"/>
      <c r="T450" s="222"/>
      <c r="U450" s="222"/>
      <c r="V450" s="222"/>
      <c r="W450" s="222"/>
      <c r="X450" s="222"/>
      <c r="Y450" s="222"/>
      <c r="Z450" s="212"/>
      <c r="AA450" s="212"/>
      <c r="AB450" s="212"/>
      <c r="AC450" s="212"/>
      <c r="AD450" s="212"/>
      <c r="AE450" s="212"/>
      <c r="AF450" s="212"/>
      <c r="AG450" s="212" t="s">
        <v>155</v>
      </c>
      <c r="AH450" s="212"/>
      <c r="AI450" s="212"/>
      <c r="AJ450" s="212"/>
      <c r="AK450" s="212"/>
      <c r="AL450" s="212"/>
      <c r="AM450" s="212"/>
      <c r="AN450" s="212"/>
      <c r="AO450" s="212"/>
      <c r="AP450" s="212"/>
      <c r="AQ450" s="212"/>
      <c r="AR450" s="212"/>
      <c r="AS450" s="212"/>
      <c r="AT450" s="212"/>
      <c r="AU450" s="212"/>
      <c r="AV450" s="212"/>
      <c r="AW450" s="212"/>
      <c r="AX450" s="212"/>
      <c r="AY450" s="212"/>
      <c r="AZ450" s="212"/>
      <c r="BA450" s="212"/>
      <c r="BB450" s="212"/>
      <c r="BC450" s="212"/>
      <c r="BD450" s="212"/>
      <c r="BE450" s="212"/>
      <c r="BF450" s="212"/>
      <c r="BG450" s="212"/>
      <c r="BH450" s="212"/>
    </row>
    <row r="451" spans="1:60" outlineLevel="2" x14ac:dyDescent="0.2">
      <c r="A451" s="219"/>
      <c r="B451" s="220"/>
      <c r="C451" s="263" t="s">
        <v>568</v>
      </c>
      <c r="D451" s="223"/>
      <c r="E451" s="224">
        <v>0.99007999999999996</v>
      </c>
      <c r="F451" s="222"/>
      <c r="G451" s="222"/>
      <c r="H451" s="222"/>
      <c r="I451" s="222"/>
      <c r="J451" s="222"/>
      <c r="K451" s="222"/>
      <c r="L451" s="222"/>
      <c r="M451" s="222"/>
      <c r="N451" s="221"/>
      <c r="O451" s="221"/>
      <c r="P451" s="221"/>
      <c r="Q451" s="221"/>
      <c r="R451" s="222"/>
      <c r="S451" s="222"/>
      <c r="T451" s="222"/>
      <c r="U451" s="222"/>
      <c r="V451" s="222"/>
      <c r="W451" s="222"/>
      <c r="X451" s="222"/>
      <c r="Y451" s="222"/>
      <c r="Z451" s="212"/>
      <c r="AA451" s="212"/>
      <c r="AB451" s="212"/>
      <c r="AC451" s="212"/>
      <c r="AD451" s="212"/>
      <c r="AE451" s="212"/>
      <c r="AF451" s="212"/>
      <c r="AG451" s="212" t="s">
        <v>136</v>
      </c>
      <c r="AH451" s="212">
        <v>7</v>
      </c>
      <c r="AI451" s="212"/>
      <c r="AJ451" s="212"/>
      <c r="AK451" s="212"/>
      <c r="AL451" s="212"/>
      <c r="AM451" s="212"/>
      <c r="AN451" s="212"/>
      <c r="AO451" s="212"/>
      <c r="AP451" s="212"/>
      <c r="AQ451" s="212"/>
      <c r="AR451" s="212"/>
      <c r="AS451" s="212"/>
      <c r="AT451" s="212"/>
      <c r="AU451" s="212"/>
      <c r="AV451" s="212"/>
      <c r="AW451" s="212"/>
      <c r="AX451" s="212"/>
      <c r="AY451" s="212"/>
      <c r="AZ451" s="212"/>
      <c r="BA451" s="212"/>
      <c r="BB451" s="212"/>
      <c r="BC451" s="212"/>
      <c r="BD451" s="212"/>
      <c r="BE451" s="212"/>
      <c r="BF451" s="212"/>
      <c r="BG451" s="212"/>
      <c r="BH451" s="212"/>
    </row>
    <row r="452" spans="1:60" outlineLevel="3" x14ac:dyDescent="0.2">
      <c r="A452" s="219"/>
      <c r="B452" s="220"/>
      <c r="C452" s="263" t="s">
        <v>569</v>
      </c>
      <c r="D452" s="223"/>
      <c r="E452" s="224">
        <v>0.36749999999999999</v>
      </c>
      <c r="F452" s="222"/>
      <c r="G452" s="222"/>
      <c r="H452" s="222"/>
      <c r="I452" s="222"/>
      <c r="J452" s="222"/>
      <c r="K452" s="222"/>
      <c r="L452" s="222"/>
      <c r="M452" s="222"/>
      <c r="N452" s="221"/>
      <c r="O452" s="221"/>
      <c r="P452" s="221"/>
      <c r="Q452" s="221"/>
      <c r="R452" s="222"/>
      <c r="S452" s="222"/>
      <c r="T452" s="222"/>
      <c r="U452" s="222"/>
      <c r="V452" s="222"/>
      <c r="W452" s="222"/>
      <c r="X452" s="222"/>
      <c r="Y452" s="222"/>
      <c r="Z452" s="212"/>
      <c r="AA452" s="212"/>
      <c r="AB452" s="212"/>
      <c r="AC452" s="212"/>
      <c r="AD452" s="212"/>
      <c r="AE452" s="212"/>
      <c r="AF452" s="212"/>
      <c r="AG452" s="212" t="s">
        <v>136</v>
      </c>
      <c r="AH452" s="212">
        <v>7</v>
      </c>
      <c r="AI452" s="212"/>
      <c r="AJ452" s="212"/>
      <c r="AK452" s="212"/>
      <c r="AL452" s="212"/>
      <c r="AM452" s="212"/>
      <c r="AN452" s="212"/>
      <c r="AO452" s="212"/>
      <c r="AP452" s="212"/>
      <c r="AQ452" s="212"/>
      <c r="AR452" s="212"/>
      <c r="AS452" s="212"/>
      <c r="AT452" s="212"/>
      <c r="AU452" s="212"/>
      <c r="AV452" s="212"/>
      <c r="AW452" s="212"/>
      <c r="AX452" s="212"/>
      <c r="AY452" s="212"/>
      <c r="AZ452" s="212"/>
      <c r="BA452" s="212"/>
      <c r="BB452" s="212"/>
      <c r="BC452" s="212"/>
      <c r="BD452" s="212"/>
      <c r="BE452" s="212"/>
      <c r="BF452" s="212"/>
      <c r="BG452" s="212"/>
      <c r="BH452" s="212"/>
    </row>
    <row r="453" spans="1:60" outlineLevel="3" x14ac:dyDescent="0.2">
      <c r="A453" s="219"/>
      <c r="B453" s="220"/>
      <c r="C453" s="263" t="s">
        <v>570</v>
      </c>
      <c r="D453" s="223"/>
      <c r="E453" s="224">
        <v>0.70804</v>
      </c>
      <c r="F453" s="222"/>
      <c r="G453" s="222"/>
      <c r="H453" s="222"/>
      <c r="I453" s="222"/>
      <c r="J453" s="222"/>
      <c r="K453" s="222"/>
      <c r="L453" s="222"/>
      <c r="M453" s="222"/>
      <c r="N453" s="221"/>
      <c r="O453" s="221"/>
      <c r="P453" s="221"/>
      <c r="Q453" s="221"/>
      <c r="R453" s="222"/>
      <c r="S453" s="222"/>
      <c r="T453" s="222"/>
      <c r="U453" s="222"/>
      <c r="V453" s="222"/>
      <c r="W453" s="222"/>
      <c r="X453" s="222"/>
      <c r="Y453" s="222"/>
      <c r="Z453" s="212"/>
      <c r="AA453" s="212"/>
      <c r="AB453" s="212"/>
      <c r="AC453" s="212"/>
      <c r="AD453" s="212"/>
      <c r="AE453" s="212"/>
      <c r="AF453" s="212"/>
      <c r="AG453" s="212" t="s">
        <v>136</v>
      </c>
      <c r="AH453" s="212">
        <v>7</v>
      </c>
      <c r="AI453" s="212"/>
      <c r="AJ453" s="212"/>
      <c r="AK453" s="212"/>
      <c r="AL453" s="212"/>
      <c r="AM453" s="212"/>
      <c r="AN453" s="212"/>
      <c r="AO453" s="212"/>
      <c r="AP453" s="212"/>
      <c r="AQ453" s="212"/>
      <c r="AR453" s="212"/>
      <c r="AS453" s="212"/>
      <c r="AT453" s="212"/>
      <c r="AU453" s="212"/>
      <c r="AV453" s="212"/>
      <c r="AW453" s="212"/>
      <c r="AX453" s="212"/>
      <c r="AY453" s="212"/>
      <c r="AZ453" s="212"/>
      <c r="BA453" s="212"/>
      <c r="BB453" s="212"/>
      <c r="BC453" s="212"/>
      <c r="BD453" s="212"/>
      <c r="BE453" s="212"/>
      <c r="BF453" s="212"/>
      <c r="BG453" s="212"/>
      <c r="BH453" s="212"/>
    </row>
    <row r="454" spans="1:60" outlineLevel="3" x14ac:dyDescent="0.2">
      <c r="A454" s="219"/>
      <c r="B454" s="220"/>
      <c r="C454" s="263" t="s">
        <v>571</v>
      </c>
      <c r="D454" s="223"/>
      <c r="E454" s="224">
        <v>1.8251999999999999</v>
      </c>
      <c r="F454" s="222"/>
      <c r="G454" s="222"/>
      <c r="H454" s="222"/>
      <c r="I454" s="222"/>
      <c r="J454" s="222"/>
      <c r="K454" s="222"/>
      <c r="L454" s="222"/>
      <c r="M454" s="222"/>
      <c r="N454" s="221"/>
      <c r="O454" s="221"/>
      <c r="P454" s="221"/>
      <c r="Q454" s="221"/>
      <c r="R454" s="222"/>
      <c r="S454" s="222"/>
      <c r="T454" s="222"/>
      <c r="U454" s="222"/>
      <c r="V454" s="222"/>
      <c r="W454" s="222"/>
      <c r="X454" s="222"/>
      <c r="Y454" s="222"/>
      <c r="Z454" s="212"/>
      <c r="AA454" s="212"/>
      <c r="AB454" s="212"/>
      <c r="AC454" s="212"/>
      <c r="AD454" s="212"/>
      <c r="AE454" s="212"/>
      <c r="AF454" s="212"/>
      <c r="AG454" s="212" t="s">
        <v>136</v>
      </c>
      <c r="AH454" s="212">
        <v>7</v>
      </c>
      <c r="AI454" s="212"/>
      <c r="AJ454" s="212"/>
      <c r="AK454" s="212"/>
      <c r="AL454" s="212"/>
      <c r="AM454" s="212"/>
      <c r="AN454" s="212"/>
      <c r="AO454" s="212"/>
      <c r="AP454" s="212"/>
      <c r="AQ454" s="212"/>
      <c r="AR454" s="212"/>
      <c r="AS454" s="212"/>
      <c r="AT454" s="212"/>
      <c r="AU454" s="212"/>
      <c r="AV454" s="212"/>
      <c r="AW454" s="212"/>
      <c r="AX454" s="212"/>
      <c r="AY454" s="212"/>
      <c r="AZ454" s="212"/>
      <c r="BA454" s="212"/>
      <c r="BB454" s="212"/>
      <c r="BC454" s="212"/>
      <c r="BD454" s="212"/>
      <c r="BE454" s="212"/>
      <c r="BF454" s="212"/>
      <c r="BG454" s="212"/>
      <c r="BH454" s="212"/>
    </row>
    <row r="455" spans="1:60" outlineLevel="3" x14ac:dyDescent="0.2">
      <c r="A455" s="219"/>
      <c r="B455" s="220"/>
      <c r="C455" s="263" t="s">
        <v>572</v>
      </c>
      <c r="D455" s="223"/>
      <c r="E455" s="224">
        <v>7.1279999999999996E-2</v>
      </c>
      <c r="F455" s="222"/>
      <c r="G455" s="222"/>
      <c r="H455" s="222"/>
      <c r="I455" s="222"/>
      <c r="J455" s="222"/>
      <c r="K455" s="222"/>
      <c r="L455" s="222"/>
      <c r="M455" s="222"/>
      <c r="N455" s="221"/>
      <c r="O455" s="221"/>
      <c r="P455" s="221"/>
      <c r="Q455" s="221"/>
      <c r="R455" s="222"/>
      <c r="S455" s="222"/>
      <c r="T455" s="222"/>
      <c r="U455" s="222"/>
      <c r="V455" s="222"/>
      <c r="W455" s="222"/>
      <c r="X455" s="222"/>
      <c r="Y455" s="222"/>
      <c r="Z455" s="212"/>
      <c r="AA455" s="212"/>
      <c r="AB455" s="212"/>
      <c r="AC455" s="212"/>
      <c r="AD455" s="212"/>
      <c r="AE455" s="212"/>
      <c r="AF455" s="212"/>
      <c r="AG455" s="212" t="s">
        <v>136</v>
      </c>
      <c r="AH455" s="212">
        <v>7</v>
      </c>
      <c r="AI455" s="212"/>
      <c r="AJ455" s="212"/>
      <c r="AK455" s="212"/>
      <c r="AL455" s="212"/>
      <c r="AM455" s="212"/>
      <c r="AN455" s="212"/>
      <c r="AO455" s="212"/>
      <c r="AP455" s="212"/>
      <c r="AQ455" s="212"/>
      <c r="AR455" s="212"/>
      <c r="AS455" s="212"/>
      <c r="AT455" s="212"/>
      <c r="AU455" s="212"/>
      <c r="AV455" s="212"/>
      <c r="AW455" s="212"/>
      <c r="AX455" s="212"/>
      <c r="AY455" s="212"/>
      <c r="AZ455" s="212"/>
      <c r="BA455" s="212"/>
      <c r="BB455" s="212"/>
      <c r="BC455" s="212"/>
      <c r="BD455" s="212"/>
      <c r="BE455" s="212"/>
      <c r="BF455" s="212"/>
      <c r="BG455" s="212"/>
      <c r="BH455" s="212"/>
    </row>
    <row r="456" spans="1:60" outlineLevel="3" x14ac:dyDescent="0.2">
      <c r="A456" s="219"/>
      <c r="B456" s="220"/>
      <c r="C456" s="263" t="s">
        <v>573</v>
      </c>
      <c r="D456" s="223"/>
      <c r="E456" s="224">
        <v>1.30768</v>
      </c>
      <c r="F456" s="222"/>
      <c r="G456" s="222"/>
      <c r="H456" s="222"/>
      <c r="I456" s="222"/>
      <c r="J456" s="222"/>
      <c r="K456" s="222"/>
      <c r="L456" s="222"/>
      <c r="M456" s="222"/>
      <c r="N456" s="221"/>
      <c r="O456" s="221"/>
      <c r="P456" s="221"/>
      <c r="Q456" s="221"/>
      <c r="R456" s="222"/>
      <c r="S456" s="222"/>
      <c r="T456" s="222"/>
      <c r="U456" s="222"/>
      <c r="V456" s="222"/>
      <c r="W456" s="222"/>
      <c r="X456" s="222"/>
      <c r="Y456" s="222"/>
      <c r="Z456" s="212"/>
      <c r="AA456" s="212"/>
      <c r="AB456" s="212"/>
      <c r="AC456" s="212"/>
      <c r="AD456" s="212"/>
      <c r="AE456" s="212"/>
      <c r="AF456" s="212"/>
      <c r="AG456" s="212" t="s">
        <v>136</v>
      </c>
      <c r="AH456" s="212">
        <v>7</v>
      </c>
      <c r="AI456" s="212"/>
      <c r="AJ456" s="212"/>
      <c r="AK456" s="212"/>
      <c r="AL456" s="212"/>
      <c r="AM456" s="212"/>
      <c r="AN456" s="212"/>
      <c r="AO456" s="212"/>
      <c r="AP456" s="212"/>
      <c r="AQ456" s="212"/>
      <c r="AR456" s="212"/>
      <c r="AS456" s="212"/>
      <c r="AT456" s="212"/>
      <c r="AU456" s="212"/>
      <c r="AV456" s="212"/>
      <c r="AW456" s="212"/>
      <c r="AX456" s="212"/>
      <c r="AY456" s="212"/>
      <c r="AZ456" s="212"/>
      <c r="BA456" s="212"/>
      <c r="BB456" s="212"/>
      <c r="BC456" s="212"/>
      <c r="BD456" s="212"/>
      <c r="BE456" s="212"/>
      <c r="BF456" s="212"/>
      <c r="BG456" s="212"/>
      <c r="BH456" s="212"/>
    </row>
    <row r="457" spans="1:60" outlineLevel="3" x14ac:dyDescent="0.2">
      <c r="A457" s="219"/>
      <c r="B457" s="220"/>
      <c r="C457" s="263" t="s">
        <v>574</v>
      </c>
      <c r="D457" s="223"/>
      <c r="E457" s="224">
        <v>1.68974</v>
      </c>
      <c r="F457" s="222"/>
      <c r="G457" s="222"/>
      <c r="H457" s="222"/>
      <c r="I457" s="222"/>
      <c r="J457" s="222"/>
      <c r="K457" s="222"/>
      <c r="L457" s="222"/>
      <c r="M457" s="222"/>
      <c r="N457" s="221"/>
      <c r="O457" s="221"/>
      <c r="P457" s="221"/>
      <c r="Q457" s="221"/>
      <c r="R457" s="222"/>
      <c r="S457" s="222"/>
      <c r="T457" s="222"/>
      <c r="U457" s="222"/>
      <c r="V457" s="222"/>
      <c r="W457" s="222"/>
      <c r="X457" s="222"/>
      <c r="Y457" s="222"/>
      <c r="Z457" s="212"/>
      <c r="AA457" s="212"/>
      <c r="AB457" s="212"/>
      <c r="AC457" s="212"/>
      <c r="AD457" s="212"/>
      <c r="AE457" s="212"/>
      <c r="AF457" s="212"/>
      <c r="AG457" s="212" t="s">
        <v>136</v>
      </c>
      <c r="AH457" s="212">
        <v>7</v>
      </c>
      <c r="AI457" s="212"/>
      <c r="AJ457" s="212"/>
      <c r="AK457" s="212"/>
      <c r="AL457" s="212"/>
      <c r="AM457" s="212"/>
      <c r="AN457" s="212"/>
      <c r="AO457" s="212"/>
      <c r="AP457" s="212"/>
      <c r="AQ457" s="212"/>
      <c r="AR457" s="212"/>
      <c r="AS457" s="212"/>
      <c r="AT457" s="212"/>
      <c r="AU457" s="212"/>
      <c r="AV457" s="212"/>
      <c r="AW457" s="212"/>
      <c r="AX457" s="212"/>
      <c r="AY457" s="212"/>
      <c r="AZ457" s="212"/>
      <c r="BA457" s="212"/>
      <c r="BB457" s="212"/>
      <c r="BC457" s="212"/>
      <c r="BD457" s="212"/>
      <c r="BE457" s="212"/>
      <c r="BF457" s="212"/>
      <c r="BG457" s="212"/>
      <c r="BH457" s="212"/>
    </row>
    <row r="458" spans="1:60" outlineLevel="1" x14ac:dyDescent="0.2">
      <c r="A458" s="242">
        <v>89</v>
      </c>
      <c r="B458" s="243" t="s">
        <v>575</v>
      </c>
      <c r="C458" s="261" t="s">
        <v>576</v>
      </c>
      <c r="D458" s="244" t="s">
        <v>171</v>
      </c>
      <c r="E458" s="245">
        <v>1.1875500000000001</v>
      </c>
      <c r="F458" s="246"/>
      <c r="G458" s="247">
        <f>ROUND(E458*F458,2)</f>
        <v>0</v>
      </c>
      <c r="H458" s="246"/>
      <c r="I458" s="247">
        <f>ROUND(E458*H458,2)</f>
        <v>0</v>
      </c>
      <c r="J458" s="246"/>
      <c r="K458" s="247">
        <f>ROUND(E458*J458,2)</f>
        <v>0</v>
      </c>
      <c r="L458" s="247">
        <v>21</v>
      </c>
      <c r="M458" s="247">
        <f>G458*(1+L458/100)</f>
        <v>0</v>
      </c>
      <c r="N458" s="245">
        <v>0</v>
      </c>
      <c r="O458" s="245">
        <f>ROUND(E458*N458,2)</f>
        <v>0</v>
      </c>
      <c r="P458" s="245">
        <v>0</v>
      </c>
      <c r="Q458" s="245">
        <f>ROUND(E458*P458,2)</f>
        <v>0</v>
      </c>
      <c r="R458" s="247" t="s">
        <v>210</v>
      </c>
      <c r="S458" s="247" t="s">
        <v>128</v>
      </c>
      <c r="T458" s="248" t="s">
        <v>129</v>
      </c>
      <c r="U458" s="222">
        <v>0</v>
      </c>
      <c r="V458" s="222">
        <f>ROUND(E458*U458,2)</f>
        <v>0</v>
      </c>
      <c r="W458" s="222"/>
      <c r="X458" s="222" t="s">
        <v>130</v>
      </c>
      <c r="Y458" s="222" t="s">
        <v>131</v>
      </c>
      <c r="Z458" s="212"/>
      <c r="AA458" s="212"/>
      <c r="AB458" s="212"/>
      <c r="AC458" s="212"/>
      <c r="AD458" s="212"/>
      <c r="AE458" s="212"/>
      <c r="AF458" s="212"/>
      <c r="AG458" s="212" t="s">
        <v>132</v>
      </c>
      <c r="AH458" s="212"/>
      <c r="AI458" s="212"/>
      <c r="AJ458" s="212"/>
      <c r="AK458" s="212"/>
      <c r="AL458" s="212"/>
      <c r="AM458" s="212"/>
      <c r="AN458" s="212"/>
      <c r="AO458" s="212"/>
      <c r="AP458" s="212"/>
      <c r="AQ458" s="212"/>
      <c r="AR458" s="212"/>
      <c r="AS458" s="212"/>
      <c r="AT458" s="212"/>
      <c r="AU458" s="212"/>
      <c r="AV458" s="212"/>
      <c r="AW458" s="212"/>
      <c r="AX458" s="212"/>
      <c r="AY458" s="212"/>
      <c r="AZ458" s="212"/>
      <c r="BA458" s="212"/>
      <c r="BB458" s="212"/>
      <c r="BC458" s="212"/>
      <c r="BD458" s="212"/>
      <c r="BE458" s="212"/>
      <c r="BF458" s="212"/>
      <c r="BG458" s="212"/>
      <c r="BH458" s="212"/>
    </row>
    <row r="459" spans="1:60" outlineLevel="2" x14ac:dyDescent="0.2">
      <c r="A459" s="219"/>
      <c r="B459" s="220"/>
      <c r="C459" s="264" t="s">
        <v>577</v>
      </c>
      <c r="D459" s="251"/>
      <c r="E459" s="251"/>
      <c r="F459" s="251"/>
      <c r="G459" s="251"/>
      <c r="H459" s="222"/>
      <c r="I459" s="222"/>
      <c r="J459" s="222"/>
      <c r="K459" s="222"/>
      <c r="L459" s="222"/>
      <c r="M459" s="222"/>
      <c r="N459" s="221"/>
      <c r="O459" s="221"/>
      <c r="P459" s="221"/>
      <c r="Q459" s="221"/>
      <c r="R459" s="222"/>
      <c r="S459" s="222"/>
      <c r="T459" s="222"/>
      <c r="U459" s="222"/>
      <c r="V459" s="222"/>
      <c r="W459" s="222"/>
      <c r="X459" s="222"/>
      <c r="Y459" s="222"/>
      <c r="Z459" s="212"/>
      <c r="AA459" s="212"/>
      <c r="AB459" s="212"/>
      <c r="AC459" s="212"/>
      <c r="AD459" s="212"/>
      <c r="AE459" s="212"/>
      <c r="AF459" s="212"/>
      <c r="AG459" s="212" t="s">
        <v>155</v>
      </c>
      <c r="AH459" s="212"/>
      <c r="AI459" s="212"/>
      <c r="AJ459" s="212"/>
      <c r="AK459" s="212"/>
      <c r="AL459" s="212"/>
      <c r="AM459" s="212"/>
      <c r="AN459" s="212"/>
      <c r="AO459" s="212"/>
      <c r="AP459" s="212"/>
      <c r="AQ459" s="212"/>
      <c r="AR459" s="212"/>
      <c r="AS459" s="212"/>
      <c r="AT459" s="212"/>
      <c r="AU459" s="212"/>
      <c r="AV459" s="212"/>
      <c r="AW459" s="212"/>
      <c r="AX459" s="212"/>
      <c r="AY459" s="212"/>
      <c r="AZ459" s="212"/>
      <c r="BA459" s="212"/>
      <c r="BB459" s="212"/>
      <c r="BC459" s="212"/>
      <c r="BD459" s="212"/>
      <c r="BE459" s="212"/>
      <c r="BF459" s="212"/>
      <c r="BG459" s="212"/>
      <c r="BH459" s="212"/>
    </row>
    <row r="460" spans="1:60" outlineLevel="2" x14ac:dyDescent="0.2">
      <c r="A460" s="219"/>
      <c r="B460" s="220"/>
      <c r="C460" s="263" t="s">
        <v>578</v>
      </c>
      <c r="D460" s="223"/>
      <c r="E460" s="224">
        <v>3.3250000000000002E-2</v>
      </c>
      <c r="F460" s="222"/>
      <c r="G460" s="222"/>
      <c r="H460" s="222"/>
      <c r="I460" s="222"/>
      <c r="J460" s="222"/>
      <c r="K460" s="222"/>
      <c r="L460" s="222"/>
      <c r="M460" s="222"/>
      <c r="N460" s="221"/>
      <c r="O460" s="221"/>
      <c r="P460" s="221"/>
      <c r="Q460" s="221"/>
      <c r="R460" s="222"/>
      <c r="S460" s="222"/>
      <c r="T460" s="222"/>
      <c r="U460" s="222"/>
      <c r="V460" s="222"/>
      <c r="W460" s="222"/>
      <c r="X460" s="222"/>
      <c r="Y460" s="222"/>
      <c r="Z460" s="212"/>
      <c r="AA460" s="212"/>
      <c r="AB460" s="212"/>
      <c r="AC460" s="212"/>
      <c r="AD460" s="212"/>
      <c r="AE460" s="212"/>
      <c r="AF460" s="212"/>
      <c r="AG460" s="212" t="s">
        <v>136</v>
      </c>
      <c r="AH460" s="212">
        <v>7</v>
      </c>
      <c r="AI460" s="212"/>
      <c r="AJ460" s="212"/>
      <c r="AK460" s="212"/>
      <c r="AL460" s="212"/>
      <c r="AM460" s="212"/>
      <c r="AN460" s="212"/>
      <c r="AO460" s="212"/>
      <c r="AP460" s="212"/>
      <c r="AQ460" s="212"/>
      <c r="AR460" s="212"/>
      <c r="AS460" s="212"/>
      <c r="AT460" s="212"/>
      <c r="AU460" s="212"/>
      <c r="AV460" s="212"/>
      <c r="AW460" s="212"/>
      <c r="AX460" s="212"/>
      <c r="AY460" s="212"/>
      <c r="AZ460" s="212"/>
      <c r="BA460" s="212"/>
      <c r="BB460" s="212"/>
      <c r="BC460" s="212"/>
      <c r="BD460" s="212"/>
      <c r="BE460" s="212"/>
      <c r="BF460" s="212"/>
      <c r="BG460" s="212"/>
      <c r="BH460" s="212"/>
    </row>
    <row r="461" spans="1:60" outlineLevel="3" x14ac:dyDescent="0.2">
      <c r="A461" s="219"/>
      <c r="B461" s="220"/>
      <c r="C461" s="263" t="s">
        <v>579</v>
      </c>
      <c r="D461" s="223"/>
      <c r="E461" s="224">
        <v>0.17745</v>
      </c>
      <c r="F461" s="222"/>
      <c r="G461" s="222"/>
      <c r="H461" s="222"/>
      <c r="I461" s="222"/>
      <c r="J461" s="222"/>
      <c r="K461" s="222"/>
      <c r="L461" s="222"/>
      <c r="M461" s="222"/>
      <c r="N461" s="221"/>
      <c r="O461" s="221"/>
      <c r="P461" s="221"/>
      <c r="Q461" s="221"/>
      <c r="R461" s="222"/>
      <c r="S461" s="222"/>
      <c r="T461" s="222"/>
      <c r="U461" s="222"/>
      <c r="V461" s="222"/>
      <c r="W461" s="222"/>
      <c r="X461" s="222"/>
      <c r="Y461" s="222"/>
      <c r="Z461" s="212"/>
      <c r="AA461" s="212"/>
      <c r="AB461" s="212"/>
      <c r="AC461" s="212"/>
      <c r="AD461" s="212"/>
      <c r="AE461" s="212"/>
      <c r="AF461" s="212"/>
      <c r="AG461" s="212" t="s">
        <v>136</v>
      </c>
      <c r="AH461" s="212">
        <v>7</v>
      </c>
      <c r="AI461" s="212"/>
      <c r="AJ461" s="212"/>
      <c r="AK461" s="212"/>
      <c r="AL461" s="212"/>
      <c r="AM461" s="212"/>
      <c r="AN461" s="212"/>
      <c r="AO461" s="212"/>
      <c r="AP461" s="212"/>
      <c r="AQ461" s="212"/>
      <c r="AR461" s="212"/>
      <c r="AS461" s="212"/>
      <c r="AT461" s="212"/>
      <c r="AU461" s="212"/>
      <c r="AV461" s="212"/>
      <c r="AW461" s="212"/>
      <c r="AX461" s="212"/>
      <c r="AY461" s="212"/>
      <c r="AZ461" s="212"/>
      <c r="BA461" s="212"/>
      <c r="BB461" s="212"/>
      <c r="BC461" s="212"/>
      <c r="BD461" s="212"/>
      <c r="BE461" s="212"/>
      <c r="BF461" s="212"/>
      <c r="BG461" s="212"/>
      <c r="BH461" s="212"/>
    </row>
    <row r="462" spans="1:60" outlineLevel="3" x14ac:dyDescent="0.2">
      <c r="A462" s="219"/>
      <c r="B462" s="220"/>
      <c r="C462" s="263" t="s">
        <v>580</v>
      </c>
      <c r="D462" s="223"/>
      <c r="E462" s="224">
        <v>0.18515000000000001</v>
      </c>
      <c r="F462" s="222"/>
      <c r="G462" s="222"/>
      <c r="H462" s="222"/>
      <c r="I462" s="222"/>
      <c r="J462" s="222"/>
      <c r="K462" s="222"/>
      <c r="L462" s="222"/>
      <c r="M462" s="222"/>
      <c r="N462" s="221"/>
      <c r="O462" s="221"/>
      <c r="P462" s="221"/>
      <c r="Q462" s="221"/>
      <c r="R462" s="222"/>
      <c r="S462" s="222"/>
      <c r="T462" s="222"/>
      <c r="U462" s="222"/>
      <c r="V462" s="222"/>
      <c r="W462" s="222"/>
      <c r="X462" s="222"/>
      <c r="Y462" s="222"/>
      <c r="Z462" s="212"/>
      <c r="AA462" s="212"/>
      <c r="AB462" s="212"/>
      <c r="AC462" s="212"/>
      <c r="AD462" s="212"/>
      <c r="AE462" s="212"/>
      <c r="AF462" s="212"/>
      <c r="AG462" s="212" t="s">
        <v>136</v>
      </c>
      <c r="AH462" s="212">
        <v>7</v>
      </c>
      <c r="AI462" s="212"/>
      <c r="AJ462" s="212"/>
      <c r="AK462" s="212"/>
      <c r="AL462" s="212"/>
      <c r="AM462" s="212"/>
      <c r="AN462" s="212"/>
      <c r="AO462" s="212"/>
      <c r="AP462" s="212"/>
      <c r="AQ462" s="212"/>
      <c r="AR462" s="212"/>
      <c r="AS462" s="212"/>
      <c r="AT462" s="212"/>
      <c r="AU462" s="212"/>
      <c r="AV462" s="212"/>
      <c r="AW462" s="212"/>
      <c r="AX462" s="212"/>
      <c r="AY462" s="212"/>
      <c r="AZ462" s="212"/>
      <c r="BA462" s="212"/>
      <c r="BB462" s="212"/>
      <c r="BC462" s="212"/>
      <c r="BD462" s="212"/>
      <c r="BE462" s="212"/>
      <c r="BF462" s="212"/>
      <c r="BG462" s="212"/>
      <c r="BH462" s="212"/>
    </row>
    <row r="463" spans="1:60" outlineLevel="3" x14ac:dyDescent="0.2">
      <c r="A463" s="219"/>
      <c r="B463" s="220"/>
      <c r="C463" s="263" t="s">
        <v>581</v>
      </c>
      <c r="D463" s="223"/>
      <c r="E463" s="224">
        <v>0.79169999999999996</v>
      </c>
      <c r="F463" s="222"/>
      <c r="G463" s="222"/>
      <c r="H463" s="222"/>
      <c r="I463" s="222"/>
      <c r="J463" s="222"/>
      <c r="K463" s="222"/>
      <c r="L463" s="222"/>
      <c r="M463" s="222"/>
      <c r="N463" s="221"/>
      <c r="O463" s="221"/>
      <c r="P463" s="221"/>
      <c r="Q463" s="221"/>
      <c r="R463" s="222"/>
      <c r="S463" s="222"/>
      <c r="T463" s="222"/>
      <c r="U463" s="222"/>
      <c r="V463" s="222"/>
      <c r="W463" s="222"/>
      <c r="X463" s="222"/>
      <c r="Y463" s="222"/>
      <c r="Z463" s="212"/>
      <c r="AA463" s="212"/>
      <c r="AB463" s="212"/>
      <c r="AC463" s="212"/>
      <c r="AD463" s="212"/>
      <c r="AE463" s="212"/>
      <c r="AF463" s="212"/>
      <c r="AG463" s="212" t="s">
        <v>136</v>
      </c>
      <c r="AH463" s="212">
        <v>7</v>
      </c>
      <c r="AI463" s="212"/>
      <c r="AJ463" s="212"/>
      <c r="AK463" s="212"/>
      <c r="AL463" s="212"/>
      <c r="AM463" s="212"/>
      <c r="AN463" s="212"/>
      <c r="AO463" s="212"/>
      <c r="AP463" s="212"/>
      <c r="AQ463" s="212"/>
      <c r="AR463" s="212"/>
      <c r="AS463" s="212"/>
      <c r="AT463" s="212"/>
      <c r="AU463" s="212"/>
      <c r="AV463" s="212"/>
      <c r="AW463" s="212"/>
      <c r="AX463" s="212"/>
      <c r="AY463" s="212"/>
      <c r="AZ463" s="212"/>
      <c r="BA463" s="212"/>
      <c r="BB463" s="212"/>
      <c r="BC463" s="212"/>
      <c r="BD463" s="212"/>
      <c r="BE463" s="212"/>
      <c r="BF463" s="212"/>
      <c r="BG463" s="212"/>
      <c r="BH463" s="212"/>
    </row>
    <row r="464" spans="1:60" outlineLevel="1" x14ac:dyDescent="0.2">
      <c r="A464" s="242">
        <v>90</v>
      </c>
      <c r="B464" s="243" t="s">
        <v>582</v>
      </c>
      <c r="C464" s="261" t="s">
        <v>583</v>
      </c>
      <c r="D464" s="244" t="s">
        <v>171</v>
      </c>
      <c r="E464" s="245">
        <v>0.14030000000000001</v>
      </c>
      <c r="F464" s="246"/>
      <c r="G464" s="247">
        <f>ROUND(E464*F464,2)</f>
        <v>0</v>
      </c>
      <c r="H464" s="246"/>
      <c r="I464" s="247">
        <f>ROUND(E464*H464,2)</f>
        <v>0</v>
      </c>
      <c r="J464" s="246"/>
      <c r="K464" s="247">
        <f>ROUND(E464*J464,2)</f>
        <v>0</v>
      </c>
      <c r="L464" s="247">
        <v>21</v>
      </c>
      <c r="M464" s="247">
        <f>G464*(1+L464/100)</f>
        <v>0</v>
      </c>
      <c r="N464" s="245">
        <v>0</v>
      </c>
      <c r="O464" s="245">
        <f>ROUND(E464*N464,2)</f>
        <v>0</v>
      </c>
      <c r="P464" s="245">
        <v>0</v>
      </c>
      <c r="Q464" s="245">
        <f>ROUND(E464*P464,2)</f>
        <v>0</v>
      </c>
      <c r="R464" s="247" t="s">
        <v>210</v>
      </c>
      <c r="S464" s="247" t="s">
        <v>128</v>
      </c>
      <c r="T464" s="248" t="s">
        <v>129</v>
      </c>
      <c r="U464" s="222">
        <v>0</v>
      </c>
      <c r="V464" s="222">
        <f>ROUND(E464*U464,2)</f>
        <v>0</v>
      </c>
      <c r="W464" s="222"/>
      <c r="X464" s="222" t="s">
        <v>130</v>
      </c>
      <c r="Y464" s="222" t="s">
        <v>131</v>
      </c>
      <c r="Z464" s="212"/>
      <c r="AA464" s="212"/>
      <c r="AB464" s="212"/>
      <c r="AC464" s="212"/>
      <c r="AD464" s="212"/>
      <c r="AE464" s="212"/>
      <c r="AF464" s="212"/>
      <c r="AG464" s="212" t="s">
        <v>132</v>
      </c>
      <c r="AH464" s="212"/>
      <c r="AI464" s="212"/>
      <c r="AJ464" s="212"/>
      <c r="AK464" s="212"/>
      <c r="AL464" s="212"/>
      <c r="AM464" s="212"/>
      <c r="AN464" s="212"/>
      <c r="AO464" s="212"/>
      <c r="AP464" s="212"/>
      <c r="AQ464" s="212"/>
      <c r="AR464" s="212"/>
      <c r="AS464" s="212"/>
      <c r="AT464" s="212"/>
      <c r="AU464" s="212"/>
      <c r="AV464" s="212"/>
      <c r="AW464" s="212"/>
      <c r="AX464" s="212"/>
      <c r="AY464" s="212"/>
      <c r="AZ464" s="212"/>
      <c r="BA464" s="212"/>
      <c r="BB464" s="212"/>
      <c r="BC464" s="212"/>
      <c r="BD464" s="212"/>
      <c r="BE464" s="212"/>
      <c r="BF464" s="212"/>
      <c r="BG464" s="212"/>
      <c r="BH464" s="212"/>
    </row>
    <row r="465" spans="1:60" outlineLevel="2" x14ac:dyDescent="0.2">
      <c r="A465" s="219"/>
      <c r="B465" s="220"/>
      <c r="C465" s="263" t="s">
        <v>584</v>
      </c>
      <c r="D465" s="223"/>
      <c r="E465" s="224">
        <v>0.14030000000000001</v>
      </c>
      <c r="F465" s="222"/>
      <c r="G465" s="222"/>
      <c r="H465" s="222"/>
      <c r="I465" s="222"/>
      <c r="J465" s="222"/>
      <c r="K465" s="222"/>
      <c r="L465" s="222"/>
      <c r="M465" s="222"/>
      <c r="N465" s="221"/>
      <c r="O465" s="221"/>
      <c r="P465" s="221"/>
      <c r="Q465" s="221"/>
      <c r="R465" s="222"/>
      <c r="S465" s="222"/>
      <c r="T465" s="222"/>
      <c r="U465" s="222"/>
      <c r="V465" s="222"/>
      <c r="W465" s="222"/>
      <c r="X465" s="222"/>
      <c r="Y465" s="222"/>
      <c r="Z465" s="212"/>
      <c r="AA465" s="212"/>
      <c r="AB465" s="212"/>
      <c r="AC465" s="212"/>
      <c r="AD465" s="212"/>
      <c r="AE465" s="212"/>
      <c r="AF465" s="212"/>
      <c r="AG465" s="212" t="s">
        <v>136</v>
      </c>
      <c r="AH465" s="212">
        <v>7</v>
      </c>
      <c r="AI465" s="212"/>
      <c r="AJ465" s="212"/>
      <c r="AK465" s="212"/>
      <c r="AL465" s="212"/>
      <c r="AM465" s="212"/>
      <c r="AN465" s="212"/>
      <c r="AO465" s="212"/>
      <c r="AP465" s="212"/>
      <c r="AQ465" s="212"/>
      <c r="AR465" s="212"/>
      <c r="AS465" s="212"/>
      <c r="AT465" s="212"/>
      <c r="AU465" s="212"/>
      <c r="AV465" s="212"/>
      <c r="AW465" s="212"/>
      <c r="AX465" s="212"/>
      <c r="AY465" s="212"/>
      <c r="AZ465" s="212"/>
      <c r="BA465" s="212"/>
      <c r="BB465" s="212"/>
      <c r="BC465" s="212"/>
      <c r="BD465" s="212"/>
      <c r="BE465" s="212"/>
      <c r="BF465" s="212"/>
      <c r="BG465" s="212"/>
      <c r="BH465" s="212"/>
    </row>
    <row r="466" spans="1:60" outlineLevel="1" x14ac:dyDescent="0.2">
      <c r="A466" s="242">
        <v>91</v>
      </c>
      <c r="B466" s="243" t="s">
        <v>585</v>
      </c>
      <c r="C466" s="261" t="s">
        <v>586</v>
      </c>
      <c r="D466" s="244" t="s">
        <v>171</v>
      </c>
      <c r="E466" s="245">
        <v>0.28215000000000001</v>
      </c>
      <c r="F466" s="246"/>
      <c r="G466" s="247">
        <f>ROUND(E466*F466,2)</f>
        <v>0</v>
      </c>
      <c r="H466" s="246"/>
      <c r="I466" s="247">
        <f>ROUND(E466*H466,2)</f>
        <v>0</v>
      </c>
      <c r="J466" s="246"/>
      <c r="K466" s="247">
        <f>ROUND(E466*J466,2)</f>
        <v>0</v>
      </c>
      <c r="L466" s="247">
        <v>21</v>
      </c>
      <c r="M466" s="247">
        <f>G466*(1+L466/100)</f>
        <v>0</v>
      </c>
      <c r="N466" s="245">
        <v>0</v>
      </c>
      <c r="O466" s="245">
        <f>ROUND(E466*N466,2)</f>
        <v>0</v>
      </c>
      <c r="P466" s="245">
        <v>0</v>
      </c>
      <c r="Q466" s="245">
        <f>ROUND(E466*P466,2)</f>
        <v>0</v>
      </c>
      <c r="R466" s="247" t="s">
        <v>210</v>
      </c>
      <c r="S466" s="247" t="s">
        <v>128</v>
      </c>
      <c r="T466" s="248" t="s">
        <v>129</v>
      </c>
      <c r="U466" s="222">
        <v>0</v>
      </c>
      <c r="V466" s="222">
        <f>ROUND(E466*U466,2)</f>
        <v>0</v>
      </c>
      <c r="W466" s="222"/>
      <c r="X466" s="222" t="s">
        <v>130</v>
      </c>
      <c r="Y466" s="222" t="s">
        <v>131</v>
      </c>
      <c r="Z466" s="212"/>
      <c r="AA466" s="212"/>
      <c r="AB466" s="212"/>
      <c r="AC466" s="212"/>
      <c r="AD466" s="212"/>
      <c r="AE466" s="212"/>
      <c r="AF466" s="212"/>
      <c r="AG466" s="212" t="s">
        <v>132</v>
      </c>
      <c r="AH466" s="212"/>
      <c r="AI466" s="212"/>
      <c r="AJ466" s="212"/>
      <c r="AK466" s="212"/>
      <c r="AL466" s="212"/>
      <c r="AM466" s="212"/>
      <c r="AN466" s="212"/>
      <c r="AO466" s="212"/>
      <c r="AP466" s="212"/>
      <c r="AQ466" s="212"/>
      <c r="AR466" s="212"/>
      <c r="AS466" s="212"/>
      <c r="AT466" s="212"/>
      <c r="AU466" s="212"/>
      <c r="AV466" s="212"/>
      <c r="AW466" s="212"/>
      <c r="AX466" s="212"/>
      <c r="AY466" s="212"/>
      <c r="AZ466" s="212"/>
      <c r="BA466" s="212"/>
      <c r="BB466" s="212"/>
      <c r="BC466" s="212"/>
      <c r="BD466" s="212"/>
      <c r="BE466" s="212"/>
      <c r="BF466" s="212"/>
      <c r="BG466" s="212"/>
      <c r="BH466" s="212"/>
    </row>
    <row r="467" spans="1:60" outlineLevel="2" x14ac:dyDescent="0.2">
      <c r="A467" s="219"/>
      <c r="B467" s="220"/>
      <c r="C467" s="264" t="s">
        <v>564</v>
      </c>
      <c r="D467" s="251"/>
      <c r="E467" s="251"/>
      <c r="F467" s="251"/>
      <c r="G467" s="251"/>
      <c r="H467" s="222"/>
      <c r="I467" s="222"/>
      <c r="J467" s="222"/>
      <c r="K467" s="222"/>
      <c r="L467" s="222"/>
      <c r="M467" s="222"/>
      <c r="N467" s="221"/>
      <c r="O467" s="221"/>
      <c r="P467" s="221"/>
      <c r="Q467" s="221"/>
      <c r="R467" s="222"/>
      <c r="S467" s="222"/>
      <c r="T467" s="222"/>
      <c r="U467" s="222"/>
      <c r="V467" s="222"/>
      <c r="W467" s="222"/>
      <c r="X467" s="222"/>
      <c r="Y467" s="222"/>
      <c r="Z467" s="212"/>
      <c r="AA467" s="212"/>
      <c r="AB467" s="212"/>
      <c r="AC467" s="212"/>
      <c r="AD467" s="212"/>
      <c r="AE467" s="212"/>
      <c r="AF467" s="212"/>
      <c r="AG467" s="212" t="s">
        <v>155</v>
      </c>
      <c r="AH467" s="212"/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212"/>
      <c r="BF467" s="212"/>
      <c r="BG467" s="212"/>
      <c r="BH467" s="212"/>
    </row>
    <row r="468" spans="1:60" outlineLevel="2" x14ac:dyDescent="0.2">
      <c r="A468" s="219"/>
      <c r="B468" s="220"/>
      <c r="C468" s="263" t="s">
        <v>587</v>
      </c>
      <c r="D468" s="223"/>
      <c r="E468" s="224">
        <v>0.28215000000000001</v>
      </c>
      <c r="F468" s="222"/>
      <c r="G468" s="222"/>
      <c r="H468" s="222"/>
      <c r="I468" s="222"/>
      <c r="J468" s="222"/>
      <c r="K468" s="222"/>
      <c r="L468" s="222"/>
      <c r="M468" s="222"/>
      <c r="N468" s="221"/>
      <c r="O468" s="221"/>
      <c r="P468" s="221"/>
      <c r="Q468" s="221"/>
      <c r="R468" s="222"/>
      <c r="S468" s="222"/>
      <c r="T468" s="222"/>
      <c r="U468" s="222"/>
      <c r="V468" s="222"/>
      <c r="W468" s="222"/>
      <c r="X468" s="222"/>
      <c r="Y468" s="222"/>
      <c r="Z468" s="212"/>
      <c r="AA468" s="212"/>
      <c r="AB468" s="212"/>
      <c r="AC468" s="212"/>
      <c r="AD468" s="212"/>
      <c r="AE468" s="212"/>
      <c r="AF468" s="212"/>
      <c r="AG468" s="212" t="s">
        <v>136</v>
      </c>
      <c r="AH468" s="212">
        <v>7</v>
      </c>
      <c r="AI468" s="212"/>
      <c r="AJ468" s="212"/>
      <c r="AK468" s="212"/>
      <c r="AL468" s="212"/>
      <c r="AM468" s="212"/>
      <c r="AN468" s="212"/>
      <c r="AO468" s="212"/>
      <c r="AP468" s="212"/>
      <c r="AQ468" s="212"/>
      <c r="AR468" s="212"/>
      <c r="AS468" s="212"/>
      <c r="AT468" s="212"/>
      <c r="AU468" s="212"/>
      <c r="AV468" s="212"/>
      <c r="AW468" s="212"/>
      <c r="AX468" s="212"/>
      <c r="AY468" s="212"/>
      <c r="AZ468" s="212"/>
      <c r="BA468" s="212"/>
      <c r="BB468" s="212"/>
      <c r="BC468" s="212"/>
      <c r="BD468" s="212"/>
      <c r="BE468" s="212"/>
      <c r="BF468" s="212"/>
      <c r="BG468" s="212"/>
      <c r="BH468" s="212"/>
    </row>
    <row r="469" spans="1:60" ht="22.5" outlineLevel="1" x14ac:dyDescent="0.2">
      <c r="A469" s="242">
        <v>92</v>
      </c>
      <c r="B469" s="243" t="s">
        <v>588</v>
      </c>
      <c r="C469" s="261" t="s">
        <v>589</v>
      </c>
      <c r="D469" s="244" t="s">
        <v>171</v>
      </c>
      <c r="E469" s="245">
        <v>449.51551000000001</v>
      </c>
      <c r="F469" s="246"/>
      <c r="G469" s="247">
        <f>ROUND(E469*F469,2)</f>
        <v>0</v>
      </c>
      <c r="H469" s="246"/>
      <c r="I469" s="247">
        <f>ROUND(E469*H469,2)</f>
        <v>0</v>
      </c>
      <c r="J469" s="246"/>
      <c r="K469" s="247">
        <f>ROUND(E469*J469,2)</f>
        <v>0</v>
      </c>
      <c r="L469" s="247">
        <v>21</v>
      </c>
      <c r="M469" s="247">
        <f>G469*(1+L469/100)</f>
        <v>0</v>
      </c>
      <c r="N469" s="245">
        <v>0</v>
      </c>
      <c r="O469" s="245">
        <f>ROUND(E469*N469,2)</f>
        <v>0</v>
      </c>
      <c r="P469" s="245">
        <v>0</v>
      </c>
      <c r="Q469" s="245">
        <f>ROUND(E469*P469,2)</f>
        <v>0</v>
      </c>
      <c r="R469" s="247" t="s">
        <v>210</v>
      </c>
      <c r="S469" s="247" t="s">
        <v>128</v>
      </c>
      <c r="T469" s="248" t="s">
        <v>129</v>
      </c>
      <c r="U469" s="222">
        <v>0</v>
      </c>
      <c r="V469" s="222">
        <f>ROUND(E469*U469,2)</f>
        <v>0</v>
      </c>
      <c r="W469" s="222"/>
      <c r="X469" s="222" t="s">
        <v>130</v>
      </c>
      <c r="Y469" s="222" t="s">
        <v>131</v>
      </c>
      <c r="Z469" s="212"/>
      <c r="AA469" s="212"/>
      <c r="AB469" s="212"/>
      <c r="AC469" s="212"/>
      <c r="AD469" s="212"/>
      <c r="AE469" s="212"/>
      <c r="AF469" s="212"/>
      <c r="AG469" s="212" t="s">
        <v>132</v>
      </c>
      <c r="AH469" s="212"/>
      <c r="AI469" s="212"/>
      <c r="AJ469" s="212"/>
      <c r="AK469" s="212"/>
      <c r="AL469" s="212"/>
      <c r="AM469" s="212"/>
      <c r="AN469" s="212"/>
      <c r="AO469" s="212"/>
      <c r="AP469" s="212"/>
      <c r="AQ469" s="212"/>
      <c r="AR469" s="212"/>
      <c r="AS469" s="212"/>
      <c r="AT469" s="212"/>
      <c r="AU469" s="212"/>
      <c r="AV469" s="212"/>
      <c r="AW469" s="212"/>
      <c r="AX469" s="212"/>
      <c r="AY469" s="212"/>
      <c r="AZ469" s="212"/>
      <c r="BA469" s="212"/>
      <c r="BB469" s="212"/>
      <c r="BC469" s="212"/>
      <c r="BD469" s="212"/>
      <c r="BE469" s="212"/>
      <c r="BF469" s="212"/>
      <c r="BG469" s="212"/>
      <c r="BH469" s="212"/>
    </row>
    <row r="470" spans="1:60" outlineLevel="2" x14ac:dyDescent="0.2">
      <c r="A470" s="219"/>
      <c r="B470" s="220"/>
      <c r="C470" s="263" t="s">
        <v>590</v>
      </c>
      <c r="D470" s="223"/>
      <c r="E470" s="224">
        <v>6.8860799999999998</v>
      </c>
      <c r="F470" s="222"/>
      <c r="G470" s="222"/>
      <c r="H470" s="222"/>
      <c r="I470" s="222"/>
      <c r="J470" s="222"/>
      <c r="K470" s="222"/>
      <c r="L470" s="222"/>
      <c r="M470" s="222"/>
      <c r="N470" s="221"/>
      <c r="O470" s="221"/>
      <c r="P470" s="221"/>
      <c r="Q470" s="221"/>
      <c r="R470" s="222"/>
      <c r="S470" s="222"/>
      <c r="T470" s="222"/>
      <c r="U470" s="222"/>
      <c r="V470" s="222"/>
      <c r="W470" s="222"/>
      <c r="X470" s="222"/>
      <c r="Y470" s="222"/>
      <c r="Z470" s="212"/>
      <c r="AA470" s="212"/>
      <c r="AB470" s="212"/>
      <c r="AC470" s="212"/>
      <c r="AD470" s="212"/>
      <c r="AE470" s="212"/>
      <c r="AF470" s="212"/>
      <c r="AG470" s="212" t="s">
        <v>136</v>
      </c>
      <c r="AH470" s="212">
        <v>7</v>
      </c>
      <c r="AI470" s="212"/>
      <c r="AJ470" s="212"/>
      <c r="AK470" s="212"/>
      <c r="AL470" s="212"/>
      <c r="AM470" s="212"/>
      <c r="AN470" s="212"/>
      <c r="AO470" s="212"/>
      <c r="AP470" s="212"/>
      <c r="AQ470" s="212"/>
      <c r="AR470" s="212"/>
      <c r="AS470" s="212"/>
      <c r="AT470" s="212"/>
      <c r="AU470" s="212"/>
      <c r="AV470" s="212"/>
      <c r="AW470" s="212"/>
      <c r="AX470" s="212"/>
      <c r="AY470" s="212"/>
      <c r="AZ470" s="212"/>
      <c r="BA470" s="212"/>
      <c r="BB470" s="212"/>
      <c r="BC470" s="212"/>
      <c r="BD470" s="212"/>
      <c r="BE470" s="212"/>
      <c r="BF470" s="212"/>
      <c r="BG470" s="212"/>
      <c r="BH470" s="212"/>
    </row>
    <row r="471" spans="1:60" outlineLevel="3" x14ac:dyDescent="0.2">
      <c r="A471" s="219"/>
      <c r="B471" s="220"/>
      <c r="C471" s="263" t="s">
        <v>591</v>
      </c>
      <c r="D471" s="223"/>
      <c r="E471" s="224">
        <v>426.20823000000001</v>
      </c>
      <c r="F471" s="222"/>
      <c r="G471" s="222"/>
      <c r="H471" s="222"/>
      <c r="I471" s="222"/>
      <c r="J471" s="222"/>
      <c r="K471" s="222"/>
      <c r="L471" s="222"/>
      <c r="M471" s="222"/>
      <c r="N471" s="221"/>
      <c r="O471" s="221"/>
      <c r="P471" s="221"/>
      <c r="Q471" s="221"/>
      <c r="R471" s="222"/>
      <c r="S471" s="222"/>
      <c r="T471" s="222"/>
      <c r="U471" s="222"/>
      <c r="V471" s="222"/>
      <c r="W471" s="222"/>
      <c r="X471" s="222"/>
      <c r="Y471" s="222"/>
      <c r="Z471" s="212"/>
      <c r="AA471" s="212"/>
      <c r="AB471" s="212"/>
      <c r="AC471" s="212"/>
      <c r="AD471" s="212"/>
      <c r="AE471" s="212"/>
      <c r="AF471" s="212"/>
      <c r="AG471" s="212" t="s">
        <v>136</v>
      </c>
      <c r="AH471" s="212">
        <v>7</v>
      </c>
      <c r="AI471" s="212"/>
      <c r="AJ471" s="212"/>
      <c r="AK471" s="212"/>
      <c r="AL471" s="212"/>
      <c r="AM471" s="212"/>
      <c r="AN471" s="212"/>
      <c r="AO471" s="212"/>
      <c r="AP471" s="212"/>
      <c r="AQ471" s="212"/>
      <c r="AR471" s="212"/>
      <c r="AS471" s="212"/>
      <c r="AT471" s="212"/>
      <c r="AU471" s="212"/>
      <c r="AV471" s="212"/>
      <c r="AW471" s="212"/>
      <c r="AX471" s="212"/>
      <c r="AY471" s="212"/>
      <c r="AZ471" s="212"/>
      <c r="BA471" s="212"/>
      <c r="BB471" s="212"/>
      <c r="BC471" s="212"/>
      <c r="BD471" s="212"/>
      <c r="BE471" s="212"/>
      <c r="BF471" s="212"/>
      <c r="BG471" s="212"/>
      <c r="BH471" s="212"/>
    </row>
    <row r="472" spans="1:60" outlineLevel="3" x14ac:dyDescent="0.2">
      <c r="A472" s="219"/>
      <c r="B472" s="220"/>
      <c r="C472" s="263" t="s">
        <v>592</v>
      </c>
      <c r="D472" s="223"/>
      <c r="E472" s="224">
        <v>16.421199999999999</v>
      </c>
      <c r="F472" s="222"/>
      <c r="G472" s="222"/>
      <c r="H472" s="222"/>
      <c r="I472" s="222"/>
      <c r="J472" s="222"/>
      <c r="K472" s="222"/>
      <c r="L472" s="222"/>
      <c r="M472" s="222"/>
      <c r="N472" s="221"/>
      <c r="O472" s="221"/>
      <c r="P472" s="221"/>
      <c r="Q472" s="221"/>
      <c r="R472" s="222"/>
      <c r="S472" s="222"/>
      <c r="T472" s="222"/>
      <c r="U472" s="222"/>
      <c r="V472" s="222"/>
      <c r="W472" s="222"/>
      <c r="X472" s="222"/>
      <c r="Y472" s="222"/>
      <c r="Z472" s="212"/>
      <c r="AA472" s="212"/>
      <c r="AB472" s="212"/>
      <c r="AC472" s="212"/>
      <c r="AD472" s="212"/>
      <c r="AE472" s="212"/>
      <c r="AF472" s="212"/>
      <c r="AG472" s="212" t="s">
        <v>136</v>
      </c>
      <c r="AH472" s="212">
        <v>7</v>
      </c>
      <c r="AI472" s="212"/>
      <c r="AJ472" s="212"/>
      <c r="AK472" s="212"/>
      <c r="AL472" s="212"/>
      <c r="AM472" s="212"/>
      <c r="AN472" s="212"/>
      <c r="AO472" s="212"/>
      <c r="AP472" s="212"/>
      <c r="AQ472" s="212"/>
      <c r="AR472" s="212"/>
      <c r="AS472" s="212"/>
      <c r="AT472" s="212"/>
      <c r="AU472" s="212"/>
      <c r="AV472" s="212"/>
      <c r="AW472" s="212"/>
      <c r="AX472" s="212"/>
      <c r="AY472" s="212"/>
      <c r="AZ472" s="212"/>
      <c r="BA472" s="212"/>
      <c r="BB472" s="212"/>
      <c r="BC472" s="212"/>
      <c r="BD472" s="212"/>
      <c r="BE472" s="212"/>
      <c r="BF472" s="212"/>
      <c r="BG472" s="212"/>
      <c r="BH472" s="212"/>
    </row>
    <row r="473" spans="1:60" ht="22.5" outlineLevel="1" x14ac:dyDescent="0.2">
      <c r="A473" s="242">
        <v>93</v>
      </c>
      <c r="B473" s="243" t="s">
        <v>593</v>
      </c>
      <c r="C473" s="261" t="s">
        <v>594</v>
      </c>
      <c r="D473" s="244" t="s">
        <v>171</v>
      </c>
      <c r="E473" s="245">
        <v>87.281279999999995</v>
      </c>
      <c r="F473" s="246"/>
      <c r="G473" s="247">
        <f>ROUND(E473*F473,2)</f>
        <v>0</v>
      </c>
      <c r="H473" s="246"/>
      <c r="I473" s="247">
        <f>ROUND(E473*H473,2)</f>
        <v>0</v>
      </c>
      <c r="J473" s="246"/>
      <c r="K473" s="247">
        <f>ROUND(E473*J473,2)</f>
        <v>0</v>
      </c>
      <c r="L473" s="247">
        <v>21</v>
      </c>
      <c r="M473" s="247">
        <f>G473*(1+L473/100)</f>
        <v>0</v>
      </c>
      <c r="N473" s="245">
        <v>0</v>
      </c>
      <c r="O473" s="245">
        <f>ROUND(E473*N473,2)</f>
        <v>0</v>
      </c>
      <c r="P473" s="245">
        <v>0</v>
      </c>
      <c r="Q473" s="245">
        <f>ROUND(E473*P473,2)</f>
        <v>0</v>
      </c>
      <c r="R473" s="247" t="s">
        <v>210</v>
      </c>
      <c r="S473" s="247" t="s">
        <v>129</v>
      </c>
      <c r="T473" s="248" t="s">
        <v>129</v>
      </c>
      <c r="U473" s="222">
        <v>0</v>
      </c>
      <c r="V473" s="222">
        <f>ROUND(E473*U473,2)</f>
        <v>0</v>
      </c>
      <c r="W473" s="222"/>
      <c r="X473" s="222" t="s">
        <v>130</v>
      </c>
      <c r="Y473" s="222" t="s">
        <v>131</v>
      </c>
      <c r="Z473" s="212"/>
      <c r="AA473" s="212"/>
      <c r="AB473" s="212"/>
      <c r="AC473" s="212"/>
      <c r="AD473" s="212"/>
      <c r="AE473" s="212"/>
      <c r="AF473" s="212"/>
      <c r="AG473" s="212" t="s">
        <v>132</v>
      </c>
      <c r="AH473" s="212"/>
      <c r="AI473" s="212"/>
      <c r="AJ473" s="212"/>
      <c r="AK473" s="212"/>
      <c r="AL473" s="212"/>
      <c r="AM473" s="212"/>
      <c r="AN473" s="212"/>
      <c r="AO473" s="212"/>
      <c r="AP473" s="212"/>
      <c r="AQ473" s="212"/>
      <c r="AR473" s="212"/>
      <c r="AS473" s="212"/>
      <c r="AT473" s="212"/>
      <c r="AU473" s="212"/>
      <c r="AV473" s="212"/>
      <c r="AW473" s="212"/>
      <c r="AX473" s="212"/>
      <c r="AY473" s="212"/>
      <c r="AZ473" s="212"/>
      <c r="BA473" s="212"/>
      <c r="BB473" s="212"/>
      <c r="BC473" s="212"/>
      <c r="BD473" s="212"/>
      <c r="BE473" s="212"/>
      <c r="BF473" s="212"/>
      <c r="BG473" s="212"/>
      <c r="BH473" s="212"/>
    </row>
    <row r="474" spans="1:60" outlineLevel="2" x14ac:dyDescent="0.2">
      <c r="A474" s="219"/>
      <c r="B474" s="220"/>
      <c r="C474" s="263" t="s">
        <v>595</v>
      </c>
      <c r="D474" s="223"/>
      <c r="E474" s="224">
        <v>13.841279999999999</v>
      </c>
      <c r="F474" s="222"/>
      <c r="G474" s="222"/>
      <c r="H474" s="222"/>
      <c r="I474" s="222"/>
      <c r="J474" s="222"/>
      <c r="K474" s="222"/>
      <c r="L474" s="222"/>
      <c r="M474" s="222"/>
      <c r="N474" s="221"/>
      <c r="O474" s="221"/>
      <c r="P474" s="221"/>
      <c r="Q474" s="221"/>
      <c r="R474" s="222"/>
      <c r="S474" s="222"/>
      <c r="T474" s="222"/>
      <c r="U474" s="222"/>
      <c r="V474" s="222"/>
      <c r="W474" s="222"/>
      <c r="X474" s="222"/>
      <c r="Y474" s="222"/>
      <c r="Z474" s="212"/>
      <c r="AA474" s="212"/>
      <c r="AB474" s="212"/>
      <c r="AC474" s="212"/>
      <c r="AD474" s="212"/>
      <c r="AE474" s="212"/>
      <c r="AF474" s="212"/>
      <c r="AG474" s="212" t="s">
        <v>136</v>
      </c>
      <c r="AH474" s="212">
        <v>7</v>
      </c>
      <c r="AI474" s="212"/>
      <c r="AJ474" s="212"/>
      <c r="AK474" s="212"/>
      <c r="AL474" s="212"/>
      <c r="AM474" s="212"/>
      <c r="AN474" s="212"/>
      <c r="AO474" s="212"/>
      <c r="AP474" s="212"/>
      <c r="AQ474" s="212"/>
      <c r="AR474" s="212"/>
      <c r="AS474" s="212"/>
      <c r="AT474" s="212"/>
      <c r="AU474" s="212"/>
      <c r="AV474" s="212"/>
      <c r="AW474" s="212"/>
      <c r="AX474" s="212"/>
      <c r="AY474" s="212"/>
      <c r="AZ474" s="212"/>
      <c r="BA474" s="212"/>
      <c r="BB474" s="212"/>
      <c r="BC474" s="212"/>
      <c r="BD474" s="212"/>
      <c r="BE474" s="212"/>
      <c r="BF474" s="212"/>
      <c r="BG474" s="212"/>
      <c r="BH474" s="212"/>
    </row>
    <row r="475" spans="1:60" outlineLevel="3" x14ac:dyDescent="0.2">
      <c r="A475" s="219"/>
      <c r="B475" s="220"/>
      <c r="C475" s="263" t="s">
        <v>596</v>
      </c>
      <c r="D475" s="223"/>
      <c r="E475" s="224">
        <v>73.44</v>
      </c>
      <c r="F475" s="222"/>
      <c r="G475" s="222"/>
      <c r="H475" s="222"/>
      <c r="I475" s="222"/>
      <c r="J475" s="222"/>
      <c r="K475" s="222"/>
      <c r="L475" s="222"/>
      <c r="M475" s="222"/>
      <c r="N475" s="221"/>
      <c r="O475" s="221"/>
      <c r="P475" s="221"/>
      <c r="Q475" s="221"/>
      <c r="R475" s="222"/>
      <c r="S475" s="222"/>
      <c r="T475" s="222"/>
      <c r="U475" s="222"/>
      <c r="V475" s="222"/>
      <c r="W475" s="222"/>
      <c r="X475" s="222"/>
      <c r="Y475" s="222"/>
      <c r="Z475" s="212"/>
      <c r="AA475" s="212"/>
      <c r="AB475" s="212"/>
      <c r="AC475" s="212"/>
      <c r="AD475" s="212"/>
      <c r="AE475" s="212"/>
      <c r="AF475" s="212"/>
      <c r="AG475" s="212" t="s">
        <v>136</v>
      </c>
      <c r="AH475" s="212">
        <v>7</v>
      </c>
      <c r="AI475" s="212"/>
      <c r="AJ475" s="212"/>
      <c r="AK475" s="212"/>
      <c r="AL475" s="212"/>
      <c r="AM475" s="212"/>
      <c r="AN475" s="212"/>
      <c r="AO475" s="212"/>
      <c r="AP475" s="212"/>
      <c r="AQ475" s="212"/>
      <c r="AR475" s="212"/>
      <c r="AS475" s="212"/>
      <c r="AT475" s="212"/>
      <c r="AU475" s="212"/>
      <c r="AV475" s="212"/>
      <c r="AW475" s="212"/>
      <c r="AX475" s="212"/>
      <c r="AY475" s="212"/>
      <c r="AZ475" s="212"/>
      <c r="BA475" s="212"/>
      <c r="BB475" s="212"/>
      <c r="BC475" s="212"/>
      <c r="BD475" s="212"/>
      <c r="BE475" s="212"/>
      <c r="BF475" s="212"/>
      <c r="BG475" s="212"/>
      <c r="BH475" s="212"/>
    </row>
    <row r="476" spans="1:60" ht="22.5" outlineLevel="1" x14ac:dyDescent="0.2">
      <c r="A476" s="242">
        <v>94</v>
      </c>
      <c r="B476" s="243" t="s">
        <v>597</v>
      </c>
      <c r="C476" s="261" t="s">
        <v>598</v>
      </c>
      <c r="D476" s="244" t="s">
        <v>171</v>
      </c>
      <c r="E476" s="245">
        <v>88.593400000000003</v>
      </c>
      <c r="F476" s="246"/>
      <c r="G476" s="247">
        <f>ROUND(E476*F476,2)</f>
        <v>0</v>
      </c>
      <c r="H476" s="246"/>
      <c r="I476" s="247">
        <f>ROUND(E476*H476,2)</f>
        <v>0</v>
      </c>
      <c r="J476" s="246"/>
      <c r="K476" s="247">
        <f>ROUND(E476*J476,2)</f>
        <v>0</v>
      </c>
      <c r="L476" s="247">
        <v>21</v>
      </c>
      <c r="M476" s="247">
        <f>G476*(1+L476/100)</f>
        <v>0</v>
      </c>
      <c r="N476" s="245">
        <v>0</v>
      </c>
      <c r="O476" s="245">
        <f>ROUND(E476*N476,2)</f>
        <v>0</v>
      </c>
      <c r="P476" s="245">
        <v>0</v>
      </c>
      <c r="Q476" s="245">
        <f>ROUND(E476*P476,2)</f>
        <v>0</v>
      </c>
      <c r="R476" s="247" t="s">
        <v>210</v>
      </c>
      <c r="S476" s="247" t="s">
        <v>128</v>
      </c>
      <c r="T476" s="248" t="s">
        <v>129</v>
      </c>
      <c r="U476" s="222">
        <v>0</v>
      </c>
      <c r="V476" s="222">
        <f>ROUND(E476*U476,2)</f>
        <v>0</v>
      </c>
      <c r="W476" s="222"/>
      <c r="X476" s="222" t="s">
        <v>130</v>
      </c>
      <c r="Y476" s="222" t="s">
        <v>131</v>
      </c>
      <c r="Z476" s="212"/>
      <c r="AA476" s="212"/>
      <c r="AB476" s="212"/>
      <c r="AC476" s="212"/>
      <c r="AD476" s="212"/>
      <c r="AE476" s="212"/>
      <c r="AF476" s="212"/>
      <c r="AG476" s="212" t="s">
        <v>132</v>
      </c>
      <c r="AH476" s="212"/>
      <c r="AI476" s="212"/>
      <c r="AJ476" s="212"/>
      <c r="AK476" s="212"/>
      <c r="AL476" s="212"/>
      <c r="AM476" s="212"/>
      <c r="AN476" s="212"/>
      <c r="AO476" s="212"/>
      <c r="AP476" s="212"/>
      <c r="AQ476" s="212"/>
      <c r="AR476" s="212"/>
      <c r="AS476" s="212"/>
      <c r="AT476" s="212"/>
      <c r="AU476" s="212"/>
      <c r="AV476" s="212"/>
      <c r="AW476" s="212"/>
      <c r="AX476" s="212"/>
      <c r="AY476" s="212"/>
      <c r="AZ476" s="212"/>
      <c r="BA476" s="212"/>
      <c r="BB476" s="212"/>
      <c r="BC476" s="212"/>
      <c r="BD476" s="212"/>
      <c r="BE476" s="212"/>
      <c r="BF476" s="212"/>
      <c r="BG476" s="212"/>
      <c r="BH476" s="212"/>
    </row>
    <row r="477" spans="1:60" outlineLevel="2" x14ac:dyDescent="0.2">
      <c r="A477" s="219"/>
      <c r="B477" s="220"/>
      <c r="C477" s="263" t="s">
        <v>599</v>
      </c>
      <c r="D477" s="223"/>
      <c r="E477" s="224">
        <v>64.635999999999996</v>
      </c>
      <c r="F477" s="222"/>
      <c r="G477" s="222"/>
      <c r="H477" s="222"/>
      <c r="I477" s="222"/>
      <c r="J477" s="222"/>
      <c r="K477" s="222"/>
      <c r="L477" s="222"/>
      <c r="M477" s="222"/>
      <c r="N477" s="221"/>
      <c r="O477" s="221"/>
      <c r="P477" s="221"/>
      <c r="Q477" s="221"/>
      <c r="R477" s="222"/>
      <c r="S477" s="222"/>
      <c r="T477" s="222"/>
      <c r="U477" s="222"/>
      <c r="V477" s="222"/>
      <c r="W477" s="222"/>
      <c r="X477" s="222"/>
      <c r="Y477" s="222"/>
      <c r="Z477" s="212"/>
      <c r="AA477" s="212"/>
      <c r="AB477" s="212"/>
      <c r="AC477" s="212"/>
      <c r="AD477" s="212"/>
      <c r="AE477" s="212"/>
      <c r="AF477" s="212"/>
      <c r="AG477" s="212" t="s">
        <v>136</v>
      </c>
      <c r="AH477" s="212">
        <v>7</v>
      </c>
      <c r="AI477" s="212"/>
      <c r="AJ477" s="212"/>
      <c r="AK477" s="212"/>
      <c r="AL477" s="212"/>
      <c r="AM477" s="212"/>
      <c r="AN477" s="212"/>
      <c r="AO477" s="212"/>
      <c r="AP477" s="212"/>
      <c r="AQ477" s="212"/>
      <c r="AR477" s="212"/>
      <c r="AS477" s="212"/>
      <c r="AT477" s="212"/>
      <c r="AU477" s="212"/>
      <c r="AV477" s="212"/>
      <c r="AW477" s="212"/>
      <c r="AX477" s="212"/>
      <c r="AY477" s="212"/>
      <c r="AZ477" s="212"/>
      <c r="BA477" s="212"/>
      <c r="BB477" s="212"/>
      <c r="BC477" s="212"/>
      <c r="BD477" s="212"/>
      <c r="BE477" s="212"/>
      <c r="BF477" s="212"/>
      <c r="BG477" s="212"/>
      <c r="BH477" s="212"/>
    </row>
    <row r="478" spans="1:60" outlineLevel="3" x14ac:dyDescent="0.2">
      <c r="A478" s="219"/>
      <c r="B478" s="220"/>
      <c r="C478" s="263" t="s">
        <v>600</v>
      </c>
      <c r="D478" s="223"/>
      <c r="E478" s="224">
        <v>11.583</v>
      </c>
      <c r="F478" s="222"/>
      <c r="G478" s="222"/>
      <c r="H478" s="222"/>
      <c r="I478" s="222"/>
      <c r="J478" s="222"/>
      <c r="K478" s="222"/>
      <c r="L478" s="222"/>
      <c r="M478" s="222"/>
      <c r="N478" s="221"/>
      <c r="O478" s="221"/>
      <c r="P478" s="221"/>
      <c r="Q478" s="221"/>
      <c r="R478" s="222"/>
      <c r="S478" s="222"/>
      <c r="T478" s="222"/>
      <c r="U478" s="222"/>
      <c r="V478" s="222"/>
      <c r="W478" s="222"/>
      <c r="X478" s="222"/>
      <c r="Y478" s="222"/>
      <c r="Z478" s="212"/>
      <c r="AA478" s="212"/>
      <c r="AB478" s="212"/>
      <c r="AC478" s="212"/>
      <c r="AD478" s="212"/>
      <c r="AE478" s="212"/>
      <c r="AF478" s="212"/>
      <c r="AG478" s="212" t="s">
        <v>136</v>
      </c>
      <c r="AH478" s="212">
        <v>7</v>
      </c>
      <c r="AI478" s="212"/>
      <c r="AJ478" s="212"/>
      <c r="AK478" s="212"/>
      <c r="AL478" s="212"/>
      <c r="AM478" s="212"/>
      <c r="AN478" s="212"/>
      <c r="AO478" s="212"/>
      <c r="AP478" s="212"/>
      <c r="AQ478" s="212"/>
      <c r="AR478" s="212"/>
      <c r="AS478" s="212"/>
      <c r="AT478" s="212"/>
      <c r="AU478" s="212"/>
      <c r="AV478" s="212"/>
      <c r="AW478" s="212"/>
      <c r="AX478" s="212"/>
      <c r="AY478" s="212"/>
      <c r="AZ478" s="212"/>
      <c r="BA478" s="212"/>
      <c r="BB478" s="212"/>
      <c r="BC478" s="212"/>
      <c r="BD478" s="212"/>
      <c r="BE478" s="212"/>
      <c r="BF478" s="212"/>
      <c r="BG478" s="212"/>
      <c r="BH478" s="212"/>
    </row>
    <row r="479" spans="1:60" outlineLevel="3" x14ac:dyDescent="0.2">
      <c r="A479" s="219"/>
      <c r="B479" s="220"/>
      <c r="C479" s="263" t="s">
        <v>601</v>
      </c>
      <c r="D479" s="223"/>
      <c r="E479" s="224">
        <v>12.3744</v>
      </c>
      <c r="F479" s="222"/>
      <c r="G479" s="222"/>
      <c r="H479" s="222"/>
      <c r="I479" s="222"/>
      <c r="J479" s="222"/>
      <c r="K479" s="222"/>
      <c r="L479" s="222"/>
      <c r="M479" s="222"/>
      <c r="N479" s="221"/>
      <c r="O479" s="221"/>
      <c r="P479" s="221"/>
      <c r="Q479" s="221"/>
      <c r="R479" s="222"/>
      <c r="S479" s="222"/>
      <c r="T479" s="222"/>
      <c r="U479" s="222"/>
      <c r="V479" s="222"/>
      <c r="W479" s="222"/>
      <c r="X479" s="222"/>
      <c r="Y479" s="222"/>
      <c r="Z479" s="212"/>
      <c r="AA479" s="212"/>
      <c r="AB479" s="212"/>
      <c r="AC479" s="212"/>
      <c r="AD479" s="212"/>
      <c r="AE479" s="212"/>
      <c r="AF479" s="212"/>
      <c r="AG479" s="212" t="s">
        <v>136</v>
      </c>
      <c r="AH479" s="212">
        <v>7</v>
      </c>
      <c r="AI479" s="212"/>
      <c r="AJ479" s="212"/>
      <c r="AK479" s="212"/>
      <c r="AL479" s="212"/>
      <c r="AM479" s="212"/>
      <c r="AN479" s="212"/>
      <c r="AO479" s="212"/>
      <c r="AP479" s="212"/>
      <c r="AQ479" s="212"/>
      <c r="AR479" s="212"/>
      <c r="AS479" s="212"/>
      <c r="AT479" s="212"/>
      <c r="AU479" s="212"/>
      <c r="AV479" s="212"/>
      <c r="AW479" s="212"/>
      <c r="AX479" s="212"/>
      <c r="AY479" s="212"/>
      <c r="AZ479" s="212"/>
      <c r="BA479" s="212"/>
      <c r="BB479" s="212"/>
      <c r="BC479" s="212"/>
      <c r="BD479" s="212"/>
      <c r="BE479" s="212"/>
      <c r="BF479" s="212"/>
      <c r="BG479" s="212"/>
      <c r="BH479" s="212"/>
    </row>
    <row r="480" spans="1:60" ht="22.5" outlineLevel="1" x14ac:dyDescent="0.2">
      <c r="A480" s="242">
        <v>95</v>
      </c>
      <c r="B480" s="243" t="s">
        <v>602</v>
      </c>
      <c r="C480" s="261" t="s">
        <v>603</v>
      </c>
      <c r="D480" s="244" t="s">
        <v>171</v>
      </c>
      <c r="E480" s="245">
        <v>3.4555199999999999</v>
      </c>
      <c r="F480" s="246"/>
      <c r="G480" s="247">
        <f>ROUND(E480*F480,2)</f>
        <v>0</v>
      </c>
      <c r="H480" s="246"/>
      <c r="I480" s="247">
        <f>ROUND(E480*H480,2)</f>
        <v>0</v>
      </c>
      <c r="J480" s="246"/>
      <c r="K480" s="247">
        <f>ROUND(E480*J480,2)</f>
        <v>0</v>
      </c>
      <c r="L480" s="247">
        <v>21</v>
      </c>
      <c r="M480" s="247">
        <f>G480*(1+L480/100)</f>
        <v>0</v>
      </c>
      <c r="N480" s="245">
        <v>0</v>
      </c>
      <c r="O480" s="245">
        <f>ROUND(E480*N480,2)</f>
        <v>0</v>
      </c>
      <c r="P480" s="245">
        <v>0</v>
      </c>
      <c r="Q480" s="245">
        <f>ROUND(E480*P480,2)</f>
        <v>0</v>
      </c>
      <c r="R480" s="247" t="s">
        <v>210</v>
      </c>
      <c r="S480" s="247" t="s">
        <v>128</v>
      </c>
      <c r="T480" s="248" t="s">
        <v>129</v>
      </c>
      <c r="U480" s="222">
        <v>0</v>
      </c>
      <c r="V480" s="222">
        <f>ROUND(E480*U480,2)</f>
        <v>0</v>
      </c>
      <c r="W480" s="222"/>
      <c r="X480" s="222" t="s">
        <v>130</v>
      </c>
      <c r="Y480" s="222" t="s">
        <v>131</v>
      </c>
      <c r="Z480" s="212"/>
      <c r="AA480" s="212"/>
      <c r="AB480" s="212"/>
      <c r="AC480" s="212"/>
      <c r="AD480" s="212"/>
      <c r="AE480" s="212"/>
      <c r="AF480" s="212"/>
      <c r="AG480" s="212" t="s">
        <v>132</v>
      </c>
      <c r="AH480" s="212"/>
      <c r="AI480" s="212"/>
      <c r="AJ480" s="212"/>
      <c r="AK480" s="212"/>
      <c r="AL480" s="212"/>
      <c r="AM480" s="212"/>
      <c r="AN480" s="212"/>
      <c r="AO480" s="212"/>
      <c r="AP480" s="212"/>
      <c r="AQ480" s="212"/>
      <c r="AR480" s="212"/>
      <c r="AS480" s="212"/>
      <c r="AT480" s="212"/>
      <c r="AU480" s="212"/>
      <c r="AV480" s="212"/>
      <c r="AW480" s="212"/>
      <c r="AX480" s="212"/>
      <c r="AY480" s="212"/>
      <c r="AZ480" s="212"/>
      <c r="BA480" s="212"/>
      <c r="BB480" s="212"/>
      <c r="BC480" s="212"/>
      <c r="BD480" s="212"/>
      <c r="BE480" s="212"/>
      <c r="BF480" s="212"/>
      <c r="BG480" s="212"/>
      <c r="BH480" s="212"/>
    </row>
    <row r="481" spans="1:60" outlineLevel="2" x14ac:dyDescent="0.2">
      <c r="A481" s="219"/>
      <c r="B481" s="220"/>
      <c r="C481" s="263" t="s">
        <v>604</v>
      </c>
      <c r="D481" s="223"/>
      <c r="E481" s="224">
        <v>1.5708</v>
      </c>
      <c r="F481" s="222"/>
      <c r="G481" s="222"/>
      <c r="H481" s="222"/>
      <c r="I481" s="222"/>
      <c r="J481" s="222"/>
      <c r="K481" s="222"/>
      <c r="L481" s="222"/>
      <c r="M481" s="222"/>
      <c r="N481" s="221"/>
      <c r="O481" s="221"/>
      <c r="P481" s="221"/>
      <c r="Q481" s="221"/>
      <c r="R481" s="222"/>
      <c r="S481" s="222"/>
      <c r="T481" s="222"/>
      <c r="U481" s="222"/>
      <c r="V481" s="222"/>
      <c r="W481" s="222"/>
      <c r="X481" s="222"/>
      <c r="Y481" s="222"/>
      <c r="Z481" s="212"/>
      <c r="AA481" s="212"/>
      <c r="AB481" s="212"/>
      <c r="AC481" s="212"/>
      <c r="AD481" s="212"/>
      <c r="AE481" s="212"/>
      <c r="AF481" s="212"/>
      <c r="AG481" s="212" t="s">
        <v>136</v>
      </c>
      <c r="AH481" s="212">
        <v>7</v>
      </c>
      <c r="AI481" s="212"/>
      <c r="AJ481" s="212"/>
      <c r="AK481" s="212"/>
      <c r="AL481" s="212"/>
      <c r="AM481" s="212"/>
      <c r="AN481" s="212"/>
      <c r="AO481" s="212"/>
      <c r="AP481" s="212"/>
      <c r="AQ481" s="212"/>
      <c r="AR481" s="212"/>
      <c r="AS481" s="212"/>
      <c r="AT481" s="212"/>
      <c r="AU481" s="212"/>
      <c r="AV481" s="212"/>
      <c r="AW481" s="212"/>
      <c r="AX481" s="212"/>
      <c r="AY481" s="212"/>
      <c r="AZ481" s="212"/>
      <c r="BA481" s="212"/>
      <c r="BB481" s="212"/>
      <c r="BC481" s="212"/>
      <c r="BD481" s="212"/>
      <c r="BE481" s="212"/>
      <c r="BF481" s="212"/>
      <c r="BG481" s="212"/>
      <c r="BH481" s="212"/>
    </row>
    <row r="482" spans="1:60" outlineLevel="3" x14ac:dyDescent="0.2">
      <c r="A482" s="219"/>
      <c r="B482" s="220"/>
      <c r="C482" s="263" t="s">
        <v>605</v>
      </c>
      <c r="D482" s="223"/>
      <c r="E482" s="224">
        <v>0.95399999999999996</v>
      </c>
      <c r="F482" s="222"/>
      <c r="G482" s="222"/>
      <c r="H482" s="222"/>
      <c r="I482" s="222"/>
      <c r="J482" s="222"/>
      <c r="K482" s="222"/>
      <c r="L482" s="222"/>
      <c r="M482" s="222"/>
      <c r="N482" s="221"/>
      <c r="O482" s="221"/>
      <c r="P482" s="221"/>
      <c r="Q482" s="221"/>
      <c r="R482" s="222"/>
      <c r="S482" s="222"/>
      <c r="T482" s="222"/>
      <c r="U482" s="222"/>
      <c r="V482" s="222"/>
      <c r="W482" s="222"/>
      <c r="X482" s="222"/>
      <c r="Y482" s="222"/>
      <c r="Z482" s="212"/>
      <c r="AA482" s="212"/>
      <c r="AB482" s="212"/>
      <c r="AC482" s="212"/>
      <c r="AD482" s="212"/>
      <c r="AE482" s="212"/>
      <c r="AF482" s="212"/>
      <c r="AG482" s="212" t="s">
        <v>136</v>
      </c>
      <c r="AH482" s="212">
        <v>7</v>
      </c>
      <c r="AI482" s="212"/>
      <c r="AJ482" s="212"/>
      <c r="AK482" s="212"/>
      <c r="AL482" s="212"/>
      <c r="AM482" s="212"/>
      <c r="AN482" s="212"/>
      <c r="AO482" s="212"/>
      <c r="AP482" s="212"/>
      <c r="AQ482" s="212"/>
      <c r="AR482" s="212"/>
      <c r="AS482" s="212"/>
      <c r="AT482" s="212"/>
      <c r="AU482" s="212"/>
      <c r="AV482" s="212"/>
      <c r="AW482" s="212"/>
      <c r="AX482" s="212"/>
      <c r="AY482" s="212"/>
      <c r="AZ482" s="212"/>
      <c r="BA482" s="212"/>
      <c r="BB482" s="212"/>
      <c r="BC482" s="212"/>
      <c r="BD482" s="212"/>
      <c r="BE482" s="212"/>
      <c r="BF482" s="212"/>
      <c r="BG482" s="212"/>
      <c r="BH482" s="212"/>
    </row>
    <row r="483" spans="1:60" outlineLevel="3" x14ac:dyDescent="0.2">
      <c r="A483" s="219"/>
      <c r="B483" s="220"/>
      <c r="C483" s="263" t="s">
        <v>606</v>
      </c>
      <c r="D483" s="223"/>
      <c r="E483" s="224">
        <v>1.9460000000000002E-2</v>
      </c>
      <c r="F483" s="222"/>
      <c r="G483" s="222"/>
      <c r="H483" s="222"/>
      <c r="I483" s="222"/>
      <c r="J483" s="222"/>
      <c r="K483" s="222"/>
      <c r="L483" s="222"/>
      <c r="M483" s="222"/>
      <c r="N483" s="221"/>
      <c r="O483" s="221"/>
      <c r="P483" s="221"/>
      <c r="Q483" s="221"/>
      <c r="R483" s="222"/>
      <c r="S483" s="222"/>
      <c r="T483" s="222"/>
      <c r="U483" s="222"/>
      <c r="V483" s="222"/>
      <c r="W483" s="222"/>
      <c r="X483" s="222"/>
      <c r="Y483" s="222"/>
      <c r="Z483" s="212"/>
      <c r="AA483" s="212"/>
      <c r="AB483" s="212"/>
      <c r="AC483" s="212"/>
      <c r="AD483" s="212"/>
      <c r="AE483" s="212"/>
      <c r="AF483" s="212"/>
      <c r="AG483" s="212" t="s">
        <v>136</v>
      </c>
      <c r="AH483" s="212">
        <v>7</v>
      </c>
      <c r="AI483" s="212"/>
      <c r="AJ483" s="212"/>
      <c r="AK483" s="212"/>
      <c r="AL483" s="212"/>
      <c r="AM483" s="212"/>
      <c r="AN483" s="212"/>
      <c r="AO483" s="212"/>
      <c r="AP483" s="212"/>
      <c r="AQ483" s="212"/>
      <c r="AR483" s="212"/>
      <c r="AS483" s="212"/>
      <c r="AT483" s="212"/>
      <c r="AU483" s="212"/>
      <c r="AV483" s="212"/>
      <c r="AW483" s="212"/>
      <c r="AX483" s="212"/>
      <c r="AY483" s="212"/>
      <c r="AZ483" s="212"/>
      <c r="BA483" s="212"/>
      <c r="BB483" s="212"/>
      <c r="BC483" s="212"/>
      <c r="BD483" s="212"/>
      <c r="BE483" s="212"/>
      <c r="BF483" s="212"/>
      <c r="BG483" s="212"/>
      <c r="BH483" s="212"/>
    </row>
    <row r="484" spans="1:60" outlineLevel="3" x14ac:dyDescent="0.2">
      <c r="A484" s="219"/>
      <c r="B484" s="220"/>
      <c r="C484" s="263" t="s">
        <v>607</v>
      </c>
      <c r="D484" s="223"/>
      <c r="E484" s="224">
        <v>3.866E-2</v>
      </c>
      <c r="F484" s="222"/>
      <c r="G484" s="222"/>
      <c r="H484" s="222"/>
      <c r="I484" s="222"/>
      <c r="J484" s="222"/>
      <c r="K484" s="222"/>
      <c r="L484" s="222"/>
      <c r="M484" s="222"/>
      <c r="N484" s="221"/>
      <c r="O484" s="221"/>
      <c r="P484" s="221"/>
      <c r="Q484" s="221"/>
      <c r="R484" s="222"/>
      <c r="S484" s="222"/>
      <c r="T484" s="222"/>
      <c r="U484" s="222"/>
      <c r="V484" s="222"/>
      <c r="W484" s="222"/>
      <c r="X484" s="222"/>
      <c r="Y484" s="222"/>
      <c r="Z484" s="212"/>
      <c r="AA484" s="212"/>
      <c r="AB484" s="212"/>
      <c r="AC484" s="212"/>
      <c r="AD484" s="212"/>
      <c r="AE484" s="212"/>
      <c r="AF484" s="212"/>
      <c r="AG484" s="212" t="s">
        <v>136</v>
      </c>
      <c r="AH484" s="212">
        <v>7</v>
      </c>
      <c r="AI484" s="212"/>
      <c r="AJ484" s="212"/>
      <c r="AK484" s="212"/>
      <c r="AL484" s="212"/>
      <c r="AM484" s="212"/>
      <c r="AN484" s="212"/>
      <c r="AO484" s="212"/>
      <c r="AP484" s="212"/>
      <c r="AQ484" s="212"/>
      <c r="AR484" s="212"/>
      <c r="AS484" s="212"/>
      <c r="AT484" s="212"/>
      <c r="AU484" s="212"/>
      <c r="AV484" s="212"/>
      <c r="AW484" s="212"/>
      <c r="AX484" s="212"/>
      <c r="AY484" s="212"/>
      <c r="AZ484" s="212"/>
      <c r="BA484" s="212"/>
      <c r="BB484" s="212"/>
      <c r="BC484" s="212"/>
      <c r="BD484" s="212"/>
      <c r="BE484" s="212"/>
      <c r="BF484" s="212"/>
      <c r="BG484" s="212"/>
      <c r="BH484" s="212"/>
    </row>
    <row r="485" spans="1:60" outlineLevel="3" x14ac:dyDescent="0.2">
      <c r="A485" s="219"/>
      <c r="B485" s="220"/>
      <c r="C485" s="263" t="s">
        <v>608</v>
      </c>
      <c r="D485" s="223"/>
      <c r="E485" s="224">
        <v>0.87260000000000004</v>
      </c>
      <c r="F485" s="222"/>
      <c r="G485" s="222"/>
      <c r="H485" s="222"/>
      <c r="I485" s="222"/>
      <c r="J485" s="222"/>
      <c r="K485" s="222"/>
      <c r="L485" s="222"/>
      <c r="M485" s="222"/>
      <c r="N485" s="221"/>
      <c r="O485" s="221"/>
      <c r="P485" s="221"/>
      <c r="Q485" s="221"/>
      <c r="R485" s="222"/>
      <c r="S485" s="222"/>
      <c r="T485" s="222"/>
      <c r="U485" s="222"/>
      <c r="V485" s="222"/>
      <c r="W485" s="222"/>
      <c r="X485" s="222"/>
      <c r="Y485" s="222"/>
      <c r="Z485" s="212"/>
      <c r="AA485" s="212"/>
      <c r="AB485" s="212"/>
      <c r="AC485" s="212"/>
      <c r="AD485" s="212"/>
      <c r="AE485" s="212"/>
      <c r="AF485" s="212"/>
      <c r="AG485" s="212" t="s">
        <v>136</v>
      </c>
      <c r="AH485" s="212">
        <v>0</v>
      </c>
      <c r="AI485" s="212"/>
      <c r="AJ485" s="212"/>
      <c r="AK485" s="212"/>
      <c r="AL485" s="212"/>
      <c r="AM485" s="212"/>
      <c r="AN485" s="212"/>
      <c r="AO485" s="212"/>
      <c r="AP485" s="212"/>
      <c r="AQ485" s="212"/>
      <c r="AR485" s="212"/>
      <c r="AS485" s="212"/>
      <c r="AT485" s="212"/>
      <c r="AU485" s="212"/>
      <c r="AV485" s="212"/>
      <c r="AW485" s="212"/>
      <c r="AX485" s="212"/>
      <c r="AY485" s="212"/>
      <c r="AZ485" s="212"/>
      <c r="BA485" s="212"/>
      <c r="BB485" s="212"/>
      <c r="BC485" s="212"/>
      <c r="BD485" s="212"/>
      <c r="BE485" s="212"/>
      <c r="BF485" s="212"/>
      <c r="BG485" s="212"/>
      <c r="BH485" s="212"/>
    </row>
    <row r="486" spans="1:60" outlineLevel="1" x14ac:dyDescent="0.2">
      <c r="A486" s="242">
        <v>96</v>
      </c>
      <c r="B486" s="243" t="s">
        <v>609</v>
      </c>
      <c r="C486" s="261" t="s">
        <v>610</v>
      </c>
      <c r="D486" s="244" t="s">
        <v>171</v>
      </c>
      <c r="E486" s="245">
        <v>14.61143</v>
      </c>
      <c r="F486" s="246"/>
      <c r="G486" s="247">
        <f>ROUND(E486*F486,2)</f>
        <v>0</v>
      </c>
      <c r="H486" s="246"/>
      <c r="I486" s="247">
        <f>ROUND(E486*H486,2)</f>
        <v>0</v>
      </c>
      <c r="J486" s="246"/>
      <c r="K486" s="247">
        <f>ROUND(E486*J486,2)</f>
        <v>0</v>
      </c>
      <c r="L486" s="247">
        <v>21</v>
      </c>
      <c r="M486" s="247">
        <f>G486*(1+L486/100)</f>
        <v>0</v>
      </c>
      <c r="N486" s="245">
        <v>0</v>
      </c>
      <c r="O486" s="245">
        <f>ROUND(E486*N486,2)</f>
        <v>0</v>
      </c>
      <c r="P486" s="245">
        <v>0</v>
      </c>
      <c r="Q486" s="245">
        <f>ROUND(E486*P486,2)</f>
        <v>0</v>
      </c>
      <c r="R486" s="247" t="s">
        <v>210</v>
      </c>
      <c r="S486" s="247" t="s">
        <v>128</v>
      </c>
      <c r="T486" s="248" t="s">
        <v>129</v>
      </c>
      <c r="U486" s="222">
        <v>0</v>
      </c>
      <c r="V486" s="222">
        <f>ROUND(E486*U486,2)</f>
        <v>0</v>
      </c>
      <c r="W486" s="222"/>
      <c r="X486" s="222" t="s">
        <v>130</v>
      </c>
      <c r="Y486" s="222" t="s">
        <v>131</v>
      </c>
      <c r="Z486" s="212"/>
      <c r="AA486" s="212"/>
      <c r="AB486" s="212"/>
      <c r="AC486" s="212"/>
      <c r="AD486" s="212"/>
      <c r="AE486" s="212"/>
      <c r="AF486" s="212"/>
      <c r="AG486" s="212" t="s">
        <v>132</v>
      </c>
      <c r="AH486" s="212"/>
      <c r="AI486" s="212"/>
      <c r="AJ486" s="212"/>
      <c r="AK486" s="212"/>
      <c r="AL486" s="212"/>
      <c r="AM486" s="212"/>
      <c r="AN486" s="212"/>
      <c r="AO486" s="212"/>
      <c r="AP486" s="212"/>
      <c r="AQ486" s="212"/>
      <c r="AR486" s="212"/>
      <c r="AS486" s="212"/>
      <c r="AT486" s="212"/>
      <c r="AU486" s="212"/>
      <c r="AV486" s="212"/>
      <c r="AW486" s="212"/>
      <c r="AX486" s="212"/>
      <c r="AY486" s="212"/>
      <c r="AZ486" s="212"/>
      <c r="BA486" s="212"/>
      <c r="BB486" s="212"/>
      <c r="BC486" s="212"/>
      <c r="BD486" s="212"/>
      <c r="BE486" s="212"/>
      <c r="BF486" s="212"/>
      <c r="BG486" s="212"/>
      <c r="BH486" s="212"/>
    </row>
    <row r="487" spans="1:60" outlineLevel="2" x14ac:dyDescent="0.2">
      <c r="A487" s="219"/>
      <c r="B487" s="220"/>
      <c r="C487" s="264" t="s">
        <v>611</v>
      </c>
      <c r="D487" s="251"/>
      <c r="E487" s="251"/>
      <c r="F487" s="251"/>
      <c r="G487" s="251"/>
      <c r="H487" s="222"/>
      <c r="I487" s="222"/>
      <c r="J487" s="222"/>
      <c r="K487" s="222"/>
      <c r="L487" s="222"/>
      <c r="M487" s="222"/>
      <c r="N487" s="221"/>
      <c r="O487" s="221"/>
      <c r="P487" s="221"/>
      <c r="Q487" s="221"/>
      <c r="R487" s="222"/>
      <c r="S487" s="222"/>
      <c r="T487" s="222"/>
      <c r="U487" s="222"/>
      <c r="V487" s="222"/>
      <c r="W487" s="222"/>
      <c r="X487" s="222"/>
      <c r="Y487" s="222"/>
      <c r="Z487" s="212"/>
      <c r="AA487" s="212"/>
      <c r="AB487" s="212"/>
      <c r="AC487" s="212"/>
      <c r="AD487" s="212"/>
      <c r="AE487" s="212"/>
      <c r="AF487" s="212"/>
      <c r="AG487" s="212" t="s">
        <v>155</v>
      </c>
      <c r="AH487" s="212"/>
      <c r="AI487" s="212"/>
      <c r="AJ487" s="212"/>
      <c r="AK487" s="212"/>
      <c r="AL487" s="212"/>
      <c r="AM487" s="212"/>
      <c r="AN487" s="212"/>
      <c r="AO487" s="212"/>
      <c r="AP487" s="212"/>
      <c r="AQ487" s="212"/>
      <c r="AR487" s="212"/>
      <c r="AS487" s="212"/>
      <c r="AT487" s="212"/>
      <c r="AU487" s="212"/>
      <c r="AV487" s="212"/>
      <c r="AW487" s="212"/>
      <c r="AX487" s="212"/>
      <c r="AY487" s="212"/>
      <c r="AZ487" s="212"/>
      <c r="BA487" s="212"/>
      <c r="BB487" s="212"/>
      <c r="BC487" s="212"/>
      <c r="BD487" s="212"/>
      <c r="BE487" s="212"/>
      <c r="BF487" s="212"/>
      <c r="BG487" s="212"/>
      <c r="BH487" s="212"/>
    </row>
    <row r="488" spans="1:60" outlineLevel="2" x14ac:dyDescent="0.2">
      <c r="A488" s="219"/>
      <c r="B488" s="220"/>
      <c r="C488" s="263" t="s">
        <v>612</v>
      </c>
      <c r="D488" s="223"/>
      <c r="E488" s="224">
        <v>0.2</v>
      </c>
      <c r="F488" s="222"/>
      <c r="G488" s="222"/>
      <c r="H488" s="222"/>
      <c r="I488" s="222"/>
      <c r="J488" s="222"/>
      <c r="K488" s="222"/>
      <c r="L488" s="222"/>
      <c r="M488" s="222"/>
      <c r="N488" s="221"/>
      <c r="O488" s="221"/>
      <c r="P488" s="221"/>
      <c r="Q488" s="221"/>
      <c r="R488" s="222"/>
      <c r="S488" s="222"/>
      <c r="T488" s="222"/>
      <c r="U488" s="222"/>
      <c r="V488" s="222"/>
      <c r="W488" s="222"/>
      <c r="X488" s="222"/>
      <c r="Y488" s="222"/>
      <c r="Z488" s="212"/>
      <c r="AA488" s="212"/>
      <c r="AB488" s="212"/>
      <c r="AC488" s="212"/>
      <c r="AD488" s="212"/>
      <c r="AE488" s="212"/>
      <c r="AF488" s="212"/>
      <c r="AG488" s="212" t="s">
        <v>136</v>
      </c>
      <c r="AH488" s="212">
        <v>5</v>
      </c>
      <c r="AI488" s="212"/>
      <c r="AJ488" s="212"/>
      <c r="AK488" s="212"/>
      <c r="AL488" s="212"/>
      <c r="AM488" s="212"/>
      <c r="AN488" s="212"/>
      <c r="AO488" s="212"/>
      <c r="AP488" s="212"/>
      <c r="AQ488" s="212"/>
      <c r="AR488" s="212"/>
      <c r="AS488" s="212"/>
      <c r="AT488" s="212"/>
      <c r="AU488" s="212"/>
      <c r="AV488" s="212"/>
      <c r="AW488" s="212"/>
      <c r="AX488" s="212"/>
      <c r="AY488" s="212"/>
      <c r="AZ488" s="212"/>
      <c r="BA488" s="212"/>
      <c r="BB488" s="212"/>
      <c r="BC488" s="212"/>
      <c r="BD488" s="212"/>
      <c r="BE488" s="212"/>
      <c r="BF488" s="212"/>
      <c r="BG488" s="212"/>
      <c r="BH488" s="212"/>
    </row>
    <row r="489" spans="1:60" outlineLevel="3" x14ac:dyDescent="0.2">
      <c r="A489" s="219"/>
      <c r="B489" s="220"/>
      <c r="C489" s="263" t="s">
        <v>613</v>
      </c>
      <c r="D489" s="223"/>
      <c r="E489" s="224">
        <v>0.55000000000000004</v>
      </c>
      <c r="F489" s="222"/>
      <c r="G489" s="222"/>
      <c r="H489" s="222"/>
      <c r="I489" s="222"/>
      <c r="J489" s="222"/>
      <c r="K489" s="222"/>
      <c r="L489" s="222"/>
      <c r="M489" s="222"/>
      <c r="N489" s="221"/>
      <c r="O489" s="221"/>
      <c r="P489" s="221"/>
      <c r="Q489" s="221"/>
      <c r="R489" s="222"/>
      <c r="S489" s="222"/>
      <c r="T489" s="222"/>
      <c r="U489" s="222"/>
      <c r="V489" s="222"/>
      <c r="W489" s="222"/>
      <c r="X489" s="222"/>
      <c r="Y489" s="222"/>
      <c r="Z489" s="212"/>
      <c r="AA489" s="212"/>
      <c r="AB489" s="212"/>
      <c r="AC489" s="212"/>
      <c r="AD489" s="212"/>
      <c r="AE489" s="212"/>
      <c r="AF489" s="212"/>
      <c r="AG489" s="212" t="s">
        <v>136</v>
      </c>
      <c r="AH489" s="212">
        <v>5</v>
      </c>
      <c r="AI489" s="212"/>
      <c r="AJ489" s="212"/>
      <c r="AK489" s="212"/>
      <c r="AL489" s="212"/>
      <c r="AM489" s="212"/>
      <c r="AN489" s="212"/>
      <c r="AO489" s="212"/>
      <c r="AP489" s="212"/>
      <c r="AQ489" s="212"/>
      <c r="AR489" s="212"/>
      <c r="AS489" s="212"/>
      <c r="AT489" s="212"/>
      <c r="AU489" s="212"/>
      <c r="AV489" s="212"/>
      <c r="AW489" s="212"/>
      <c r="AX489" s="212"/>
      <c r="AY489" s="212"/>
      <c r="AZ489" s="212"/>
      <c r="BA489" s="212"/>
      <c r="BB489" s="212"/>
      <c r="BC489" s="212"/>
      <c r="BD489" s="212"/>
      <c r="BE489" s="212"/>
      <c r="BF489" s="212"/>
      <c r="BG489" s="212"/>
      <c r="BH489" s="212"/>
    </row>
    <row r="490" spans="1:60" outlineLevel="3" x14ac:dyDescent="0.2">
      <c r="A490" s="219"/>
      <c r="B490" s="220"/>
      <c r="C490" s="263" t="s">
        <v>614</v>
      </c>
      <c r="D490" s="223"/>
      <c r="E490" s="224">
        <v>0.48676000000000003</v>
      </c>
      <c r="F490" s="222"/>
      <c r="G490" s="222"/>
      <c r="H490" s="222"/>
      <c r="I490" s="222"/>
      <c r="J490" s="222"/>
      <c r="K490" s="222"/>
      <c r="L490" s="222"/>
      <c r="M490" s="222"/>
      <c r="N490" s="221"/>
      <c r="O490" s="221"/>
      <c r="P490" s="221"/>
      <c r="Q490" s="221"/>
      <c r="R490" s="222"/>
      <c r="S490" s="222"/>
      <c r="T490" s="222"/>
      <c r="U490" s="222"/>
      <c r="V490" s="222"/>
      <c r="W490" s="222"/>
      <c r="X490" s="222"/>
      <c r="Y490" s="222"/>
      <c r="Z490" s="212"/>
      <c r="AA490" s="212"/>
      <c r="AB490" s="212"/>
      <c r="AC490" s="212"/>
      <c r="AD490" s="212"/>
      <c r="AE490" s="212"/>
      <c r="AF490" s="212"/>
      <c r="AG490" s="212" t="s">
        <v>136</v>
      </c>
      <c r="AH490" s="212">
        <v>7</v>
      </c>
      <c r="AI490" s="212"/>
      <c r="AJ490" s="212"/>
      <c r="AK490" s="212"/>
      <c r="AL490" s="212"/>
      <c r="AM490" s="212"/>
      <c r="AN490" s="212"/>
      <c r="AO490" s="212"/>
      <c r="AP490" s="212"/>
      <c r="AQ490" s="212"/>
      <c r="AR490" s="212"/>
      <c r="AS490" s="212"/>
      <c r="AT490" s="212"/>
      <c r="AU490" s="212"/>
      <c r="AV490" s="212"/>
      <c r="AW490" s="212"/>
      <c r="AX490" s="212"/>
      <c r="AY490" s="212"/>
      <c r="AZ490" s="212"/>
      <c r="BA490" s="212"/>
      <c r="BB490" s="212"/>
      <c r="BC490" s="212"/>
      <c r="BD490" s="212"/>
      <c r="BE490" s="212"/>
      <c r="BF490" s="212"/>
      <c r="BG490" s="212"/>
      <c r="BH490" s="212"/>
    </row>
    <row r="491" spans="1:60" outlineLevel="3" x14ac:dyDescent="0.2">
      <c r="A491" s="219"/>
      <c r="B491" s="220"/>
      <c r="C491" s="263" t="s">
        <v>615</v>
      </c>
      <c r="D491" s="223"/>
      <c r="E491" s="224">
        <v>0.14080000000000001</v>
      </c>
      <c r="F491" s="222"/>
      <c r="G491" s="222"/>
      <c r="H491" s="222"/>
      <c r="I491" s="222"/>
      <c r="J491" s="222"/>
      <c r="K491" s="222"/>
      <c r="L491" s="222"/>
      <c r="M491" s="222"/>
      <c r="N491" s="221"/>
      <c r="O491" s="221"/>
      <c r="P491" s="221"/>
      <c r="Q491" s="221"/>
      <c r="R491" s="222"/>
      <c r="S491" s="222"/>
      <c r="T491" s="222"/>
      <c r="U491" s="222"/>
      <c r="V491" s="222"/>
      <c r="W491" s="222"/>
      <c r="X491" s="222"/>
      <c r="Y491" s="222"/>
      <c r="Z491" s="212"/>
      <c r="AA491" s="212"/>
      <c r="AB491" s="212"/>
      <c r="AC491" s="212"/>
      <c r="AD491" s="212"/>
      <c r="AE491" s="212"/>
      <c r="AF491" s="212"/>
      <c r="AG491" s="212" t="s">
        <v>136</v>
      </c>
      <c r="AH491" s="212">
        <v>7</v>
      </c>
      <c r="AI491" s="212"/>
      <c r="AJ491" s="212"/>
      <c r="AK491" s="212"/>
      <c r="AL491" s="212"/>
      <c r="AM491" s="212"/>
      <c r="AN491" s="212"/>
      <c r="AO491" s="212"/>
      <c r="AP491" s="212"/>
      <c r="AQ491" s="212"/>
      <c r="AR491" s="212"/>
      <c r="AS491" s="212"/>
      <c r="AT491" s="212"/>
      <c r="AU491" s="212"/>
      <c r="AV491" s="212"/>
      <c r="AW491" s="212"/>
      <c r="AX491" s="212"/>
      <c r="AY491" s="212"/>
      <c r="AZ491" s="212"/>
      <c r="BA491" s="212"/>
      <c r="BB491" s="212"/>
      <c r="BC491" s="212"/>
      <c r="BD491" s="212"/>
      <c r="BE491" s="212"/>
      <c r="BF491" s="212"/>
      <c r="BG491" s="212"/>
      <c r="BH491" s="212"/>
    </row>
    <row r="492" spans="1:60" outlineLevel="3" x14ac:dyDescent="0.2">
      <c r="A492" s="219"/>
      <c r="B492" s="220"/>
      <c r="C492" s="263" t="s">
        <v>616</v>
      </c>
      <c r="D492" s="223"/>
      <c r="E492" s="224">
        <v>0.1022</v>
      </c>
      <c r="F492" s="222"/>
      <c r="G492" s="222"/>
      <c r="H492" s="222"/>
      <c r="I492" s="222"/>
      <c r="J492" s="222"/>
      <c r="K492" s="222"/>
      <c r="L492" s="222"/>
      <c r="M492" s="222"/>
      <c r="N492" s="221"/>
      <c r="O492" s="221"/>
      <c r="P492" s="221"/>
      <c r="Q492" s="221"/>
      <c r="R492" s="222"/>
      <c r="S492" s="222"/>
      <c r="T492" s="222"/>
      <c r="U492" s="222"/>
      <c r="V492" s="222"/>
      <c r="W492" s="222"/>
      <c r="X492" s="222"/>
      <c r="Y492" s="222"/>
      <c r="Z492" s="212"/>
      <c r="AA492" s="212"/>
      <c r="AB492" s="212"/>
      <c r="AC492" s="212"/>
      <c r="AD492" s="212"/>
      <c r="AE492" s="212"/>
      <c r="AF492" s="212"/>
      <c r="AG492" s="212" t="s">
        <v>136</v>
      </c>
      <c r="AH492" s="212">
        <v>7</v>
      </c>
      <c r="AI492" s="212"/>
      <c r="AJ492" s="212"/>
      <c r="AK492" s="212"/>
      <c r="AL492" s="212"/>
      <c r="AM492" s="212"/>
      <c r="AN492" s="212"/>
      <c r="AO492" s="212"/>
      <c r="AP492" s="212"/>
      <c r="AQ492" s="212"/>
      <c r="AR492" s="212"/>
      <c r="AS492" s="212"/>
      <c r="AT492" s="212"/>
      <c r="AU492" s="212"/>
      <c r="AV492" s="212"/>
      <c r="AW492" s="212"/>
      <c r="AX492" s="212"/>
      <c r="AY492" s="212"/>
      <c r="AZ492" s="212"/>
      <c r="BA492" s="212"/>
      <c r="BB492" s="212"/>
      <c r="BC492" s="212"/>
      <c r="BD492" s="212"/>
      <c r="BE492" s="212"/>
      <c r="BF492" s="212"/>
      <c r="BG492" s="212"/>
      <c r="BH492" s="212"/>
    </row>
    <row r="493" spans="1:60" outlineLevel="3" x14ac:dyDescent="0.2">
      <c r="A493" s="219"/>
      <c r="B493" s="220"/>
      <c r="C493" s="263" t="s">
        <v>617</v>
      </c>
      <c r="D493" s="223"/>
      <c r="E493" s="224">
        <v>1.5981700000000001</v>
      </c>
      <c r="F493" s="222"/>
      <c r="G493" s="222"/>
      <c r="H493" s="222"/>
      <c r="I493" s="222"/>
      <c r="J493" s="222"/>
      <c r="K493" s="222"/>
      <c r="L493" s="222"/>
      <c r="M493" s="222"/>
      <c r="N493" s="221"/>
      <c r="O493" s="221"/>
      <c r="P493" s="221"/>
      <c r="Q493" s="221"/>
      <c r="R493" s="222"/>
      <c r="S493" s="222"/>
      <c r="T493" s="222"/>
      <c r="U493" s="222"/>
      <c r="V493" s="222"/>
      <c r="W493" s="222"/>
      <c r="X493" s="222"/>
      <c r="Y493" s="222"/>
      <c r="Z493" s="212"/>
      <c r="AA493" s="212"/>
      <c r="AB493" s="212"/>
      <c r="AC493" s="212"/>
      <c r="AD493" s="212"/>
      <c r="AE493" s="212"/>
      <c r="AF493" s="212"/>
      <c r="AG493" s="212" t="s">
        <v>136</v>
      </c>
      <c r="AH493" s="212">
        <v>7</v>
      </c>
      <c r="AI493" s="212"/>
      <c r="AJ493" s="212"/>
      <c r="AK493" s="212"/>
      <c r="AL493" s="212"/>
      <c r="AM493" s="212"/>
      <c r="AN493" s="212"/>
      <c r="AO493" s="212"/>
      <c r="AP493" s="212"/>
      <c r="AQ493" s="212"/>
      <c r="AR493" s="212"/>
      <c r="AS493" s="212"/>
      <c r="AT493" s="212"/>
      <c r="AU493" s="212"/>
      <c r="AV493" s="212"/>
      <c r="AW493" s="212"/>
      <c r="AX493" s="212"/>
      <c r="AY493" s="212"/>
      <c r="AZ493" s="212"/>
      <c r="BA493" s="212"/>
      <c r="BB493" s="212"/>
      <c r="BC493" s="212"/>
      <c r="BD493" s="212"/>
      <c r="BE493" s="212"/>
      <c r="BF493" s="212"/>
      <c r="BG493" s="212"/>
      <c r="BH493" s="212"/>
    </row>
    <row r="494" spans="1:60" outlineLevel="3" x14ac:dyDescent="0.2">
      <c r="A494" s="219"/>
      <c r="B494" s="220"/>
      <c r="C494" s="263" t="s">
        <v>618</v>
      </c>
      <c r="D494" s="223"/>
      <c r="E494" s="224">
        <v>7.4999999999999997E-2</v>
      </c>
      <c r="F494" s="222"/>
      <c r="G494" s="222"/>
      <c r="H494" s="222"/>
      <c r="I494" s="222"/>
      <c r="J494" s="222"/>
      <c r="K494" s="222"/>
      <c r="L494" s="222"/>
      <c r="M494" s="222"/>
      <c r="N494" s="221"/>
      <c r="O494" s="221"/>
      <c r="P494" s="221"/>
      <c r="Q494" s="221"/>
      <c r="R494" s="222"/>
      <c r="S494" s="222"/>
      <c r="T494" s="222"/>
      <c r="U494" s="222"/>
      <c r="V494" s="222"/>
      <c r="W494" s="222"/>
      <c r="X494" s="222"/>
      <c r="Y494" s="222"/>
      <c r="Z494" s="212"/>
      <c r="AA494" s="212"/>
      <c r="AB494" s="212"/>
      <c r="AC494" s="212"/>
      <c r="AD494" s="212"/>
      <c r="AE494" s="212"/>
      <c r="AF494" s="212"/>
      <c r="AG494" s="212" t="s">
        <v>136</v>
      </c>
      <c r="AH494" s="212">
        <v>7</v>
      </c>
      <c r="AI494" s="212"/>
      <c r="AJ494" s="212"/>
      <c r="AK494" s="212"/>
      <c r="AL494" s="212"/>
      <c r="AM494" s="212"/>
      <c r="AN494" s="212"/>
      <c r="AO494" s="212"/>
      <c r="AP494" s="212"/>
      <c r="AQ494" s="212"/>
      <c r="AR494" s="212"/>
      <c r="AS494" s="212"/>
      <c r="AT494" s="212"/>
      <c r="AU494" s="212"/>
      <c r="AV494" s="212"/>
      <c r="AW494" s="212"/>
      <c r="AX494" s="212"/>
      <c r="AY494" s="212"/>
      <c r="AZ494" s="212"/>
      <c r="BA494" s="212"/>
      <c r="BB494" s="212"/>
      <c r="BC494" s="212"/>
      <c r="BD494" s="212"/>
      <c r="BE494" s="212"/>
      <c r="BF494" s="212"/>
      <c r="BG494" s="212"/>
      <c r="BH494" s="212"/>
    </row>
    <row r="495" spans="1:60" outlineLevel="3" x14ac:dyDescent="0.2">
      <c r="A495" s="219"/>
      <c r="B495" s="220"/>
      <c r="C495" s="263" t="s">
        <v>619</v>
      </c>
      <c r="D495" s="223"/>
      <c r="E495" s="224">
        <v>3.9584999999999999</v>
      </c>
      <c r="F495" s="222"/>
      <c r="G495" s="222"/>
      <c r="H495" s="222"/>
      <c r="I495" s="222"/>
      <c r="J495" s="222"/>
      <c r="K495" s="222"/>
      <c r="L495" s="222"/>
      <c r="M495" s="222"/>
      <c r="N495" s="221"/>
      <c r="O495" s="221"/>
      <c r="P495" s="221"/>
      <c r="Q495" s="221"/>
      <c r="R495" s="222"/>
      <c r="S495" s="222"/>
      <c r="T495" s="222"/>
      <c r="U495" s="222"/>
      <c r="V495" s="222"/>
      <c r="W495" s="222"/>
      <c r="X495" s="222"/>
      <c r="Y495" s="222"/>
      <c r="Z495" s="212"/>
      <c r="AA495" s="212"/>
      <c r="AB495" s="212"/>
      <c r="AC495" s="212"/>
      <c r="AD495" s="212"/>
      <c r="AE495" s="212"/>
      <c r="AF495" s="212"/>
      <c r="AG495" s="212" t="s">
        <v>136</v>
      </c>
      <c r="AH495" s="212">
        <v>7</v>
      </c>
      <c r="AI495" s="212"/>
      <c r="AJ495" s="212"/>
      <c r="AK495" s="212"/>
      <c r="AL495" s="212"/>
      <c r="AM495" s="212"/>
      <c r="AN495" s="212"/>
      <c r="AO495" s="212"/>
      <c r="AP495" s="212"/>
      <c r="AQ495" s="212"/>
      <c r="AR495" s="212"/>
      <c r="AS495" s="212"/>
      <c r="AT495" s="212"/>
      <c r="AU495" s="212"/>
      <c r="AV495" s="212"/>
      <c r="AW495" s="212"/>
      <c r="AX495" s="212"/>
      <c r="AY495" s="212"/>
      <c r="AZ495" s="212"/>
      <c r="BA495" s="212"/>
      <c r="BB495" s="212"/>
      <c r="BC495" s="212"/>
      <c r="BD495" s="212"/>
      <c r="BE495" s="212"/>
      <c r="BF495" s="212"/>
      <c r="BG495" s="212"/>
      <c r="BH495" s="212"/>
    </row>
    <row r="496" spans="1:60" outlineLevel="3" x14ac:dyDescent="0.2">
      <c r="A496" s="219"/>
      <c r="B496" s="220"/>
      <c r="C496" s="263" t="s">
        <v>620</v>
      </c>
      <c r="D496" s="223"/>
      <c r="E496" s="224">
        <v>3.5</v>
      </c>
      <c r="F496" s="222"/>
      <c r="G496" s="222"/>
      <c r="H496" s="222"/>
      <c r="I496" s="222"/>
      <c r="J496" s="222"/>
      <c r="K496" s="222"/>
      <c r="L496" s="222"/>
      <c r="M496" s="222"/>
      <c r="N496" s="221"/>
      <c r="O496" s="221"/>
      <c r="P496" s="221"/>
      <c r="Q496" s="221"/>
      <c r="R496" s="222"/>
      <c r="S496" s="222"/>
      <c r="T496" s="222"/>
      <c r="U496" s="222"/>
      <c r="V496" s="222"/>
      <c r="W496" s="222"/>
      <c r="X496" s="222"/>
      <c r="Y496" s="222"/>
      <c r="Z496" s="212"/>
      <c r="AA496" s="212"/>
      <c r="AB496" s="212"/>
      <c r="AC496" s="212"/>
      <c r="AD496" s="212"/>
      <c r="AE496" s="212"/>
      <c r="AF496" s="212"/>
      <c r="AG496" s="212" t="s">
        <v>136</v>
      </c>
      <c r="AH496" s="212">
        <v>7</v>
      </c>
      <c r="AI496" s="212"/>
      <c r="AJ496" s="212"/>
      <c r="AK496" s="212"/>
      <c r="AL496" s="212"/>
      <c r="AM496" s="212"/>
      <c r="AN496" s="212"/>
      <c r="AO496" s="212"/>
      <c r="AP496" s="212"/>
      <c r="AQ496" s="212"/>
      <c r="AR496" s="212"/>
      <c r="AS496" s="212"/>
      <c r="AT496" s="212"/>
      <c r="AU496" s="212"/>
      <c r="AV496" s="212"/>
      <c r="AW496" s="212"/>
      <c r="AX496" s="212"/>
      <c r="AY496" s="212"/>
      <c r="AZ496" s="212"/>
      <c r="BA496" s="212"/>
      <c r="BB496" s="212"/>
      <c r="BC496" s="212"/>
      <c r="BD496" s="212"/>
      <c r="BE496" s="212"/>
      <c r="BF496" s="212"/>
      <c r="BG496" s="212"/>
      <c r="BH496" s="212"/>
    </row>
    <row r="497" spans="1:60" outlineLevel="3" x14ac:dyDescent="0.2">
      <c r="A497" s="219"/>
      <c r="B497" s="220"/>
      <c r="C497" s="263" t="s">
        <v>621</v>
      </c>
      <c r="D497" s="223"/>
      <c r="E497" s="224">
        <v>4</v>
      </c>
      <c r="F497" s="222"/>
      <c r="G497" s="222"/>
      <c r="H497" s="222"/>
      <c r="I497" s="222"/>
      <c r="J497" s="222"/>
      <c r="K497" s="222"/>
      <c r="L497" s="222"/>
      <c r="M497" s="222"/>
      <c r="N497" s="221"/>
      <c r="O497" s="221"/>
      <c r="P497" s="221"/>
      <c r="Q497" s="221"/>
      <c r="R497" s="222"/>
      <c r="S497" s="222"/>
      <c r="T497" s="222"/>
      <c r="U497" s="222"/>
      <c r="V497" s="222"/>
      <c r="W497" s="222"/>
      <c r="X497" s="222"/>
      <c r="Y497" s="222"/>
      <c r="Z497" s="212"/>
      <c r="AA497" s="212"/>
      <c r="AB497" s="212"/>
      <c r="AC497" s="212"/>
      <c r="AD497" s="212"/>
      <c r="AE497" s="212"/>
      <c r="AF497" s="212"/>
      <c r="AG497" s="212" t="s">
        <v>136</v>
      </c>
      <c r="AH497" s="212">
        <v>7</v>
      </c>
      <c r="AI497" s="212"/>
      <c r="AJ497" s="212"/>
      <c r="AK497" s="212"/>
      <c r="AL497" s="212"/>
      <c r="AM497" s="212"/>
      <c r="AN497" s="212"/>
      <c r="AO497" s="212"/>
      <c r="AP497" s="212"/>
      <c r="AQ497" s="212"/>
      <c r="AR497" s="212"/>
      <c r="AS497" s="212"/>
      <c r="AT497" s="212"/>
      <c r="AU497" s="212"/>
      <c r="AV497" s="212"/>
      <c r="AW497" s="212"/>
      <c r="AX497" s="212"/>
      <c r="AY497" s="212"/>
      <c r="AZ497" s="212"/>
      <c r="BA497" s="212"/>
      <c r="BB497" s="212"/>
      <c r="BC497" s="212"/>
      <c r="BD497" s="212"/>
      <c r="BE497" s="212"/>
      <c r="BF497" s="212"/>
      <c r="BG497" s="212"/>
      <c r="BH497" s="212"/>
    </row>
    <row r="498" spans="1:60" outlineLevel="1" x14ac:dyDescent="0.2">
      <c r="A498" s="242">
        <v>97</v>
      </c>
      <c r="B498" s="243" t="s">
        <v>622</v>
      </c>
      <c r="C498" s="261" t="s">
        <v>623</v>
      </c>
      <c r="D498" s="244" t="s">
        <v>171</v>
      </c>
      <c r="E498" s="245">
        <v>110.59654999999999</v>
      </c>
      <c r="F498" s="246"/>
      <c r="G498" s="247">
        <f>ROUND(E498*F498,2)</f>
        <v>0</v>
      </c>
      <c r="H498" s="246"/>
      <c r="I498" s="247">
        <f>ROUND(E498*H498,2)</f>
        <v>0</v>
      </c>
      <c r="J498" s="246"/>
      <c r="K498" s="247">
        <f>ROUND(E498*J498,2)</f>
        <v>0</v>
      </c>
      <c r="L498" s="247">
        <v>21</v>
      </c>
      <c r="M498" s="247">
        <f>G498*(1+L498/100)</f>
        <v>0</v>
      </c>
      <c r="N498" s="245">
        <v>0</v>
      </c>
      <c r="O498" s="245">
        <f>ROUND(E498*N498,2)</f>
        <v>0</v>
      </c>
      <c r="P498" s="245">
        <v>0</v>
      </c>
      <c r="Q498" s="245">
        <f>ROUND(E498*P498,2)</f>
        <v>0</v>
      </c>
      <c r="R498" s="247"/>
      <c r="S498" s="247" t="s">
        <v>152</v>
      </c>
      <c r="T498" s="248" t="s">
        <v>153</v>
      </c>
      <c r="U498" s="222">
        <v>0</v>
      </c>
      <c r="V498" s="222">
        <f>ROUND(E498*U498,2)</f>
        <v>0</v>
      </c>
      <c r="W498" s="222"/>
      <c r="X498" s="222" t="s">
        <v>130</v>
      </c>
      <c r="Y498" s="222" t="s">
        <v>131</v>
      </c>
      <c r="Z498" s="212"/>
      <c r="AA498" s="212"/>
      <c r="AB498" s="212"/>
      <c r="AC498" s="212"/>
      <c r="AD498" s="212"/>
      <c r="AE498" s="212"/>
      <c r="AF498" s="212"/>
      <c r="AG498" s="212" t="s">
        <v>132</v>
      </c>
      <c r="AH498" s="212"/>
      <c r="AI498" s="212"/>
      <c r="AJ498" s="212"/>
      <c r="AK498" s="212"/>
      <c r="AL498" s="212"/>
      <c r="AM498" s="212"/>
      <c r="AN498" s="212"/>
      <c r="AO498" s="212"/>
      <c r="AP498" s="212"/>
      <c r="AQ498" s="212"/>
      <c r="AR498" s="212"/>
      <c r="AS498" s="212"/>
      <c r="AT498" s="212"/>
      <c r="AU498" s="212"/>
      <c r="AV498" s="212"/>
      <c r="AW498" s="212"/>
      <c r="AX498" s="212"/>
      <c r="AY498" s="212"/>
      <c r="AZ498" s="212"/>
      <c r="BA498" s="212"/>
      <c r="BB498" s="212"/>
      <c r="BC498" s="212"/>
      <c r="BD498" s="212"/>
      <c r="BE498" s="212"/>
      <c r="BF498" s="212"/>
      <c r="BG498" s="212"/>
      <c r="BH498" s="212"/>
    </row>
    <row r="499" spans="1:60" outlineLevel="2" x14ac:dyDescent="0.2">
      <c r="A499" s="219"/>
      <c r="B499" s="220"/>
      <c r="C499" s="264" t="s">
        <v>624</v>
      </c>
      <c r="D499" s="251"/>
      <c r="E499" s="251"/>
      <c r="F499" s="251"/>
      <c r="G499" s="251"/>
      <c r="H499" s="222"/>
      <c r="I499" s="222"/>
      <c r="J499" s="222"/>
      <c r="K499" s="222"/>
      <c r="L499" s="222"/>
      <c r="M499" s="222"/>
      <c r="N499" s="221"/>
      <c r="O499" s="221"/>
      <c r="P499" s="221"/>
      <c r="Q499" s="221"/>
      <c r="R499" s="222"/>
      <c r="S499" s="222"/>
      <c r="T499" s="222"/>
      <c r="U499" s="222"/>
      <c r="V499" s="222"/>
      <c r="W499" s="222"/>
      <c r="X499" s="222"/>
      <c r="Y499" s="222"/>
      <c r="Z499" s="212"/>
      <c r="AA499" s="212"/>
      <c r="AB499" s="212"/>
      <c r="AC499" s="212"/>
      <c r="AD499" s="212"/>
      <c r="AE499" s="212"/>
      <c r="AF499" s="212"/>
      <c r="AG499" s="212" t="s">
        <v>155</v>
      </c>
      <c r="AH499" s="212"/>
      <c r="AI499" s="212"/>
      <c r="AJ499" s="212"/>
      <c r="AK499" s="212"/>
      <c r="AL499" s="212"/>
      <c r="AM499" s="212"/>
      <c r="AN499" s="212"/>
      <c r="AO499" s="212"/>
      <c r="AP499" s="212"/>
      <c r="AQ499" s="212"/>
      <c r="AR499" s="212"/>
      <c r="AS499" s="212"/>
      <c r="AT499" s="212"/>
      <c r="AU499" s="212"/>
      <c r="AV499" s="212"/>
      <c r="AW499" s="212"/>
      <c r="AX499" s="212"/>
      <c r="AY499" s="212"/>
      <c r="AZ499" s="212"/>
      <c r="BA499" s="212"/>
      <c r="BB499" s="212"/>
      <c r="BC499" s="212"/>
      <c r="BD499" s="212"/>
      <c r="BE499" s="212"/>
      <c r="BF499" s="212"/>
      <c r="BG499" s="212"/>
      <c r="BH499" s="212"/>
    </row>
    <row r="500" spans="1:60" outlineLevel="2" x14ac:dyDescent="0.2">
      <c r="A500" s="219"/>
      <c r="B500" s="220"/>
      <c r="C500" s="263" t="s">
        <v>625</v>
      </c>
      <c r="D500" s="223"/>
      <c r="E500" s="224">
        <v>0.1323</v>
      </c>
      <c r="F500" s="222"/>
      <c r="G500" s="222"/>
      <c r="H500" s="222"/>
      <c r="I500" s="222"/>
      <c r="J500" s="222"/>
      <c r="K500" s="222"/>
      <c r="L500" s="222"/>
      <c r="M500" s="222"/>
      <c r="N500" s="221"/>
      <c r="O500" s="221"/>
      <c r="P500" s="221"/>
      <c r="Q500" s="221"/>
      <c r="R500" s="222"/>
      <c r="S500" s="222"/>
      <c r="T500" s="222"/>
      <c r="U500" s="222"/>
      <c r="V500" s="222"/>
      <c r="W500" s="222"/>
      <c r="X500" s="222"/>
      <c r="Y500" s="222"/>
      <c r="Z500" s="212"/>
      <c r="AA500" s="212"/>
      <c r="AB500" s="212"/>
      <c r="AC500" s="212"/>
      <c r="AD500" s="212"/>
      <c r="AE500" s="212"/>
      <c r="AF500" s="212"/>
      <c r="AG500" s="212" t="s">
        <v>136</v>
      </c>
      <c r="AH500" s="212">
        <v>7</v>
      </c>
      <c r="AI500" s="212"/>
      <c r="AJ500" s="212"/>
      <c r="AK500" s="212"/>
      <c r="AL500" s="212"/>
      <c r="AM500" s="212"/>
      <c r="AN500" s="212"/>
      <c r="AO500" s="212"/>
      <c r="AP500" s="212"/>
      <c r="AQ500" s="212"/>
      <c r="AR500" s="212"/>
      <c r="AS500" s="212"/>
      <c r="AT500" s="212"/>
      <c r="AU500" s="212"/>
      <c r="AV500" s="212"/>
      <c r="AW500" s="212"/>
      <c r="AX500" s="212"/>
      <c r="AY500" s="212"/>
      <c r="AZ500" s="212"/>
      <c r="BA500" s="212"/>
      <c r="BB500" s="212"/>
      <c r="BC500" s="212"/>
      <c r="BD500" s="212"/>
      <c r="BE500" s="212"/>
      <c r="BF500" s="212"/>
      <c r="BG500" s="212"/>
      <c r="BH500" s="212"/>
    </row>
    <row r="501" spans="1:60" outlineLevel="3" x14ac:dyDescent="0.2">
      <c r="A501" s="219"/>
      <c r="B501" s="220"/>
      <c r="C501" s="263" t="s">
        <v>626</v>
      </c>
      <c r="D501" s="223"/>
      <c r="E501" s="224">
        <v>0.21460000000000001</v>
      </c>
      <c r="F501" s="222"/>
      <c r="G501" s="222"/>
      <c r="H501" s="222"/>
      <c r="I501" s="222"/>
      <c r="J501" s="222"/>
      <c r="K501" s="222"/>
      <c r="L501" s="222"/>
      <c r="M501" s="222"/>
      <c r="N501" s="221"/>
      <c r="O501" s="221"/>
      <c r="P501" s="221"/>
      <c r="Q501" s="221"/>
      <c r="R501" s="222"/>
      <c r="S501" s="222"/>
      <c r="T501" s="222"/>
      <c r="U501" s="222"/>
      <c r="V501" s="222"/>
      <c r="W501" s="222"/>
      <c r="X501" s="222"/>
      <c r="Y501" s="222"/>
      <c r="Z501" s="212"/>
      <c r="AA501" s="212"/>
      <c r="AB501" s="212"/>
      <c r="AC501" s="212"/>
      <c r="AD501" s="212"/>
      <c r="AE501" s="212"/>
      <c r="AF501" s="212"/>
      <c r="AG501" s="212" t="s">
        <v>136</v>
      </c>
      <c r="AH501" s="212">
        <v>7</v>
      </c>
      <c r="AI501" s="212"/>
      <c r="AJ501" s="212"/>
      <c r="AK501" s="212"/>
      <c r="AL501" s="212"/>
      <c r="AM501" s="212"/>
      <c r="AN501" s="212"/>
      <c r="AO501" s="212"/>
      <c r="AP501" s="212"/>
      <c r="AQ501" s="212"/>
      <c r="AR501" s="212"/>
      <c r="AS501" s="212"/>
      <c r="AT501" s="212"/>
      <c r="AU501" s="212"/>
      <c r="AV501" s="212"/>
      <c r="AW501" s="212"/>
      <c r="AX501" s="212"/>
      <c r="AY501" s="212"/>
      <c r="AZ501" s="212"/>
      <c r="BA501" s="212"/>
      <c r="BB501" s="212"/>
      <c r="BC501" s="212"/>
      <c r="BD501" s="212"/>
      <c r="BE501" s="212"/>
      <c r="BF501" s="212"/>
      <c r="BG501" s="212"/>
      <c r="BH501" s="212"/>
    </row>
    <row r="502" spans="1:60" outlineLevel="3" x14ac:dyDescent="0.2">
      <c r="A502" s="219"/>
      <c r="B502" s="220"/>
      <c r="C502" s="263" t="s">
        <v>627</v>
      </c>
      <c r="D502" s="223"/>
      <c r="E502" s="224">
        <v>0.11252</v>
      </c>
      <c r="F502" s="222"/>
      <c r="G502" s="222"/>
      <c r="H502" s="222"/>
      <c r="I502" s="222"/>
      <c r="J502" s="222"/>
      <c r="K502" s="222"/>
      <c r="L502" s="222"/>
      <c r="M502" s="222"/>
      <c r="N502" s="221"/>
      <c r="O502" s="221"/>
      <c r="P502" s="221"/>
      <c r="Q502" s="221"/>
      <c r="R502" s="222"/>
      <c r="S502" s="222"/>
      <c r="T502" s="222"/>
      <c r="U502" s="222"/>
      <c r="V502" s="222"/>
      <c r="W502" s="222"/>
      <c r="X502" s="222"/>
      <c r="Y502" s="222"/>
      <c r="Z502" s="212"/>
      <c r="AA502" s="212"/>
      <c r="AB502" s="212"/>
      <c r="AC502" s="212"/>
      <c r="AD502" s="212"/>
      <c r="AE502" s="212"/>
      <c r="AF502" s="212"/>
      <c r="AG502" s="212" t="s">
        <v>136</v>
      </c>
      <c r="AH502" s="212">
        <v>7</v>
      </c>
      <c r="AI502" s="212"/>
      <c r="AJ502" s="212"/>
      <c r="AK502" s="212"/>
      <c r="AL502" s="212"/>
      <c r="AM502" s="212"/>
      <c r="AN502" s="212"/>
      <c r="AO502" s="212"/>
      <c r="AP502" s="212"/>
      <c r="AQ502" s="212"/>
      <c r="AR502" s="212"/>
      <c r="AS502" s="212"/>
      <c r="AT502" s="212"/>
      <c r="AU502" s="212"/>
      <c r="AV502" s="212"/>
      <c r="AW502" s="212"/>
      <c r="AX502" s="212"/>
      <c r="AY502" s="212"/>
      <c r="AZ502" s="212"/>
      <c r="BA502" s="212"/>
      <c r="BB502" s="212"/>
      <c r="BC502" s="212"/>
      <c r="BD502" s="212"/>
      <c r="BE502" s="212"/>
      <c r="BF502" s="212"/>
      <c r="BG502" s="212"/>
      <c r="BH502" s="212"/>
    </row>
    <row r="503" spans="1:60" outlineLevel="3" x14ac:dyDescent="0.2">
      <c r="A503" s="219"/>
      <c r="B503" s="220"/>
      <c r="C503" s="263" t="s">
        <v>628</v>
      </c>
      <c r="D503" s="223"/>
      <c r="E503" s="224">
        <v>9.2664000000000009</v>
      </c>
      <c r="F503" s="222"/>
      <c r="G503" s="222"/>
      <c r="H503" s="222"/>
      <c r="I503" s="222"/>
      <c r="J503" s="222"/>
      <c r="K503" s="222"/>
      <c r="L503" s="222"/>
      <c r="M503" s="222"/>
      <c r="N503" s="221"/>
      <c r="O503" s="221"/>
      <c r="P503" s="221"/>
      <c r="Q503" s="221"/>
      <c r="R503" s="222"/>
      <c r="S503" s="222"/>
      <c r="T503" s="222"/>
      <c r="U503" s="222"/>
      <c r="V503" s="222"/>
      <c r="W503" s="222"/>
      <c r="X503" s="222"/>
      <c r="Y503" s="222"/>
      <c r="Z503" s="212"/>
      <c r="AA503" s="212"/>
      <c r="AB503" s="212"/>
      <c r="AC503" s="212"/>
      <c r="AD503" s="212"/>
      <c r="AE503" s="212"/>
      <c r="AF503" s="212"/>
      <c r="AG503" s="212" t="s">
        <v>136</v>
      </c>
      <c r="AH503" s="212">
        <v>7</v>
      </c>
      <c r="AI503" s="212"/>
      <c r="AJ503" s="212"/>
      <c r="AK503" s="212"/>
      <c r="AL503" s="212"/>
      <c r="AM503" s="212"/>
      <c r="AN503" s="212"/>
      <c r="AO503" s="212"/>
      <c r="AP503" s="212"/>
      <c r="AQ503" s="212"/>
      <c r="AR503" s="212"/>
      <c r="AS503" s="212"/>
      <c r="AT503" s="212"/>
      <c r="AU503" s="212"/>
      <c r="AV503" s="212"/>
      <c r="AW503" s="212"/>
      <c r="AX503" s="212"/>
      <c r="AY503" s="212"/>
      <c r="AZ503" s="212"/>
      <c r="BA503" s="212"/>
      <c r="BB503" s="212"/>
      <c r="BC503" s="212"/>
      <c r="BD503" s="212"/>
      <c r="BE503" s="212"/>
      <c r="BF503" s="212"/>
      <c r="BG503" s="212"/>
      <c r="BH503" s="212"/>
    </row>
    <row r="504" spans="1:60" outlineLevel="3" x14ac:dyDescent="0.2">
      <c r="A504" s="219"/>
      <c r="B504" s="220"/>
      <c r="C504" s="263" t="s">
        <v>629</v>
      </c>
      <c r="D504" s="223"/>
      <c r="E504" s="224">
        <v>16.981999999999999</v>
      </c>
      <c r="F504" s="222"/>
      <c r="G504" s="222"/>
      <c r="H504" s="222"/>
      <c r="I504" s="222"/>
      <c r="J504" s="222"/>
      <c r="K504" s="222"/>
      <c r="L504" s="222"/>
      <c r="M504" s="222"/>
      <c r="N504" s="221"/>
      <c r="O504" s="221"/>
      <c r="P504" s="221"/>
      <c r="Q504" s="221"/>
      <c r="R504" s="222"/>
      <c r="S504" s="222"/>
      <c r="T504" s="222"/>
      <c r="U504" s="222"/>
      <c r="V504" s="222"/>
      <c r="W504" s="222"/>
      <c r="X504" s="222"/>
      <c r="Y504" s="222"/>
      <c r="Z504" s="212"/>
      <c r="AA504" s="212"/>
      <c r="AB504" s="212"/>
      <c r="AC504" s="212"/>
      <c r="AD504" s="212"/>
      <c r="AE504" s="212"/>
      <c r="AF504" s="212"/>
      <c r="AG504" s="212" t="s">
        <v>136</v>
      </c>
      <c r="AH504" s="212">
        <v>7</v>
      </c>
      <c r="AI504" s="212"/>
      <c r="AJ504" s="212"/>
      <c r="AK504" s="212"/>
      <c r="AL504" s="212"/>
      <c r="AM504" s="212"/>
      <c r="AN504" s="212"/>
      <c r="AO504" s="212"/>
      <c r="AP504" s="212"/>
      <c r="AQ504" s="212"/>
      <c r="AR504" s="212"/>
      <c r="AS504" s="212"/>
      <c r="AT504" s="212"/>
      <c r="AU504" s="212"/>
      <c r="AV504" s="212"/>
      <c r="AW504" s="212"/>
      <c r="AX504" s="212"/>
      <c r="AY504" s="212"/>
      <c r="AZ504" s="212"/>
      <c r="BA504" s="212"/>
      <c r="BB504" s="212"/>
      <c r="BC504" s="212"/>
      <c r="BD504" s="212"/>
      <c r="BE504" s="212"/>
      <c r="BF504" s="212"/>
      <c r="BG504" s="212"/>
      <c r="BH504" s="212"/>
    </row>
    <row r="505" spans="1:60" outlineLevel="3" x14ac:dyDescent="0.2">
      <c r="A505" s="219"/>
      <c r="B505" s="220"/>
      <c r="C505" s="263" t="s">
        <v>630</v>
      </c>
      <c r="D505" s="223"/>
      <c r="E505" s="224">
        <v>67.319999999999993</v>
      </c>
      <c r="F505" s="222"/>
      <c r="G505" s="222"/>
      <c r="H505" s="222"/>
      <c r="I505" s="222"/>
      <c r="J505" s="222"/>
      <c r="K505" s="222"/>
      <c r="L505" s="222"/>
      <c r="M505" s="222"/>
      <c r="N505" s="221"/>
      <c r="O505" s="221"/>
      <c r="P505" s="221"/>
      <c r="Q505" s="221"/>
      <c r="R505" s="222"/>
      <c r="S505" s="222"/>
      <c r="T505" s="222"/>
      <c r="U505" s="222"/>
      <c r="V505" s="222"/>
      <c r="W505" s="222"/>
      <c r="X505" s="222"/>
      <c r="Y505" s="222"/>
      <c r="Z505" s="212"/>
      <c r="AA505" s="212"/>
      <c r="AB505" s="212"/>
      <c r="AC505" s="212"/>
      <c r="AD505" s="212"/>
      <c r="AE505" s="212"/>
      <c r="AF505" s="212"/>
      <c r="AG505" s="212" t="s">
        <v>136</v>
      </c>
      <c r="AH505" s="212">
        <v>7</v>
      </c>
      <c r="AI505" s="212"/>
      <c r="AJ505" s="212"/>
      <c r="AK505" s="212"/>
      <c r="AL505" s="212"/>
      <c r="AM505" s="212"/>
      <c r="AN505" s="212"/>
      <c r="AO505" s="212"/>
      <c r="AP505" s="212"/>
      <c r="AQ505" s="212"/>
      <c r="AR505" s="212"/>
      <c r="AS505" s="212"/>
      <c r="AT505" s="212"/>
      <c r="AU505" s="212"/>
      <c r="AV505" s="212"/>
      <c r="AW505" s="212"/>
      <c r="AX505" s="212"/>
      <c r="AY505" s="212"/>
      <c r="AZ505" s="212"/>
      <c r="BA505" s="212"/>
      <c r="BB505" s="212"/>
      <c r="BC505" s="212"/>
      <c r="BD505" s="212"/>
      <c r="BE505" s="212"/>
      <c r="BF505" s="212"/>
      <c r="BG505" s="212"/>
      <c r="BH505" s="212"/>
    </row>
    <row r="506" spans="1:60" outlineLevel="3" x14ac:dyDescent="0.2">
      <c r="A506" s="219"/>
      <c r="B506" s="220"/>
      <c r="C506" s="263" t="s">
        <v>631</v>
      </c>
      <c r="D506" s="223"/>
      <c r="E506" s="224">
        <v>8.5699999999999998E-2</v>
      </c>
      <c r="F506" s="222"/>
      <c r="G506" s="222"/>
      <c r="H506" s="222"/>
      <c r="I506" s="222"/>
      <c r="J506" s="222"/>
      <c r="K506" s="222"/>
      <c r="L506" s="222"/>
      <c r="M506" s="222"/>
      <c r="N506" s="221"/>
      <c r="O506" s="221"/>
      <c r="P506" s="221"/>
      <c r="Q506" s="221"/>
      <c r="R506" s="222"/>
      <c r="S506" s="222"/>
      <c r="T506" s="222"/>
      <c r="U506" s="222"/>
      <c r="V506" s="222"/>
      <c r="W506" s="222"/>
      <c r="X506" s="222"/>
      <c r="Y506" s="222"/>
      <c r="Z506" s="212"/>
      <c r="AA506" s="212"/>
      <c r="AB506" s="212"/>
      <c r="AC506" s="212"/>
      <c r="AD506" s="212"/>
      <c r="AE506" s="212"/>
      <c r="AF506" s="212"/>
      <c r="AG506" s="212" t="s">
        <v>136</v>
      </c>
      <c r="AH506" s="212">
        <v>7</v>
      </c>
      <c r="AI506" s="212"/>
      <c r="AJ506" s="212"/>
      <c r="AK506" s="212"/>
      <c r="AL506" s="212"/>
      <c r="AM506" s="212"/>
      <c r="AN506" s="212"/>
      <c r="AO506" s="212"/>
      <c r="AP506" s="212"/>
      <c r="AQ506" s="212"/>
      <c r="AR506" s="212"/>
      <c r="AS506" s="212"/>
      <c r="AT506" s="212"/>
      <c r="AU506" s="212"/>
      <c r="AV506" s="212"/>
      <c r="AW506" s="212"/>
      <c r="AX506" s="212"/>
      <c r="AY506" s="212"/>
      <c r="AZ506" s="212"/>
      <c r="BA506" s="212"/>
      <c r="BB506" s="212"/>
      <c r="BC506" s="212"/>
      <c r="BD506" s="212"/>
      <c r="BE506" s="212"/>
      <c r="BF506" s="212"/>
      <c r="BG506" s="212"/>
      <c r="BH506" s="212"/>
    </row>
    <row r="507" spans="1:60" outlineLevel="3" x14ac:dyDescent="0.2">
      <c r="A507" s="219"/>
      <c r="B507" s="220"/>
      <c r="C507" s="263" t="s">
        <v>632</v>
      </c>
      <c r="D507" s="223"/>
      <c r="E507" s="224">
        <v>16</v>
      </c>
      <c r="F507" s="222"/>
      <c r="G507" s="222"/>
      <c r="H507" s="222"/>
      <c r="I507" s="222"/>
      <c r="J507" s="222"/>
      <c r="K507" s="222"/>
      <c r="L507" s="222"/>
      <c r="M507" s="222"/>
      <c r="N507" s="221"/>
      <c r="O507" s="221"/>
      <c r="P507" s="221"/>
      <c r="Q507" s="221"/>
      <c r="R507" s="222"/>
      <c r="S507" s="222"/>
      <c r="T507" s="222"/>
      <c r="U507" s="222"/>
      <c r="V507" s="222"/>
      <c r="W507" s="222"/>
      <c r="X507" s="222"/>
      <c r="Y507" s="222"/>
      <c r="Z507" s="212"/>
      <c r="AA507" s="212"/>
      <c r="AB507" s="212"/>
      <c r="AC507" s="212"/>
      <c r="AD507" s="212"/>
      <c r="AE507" s="212"/>
      <c r="AF507" s="212"/>
      <c r="AG507" s="212" t="s">
        <v>136</v>
      </c>
      <c r="AH507" s="212">
        <v>7</v>
      </c>
      <c r="AI507" s="212"/>
      <c r="AJ507" s="212"/>
      <c r="AK507" s="212"/>
      <c r="AL507" s="212"/>
      <c r="AM507" s="212"/>
      <c r="AN507" s="212"/>
      <c r="AO507" s="212"/>
      <c r="AP507" s="212"/>
      <c r="AQ507" s="212"/>
      <c r="AR507" s="212"/>
      <c r="AS507" s="212"/>
      <c r="AT507" s="212"/>
      <c r="AU507" s="212"/>
      <c r="AV507" s="212"/>
      <c r="AW507" s="212"/>
      <c r="AX507" s="212"/>
      <c r="AY507" s="212"/>
      <c r="AZ507" s="212"/>
      <c r="BA507" s="212"/>
      <c r="BB507" s="212"/>
      <c r="BC507" s="212"/>
      <c r="BD507" s="212"/>
      <c r="BE507" s="212"/>
      <c r="BF507" s="212"/>
      <c r="BG507" s="212"/>
      <c r="BH507" s="212"/>
    </row>
    <row r="508" spans="1:60" outlineLevel="3" x14ac:dyDescent="0.2">
      <c r="A508" s="219"/>
      <c r="B508" s="220"/>
      <c r="C508" s="263" t="s">
        <v>633</v>
      </c>
      <c r="D508" s="223"/>
      <c r="E508" s="224">
        <v>0.11706999999999999</v>
      </c>
      <c r="F508" s="222"/>
      <c r="G508" s="222"/>
      <c r="H508" s="222"/>
      <c r="I508" s="222"/>
      <c r="J508" s="222"/>
      <c r="K508" s="222"/>
      <c r="L508" s="222"/>
      <c r="M508" s="222"/>
      <c r="N508" s="221"/>
      <c r="O508" s="221"/>
      <c r="P508" s="221"/>
      <c r="Q508" s="221"/>
      <c r="R508" s="222"/>
      <c r="S508" s="222"/>
      <c r="T508" s="222"/>
      <c r="U508" s="222"/>
      <c r="V508" s="222"/>
      <c r="W508" s="222"/>
      <c r="X508" s="222"/>
      <c r="Y508" s="222"/>
      <c r="Z508" s="212"/>
      <c r="AA508" s="212"/>
      <c r="AB508" s="212"/>
      <c r="AC508" s="212"/>
      <c r="AD508" s="212"/>
      <c r="AE508" s="212"/>
      <c r="AF508" s="212"/>
      <c r="AG508" s="212" t="s">
        <v>136</v>
      </c>
      <c r="AH508" s="212">
        <v>7</v>
      </c>
      <c r="AI508" s="212"/>
      <c r="AJ508" s="212"/>
      <c r="AK508" s="212"/>
      <c r="AL508" s="212"/>
      <c r="AM508" s="212"/>
      <c r="AN508" s="212"/>
      <c r="AO508" s="212"/>
      <c r="AP508" s="212"/>
      <c r="AQ508" s="212"/>
      <c r="AR508" s="212"/>
      <c r="AS508" s="212"/>
      <c r="AT508" s="212"/>
      <c r="AU508" s="212"/>
      <c r="AV508" s="212"/>
      <c r="AW508" s="212"/>
      <c r="AX508" s="212"/>
      <c r="AY508" s="212"/>
      <c r="AZ508" s="212"/>
      <c r="BA508" s="212"/>
      <c r="BB508" s="212"/>
      <c r="BC508" s="212"/>
      <c r="BD508" s="212"/>
      <c r="BE508" s="212"/>
      <c r="BF508" s="212"/>
      <c r="BG508" s="212"/>
      <c r="BH508" s="212"/>
    </row>
    <row r="509" spans="1:60" outlineLevel="3" x14ac:dyDescent="0.2">
      <c r="A509" s="219"/>
      <c r="B509" s="220"/>
      <c r="C509" s="263" t="s">
        <v>634</v>
      </c>
      <c r="D509" s="223"/>
      <c r="E509" s="224">
        <v>0.17621999999999999</v>
      </c>
      <c r="F509" s="222"/>
      <c r="G509" s="222"/>
      <c r="H509" s="222"/>
      <c r="I509" s="222"/>
      <c r="J509" s="222"/>
      <c r="K509" s="222"/>
      <c r="L509" s="222"/>
      <c r="M509" s="222"/>
      <c r="N509" s="221"/>
      <c r="O509" s="221"/>
      <c r="P509" s="221"/>
      <c r="Q509" s="221"/>
      <c r="R509" s="222"/>
      <c r="S509" s="222"/>
      <c r="T509" s="222"/>
      <c r="U509" s="222"/>
      <c r="V509" s="222"/>
      <c r="W509" s="222"/>
      <c r="X509" s="222"/>
      <c r="Y509" s="222"/>
      <c r="Z509" s="212"/>
      <c r="AA509" s="212"/>
      <c r="AB509" s="212"/>
      <c r="AC509" s="212"/>
      <c r="AD509" s="212"/>
      <c r="AE509" s="212"/>
      <c r="AF509" s="212"/>
      <c r="AG509" s="212" t="s">
        <v>136</v>
      </c>
      <c r="AH509" s="212">
        <v>7</v>
      </c>
      <c r="AI509" s="212"/>
      <c r="AJ509" s="212"/>
      <c r="AK509" s="212"/>
      <c r="AL509" s="212"/>
      <c r="AM509" s="212"/>
      <c r="AN509" s="212"/>
      <c r="AO509" s="212"/>
      <c r="AP509" s="212"/>
      <c r="AQ509" s="212"/>
      <c r="AR509" s="212"/>
      <c r="AS509" s="212"/>
      <c r="AT509" s="212"/>
      <c r="AU509" s="212"/>
      <c r="AV509" s="212"/>
      <c r="AW509" s="212"/>
      <c r="AX509" s="212"/>
      <c r="AY509" s="212"/>
      <c r="AZ509" s="212"/>
      <c r="BA509" s="212"/>
      <c r="BB509" s="212"/>
      <c r="BC509" s="212"/>
      <c r="BD509" s="212"/>
      <c r="BE509" s="212"/>
      <c r="BF509" s="212"/>
      <c r="BG509" s="212"/>
      <c r="BH509" s="212"/>
    </row>
    <row r="510" spans="1:60" outlineLevel="3" x14ac:dyDescent="0.2">
      <c r="A510" s="219"/>
      <c r="B510" s="220"/>
      <c r="C510" s="263" t="s">
        <v>635</v>
      </c>
      <c r="D510" s="223"/>
      <c r="E510" s="224">
        <v>3.7740000000000003E-2</v>
      </c>
      <c r="F510" s="222"/>
      <c r="G510" s="222"/>
      <c r="H510" s="222"/>
      <c r="I510" s="222"/>
      <c r="J510" s="222"/>
      <c r="K510" s="222"/>
      <c r="L510" s="222"/>
      <c r="M510" s="222"/>
      <c r="N510" s="221"/>
      <c r="O510" s="221"/>
      <c r="P510" s="221"/>
      <c r="Q510" s="221"/>
      <c r="R510" s="222"/>
      <c r="S510" s="222"/>
      <c r="T510" s="222"/>
      <c r="U510" s="222"/>
      <c r="V510" s="222"/>
      <c r="W510" s="222"/>
      <c r="X510" s="222"/>
      <c r="Y510" s="222"/>
      <c r="Z510" s="212"/>
      <c r="AA510" s="212"/>
      <c r="AB510" s="212"/>
      <c r="AC510" s="212"/>
      <c r="AD510" s="212"/>
      <c r="AE510" s="212"/>
      <c r="AF510" s="212"/>
      <c r="AG510" s="212" t="s">
        <v>136</v>
      </c>
      <c r="AH510" s="212">
        <v>7</v>
      </c>
      <c r="AI510" s="212"/>
      <c r="AJ510" s="212"/>
      <c r="AK510" s="212"/>
      <c r="AL510" s="212"/>
      <c r="AM510" s="212"/>
      <c r="AN510" s="212"/>
      <c r="AO510" s="212"/>
      <c r="AP510" s="212"/>
      <c r="AQ510" s="212"/>
      <c r="AR510" s="212"/>
      <c r="AS510" s="212"/>
      <c r="AT510" s="212"/>
      <c r="AU510" s="212"/>
      <c r="AV510" s="212"/>
      <c r="AW510" s="212"/>
      <c r="AX510" s="212"/>
      <c r="AY510" s="212"/>
      <c r="AZ510" s="212"/>
      <c r="BA510" s="212"/>
      <c r="BB510" s="212"/>
      <c r="BC510" s="212"/>
      <c r="BD510" s="212"/>
      <c r="BE510" s="212"/>
      <c r="BF510" s="212"/>
      <c r="BG510" s="212"/>
      <c r="BH510" s="212"/>
    </row>
    <row r="511" spans="1:60" outlineLevel="3" x14ac:dyDescent="0.2">
      <c r="A511" s="219"/>
      <c r="B511" s="220"/>
      <c r="C511" s="263" t="s">
        <v>636</v>
      </c>
      <c r="D511" s="223"/>
      <c r="E511" s="224">
        <v>4.104E-2</v>
      </c>
      <c r="F511" s="222"/>
      <c r="G511" s="222"/>
      <c r="H511" s="222"/>
      <c r="I511" s="222"/>
      <c r="J511" s="222"/>
      <c r="K511" s="222"/>
      <c r="L511" s="222"/>
      <c r="M511" s="222"/>
      <c r="N511" s="221"/>
      <c r="O511" s="221"/>
      <c r="P511" s="221"/>
      <c r="Q511" s="221"/>
      <c r="R511" s="222"/>
      <c r="S511" s="222"/>
      <c r="T511" s="222"/>
      <c r="U511" s="222"/>
      <c r="V511" s="222"/>
      <c r="W511" s="222"/>
      <c r="X511" s="222"/>
      <c r="Y511" s="222"/>
      <c r="Z511" s="212"/>
      <c r="AA511" s="212"/>
      <c r="AB511" s="212"/>
      <c r="AC511" s="212"/>
      <c r="AD511" s="212"/>
      <c r="AE511" s="212"/>
      <c r="AF511" s="212"/>
      <c r="AG511" s="212" t="s">
        <v>136</v>
      </c>
      <c r="AH511" s="212">
        <v>7</v>
      </c>
      <c r="AI511" s="212"/>
      <c r="AJ511" s="212"/>
      <c r="AK511" s="212"/>
      <c r="AL511" s="212"/>
      <c r="AM511" s="212"/>
      <c r="AN511" s="212"/>
      <c r="AO511" s="212"/>
      <c r="AP511" s="212"/>
      <c r="AQ511" s="212"/>
      <c r="AR511" s="212"/>
      <c r="AS511" s="212"/>
      <c r="AT511" s="212"/>
      <c r="AU511" s="212"/>
      <c r="AV511" s="212"/>
      <c r="AW511" s="212"/>
      <c r="AX511" s="212"/>
      <c r="AY511" s="212"/>
      <c r="AZ511" s="212"/>
      <c r="BA511" s="212"/>
      <c r="BB511" s="212"/>
      <c r="BC511" s="212"/>
      <c r="BD511" s="212"/>
      <c r="BE511" s="212"/>
      <c r="BF511" s="212"/>
      <c r="BG511" s="212"/>
      <c r="BH511" s="212"/>
    </row>
    <row r="512" spans="1:60" outlineLevel="3" x14ac:dyDescent="0.2">
      <c r="A512" s="219"/>
      <c r="B512" s="220"/>
      <c r="C512" s="263" t="s">
        <v>637</v>
      </c>
      <c r="D512" s="223"/>
      <c r="E512" s="224">
        <v>2.4299999999999999E-2</v>
      </c>
      <c r="F512" s="222"/>
      <c r="G512" s="222"/>
      <c r="H512" s="222"/>
      <c r="I512" s="222"/>
      <c r="J512" s="222"/>
      <c r="K512" s="222"/>
      <c r="L512" s="222"/>
      <c r="M512" s="222"/>
      <c r="N512" s="221"/>
      <c r="O512" s="221"/>
      <c r="P512" s="221"/>
      <c r="Q512" s="221"/>
      <c r="R512" s="222"/>
      <c r="S512" s="222"/>
      <c r="T512" s="222"/>
      <c r="U512" s="222"/>
      <c r="V512" s="222"/>
      <c r="W512" s="222"/>
      <c r="X512" s="222"/>
      <c r="Y512" s="222"/>
      <c r="Z512" s="212"/>
      <c r="AA512" s="212"/>
      <c r="AB512" s="212"/>
      <c r="AC512" s="212"/>
      <c r="AD512" s="212"/>
      <c r="AE512" s="212"/>
      <c r="AF512" s="212"/>
      <c r="AG512" s="212" t="s">
        <v>136</v>
      </c>
      <c r="AH512" s="212">
        <v>7</v>
      </c>
      <c r="AI512" s="212"/>
      <c r="AJ512" s="212"/>
      <c r="AK512" s="212"/>
      <c r="AL512" s="212"/>
      <c r="AM512" s="212"/>
      <c r="AN512" s="212"/>
      <c r="AO512" s="212"/>
      <c r="AP512" s="212"/>
      <c r="AQ512" s="212"/>
      <c r="AR512" s="212"/>
      <c r="AS512" s="212"/>
      <c r="AT512" s="212"/>
      <c r="AU512" s="212"/>
      <c r="AV512" s="212"/>
      <c r="AW512" s="212"/>
      <c r="AX512" s="212"/>
      <c r="AY512" s="212"/>
      <c r="AZ512" s="212"/>
      <c r="BA512" s="212"/>
      <c r="BB512" s="212"/>
      <c r="BC512" s="212"/>
      <c r="BD512" s="212"/>
      <c r="BE512" s="212"/>
      <c r="BF512" s="212"/>
      <c r="BG512" s="212"/>
      <c r="BH512" s="212"/>
    </row>
    <row r="513" spans="1:60" outlineLevel="3" x14ac:dyDescent="0.2">
      <c r="A513" s="219"/>
      <c r="B513" s="220"/>
      <c r="C513" s="263" t="s">
        <v>638</v>
      </c>
      <c r="D513" s="223"/>
      <c r="E513" s="224">
        <v>8.6660000000000001E-2</v>
      </c>
      <c r="F513" s="222"/>
      <c r="G513" s="222"/>
      <c r="H513" s="222"/>
      <c r="I513" s="222"/>
      <c r="J513" s="222"/>
      <c r="K513" s="222"/>
      <c r="L513" s="222"/>
      <c r="M513" s="222"/>
      <c r="N513" s="221"/>
      <c r="O513" s="221"/>
      <c r="P513" s="221"/>
      <c r="Q513" s="221"/>
      <c r="R513" s="222"/>
      <c r="S513" s="222"/>
      <c r="T513" s="222"/>
      <c r="U513" s="222"/>
      <c r="V513" s="222"/>
      <c r="W513" s="222"/>
      <c r="X513" s="222"/>
      <c r="Y513" s="222"/>
      <c r="Z513" s="212"/>
      <c r="AA513" s="212"/>
      <c r="AB513" s="212"/>
      <c r="AC513" s="212"/>
      <c r="AD513" s="212"/>
      <c r="AE513" s="212"/>
      <c r="AF513" s="212"/>
      <c r="AG513" s="212" t="s">
        <v>136</v>
      </c>
      <c r="AH513" s="212">
        <v>7</v>
      </c>
      <c r="AI513" s="212"/>
      <c r="AJ513" s="212"/>
      <c r="AK513" s="212"/>
      <c r="AL513" s="212"/>
      <c r="AM513" s="212"/>
      <c r="AN513" s="212"/>
      <c r="AO513" s="212"/>
      <c r="AP513" s="212"/>
      <c r="AQ513" s="212"/>
      <c r="AR513" s="212"/>
      <c r="AS513" s="212"/>
      <c r="AT513" s="212"/>
      <c r="AU513" s="212"/>
      <c r="AV513" s="212"/>
      <c r="AW513" s="212"/>
      <c r="AX513" s="212"/>
      <c r="AY513" s="212"/>
      <c r="AZ513" s="212"/>
      <c r="BA513" s="212"/>
      <c r="BB513" s="212"/>
      <c r="BC513" s="212"/>
      <c r="BD513" s="212"/>
      <c r="BE513" s="212"/>
      <c r="BF513" s="212"/>
      <c r="BG513" s="212"/>
      <c r="BH513" s="212"/>
    </row>
    <row r="514" spans="1:60" x14ac:dyDescent="0.2">
      <c r="A514" s="3"/>
      <c r="B514" s="4"/>
      <c r="C514" s="272"/>
      <c r="D514" s="6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AE514">
        <v>12</v>
      </c>
      <c r="AF514">
        <v>21</v>
      </c>
      <c r="AG514" t="s">
        <v>108</v>
      </c>
    </row>
    <row r="515" spans="1:60" x14ac:dyDescent="0.2">
      <c r="A515" s="215"/>
      <c r="B515" s="216" t="s">
        <v>29</v>
      </c>
      <c r="C515" s="273"/>
      <c r="D515" s="217"/>
      <c r="E515" s="218"/>
      <c r="F515" s="218"/>
      <c r="G515" s="241">
        <f>G8+G41+G58+G62+G285+G289+G296+G350+G367+G384+G389+G406</f>
        <v>0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AE515">
        <f>SUMIF(L7:L513,AE514,G7:G513)</f>
        <v>0</v>
      </c>
      <c r="AF515">
        <f>SUMIF(L7:L513,AF514,G7:G513)</f>
        <v>0</v>
      </c>
      <c r="AG515" t="s">
        <v>639</v>
      </c>
    </row>
    <row r="516" spans="1:60" x14ac:dyDescent="0.2">
      <c r="C516" s="274"/>
      <c r="D516" s="10"/>
      <c r="AG516" t="s">
        <v>641</v>
      </c>
    </row>
    <row r="517" spans="1:60" x14ac:dyDescent="0.2">
      <c r="D517" s="10"/>
    </row>
    <row r="518" spans="1:60" x14ac:dyDescent="0.2">
      <c r="D518" s="10"/>
    </row>
    <row r="519" spans="1:60" x14ac:dyDescent="0.2">
      <c r="D519" s="10"/>
    </row>
    <row r="520" spans="1:60" x14ac:dyDescent="0.2">
      <c r="D520" s="10"/>
    </row>
    <row r="521" spans="1:60" x14ac:dyDescent="0.2">
      <c r="D521" s="10"/>
    </row>
    <row r="522" spans="1:60" x14ac:dyDescent="0.2">
      <c r="D522" s="10"/>
    </row>
    <row r="523" spans="1:60" x14ac:dyDescent="0.2">
      <c r="D523" s="10"/>
    </row>
    <row r="524" spans="1:60" x14ac:dyDescent="0.2">
      <c r="D524" s="10"/>
    </row>
    <row r="525" spans="1:60" x14ac:dyDescent="0.2">
      <c r="D525" s="10"/>
    </row>
    <row r="526" spans="1:60" x14ac:dyDescent="0.2">
      <c r="D526" s="10"/>
    </row>
    <row r="527" spans="1:60" x14ac:dyDescent="0.2">
      <c r="D527" s="10"/>
    </row>
    <row r="528" spans="1:60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h1JJjubAAyTNsMOFlmCfMCPjK4L8us4xeEgTFLJzDhLghwulA5yVnz4IXxt+i1sUZ2DJdj/HSne9PTZmZDAJg==" saltValue="soGIzmnOGu/14etW80H6lg==" spinCount="100000" sheet="1" formatRows="0"/>
  <mergeCells count="48">
    <mergeCell ref="C447:G447"/>
    <mergeCell ref="C450:G450"/>
    <mergeCell ref="C459:G459"/>
    <mergeCell ref="C467:G467"/>
    <mergeCell ref="C487:G487"/>
    <mergeCell ref="C499:G499"/>
    <mergeCell ref="C256:G256"/>
    <mergeCell ref="C271:G271"/>
    <mergeCell ref="C372:G372"/>
    <mergeCell ref="C381:G381"/>
    <mergeCell ref="C408:G408"/>
    <mergeCell ref="C441:G441"/>
    <mergeCell ref="C148:G148"/>
    <mergeCell ref="C152:G152"/>
    <mergeCell ref="C157:G157"/>
    <mergeCell ref="C202:G202"/>
    <mergeCell ref="C235:G235"/>
    <mergeCell ref="C244:G244"/>
    <mergeCell ref="C101:G101"/>
    <mergeCell ref="C106:G106"/>
    <mergeCell ref="C110:G110"/>
    <mergeCell ref="C115:G115"/>
    <mergeCell ref="C119:G119"/>
    <mergeCell ref="C126:G126"/>
    <mergeCell ref="C55:G55"/>
    <mergeCell ref="C71:G71"/>
    <mergeCell ref="C75:G75"/>
    <mergeCell ref="C79:G79"/>
    <mergeCell ref="C90:G90"/>
    <mergeCell ref="C95:G95"/>
    <mergeCell ref="C45:G45"/>
    <mergeCell ref="C46:G46"/>
    <mergeCell ref="C48:G48"/>
    <mergeCell ref="C49:G49"/>
    <mergeCell ref="C50:G50"/>
    <mergeCell ref="C51:G51"/>
    <mergeCell ref="C21:G21"/>
    <mergeCell ref="C26:G26"/>
    <mergeCell ref="C33:G33"/>
    <mergeCell ref="C36:G36"/>
    <mergeCell ref="C43:G43"/>
    <mergeCell ref="C44:G44"/>
    <mergeCell ref="A1:G1"/>
    <mergeCell ref="C2:G2"/>
    <mergeCell ref="C3:G3"/>
    <mergeCell ref="C4:G4"/>
    <mergeCell ref="C10:G10"/>
    <mergeCell ref="C18:G1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C073-BFD9-45B3-8014-06AF6991D6B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49</v>
      </c>
      <c r="C3" s="201" t="s">
        <v>50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49</v>
      </c>
      <c r="C4" s="204" t="s">
        <v>50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5" t="s">
        <v>122</v>
      </c>
      <c r="B8" s="236" t="s">
        <v>68</v>
      </c>
      <c r="C8" s="260" t="s">
        <v>69</v>
      </c>
      <c r="D8" s="237"/>
      <c r="E8" s="238"/>
      <c r="F8" s="239"/>
      <c r="G8" s="239">
        <f>SUMIF(AG9:AG37,"&lt;&gt;NOR",G9:G37)</f>
        <v>0</v>
      </c>
      <c r="H8" s="239"/>
      <c r="I8" s="239">
        <f>SUM(I9:I37)</f>
        <v>0</v>
      </c>
      <c r="J8" s="239"/>
      <c r="K8" s="239">
        <f>SUM(K9:K37)</f>
        <v>0</v>
      </c>
      <c r="L8" s="239"/>
      <c r="M8" s="239">
        <f>SUM(M9:M37)</f>
        <v>0</v>
      </c>
      <c r="N8" s="238"/>
      <c r="O8" s="238">
        <f>SUM(O9:O37)</f>
        <v>0</v>
      </c>
      <c r="P8" s="238"/>
      <c r="Q8" s="238">
        <f>SUM(Q9:Q37)</f>
        <v>0</v>
      </c>
      <c r="R8" s="239"/>
      <c r="S8" s="239"/>
      <c r="T8" s="240"/>
      <c r="U8" s="234"/>
      <c r="V8" s="234">
        <f>SUM(V9:V37)</f>
        <v>196.14000000000001</v>
      </c>
      <c r="W8" s="234"/>
      <c r="X8" s="234"/>
      <c r="Y8" s="234"/>
      <c r="AG8" t="s">
        <v>123</v>
      </c>
    </row>
    <row r="9" spans="1:60" outlineLevel="1" x14ac:dyDescent="0.2">
      <c r="A9" s="242">
        <v>1</v>
      </c>
      <c r="B9" s="243" t="s">
        <v>124</v>
      </c>
      <c r="C9" s="261" t="s">
        <v>125</v>
      </c>
      <c r="D9" s="244" t="s">
        <v>126</v>
      </c>
      <c r="E9" s="245">
        <v>119.6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 t="s">
        <v>127</v>
      </c>
      <c r="S9" s="247" t="s">
        <v>128</v>
      </c>
      <c r="T9" s="248" t="s">
        <v>129</v>
      </c>
      <c r="U9" s="222">
        <v>0.27</v>
      </c>
      <c r="V9" s="222">
        <f>ROUND(E9*U9,2)</f>
        <v>32.29</v>
      </c>
      <c r="W9" s="222"/>
      <c r="X9" s="222" t="s">
        <v>130</v>
      </c>
      <c r="Y9" s="222" t="s">
        <v>131</v>
      </c>
      <c r="Z9" s="212"/>
      <c r="AA9" s="212"/>
      <c r="AB9" s="212"/>
      <c r="AC9" s="212"/>
      <c r="AD9" s="212"/>
      <c r="AE9" s="212"/>
      <c r="AF9" s="212"/>
      <c r="AG9" s="212" t="s">
        <v>132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33.75" outlineLevel="2" x14ac:dyDescent="0.2">
      <c r="A10" s="219"/>
      <c r="B10" s="220"/>
      <c r="C10" s="262" t="s">
        <v>133</v>
      </c>
      <c r="D10" s="250"/>
      <c r="E10" s="250"/>
      <c r="F10" s="250"/>
      <c r="G10" s="250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134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9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63" t="s">
        <v>135</v>
      </c>
      <c r="D11" s="223"/>
      <c r="E11" s="224"/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136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63" t="s">
        <v>137</v>
      </c>
      <c r="D12" s="223"/>
      <c r="E12" s="224"/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136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63" t="s">
        <v>642</v>
      </c>
      <c r="D13" s="223"/>
      <c r="E13" s="224">
        <v>119.6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136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42">
        <v>2</v>
      </c>
      <c r="B14" s="243" t="s">
        <v>142</v>
      </c>
      <c r="C14" s="261" t="s">
        <v>143</v>
      </c>
      <c r="D14" s="244" t="s">
        <v>126</v>
      </c>
      <c r="E14" s="245">
        <v>59.8</v>
      </c>
      <c r="F14" s="246"/>
      <c r="G14" s="247">
        <f>ROUND(E14*F14,2)</f>
        <v>0</v>
      </c>
      <c r="H14" s="246"/>
      <c r="I14" s="247">
        <f>ROUND(E14*H14,2)</f>
        <v>0</v>
      </c>
      <c r="J14" s="246"/>
      <c r="K14" s="247">
        <f>ROUND(E14*J14,2)</f>
        <v>0</v>
      </c>
      <c r="L14" s="247">
        <v>21</v>
      </c>
      <c r="M14" s="247">
        <f>G14*(1+L14/100)</f>
        <v>0</v>
      </c>
      <c r="N14" s="245">
        <v>0</v>
      </c>
      <c r="O14" s="245">
        <f>ROUND(E14*N14,2)</f>
        <v>0</v>
      </c>
      <c r="P14" s="245">
        <v>0</v>
      </c>
      <c r="Q14" s="245">
        <f>ROUND(E14*P14,2)</f>
        <v>0</v>
      </c>
      <c r="R14" s="247" t="s">
        <v>127</v>
      </c>
      <c r="S14" s="247" t="s">
        <v>128</v>
      </c>
      <c r="T14" s="248" t="s">
        <v>129</v>
      </c>
      <c r="U14" s="222">
        <v>4.3099999999999999E-2</v>
      </c>
      <c r="V14" s="222">
        <f>ROUND(E14*U14,2)</f>
        <v>2.58</v>
      </c>
      <c r="W14" s="222"/>
      <c r="X14" s="222" t="s">
        <v>130</v>
      </c>
      <c r="Y14" s="222" t="s">
        <v>131</v>
      </c>
      <c r="Z14" s="212"/>
      <c r="AA14" s="212"/>
      <c r="AB14" s="212"/>
      <c r="AC14" s="212"/>
      <c r="AD14" s="212"/>
      <c r="AE14" s="212"/>
      <c r="AF14" s="212"/>
      <c r="AG14" s="212" t="s">
        <v>132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33.75" outlineLevel="2" x14ac:dyDescent="0.2">
      <c r="A15" s="219"/>
      <c r="B15" s="220"/>
      <c r="C15" s="262" t="s">
        <v>133</v>
      </c>
      <c r="D15" s="250"/>
      <c r="E15" s="250"/>
      <c r="F15" s="250"/>
      <c r="G15" s="250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134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49" t="str">
        <f>C15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63" t="s">
        <v>643</v>
      </c>
      <c r="D16" s="223"/>
      <c r="E16" s="224">
        <v>59.8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136</v>
      </c>
      <c r="AH16" s="212">
        <v>5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2">
        <v>3</v>
      </c>
      <c r="B17" s="243" t="s">
        <v>145</v>
      </c>
      <c r="C17" s="261" t="s">
        <v>146</v>
      </c>
      <c r="D17" s="244" t="s">
        <v>126</v>
      </c>
      <c r="E17" s="245">
        <v>39.25</v>
      </c>
      <c r="F17" s="246"/>
      <c r="G17" s="247">
        <f>ROUND(E17*F17,2)</f>
        <v>0</v>
      </c>
      <c r="H17" s="246"/>
      <c r="I17" s="247">
        <f>ROUND(E17*H17,2)</f>
        <v>0</v>
      </c>
      <c r="J17" s="246"/>
      <c r="K17" s="247">
        <f>ROUND(E17*J17,2)</f>
        <v>0</v>
      </c>
      <c r="L17" s="247">
        <v>21</v>
      </c>
      <c r="M17" s="247">
        <f>G17*(1+L17/100)</f>
        <v>0</v>
      </c>
      <c r="N17" s="245">
        <v>0</v>
      </c>
      <c r="O17" s="245">
        <f>ROUND(E17*N17,2)</f>
        <v>0</v>
      </c>
      <c r="P17" s="245">
        <v>0</v>
      </c>
      <c r="Q17" s="245">
        <f>ROUND(E17*P17,2)</f>
        <v>0</v>
      </c>
      <c r="R17" s="247" t="s">
        <v>127</v>
      </c>
      <c r="S17" s="247" t="s">
        <v>128</v>
      </c>
      <c r="T17" s="248" t="s">
        <v>129</v>
      </c>
      <c r="U17" s="222">
        <v>3.53</v>
      </c>
      <c r="V17" s="222">
        <f>ROUND(E17*U17,2)</f>
        <v>138.55000000000001</v>
      </c>
      <c r="W17" s="222"/>
      <c r="X17" s="222" t="s">
        <v>130</v>
      </c>
      <c r="Y17" s="222" t="s">
        <v>131</v>
      </c>
      <c r="Z17" s="212"/>
      <c r="AA17" s="212"/>
      <c r="AB17" s="212"/>
      <c r="AC17" s="212"/>
      <c r="AD17" s="212"/>
      <c r="AE17" s="212"/>
      <c r="AF17" s="212"/>
      <c r="AG17" s="212" t="s">
        <v>132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62" t="s">
        <v>147</v>
      </c>
      <c r="D18" s="250"/>
      <c r="E18" s="250"/>
      <c r="F18" s="250"/>
      <c r="G18" s="250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134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63" t="s">
        <v>135</v>
      </c>
      <c r="D19" s="223"/>
      <c r="E19" s="224"/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136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63" t="s">
        <v>644</v>
      </c>
      <c r="D20" s="223"/>
      <c r="E20" s="224">
        <v>30</v>
      </c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136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3" x14ac:dyDescent="0.2">
      <c r="A21" s="219"/>
      <c r="B21" s="220"/>
      <c r="C21" s="263" t="s">
        <v>645</v>
      </c>
      <c r="D21" s="223"/>
      <c r="E21" s="224">
        <v>9.25</v>
      </c>
      <c r="F21" s="222"/>
      <c r="G21" s="222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136</v>
      </c>
      <c r="AH21" s="212">
        <v>5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 x14ac:dyDescent="0.2">
      <c r="A22" s="242">
        <v>4</v>
      </c>
      <c r="B22" s="243" t="s">
        <v>150</v>
      </c>
      <c r="C22" s="261" t="s">
        <v>151</v>
      </c>
      <c r="D22" s="244" t="s">
        <v>126</v>
      </c>
      <c r="E22" s="245">
        <v>174.73500000000001</v>
      </c>
      <c r="F22" s="246"/>
      <c r="G22" s="247">
        <f>ROUND(E22*F22,2)</f>
        <v>0</v>
      </c>
      <c r="H22" s="246"/>
      <c r="I22" s="247">
        <f>ROUND(E22*H22,2)</f>
        <v>0</v>
      </c>
      <c r="J22" s="246"/>
      <c r="K22" s="247">
        <f>ROUND(E22*J22,2)</f>
        <v>0</v>
      </c>
      <c r="L22" s="247">
        <v>21</v>
      </c>
      <c r="M22" s="247">
        <f>G22*(1+L22/100)</f>
        <v>0</v>
      </c>
      <c r="N22" s="245">
        <v>0</v>
      </c>
      <c r="O22" s="245">
        <f>ROUND(E22*N22,2)</f>
        <v>0</v>
      </c>
      <c r="P22" s="245">
        <v>0</v>
      </c>
      <c r="Q22" s="245">
        <f>ROUND(E22*P22,2)</f>
        <v>0</v>
      </c>
      <c r="R22" s="247"/>
      <c r="S22" s="247" t="s">
        <v>152</v>
      </c>
      <c r="T22" s="248" t="s">
        <v>153</v>
      </c>
      <c r="U22" s="222">
        <v>7.0000000000000007E-2</v>
      </c>
      <c r="V22" s="222">
        <f>ROUND(E22*U22,2)</f>
        <v>12.23</v>
      </c>
      <c r="W22" s="222"/>
      <c r="X22" s="222" t="s">
        <v>130</v>
      </c>
      <c r="Y22" s="222" t="s">
        <v>131</v>
      </c>
      <c r="Z22" s="212"/>
      <c r="AA22" s="212"/>
      <c r="AB22" s="212"/>
      <c r="AC22" s="212"/>
      <c r="AD22" s="212"/>
      <c r="AE22" s="212"/>
      <c r="AF22" s="212"/>
      <c r="AG22" s="212" t="s">
        <v>132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64" t="s">
        <v>154</v>
      </c>
      <c r="D23" s="251"/>
      <c r="E23" s="251"/>
      <c r="F23" s="251"/>
      <c r="G23" s="251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155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19"/>
      <c r="B24" s="220"/>
      <c r="C24" s="263" t="s">
        <v>156</v>
      </c>
      <c r="D24" s="223"/>
      <c r="E24" s="224"/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136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">
      <c r="A25" s="219"/>
      <c r="B25" s="220"/>
      <c r="C25" s="263" t="s">
        <v>646</v>
      </c>
      <c r="D25" s="223"/>
      <c r="E25" s="224">
        <v>131.56</v>
      </c>
      <c r="F25" s="222"/>
      <c r="G25" s="222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136</v>
      </c>
      <c r="AH25" s="212">
        <v>5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19"/>
      <c r="B26" s="220"/>
      <c r="C26" s="263" t="s">
        <v>647</v>
      </c>
      <c r="D26" s="223"/>
      <c r="E26" s="224">
        <v>43.174999999999997</v>
      </c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136</v>
      </c>
      <c r="AH26" s="212">
        <v>5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42">
        <v>5</v>
      </c>
      <c r="B27" s="243" t="s">
        <v>159</v>
      </c>
      <c r="C27" s="261" t="s">
        <v>160</v>
      </c>
      <c r="D27" s="244" t="s">
        <v>126</v>
      </c>
      <c r="E27" s="245">
        <v>174.73500000000001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 t="s">
        <v>127</v>
      </c>
      <c r="S27" s="247" t="s">
        <v>128</v>
      </c>
      <c r="T27" s="248" t="s">
        <v>129</v>
      </c>
      <c r="U27" s="222">
        <v>0.05</v>
      </c>
      <c r="V27" s="222">
        <f>ROUND(E27*U27,2)</f>
        <v>8.74</v>
      </c>
      <c r="W27" s="222"/>
      <c r="X27" s="222" t="s">
        <v>130</v>
      </c>
      <c r="Y27" s="222" t="s">
        <v>131</v>
      </c>
      <c r="Z27" s="212"/>
      <c r="AA27" s="212"/>
      <c r="AB27" s="212"/>
      <c r="AC27" s="212"/>
      <c r="AD27" s="212"/>
      <c r="AE27" s="212"/>
      <c r="AF27" s="212"/>
      <c r="AG27" s="212" t="s">
        <v>132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63" t="s">
        <v>648</v>
      </c>
      <c r="D28" s="223"/>
      <c r="E28" s="224">
        <v>174.73500000000001</v>
      </c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136</v>
      </c>
      <c r="AH28" s="212">
        <v>5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1" x14ac:dyDescent="0.2">
      <c r="A29" s="242">
        <v>6</v>
      </c>
      <c r="B29" s="243" t="s">
        <v>162</v>
      </c>
      <c r="C29" s="261" t="s">
        <v>163</v>
      </c>
      <c r="D29" s="244" t="s">
        <v>126</v>
      </c>
      <c r="E29" s="245">
        <v>174.73500000000001</v>
      </c>
      <c r="F29" s="246"/>
      <c r="G29" s="247">
        <f>ROUND(E29*F29,2)</f>
        <v>0</v>
      </c>
      <c r="H29" s="246"/>
      <c r="I29" s="247">
        <f>ROUND(E29*H29,2)</f>
        <v>0</v>
      </c>
      <c r="J29" s="246"/>
      <c r="K29" s="247">
        <f>ROUND(E29*J29,2)</f>
        <v>0</v>
      </c>
      <c r="L29" s="247">
        <v>21</v>
      </c>
      <c r="M29" s="247">
        <f>G29*(1+L29/100)</f>
        <v>0</v>
      </c>
      <c r="N29" s="245">
        <v>0</v>
      </c>
      <c r="O29" s="245">
        <f>ROUND(E29*N29,2)</f>
        <v>0</v>
      </c>
      <c r="P29" s="245">
        <v>0</v>
      </c>
      <c r="Q29" s="245">
        <f>ROUND(E29*P29,2)</f>
        <v>0</v>
      </c>
      <c r="R29" s="247" t="s">
        <v>127</v>
      </c>
      <c r="S29" s="247" t="s">
        <v>128</v>
      </c>
      <c r="T29" s="248" t="s">
        <v>129</v>
      </c>
      <c r="U29" s="222">
        <v>0.01</v>
      </c>
      <c r="V29" s="222">
        <f>ROUND(E29*U29,2)</f>
        <v>1.75</v>
      </c>
      <c r="W29" s="222"/>
      <c r="X29" s="222" t="s">
        <v>130</v>
      </c>
      <c r="Y29" s="222" t="s">
        <v>131</v>
      </c>
      <c r="Z29" s="212"/>
      <c r="AA29" s="212"/>
      <c r="AB29" s="212"/>
      <c r="AC29" s="212"/>
      <c r="AD29" s="212"/>
      <c r="AE29" s="212"/>
      <c r="AF29" s="212"/>
      <c r="AG29" s="212" t="s">
        <v>132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62" t="s">
        <v>164</v>
      </c>
      <c r="D30" s="250"/>
      <c r="E30" s="250"/>
      <c r="F30" s="250"/>
      <c r="G30" s="250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134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2" x14ac:dyDescent="0.2">
      <c r="A31" s="219"/>
      <c r="B31" s="220"/>
      <c r="C31" s="263" t="s">
        <v>648</v>
      </c>
      <c r="D31" s="223"/>
      <c r="E31" s="224">
        <v>174.73500000000001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136</v>
      </c>
      <c r="AH31" s="212">
        <v>5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1" x14ac:dyDescent="0.2">
      <c r="A32" s="242">
        <v>7</v>
      </c>
      <c r="B32" s="243" t="s">
        <v>165</v>
      </c>
      <c r="C32" s="261" t="s">
        <v>166</v>
      </c>
      <c r="D32" s="244" t="s">
        <v>126</v>
      </c>
      <c r="E32" s="245">
        <v>3494.7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0</v>
      </c>
      <c r="O32" s="245">
        <f>ROUND(E32*N32,2)</f>
        <v>0</v>
      </c>
      <c r="P32" s="245">
        <v>0</v>
      </c>
      <c r="Q32" s="245">
        <f>ROUND(E32*P32,2)</f>
        <v>0</v>
      </c>
      <c r="R32" s="247" t="s">
        <v>127</v>
      </c>
      <c r="S32" s="247" t="s">
        <v>128</v>
      </c>
      <c r="T32" s="248" t="s">
        <v>129</v>
      </c>
      <c r="U32" s="222">
        <v>0</v>
      </c>
      <c r="V32" s="222">
        <f>ROUND(E32*U32,2)</f>
        <v>0</v>
      </c>
      <c r="W32" s="222"/>
      <c r="X32" s="222" t="s">
        <v>130</v>
      </c>
      <c r="Y32" s="222" t="s">
        <v>131</v>
      </c>
      <c r="Z32" s="212"/>
      <c r="AA32" s="212"/>
      <c r="AB32" s="212"/>
      <c r="AC32" s="212"/>
      <c r="AD32" s="212"/>
      <c r="AE32" s="212"/>
      <c r="AF32" s="212"/>
      <c r="AG32" s="212" t="s">
        <v>132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62" t="s">
        <v>164</v>
      </c>
      <c r="D33" s="250"/>
      <c r="E33" s="250"/>
      <c r="F33" s="250"/>
      <c r="G33" s="250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134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63" t="s">
        <v>167</v>
      </c>
      <c r="D34" s="223"/>
      <c r="E34" s="224"/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136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63" t="s">
        <v>649</v>
      </c>
      <c r="D35" s="223"/>
      <c r="E35" s="224">
        <v>3494.7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136</v>
      </c>
      <c r="AH35" s="212">
        <v>5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42">
        <v>8</v>
      </c>
      <c r="B36" s="243" t="s">
        <v>169</v>
      </c>
      <c r="C36" s="261" t="s">
        <v>170</v>
      </c>
      <c r="D36" s="244" t="s">
        <v>171</v>
      </c>
      <c r="E36" s="245">
        <v>349.47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</v>
      </c>
      <c r="O36" s="245">
        <f>ROUND(E36*N36,2)</f>
        <v>0</v>
      </c>
      <c r="P36" s="245">
        <v>0</v>
      </c>
      <c r="Q36" s="245">
        <f>ROUND(E36*P36,2)</f>
        <v>0</v>
      </c>
      <c r="R36" s="247" t="s">
        <v>127</v>
      </c>
      <c r="S36" s="247" t="s">
        <v>128</v>
      </c>
      <c r="T36" s="248" t="s">
        <v>129</v>
      </c>
      <c r="U36" s="222">
        <v>0</v>
      </c>
      <c r="V36" s="222">
        <f>ROUND(E36*U36,2)</f>
        <v>0</v>
      </c>
      <c r="W36" s="222"/>
      <c r="X36" s="222" t="s">
        <v>130</v>
      </c>
      <c r="Y36" s="222" t="s">
        <v>131</v>
      </c>
      <c r="Z36" s="212"/>
      <c r="AA36" s="212"/>
      <c r="AB36" s="212"/>
      <c r="AC36" s="212"/>
      <c r="AD36" s="212"/>
      <c r="AE36" s="212"/>
      <c r="AF36" s="212"/>
      <c r="AG36" s="212" t="s">
        <v>132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3" t="s">
        <v>650</v>
      </c>
      <c r="D37" s="223"/>
      <c r="E37" s="224">
        <v>349.47</v>
      </c>
      <c r="F37" s="222"/>
      <c r="G37" s="22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136</v>
      </c>
      <c r="AH37" s="212">
        <v>5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x14ac:dyDescent="0.2">
      <c r="A38" s="235" t="s">
        <v>122</v>
      </c>
      <c r="B38" s="236" t="s">
        <v>70</v>
      </c>
      <c r="C38" s="260" t="s">
        <v>71</v>
      </c>
      <c r="D38" s="237"/>
      <c r="E38" s="238"/>
      <c r="F38" s="239"/>
      <c r="G38" s="239">
        <f>SUMIF(AG39:AG54,"&lt;&gt;NOR",G39:G54)</f>
        <v>0</v>
      </c>
      <c r="H38" s="239"/>
      <c r="I38" s="239">
        <f>SUM(I39:I54)</f>
        <v>0</v>
      </c>
      <c r="J38" s="239"/>
      <c r="K38" s="239">
        <f>SUM(K39:K54)</f>
        <v>0</v>
      </c>
      <c r="L38" s="239"/>
      <c r="M38" s="239">
        <f>SUM(M39:M54)</f>
        <v>0</v>
      </c>
      <c r="N38" s="238"/>
      <c r="O38" s="238">
        <f>SUM(O39:O54)</f>
        <v>0</v>
      </c>
      <c r="P38" s="238"/>
      <c r="Q38" s="238">
        <f>SUM(Q39:Q54)</f>
        <v>0</v>
      </c>
      <c r="R38" s="239"/>
      <c r="S38" s="239"/>
      <c r="T38" s="240"/>
      <c r="U38" s="234"/>
      <c r="V38" s="234">
        <f>SUM(V39:V54)</f>
        <v>0</v>
      </c>
      <c r="W38" s="234"/>
      <c r="X38" s="234"/>
      <c r="Y38" s="234"/>
      <c r="AG38" t="s">
        <v>123</v>
      </c>
    </row>
    <row r="39" spans="1:60" ht="22.5" outlineLevel="1" x14ac:dyDescent="0.2">
      <c r="A39" s="242">
        <v>9</v>
      </c>
      <c r="B39" s="243" t="s">
        <v>173</v>
      </c>
      <c r="C39" s="261" t="s">
        <v>174</v>
      </c>
      <c r="D39" s="244" t="s">
        <v>126</v>
      </c>
      <c r="E39" s="245">
        <v>9.25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/>
      <c r="S39" s="247" t="s">
        <v>152</v>
      </c>
      <c r="T39" s="248" t="s">
        <v>153</v>
      </c>
      <c r="U39" s="222">
        <v>0</v>
      </c>
      <c r="V39" s="222">
        <f>ROUND(E39*U39,2)</f>
        <v>0</v>
      </c>
      <c r="W39" s="222"/>
      <c r="X39" s="222" t="s">
        <v>130</v>
      </c>
      <c r="Y39" s="222" t="s">
        <v>131</v>
      </c>
      <c r="Z39" s="212"/>
      <c r="AA39" s="212"/>
      <c r="AB39" s="212"/>
      <c r="AC39" s="212"/>
      <c r="AD39" s="212"/>
      <c r="AE39" s="212"/>
      <c r="AF39" s="212"/>
      <c r="AG39" s="212" t="s">
        <v>132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 x14ac:dyDescent="0.2">
      <c r="A40" s="219"/>
      <c r="B40" s="220"/>
      <c r="C40" s="264" t="s">
        <v>175</v>
      </c>
      <c r="D40" s="251"/>
      <c r="E40" s="251"/>
      <c r="F40" s="251"/>
      <c r="G40" s="251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155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3" x14ac:dyDescent="0.2">
      <c r="A41" s="219"/>
      <c r="B41" s="220"/>
      <c r="C41" s="265" t="s">
        <v>176</v>
      </c>
      <c r="D41" s="252"/>
      <c r="E41" s="252"/>
      <c r="F41" s="252"/>
      <c r="G41" s="252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155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19"/>
      <c r="B42" s="220"/>
      <c r="C42" s="265" t="s">
        <v>177</v>
      </c>
      <c r="D42" s="252"/>
      <c r="E42" s="252"/>
      <c r="F42" s="252"/>
      <c r="G42" s="25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155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 x14ac:dyDescent="0.2">
      <c r="A43" s="219"/>
      <c r="B43" s="220"/>
      <c r="C43" s="265" t="s">
        <v>178</v>
      </c>
      <c r="D43" s="252"/>
      <c r="E43" s="252"/>
      <c r="F43" s="252"/>
      <c r="G43" s="252"/>
      <c r="H43" s="222"/>
      <c r="I43" s="222"/>
      <c r="J43" s="222"/>
      <c r="K43" s="222"/>
      <c r="L43" s="222"/>
      <c r="M43" s="222"/>
      <c r="N43" s="221"/>
      <c r="O43" s="221"/>
      <c r="P43" s="221"/>
      <c r="Q43" s="221"/>
      <c r="R43" s="222"/>
      <c r="S43" s="222"/>
      <c r="T43" s="222"/>
      <c r="U43" s="222"/>
      <c r="V43" s="222"/>
      <c r="W43" s="222"/>
      <c r="X43" s="222"/>
      <c r="Y43" s="222"/>
      <c r="Z43" s="212"/>
      <c r="AA43" s="212"/>
      <c r="AB43" s="212"/>
      <c r="AC43" s="212"/>
      <c r="AD43" s="212"/>
      <c r="AE43" s="212"/>
      <c r="AF43" s="212"/>
      <c r="AG43" s="212" t="s">
        <v>155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 x14ac:dyDescent="0.2">
      <c r="A44" s="219"/>
      <c r="B44" s="220"/>
      <c r="C44" s="266" t="s">
        <v>179</v>
      </c>
      <c r="D44" s="225"/>
      <c r="E44" s="226"/>
      <c r="F44" s="227"/>
      <c r="G44" s="227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155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65" t="s">
        <v>180</v>
      </c>
      <c r="D45" s="252"/>
      <c r="E45" s="252"/>
      <c r="F45" s="252"/>
      <c r="G45" s="25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155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3" x14ac:dyDescent="0.2">
      <c r="A46" s="219"/>
      <c r="B46" s="220"/>
      <c r="C46" s="265" t="s">
        <v>640</v>
      </c>
      <c r="D46" s="252"/>
      <c r="E46" s="252"/>
      <c r="F46" s="252"/>
      <c r="G46" s="25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155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49" t="str">
        <f>C46</f>
        <v>- Před realizaci záchytných a sanačních prací bude postup na místě schválen statikem, stávající stav nebylo možné ověřit. V prostoru se nachází objekt určený k demolici</v>
      </c>
      <c r="BB46" s="212"/>
      <c r="BC46" s="212"/>
      <c r="BD46" s="212"/>
      <c r="BE46" s="212"/>
      <c r="BF46" s="212"/>
      <c r="BG46" s="212"/>
      <c r="BH46" s="212"/>
    </row>
    <row r="47" spans="1:60" outlineLevel="3" x14ac:dyDescent="0.2">
      <c r="A47" s="219"/>
      <c r="B47" s="220"/>
      <c r="C47" s="265" t="s">
        <v>181</v>
      </c>
      <c r="D47" s="252"/>
      <c r="E47" s="252"/>
      <c r="F47" s="252"/>
      <c r="G47" s="25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155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49" t="str">
        <f>C47</f>
        <v>- Při zjištění různého průběhu spodní stavby bude na místo přizván statik a následně odsouhlasen další postup</v>
      </c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19"/>
      <c r="B48" s="220"/>
      <c r="C48" s="265" t="s">
        <v>182</v>
      </c>
      <c r="D48" s="252"/>
      <c r="E48" s="252"/>
      <c r="F48" s="252"/>
      <c r="G48" s="25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155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49" t="str">
        <f>C48</f>
        <v>- V případě vzniku trhlin ve zdivu stávajícího objektu bude na místo přizván statik, jenž navrhne další postup sanačních prací</v>
      </c>
      <c r="BB48" s="212"/>
      <c r="BC48" s="212"/>
      <c r="BD48" s="212"/>
      <c r="BE48" s="212"/>
      <c r="BF48" s="212"/>
      <c r="BG48" s="212"/>
      <c r="BH48" s="212"/>
    </row>
    <row r="49" spans="1:60" outlineLevel="2" x14ac:dyDescent="0.2">
      <c r="A49" s="219"/>
      <c r="B49" s="220"/>
      <c r="C49" s="263" t="s">
        <v>135</v>
      </c>
      <c r="D49" s="223"/>
      <c r="E49" s="224"/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136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63" t="s">
        <v>651</v>
      </c>
      <c r="D50" s="223"/>
      <c r="E50" s="224">
        <v>9.25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136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42">
        <v>10</v>
      </c>
      <c r="B51" s="243" t="s">
        <v>184</v>
      </c>
      <c r="C51" s="261" t="s">
        <v>185</v>
      </c>
      <c r="D51" s="244" t="s">
        <v>186</v>
      </c>
      <c r="E51" s="245">
        <v>92.5</v>
      </c>
      <c r="F51" s="246"/>
      <c r="G51" s="247">
        <f>ROUND(E51*F51,2)</f>
        <v>0</v>
      </c>
      <c r="H51" s="246"/>
      <c r="I51" s="247">
        <f>ROUND(E51*H51,2)</f>
        <v>0</v>
      </c>
      <c r="J51" s="246"/>
      <c r="K51" s="247">
        <f>ROUND(E51*J51,2)</f>
        <v>0</v>
      </c>
      <c r="L51" s="247">
        <v>21</v>
      </c>
      <c r="M51" s="247">
        <f>G51*(1+L51/100)</f>
        <v>0</v>
      </c>
      <c r="N51" s="245">
        <v>0</v>
      </c>
      <c r="O51" s="245">
        <f>ROUND(E51*N51,2)</f>
        <v>0</v>
      </c>
      <c r="P51" s="245">
        <v>0</v>
      </c>
      <c r="Q51" s="245">
        <f>ROUND(E51*P51,2)</f>
        <v>0</v>
      </c>
      <c r="R51" s="247"/>
      <c r="S51" s="247" t="s">
        <v>152</v>
      </c>
      <c r="T51" s="248" t="s">
        <v>153</v>
      </c>
      <c r="U51" s="222">
        <v>0</v>
      </c>
      <c r="V51" s="222">
        <f>ROUND(E51*U51,2)</f>
        <v>0</v>
      </c>
      <c r="W51" s="222"/>
      <c r="X51" s="222" t="s">
        <v>130</v>
      </c>
      <c r="Y51" s="222" t="s">
        <v>131</v>
      </c>
      <c r="Z51" s="212"/>
      <c r="AA51" s="212"/>
      <c r="AB51" s="212"/>
      <c r="AC51" s="212"/>
      <c r="AD51" s="212"/>
      <c r="AE51" s="212"/>
      <c r="AF51" s="212"/>
      <c r="AG51" s="212" t="s">
        <v>132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 x14ac:dyDescent="0.2">
      <c r="A52" s="219"/>
      <c r="B52" s="220"/>
      <c r="C52" s="264" t="s">
        <v>187</v>
      </c>
      <c r="D52" s="251"/>
      <c r="E52" s="251"/>
      <c r="F52" s="251"/>
      <c r="G52" s="251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155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2" x14ac:dyDescent="0.2">
      <c r="A53" s="219"/>
      <c r="B53" s="220"/>
      <c r="C53" s="263" t="s">
        <v>135</v>
      </c>
      <c r="D53" s="223"/>
      <c r="E53" s="224"/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136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 x14ac:dyDescent="0.2">
      <c r="A54" s="219"/>
      <c r="B54" s="220"/>
      <c r="C54" s="263" t="s">
        <v>652</v>
      </c>
      <c r="D54" s="223"/>
      <c r="E54" s="224">
        <v>92.5</v>
      </c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136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">
      <c r="A55" s="235" t="s">
        <v>122</v>
      </c>
      <c r="B55" s="236" t="s">
        <v>74</v>
      </c>
      <c r="C55" s="260" t="s">
        <v>75</v>
      </c>
      <c r="D55" s="237"/>
      <c r="E55" s="238"/>
      <c r="F55" s="239"/>
      <c r="G55" s="239">
        <f>SUMIF(AG56:AG187,"&lt;&gt;NOR",G56:G187)</f>
        <v>0</v>
      </c>
      <c r="H55" s="239"/>
      <c r="I55" s="239">
        <f>SUM(I56:I187)</f>
        <v>0</v>
      </c>
      <c r="J55" s="239"/>
      <c r="K55" s="239">
        <f>SUM(K56:K187)</f>
        <v>0</v>
      </c>
      <c r="L55" s="239"/>
      <c r="M55" s="239">
        <f>SUM(M56:M187)</f>
        <v>0</v>
      </c>
      <c r="N55" s="238"/>
      <c r="O55" s="238">
        <f>SUM(O56:O187)</f>
        <v>0.23</v>
      </c>
      <c r="P55" s="238"/>
      <c r="Q55" s="238">
        <f>SUM(Q56:Q187)</f>
        <v>349.8599999999999</v>
      </c>
      <c r="R55" s="239"/>
      <c r="S55" s="239"/>
      <c r="T55" s="240"/>
      <c r="U55" s="234"/>
      <c r="V55" s="234">
        <f>SUM(V56:V187)</f>
        <v>631.32000000000005</v>
      </c>
      <c r="W55" s="234"/>
      <c r="X55" s="234"/>
      <c r="Y55" s="234"/>
      <c r="AG55" t="s">
        <v>123</v>
      </c>
    </row>
    <row r="56" spans="1:60" ht="22.5" outlineLevel="1" x14ac:dyDescent="0.2">
      <c r="A56" s="253">
        <v>11</v>
      </c>
      <c r="B56" s="254" t="s">
        <v>653</v>
      </c>
      <c r="C56" s="267" t="s">
        <v>654</v>
      </c>
      <c r="D56" s="255" t="s">
        <v>193</v>
      </c>
      <c r="E56" s="256">
        <v>1</v>
      </c>
      <c r="F56" s="257"/>
      <c r="G56" s="258">
        <f>ROUND(E56*F56,2)</f>
        <v>0</v>
      </c>
      <c r="H56" s="257"/>
      <c r="I56" s="258">
        <f>ROUND(E56*H56,2)</f>
        <v>0</v>
      </c>
      <c r="J56" s="257"/>
      <c r="K56" s="258">
        <f>ROUND(E56*J56,2)</f>
        <v>0</v>
      </c>
      <c r="L56" s="258">
        <v>21</v>
      </c>
      <c r="M56" s="258">
        <f>G56*(1+L56/100)</f>
        <v>0</v>
      </c>
      <c r="N56" s="256">
        <v>0</v>
      </c>
      <c r="O56" s="256">
        <f>ROUND(E56*N56,2)</f>
        <v>0</v>
      </c>
      <c r="P56" s="256">
        <v>0</v>
      </c>
      <c r="Q56" s="256">
        <f>ROUND(E56*P56,2)</f>
        <v>0</v>
      </c>
      <c r="R56" s="258"/>
      <c r="S56" s="258" t="s">
        <v>152</v>
      </c>
      <c r="T56" s="259" t="s">
        <v>153</v>
      </c>
      <c r="U56" s="222">
        <v>0</v>
      </c>
      <c r="V56" s="222">
        <f>ROUND(E56*U56,2)</f>
        <v>0</v>
      </c>
      <c r="W56" s="222"/>
      <c r="X56" s="222" t="s">
        <v>130</v>
      </c>
      <c r="Y56" s="222" t="s">
        <v>131</v>
      </c>
      <c r="Z56" s="212"/>
      <c r="AA56" s="212"/>
      <c r="AB56" s="212"/>
      <c r="AC56" s="212"/>
      <c r="AD56" s="212"/>
      <c r="AE56" s="212"/>
      <c r="AF56" s="212"/>
      <c r="AG56" s="212" t="s">
        <v>132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1" x14ac:dyDescent="0.2">
      <c r="A57" s="253">
        <v>12</v>
      </c>
      <c r="B57" s="254" t="s">
        <v>191</v>
      </c>
      <c r="C57" s="267" t="s">
        <v>655</v>
      </c>
      <c r="D57" s="255" t="s">
        <v>193</v>
      </c>
      <c r="E57" s="256">
        <v>1</v>
      </c>
      <c r="F57" s="257"/>
      <c r="G57" s="258">
        <f>ROUND(E57*F57,2)</f>
        <v>0</v>
      </c>
      <c r="H57" s="257"/>
      <c r="I57" s="258">
        <f>ROUND(E57*H57,2)</f>
        <v>0</v>
      </c>
      <c r="J57" s="257"/>
      <c r="K57" s="258">
        <f>ROUND(E57*J57,2)</f>
        <v>0</v>
      </c>
      <c r="L57" s="258">
        <v>21</v>
      </c>
      <c r="M57" s="258">
        <f>G57*(1+L57/100)</f>
        <v>0</v>
      </c>
      <c r="N57" s="256">
        <v>0</v>
      </c>
      <c r="O57" s="256">
        <f>ROUND(E57*N57,2)</f>
        <v>0</v>
      </c>
      <c r="P57" s="256">
        <v>0</v>
      </c>
      <c r="Q57" s="256">
        <f>ROUND(E57*P57,2)</f>
        <v>0</v>
      </c>
      <c r="R57" s="258"/>
      <c r="S57" s="258" t="s">
        <v>152</v>
      </c>
      <c r="T57" s="259" t="s">
        <v>153</v>
      </c>
      <c r="U57" s="222">
        <v>1</v>
      </c>
      <c r="V57" s="222">
        <f>ROUND(E57*U57,2)</f>
        <v>1</v>
      </c>
      <c r="W57" s="222"/>
      <c r="X57" s="222" t="s">
        <v>130</v>
      </c>
      <c r="Y57" s="222" t="s">
        <v>131</v>
      </c>
      <c r="Z57" s="212"/>
      <c r="AA57" s="212"/>
      <c r="AB57" s="212"/>
      <c r="AC57" s="212"/>
      <c r="AD57" s="212"/>
      <c r="AE57" s="212"/>
      <c r="AF57" s="212"/>
      <c r="AG57" s="212" t="s">
        <v>132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ht="22.5" outlineLevel="1" x14ac:dyDescent="0.2">
      <c r="A58" s="253">
        <v>13</v>
      </c>
      <c r="B58" s="254" t="s">
        <v>194</v>
      </c>
      <c r="C58" s="267" t="s">
        <v>195</v>
      </c>
      <c r="D58" s="255" t="s">
        <v>196</v>
      </c>
      <c r="E58" s="256">
        <v>1</v>
      </c>
      <c r="F58" s="257"/>
      <c r="G58" s="258">
        <f>ROUND(E58*F58,2)</f>
        <v>0</v>
      </c>
      <c r="H58" s="257"/>
      <c r="I58" s="258">
        <f>ROUND(E58*H58,2)</f>
        <v>0</v>
      </c>
      <c r="J58" s="257"/>
      <c r="K58" s="258">
        <f>ROUND(E58*J58,2)</f>
        <v>0</v>
      </c>
      <c r="L58" s="258">
        <v>21</v>
      </c>
      <c r="M58" s="258">
        <f>G58*(1+L58/100)</f>
        <v>0</v>
      </c>
      <c r="N58" s="256">
        <v>0</v>
      </c>
      <c r="O58" s="256">
        <f>ROUND(E58*N58,2)</f>
        <v>0</v>
      </c>
      <c r="P58" s="256">
        <v>0</v>
      </c>
      <c r="Q58" s="256">
        <f>ROUND(E58*P58,2)</f>
        <v>0</v>
      </c>
      <c r="R58" s="258"/>
      <c r="S58" s="258" t="s">
        <v>152</v>
      </c>
      <c r="T58" s="259" t="s">
        <v>153</v>
      </c>
      <c r="U58" s="222">
        <v>0</v>
      </c>
      <c r="V58" s="222">
        <f>ROUND(E58*U58,2)</f>
        <v>0</v>
      </c>
      <c r="W58" s="222"/>
      <c r="X58" s="222" t="s">
        <v>130</v>
      </c>
      <c r="Y58" s="222" t="s">
        <v>131</v>
      </c>
      <c r="Z58" s="212"/>
      <c r="AA58" s="212"/>
      <c r="AB58" s="212"/>
      <c r="AC58" s="212"/>
      <c r="AD58" s="212"/>
      <c r="AE58" s="212"/>
      <c r="AF58" s="212"/>
      <c r="AG58" s="212" t="s">
        <v>132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1" x14ac:dyDescent="0.2">
      <c r="A59" s="253">
        <v>14</v>
      </c>
      <c r="B59" s="254" t="s">
        <v>197</v>
      </c>
      <c r="C59" s="267" t="s">
        <v>198</v>
      </c>
      <c r="D59" s="255" t="s">
        <v>193</v>
      </c>
      <c r="E59" s="256">
        <v>1</v>
      </c>
      <c r="F59" s="257"/>
      <c r="G59" s="258">
        <f>ROUND(E59*F59,2)</f>
        <v>0</v>
      </c>
      <c r="H59" s="257"/>
      <c r="I59" s="258">
        <f>ROUND(E59*H59,2)</f>
        <v>0</v>
      </c>
      <c r="J59" s="257"/>
      <c r="K59" s="258">
        <f>ROUND(E59*J59,2)</f>
        <v>0</v>
      </c>
      <c r="L59" s="258">
        <v>21</v>
      </c>
      <c r="M59" s="258">
        <f>G59*(1+L59/100)</f>
        <v>0</v>
      </c>
      <c r="N59" s="256">
        <v>0</v>
      </c>
      <c r="O59" s="256">
        <f>ROUND(E59*N59,2)</f>
        <v>0</v>
      </c>
      <c r="P59" s="256">
        <v>0</v>
      </c>
      <c r="Q59" s="256">
        <f>ROUND(E59*P59,2)</f>
        <v>0</v>
      </c>
      <c r="R59" s="258"/>
      <c r="S59" s="258" t="s">
        <v>152</v>
      </c>
      <c r="T59" s="259" t="s">
        <v>153</v>
      </c>
      <c r="U59" s="222">
        <v>0</v>
      </c>
      <c r="V59" s="222">
        <f>ROUND(E59*U59,2)</f>
        <v>0</v>
      </c>
      <c r="W59" s="222"/>
      <c r="X59" s="222" t="s">
        <v>130</v>
      </c>
      <c r="Y59" s="222" t="s">
        <v>131</v>
      </c>
      <c r="Z59" s="212"/>
      <c r="AA59" s="212"/>
      <c r="AB59" s="212"/>
      <c r="AC59" s="212"/>
      <c r="AD59" s="212"/>
      <c r="AE59" s="212"/>
      <c r="AF59" s="212"/>
      <c r="AG59" s="212" t="s">
        <v>132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ht="22.5" outlineLevel="1" x14ac:dyDescent="0.2">
      <c r="A60" s="253">
        <v>15</v>
      </c>
      <c r="B60" s="254" t="s">
        <v>199</v>
      </c>
      <c r="C60" s="267" t="s">
        <v>200</v>
      </c>
      <c r="D60" s="255" t="s">
        <v>193</v>
      </c>
      <c r="E60" s="256">
        <v>1</v>
      </c>
      <c r="F60" s="257"/>
      <c r="G60" s="258">
        <f>ROUND(E60*F60,2)</f>
        <v>0</v>
      </c>
      <c r="H60" s="257"/>
      <c r="I60" s="258">
        <f>ROUND(E60*H60,2)</f>
        <v>0</v>
      </c>
      <c r="J60" s="257"/>
      <c r="K60" s="258">
        <f>ROUND(E60*J60,2)</f>
        <v>0</v>
      </c>
      <c r="L60" s="258">
        <v>21</v>
      </c>
      <c r="M60" s="258">
        <f>G60*(1+L60/100)</f>
        <v>0</v>
      </c>
      <c r="N60" s="256">
        <v>0</v>
      </c>
      <c r="O60" s="256">
        <f>ROUND(E60*N60,2)</f>
        <v>0</v>
      </c>
      <c r="P60" s="256">
        <v>0</v>
      </c>
      <c r="Q60" s="256">
        <f>ROUND(E60*P60,2)</f>
        <v>0</v>
      </c>
      <c r="R60" s="258"/>
      <c r="S60" s="258" t="s">
        <v>152</v>
      </c>
      <c r="T60" s="259" t="s">
        <v>153</v>
      </c>
      <c r="U60" s="222">
        <v>0</v>
      </c>
      <c r="V60" s="222">
        <f>ROUND(E60*U60,2)</f>
        <v>0</v>
      </c>
      <c r="W60" s="222"/>
      <c r="X60" s="222" t="s">
        <v>130</v>
      </c>
      <c r="Y60" s="222" t="s">
        <v>131</v>
      </c>
      <c r="Z60" s="212"/>
      <c r="AA60" s="212"/>
      <c r="AB60" s="212"/>
      <c r="AC60" s="212"/>
      <c r="AD60" s="212"/>
      <c r="AE60" s="212"/>
      <c r="AF60" s="212"/>
      <c r="AG60" s="212" t="s">
        <v>132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 x14ac:dyDescent="0.2">
      <c r="A61" s="253">
        <v>16</v>
      </c>
      <c r="B61" s="254" t="s">
        <v>201</v>
      </c>
      <c r="C61" s="267" t="s">
        <v>656</v>
      </c>
      <c r="D61" s="255" t="s">
        <v>193</v>
      </c>
      <c r="E61" s="256">
        <v>1</v>
      </c>
      <c r="F61" s="257"/>
      <c r="G61" s="258">
        <f>ROUND(E61*F61,2)</f>
        <v>0</v>
      </c>
      <c r="H61" s="257"/>
      <c r="I61" s="258">
        <f>ROUND(E61*H61,2)</f>
        <v>0</v>
      </c>
      <c r="J61" s="257"/>
      <c r="K61" s="258">
        <f>ROUND(E61*J61,2)</f>
        <v>0</v>
      </c>
      <c r="L61" s="258">
        <v>21</v>
      </c>
      <c r="M61" s="258">
        <f>G61*(1+L61/100)</f>
        <v>0</v>
      </c>
      <c r="N61" s="256">
        <v>0</v>
      </c>
      <c r="O61" s="256">
        <f>ROUND(E61*N61,2)</f>
        <v>0</v>
      </c>
      <c r="P61" s="256">
        <v>0</v>
      </c>
      <c r="Q61" s="256">
        <f>ROUND(E61*P61,2)</f>
        <v>0</v>
      </c>
      <c r="R61" s="258"/>
      <c r="S61" s="258" t="s">
        <v>152</v>
      </c>
      <c r="T61" s="259" t="s">
        <v>153</v>
      </c>
      <c r="U61" s="222">
        <v>0</v>
      </c>
      <c r="V61" s="222">
        <f>ROUND(E61*U61,2)</f>
        <v>0</v>
      </c>
      <c r="W61" s="222"/>
      <c r="X61" s="222" t="s">
        <v>130</v>
      </c>
      <c r="Y61" s="222" t="s">
        <v>131</v>
      </c>
      <c r="Z61" s="212"/>
      <c r="AA61" s="212"/>
      <c r="AB61" s="212"/>
      <c r="AC61" s="212"/>
      <c r="AD61" s="212"/>
      <c r="AE61" s="212"/>
      <c r="AF61" s="212"/>
      <c r="AG61" s="212" t="s">
        <v>132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ht="22.5" outlineLevel="1" x14ac:dyDescent="0.2">
      <c r="A62" s="253">
        <v>17</v>
      </c>
      <c r="B62" s="254" t="s">
        <v>657</v>
      </c>
      <c r="C62" s="267" t="s">
        <v>658</v>
      </c>
      <c r="D62" s="255" t="s">
        <v>193</v>
      </c>
      <c r="E62" s="256">
        <v>1</v>
      </c>
      <c r="F62" s="257"/>
      <c r="G62" s="258">
        <f>ROUND(E62*F62,2)</f>
        <v>0</v>
      </c>
      <c r="H62" s="257"/>
      <c r="I62" s="258">
        <f>ROUND(E62*H62,2)</f>
        <v>0</v>
      </c>
      <c r="J62" s="257"/>
      <c r="K62" s="258">
        <f>ROUND(E62*J62,2)</f>
        <v>0</v>
      </c>
      <c r="L62" s="258">
        <v>21</v>
      </c>
      <c r="M62" s="258">
        <f>G62*(1+L62/100)</f>
        <v>0</v>
      </c>
      <c r="N62" s="256">
        <v>0</v>
      </c>
      <c r="O62" s="256">
        <f>ROUND(E62*N62,2)</f>
        <v>0</v>
      </c>
      <c r="P62" s="256">
        <v>0</v>
      </c>
      <c r="Q62" s="256">
        <f>ROUND(E62*P62,2)</f>
        <v>0</v>
      </c>
      <c r="R62" s="258"/>
      <c r="S62" s="258" t="s">
        <v>152</v>
      </c>
      <c r="T62" s="259" t="s">
        <v>153</v>
      </c>
      <c r="U62" s="222">
        <v>0</v>
      </c>
      <c r="V62" s="222">
        <f>ROUND(E62*U62,2)</f>
        <v>0</v>
      </c>
      <c r="W62" s="222"/>
      <c r="X62" s="222" t="s">
        <v>130</v>
      </c>
      <c r="Y62" s="222" t="s">
        <v>131</v>
      </c>
      <c r="Z62" s="212"/>
      <c r="AA62" s="212"/>
      <c r="AB62" s="212"/>
      <c r="AC62" s="212"/>
      <c r="AD62" s="212"/>
      <c r="AE62" s="212"/>
      <c r="AF62" s="212"/>
      <c r="AG62" s="212" t="s">
        <v>132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42">
        <v>18</v>
      </c>
      <c r="B63" s="243" t="s">
        <v>217</v>
      </c>
      <c r="C63" s="261" t="s">
        <v>218</v>
      </c>
      <c r="D63" s="244" t="s">
        <v>209</v>
      </c>
      <c r="E63" s="245">
        <v>31</v>
      </c>
      <c r="F63" s="246"/>
      <c r="G63" s="247">
        <f>ROUND(E63*F63,2)</f>
        <v>0</v>
      </c>
      <c r="H63" s="246"/>
      <c r="I63" s="247">
        <f>ROUND(E63*H63,2)</f>
        <v>0</v>
      </c>
      <c r="J63" s="246"/>
      <c r="K63" s="247">
        <f>ROUND(E63*J63,2)</f>
        <v>0</v>
      </c>
      <c r="L63" s="247">
        <v>21</v>
      </c>
      <c r="M63" s="247">
        <f>G63*(1+L63/100)</f>
        <v>0</v>
      </c>
      <c r="N63" s="245">
        <v>0</v>
      </c>
      <c r="O63" s="245">
        <f>ROUND(E63*N63,2)</f>
        <v>0</v>
      </c>
      <c r="P63" s="245">
        <v>0</v>
      </c>
      <c r="Q63" s="245">
        <f>ROUND(E63*P63,2)</f>
        <v>0</v>
      </c>
      <c r="R63" s="247" t="s">
        <v>210</v>
      </c>
      <c r="S63" s="247" t="s">
        <v>128</v>
      </c>
      <c r="T63" s="248" t="s">
        <v>129</v>
      </c>
      <c r="U63" s="222">
        <v>0.03</v>
      </c>
      <c r="V63" s="222">
        <f>ROUND(E63*U63,2)</f>
        <v>0.93</v>
      </c>
      <c r="W63" s="222"/>
      <c r="X63" s="222" t="s">
        <v>130</v>
      </c>
      <c r="Y63" s="222" t="s">
        <v>131</v>
      </c>
      <c r="Z63" s="212"/>
      <c r="AA63" s="212"/>
      <c r="AB63" s="212"/>
      <c r="AC63" s="212"/>
      <c r="AD63" s="212"/>
      <c r="AE63" s="212"/>
      <c r="AF63" s="212"/>
      <c r="AG63" s="212" t="s">
        <v>132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2" x14ac:dyDescent="0.2">
      <c r="A64" s="219"/>
      <c r="B64" s="220"/>
      <c r="C64" s="262" t="s">
        <v>211</v>
      </c>
      <c r="D64" s="250"/>
      <c r="E64" s="250"/>
      <c r="F64" s="250"/>
      <c r="G64" s="250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134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2" x14ac:dyDescent="0.2">
      <c r="A65" s="219"/>
      <c r="B65" s="220"/>
      <c r="C65" s="263" t="s">
        <v>135</v>
      </c>
      <c r="D65" s="223"/>
      <c r="E65" s="224"/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136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19"/>
      <c r="B66" s="220"/>
      <c r="C66" s="263" t="s">
        <v>659</v>
      </c>
      <c r="D66" s="223"/>
      <c r="E66" s="224">
        <v>12</v>
      </c>
      <c r="F66" s="222"/>
      <c r="G66" s="222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136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19"/>
      <c r="B67" s="220"/>
      <c r="C67" s="263" t="s">
        <v>660</v>
      </c>
      <c r="D67" s="223"/>
      <c r="E67" s="224">
        <v>13</v>
      </c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136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 x14ac:dyDescent="0.2">
      <c r="A68" s="219"/>
      <c r="B68" s="220"/>
      <c r="C68" s="263" t="s">
        <v>661</v>
      </c>
      <c r="D68" s="223"/>
      <c r="E68" s="224">
        <v>5</v>
      </c>
      <c r="F68" s="222"/>
      <c r="G68" s="222"/>
      <c r="H68" s="222"/>
      <c r="I68" s="222"/>
      <c r="J68" s="222"/>
      <c r="K68" s="222"/>
      <c r="L68" s="222"/>
      <c r="M68" s="222"/>
      <c r="N68" s="221"/>
      <c r="O68" s="221"/>
      <c r="P68" s="221"/>
      <c r="Q68" s="221"/>
      <c r="R68" s="222"/>
      <c r="S68" s="222"/>
      <c r="T68" s="222"/>
      <c r="U68" s="222"/>
      <c r="V68" s="222"/>
      <c r="W68" s="222"/>
      <c r="X68" s="222"/>
      <c r="Y68" s="222"/>
      <c r="Z68" s="212"/>
      <c r="AA68" s="212"/>
      <c r="AB68" s="212"/>
      <c r="AC68" s="212"/>
      <c r="AD68" s="212"/>
      <c r="AE68" s="212"/>
      <c r="AF68" s="212"/>
      <c r="AG68" s="212" t="s">
        <v>136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3" x14ac:dyDescent="0.2">
      <c r="A69" s="219"/>
      <c r="B69" s="220"/>
      <c r="C69" s="263" t="s">
        <v>662</v>
      </c>
      <c r="D69" s="223"/>
      <c r="E69" s="224">
        <v>1</v>
      </c>
      <c r="F69" s="222"/>
      <c r="G69" s="222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136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42">
        <v>19</v>
      </c>
      <c r="B70" s="243" t="s">
        <v>235</v>
      </c>
      <c r="C70" s="261" t="s">
        <v>236</v>
      </c>
      <c r="D70" s="244" t="s">
        <v>186</v>
      </c>
      <c r="E70" s="245">
        <v>9.5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5">
        <v>9.2000000000000003E-4</v>
      </c>
      <c r="O70" s="245">
        <f>ROUND(E70*N70,2)</f>
        <v>0.01</v>
      </c>
      <c r="P70" s="245">
        <v>5.3999999999999999E-2</v>
      </c>
      <c r="Q70" s="245">
        <f>ROUND(E70*P70,2)</f>
        <v>0.51</v>
      </c>
      <c r="R70" s="247" t="s">
        <v>210</v>
      </c>
      <c r="S70" s="247" t="s">
        <v>128</v>
      </c>
      <c r="T70" s="248" t="s">
        <v>129</v>
      </c>
      <c r="U70" s="222">
        <v>0.47</v>
      </c>
      <c r="V70" s="222">
        <f>ROUND(E70*U70,2)</f>
        <v>4.47</v>
      </c>
      <c r="W70" s="222"/>
      <c r="X70" s="222" t="s">
        <v>130</v>
      </c>
      <c r="Y70" s="222" t="s">
        <v>131</v>
      </c>
      <c r="Z70" s="212"/>
      <c r="AA70" s="212"/>
      <c r="AB70" s="212"/>
      <c r="AC70" s="212"/>
      <c r="AD70" s="212"/>
      <c r="AE70" s="212"/>
      <c r="AF70" s="212"/>
      <c r="AG70" s="212" t="s">
        <v>132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2" x14ac:dyDescent="0.2">
      <c r="A71" s="219"/>
      <c r="B71" s="220"/>
      <c r="C71" s="262" t="s">
        <v>215</v>
      </c>
      <c r="D71" s="250"/>
      <c r="E71" s="250"/>
      <c r="F71" s="250"/>
      <c r="G71" s="250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134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">
      <c r="A72" s="219"/>
      <c r="B72" s="220"/>
      <c r="C72" s="263" t="s">
        <v>135</v>
      </c>
      <c r="D72" s="223"/>
      <c r="E72" s="224"/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136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63" t="s">
        <v>663</v>
      </c>
      <c r="D73" s="223"/>
      <c r="E73" s="224">
        <v>4.9000000000000004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136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3" x14ac:dyDescent="0.2">
      <c r="A74" s="219"/>
      <c r="B74" s="220"/>
      <c r="C74" s="263" t="s">
        <v>664</v>
      </c>
      <c r="D74" s="223"/>
      <c r="E74" s="224">
        <v>4.5999999999999996</v>
      </c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136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42">
        <v>20</v>
      </c>
      <c r="B75" s="243" t="s">
        <v>665</v>
      </c>
      <c r="C75" s="261" t="s">
        <v>666</v>
      </c>
      <c r="D75" s="244" t="s">
        <v>186</v>
      </c>
      <c r="E75" s="245">
        <v>3.7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5">
        <v>2.1900000000000001E-3</v>
      </c>
      <c r="O75" s="245">
        <f>ROUND(E75*N75,2)</f>
        <v>0.01</v>
      </c>
      <c r="P75" s="245">
        <v>4.1000000000000002E-2</v>
      </c>
      <c r="Q75" s="245">
        <f>ROUND(E75*P75,2)</f>
        <v>0.15</v>
      </c>
      <c r="R75" s="247" t="s">
        <v>210</v>
      </c>
      <c r="S75" s="247" t="s">
        <v>128</v>
      </c>
      <c r="T75" s="248" t="s">
        <v>129</v>
      </c>
      <c r="U75" s="222">
        <v>0.52</v>
      </c>
      <c r="V75" s="222">
        <f>ROUND(E75*U75,2)</f>
        <v>1.92</v>
      </c>
      <c r="W75" s="222"/>
      <c r="X75" s="222" t="s">
        <v>130</v>
      </c>
      <c r="Y75" s="222" t="s">
        <v>131</v>
      </c>
      <c r="Z75" s="212"/>
      <c r="AA75" s="212"/>
      <c r="AB75" s="212"/>
      <c r="AC75" s="212"/>
      <c r="AD75" s="212"/>
      <c r="AE75" s="212"/>
      <c r="AF75" s="212"/>
      <c r="AG75" s="212" t="s">
        <v>132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19"/>
      <c r="B76" s="220"/>
      <c r="C76" s="262" t="s">
        <v>215</v>
      </c>
      <c r="D76" s="250"/>
      <c r="E76" s="250"/>
      <c r="F76" s="250"/>
      <c r="G76" s="250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134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2" x14ac:dyDescent="0.2">
      <c r="A77" s="219"/>
      <c r="B77" s="220"/>
      <c r="C77" s="263" t="s">
        <v>135</v>
      </c>
      <c r="D77" s="223"/>
      <c r="E77" s="224"/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136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63" t="s">
        <v>667</v>
      </c>
      <c r="D78" s="223"/>
      <c r="E78" s="224">
        <v>0.9</v>
      </c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136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63" t="s">
        <v>668</v>
      </c>
      <c r="D79" s="223"/>
      <c r="E79" s="224">
        <v>2.4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136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3" x14ac:dyDescent="0.2">
      <c r="A80" s="219"/>
      <c r="B80" s="220"/>
      <c r="C80" s="263" t="s">
        <v>669</v>
      </c>
      <c r="D80" s="223"/>
      <c r="E80" s="224">
        <v>0.4</v>
      </c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136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42">
        <v>21</v>
      </c>
      <c r="B81" s="243" t="s">
        <v>242</v>
      </c>
      <c r="C81" s="261" t="s">
        <v>243</v>
      </c>
      <c r="D81" s="244" t="s">
        <v>209</v>
      </c>
      <c r="E81" s="245">
        <v>9</v>
      </c>
      <c r="F81" s="246"/>
      <c r="G81" s="247">
        <f>ROUND(E81*F81,2)</f>
        <v>0</v>
      </c>
      <c r="H81" s="246"/>
      <c r="I81" s="247">
        <f>ROUND(E81*H81,2)</f>
        <v>0</v>
      </c>
      <c r="J81" s="246"/>
      <c r="K81" s="247">
        <f>ROUND(E81*J81,2)</f>
        <v>0</v>
      </c>
      <c r="L81" s="247">
        <v>21</v>
      </c>
      <c r="M81" s="247">
        <f>G81*(1+L81/100)</f>
        <v>0</v>
      </c>
      <c r="N81" s="245">
        <v>0</v>
      </c>
      <c r="O81" s="245">
        <f>ROUND(E81*N81,2)</f>
        <v>0</v>
      </c>
      <c r="P81" s="245">
        <v>0</v>
      </c>
      <c r="Q81" s="245">
        <f>ROUND(E81*P81,2)</f>
        <v>0</v>
      </c>
      <c r="R81" s="247" t="s">
        <v>210</v>
      </c>
      <c r="S81" s="247" t="s">
        <v>128</v>
      </c>
      <c r="T81" s="248" t="s">
        <v>129</v>
      </c>
      <c r="U81" s="222">
        <v>0.05</v>
      </c>
      <c r="V81" s="222">
        <f>ROUND(E81*U81,2)</f>
        <v>0.45</v>
      </c>
      <c r="W81" s="222"/>
      <c r="X81" s="222" t="s">
        <v>130</v>
      </c>
      <c r="Y81" s="222" t="s">
        <v>131</v>
      </c>
      <c r="Z81" s="212"/>
      <c r="AA81" s="212"/>
      <c r="AB81" s="212"/>
      <c r="AC81" s="212"/>
      <c r="AD81" s="212"/>
      <c r="AE81" s="212"/>
      <c r="AF81" s="212"/>
      <c r="AG81" s="212" t="s">
        <v>132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62" t="s">
        <v>211</v>
      </c>
      <c r="D82" s="250"/>
      <c r="E82" s="250"/>
      <c r="F82" s="250"/>
      <c r="G82" s="250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134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">
      <c r="A83" s="219"/>
      <c r="B83" s="220"/>
      <c r="C83" s="263" t="s">
        <v>135</v>
      </c>
      <c r="D83" s="223"/>
      <c r="E83" s="224"/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136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63" t="s">
        <v>670</v>
      </c>
      <c r="D84" s="223"/>
      <c r="E84" s="224">
        <v>8</v>
      </c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136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63" t="s">
        <v>244</v>
      </c>
      <c r="D85" s="223"/>
      <c r="E85" s="224">
        <v>1</v>
      </c>
      <c r="F85" s="222"/>
      <c r="G85" s="222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136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42">
        <v>22</v>
      </c>
      <c r="B86" s="243" t="s">
        <v>671</v>
      </c>
      <c r="C86" s="261" t="s">
        <v>672</v>
      </c>
      <c r="D86" s="244" t="s">
        <v>209</v>
      </c>
      <c r="E86" s="245">
        <v>1</v>
      </c>
      <c r="F86" s="246"/>
      <c r="G86" s="247">
        <f>ROUND(E86*F86,2)</f>
        <v>0</v>
      </c>
      <c r="H86" s="246"/>
      <c r="I86" s="247">
        <f>ROUND(E86*H86,2)</f>
        <v>0</v>
      </c>
      <c r="J86" s="246"/>
      <c r="K86" s="247">
        <f>ROUND(E86*J86,2)</f>
        <v>0</v>
      </c>
      <c r="L86" s="247">
        <v>21</v>
      </c>
      <c r="M86" s="247">
        <f>G86*(1+L86/100)</f>
        <v>0</v>
      </c>
      <c r="N86" s="245">
        <v>0</v>
      </c>
      <c r="O86" s="245">
        <f>ROUND(E86*N86,2)</f>
        <v>0</v>
      </c>
      <c r="P86" s="245">
        <v>0</v>
      </c>
      <c r="Q86" s="245">
        <f>ROUND(E86*P86,2)</f>
        <v>0</v>
      </c>
      <c r="R86" s="247" t="s">
        <v>210</v>
      </c>
      <c r="S86" s="247" t="s">
        <v>128</v>
      </c>
      <c r="T86" s="248" t="s">
        <v>129</v>
      </c>
      <c r="U86" s="222">
        <v>0.09</v>
      </c>
      <c r="V86" s="222">
        <f>ROUND(E86*U86,2)</f>
        <v>0.09</v>
      </c>
      <c r="W86" s="222"/>
      <c r="X86" s="222" t="s">
        <v>130</v>
      </c>
      <c r="Y86" s="222" t="s">
        <v>131</v>
      </c>
      <c r="Z86" s="212"/>
      <c r="AA86" s="212"/>
      <c r="AB86" s="212"/>
      <c r="AC86" s="212"/>
      <c r="AD86" s="212"/>
      <c r="AE86" s="212"/>
      <c r="AF86" s="212"/>
      <c r="AG86" s="212" t="s">
        <v>132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62" t="s">
        <v>211</v>
      </c>
      <c r="D87" s="250"/>
      <c r="E87" s="250"/>
      <c r="F87" s="250"/>
      <c r="G87" s="250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134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2" x14ac:dyDescent="0.2">
      <c r="A88" s="219"/>
      <c r="B88" s="220"/>
      <c r="C88" s="263" t="s">
        <v>135</v>
      </c>
      <c r="D88" s="223"/>
      <c r="E88" s="224"/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136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63" t="s">
        <v>244</v>
      </c>
      <c r="D89" s="223"/>
      <c r="E89" s="224">
        <v>1</v>
      </c>
      <c r="F89" s="222"/>
      <c r="G89" s="222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136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42">
        <v>23</v>
      </c>
      <c r="B90" s="243" t="s">
        <v>246</v>
      </c>
      <c r="C90" s="261" t="s">
        <v>247</v>
      </c>
      <c r="D90" s="244" t="s">
        <v>186</v>
      </c>
      <c r="E90" s="245">
        <v>1.4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5">
        <v>1.17E-3</v>
      </c>
      <c r="O90" s="245">
        <f>ROUND(E90*N90,2)</f>
        <v>0</v>
      </c>
      <c r="P90" s="245">
        <v>8.7999999999999995E-2</v>
      </c>
      <c r="Q90" s="245">
        <f>ROUND(E90*P90,2)</f>
        <v>0.12</v>
      </c>
      <c r="R90" s="247" t="s">
        <v>210</v>
      </c>
      <c r="S90" s="247" t="s">
        <v>128</v>
      </c>
      <c r="T90" s="248" t="s">
        <v>129</v>
      </c>
      <c r="U90" s="222">
        <v>0.56000000000000005</v>
      </c>
      <c r="V90" s="222">
        <f>ROUND(E90*U90,2)</f>
        <v>0.78</v>
      </c>
      <c r="W90" s="222"/>
      <c r="X90" s="222" t="s">
        <v>130</v>
      </c>
      <c r="Y90" s="222" t="s">
        <v>131</v>
      </c>
      <c r="Z90" s="212"/>
      <c r="AA90" s="212"/>
      <c r="AB90" s="212"/>
      <c r="AC90" s="212"/>
      <c r="AD90" s="212"/>
      <c r="AE90" s="212"/>
      <c r="AF90" s="212"/>
      <c r="AG90" s="212" t="s">
        <v>132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62" t="s">
        <v>215</v>
      </c>
      <c r="D91" s="250"/>
      <c r="E91" s="250"/>
      <c r="F91" s="250"/>
      <c r="G91" s="250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134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63" t="s">
        <v>135</v>
      </c>
      <c r="D92" s="223"/>
      <c r="E92" s="224"/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136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63" t="s">
        <v>673</v>
      </c>
      <c r="D93" s="223"/>
      <c r="E93" s="224">
        <v>1.4</v>
      </c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136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42">
        <v>24</v>
      </c>
      <c r="B94" s="243" t="s">
        <v>249</v>
      </c>
      <c r="C94" s="261" t="s">
        <v>250</v>
      </c>
      <c r="D94" s="244" t="s">
        <v>186</v>
      </c>
      <c r="E94" s="245">
        <v>2.76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1E-3</v>
      </c>
      <c r="O94" s="245">
        <f>ROUND(E94*N94,2)</f>
        <v>0</v>
      </c>
      <c r="P94" s="245">
        <v>6.7000000000000004E-2</v>
      </c>
      <c r="Q94" s="245">
        <f>ROUND(E94*P94,2)</f>
        <v>0.18</v>
      </c>
      <c r="R94" s="247" t="s">
        <v>210</v>
      </c>
      <c r="S94" s="247" t="s">
        <v>128</v>
      </c>
      <c r="T94" s="248" t="s">
        <v>129</v>
      </c>
      <c r="U94" s="222">
        <v>0.53</v>
      </c>
      <c r="V94" s="222">
        <f>ROUND(E94*U94,2)</f>
        <v>1.46</v>
      </c>
      <c r="W94" s="222"/>
      <c r="X94" s="222" t="s">
        <v>130</v>
      </c>
      <c r="Y94" s="222" t="s">
        <v>131</v>
      </c>
      <c r="Z94" s="212"/>
      <c r="AA94" s="212"/>
      <c r="AB94" s="212"/>
      <c r="AC94" s="212"/>
      <c r="AD94" s="212"/>
      <c r="AE94" s="212"/>
      <c r="AF94" s="212"/>
      <c r="AG94" s="212" t="s">
        <v>132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19"/>
      <c r="B95" s="220"/>
      <c r="C95" s="262" t="s">
        <v>215</v>
      </c>
      <c r="D95" s="250"/>
      <c r="E95" s="250"/>
      <c r="F95" s="250"/>
      <c r="G95" s="250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134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19"/>
      <c r="B96" s="220"/>
      <c r="C96" s="263" t="s">
        <v>135</v>
      </c>
      <c r="D96" s="223"/>
      <c r="E96" s="224"/>
      <c r="F96" s="222"/>
      <c r="G96" s="222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136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3" x14ac:dyDescent="0.2">
      <c r="A97" s="219"/>
      <c r="B97" s="220"/>
      <c r="C97" s="263" t="s">
        <v>674</v>
      </c>
      <c r="D97" s="223"/>
      <c r="E97" s="224">
        <v>2.76</v>
      </c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136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33.75" outlineLevel="1" x14ac:dyDescent="0.2">
      <c r="A98" s="242">
        <v>25</v>
      </c>
      <c r="B98" s="243" t="s">
        <v>675</v>
      </c>
      <c r="C98" s="261" t="s">
        <v>676</v>
      </c>
      <c r="D98" s="244" t="s">
        <v>186</v>
      </c>
      <c r="E98" s="245">
        <v>13.86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5">
        <v>1.17E-3</v>
      </c>
      <c r="O98" s="245">
        <f>ROUND(E98*N98,2)</f>
        <v>0.02</v>
      </c>
      <c r="P98" s="245">
        <v>7.5999999999999998E-2</v>
      </c>
      <c r="Q98" s="245">
        <f>ROUND(E98*P98,2)</f>
        <v>1.05</v>
      </c>
      <c r="R98" s="247" t="s">
        <v>210</v>
      </c>
      <c r="S98" s="247" t="s">
        <v>128</v>
      </c>
      <c r="T98" s="248" t="s">
        <v>129</v>
      </c>
      <c r="U98" s="222">
        <v>0.94</v>
      </c>
      <c r="V98" s="222">
        <f>ROUND(E98*U98,2)</f>
        <v>13.03</v>
      </c>
      <c r="W98" s="222"/>
      <c r="X98" s="222" t="s">
        <v>130</v>
      </c>
      <c r="Y98" s="222" t="s">
        <v>131</v>
      </c>
      <c r="Z98" s="212"/>
      <c r="AA98" s="212"/>
      <c r="AB98" s="212"/>
      <c r="AC98" s="212"/>
      <c r="AD98" s="212"/>
      <c r="AE98" s="212"/>
      <c r="AF98" s="212"/>
      <c r="AG98" s="212" t="s">
        <v>132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2" x14ac:dyDescent="0.2">
      <c r="A99" s="219"/>
      <c r="B99" s="220"/>
      <c r="C99" s="263" t="s">
        <v>135</v>
      </c>
      <c r="D99" s="223"/>
      <c r="E99" s="224"/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136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63" t="s">
        <v>677</v>
      </c>
      <c r="D100" s="223"/>
      <c r="E100" s="224">
        <v>9.4499999999999993</v>
      </c>
      <c r="F100" s="222"/>
      <c r="G100" s="222"/>
      <c r="H100" s="222"/>
      <c r="I100" s="222"/>
      <c r="J100" s="222"/>
      <c r="K100" s="222"/>
      <c r="L100" s="222"/>
      <c r="M100" s="222"/>
      <c r="N100" s="221"/>
      <c r="O100" s="221"/>
      <c r="P100" s="221"/>
      <c r="Q100" s="221"/>
      <c r="R100" s="222"/>
      <c r="S100" s="222"/>
      <c r="T100" s="222"/>
      <c r="U100" s="222"/>
      <c r="V100" s="222"/>
      <c r="W100" s="222"/>
      <c r="X100" s="222"/>
      <c r="Y100" s="222"/>
      <c r="Z100" s="212"/>
      <c r="AA100" s="212"/>
      <c r="AB100" s="212"/>
      <c r="AC100" s="212"/>
      <c r="AD100" s="212"/>
      <c r="AE100" s="212"/>
      <c r="AF100" s="212"/>
      <c r="AG100" s="212" t="s">
        <v>136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3" x14ac:dyDescent="0.2">
      <c r="A101" s="219"/>
      <c r="B101" s="220"/>
      <c r="C101" s="263" t="s">
        <v>678</v>
      </c>
      <c r="D101" s="223"/>
      <c r="E101" s="224">
        <v>4.41</v>
      </c>
      <c r="F101" s="222"/>
      <c r="G101" s="222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136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1" x14ac:dyDescent="0.2">
      <c r="A102" s="242">
        <v>26</v>
      </c>
      <c r="B102" s="243" t="s">
        <v>255</v>
      </c>
      <c r="C102" s="261" t="s">
        <v>256</v>
      </c>
      <c r="D102" s="244" t="s">
        <v>186</v>
      </c>
      <c r="E102" s="245">
        <v>6.32</v>
      </c>
      <c r="F102" s="246"/>
      <c r="G102" s="247">
        <f>ROUND(E102*F102,2)</f>
        <v>0</v>
      </c>
      <c r="H102" s="246"/>
      <c r="I102" s="247">
        <f>ROUND(E102*H102,2)</f>
        <v>0</v>
      </c>
      <c r="J102" s="246"/>
      <c r="K102" s="247">
        <f>ROUND(E102*J102,2)</f>
        <v>0</v>
      </c>
      <c r="L102" s="247">
        <v>21</v>
      </c>
      <c r="M102" s="247">
        <f>G102*(1+L102/100)</f>
        <v>0</v>
      </c>
      <c r="N102" s="245">
        <v>0</v>
      </c>
      <c r="O102" s="245">
        <f>ROUND(E102*N102,2)</f>
        <v>0</v>
      </c>
      <c r="P102" s="245">
        <v>6.8000000000000005E-2</v>
      </c>
      <c r="Q102" s="245">
        <f>ROUND(E102*P102,2)</f>
        <v>0.43</v>
      </c>
      <c r="R102" s="247" t="s">
        <v>210</v>
      </c>
      <c r="S102" s="247" t="s">
        <v>128</v>
      </c>
      <c r="T102" s="248" t="s">
        <v>129</v>
      </c>
      <c r="U102" s="222">
        <v>0.3</v>
      </c>
      <c r="V102" s="222">
        <f>ROUND(E102*U102,2)</f>
        <v>1.9</v>
      </c>
      <c r="W102" s="222"/>
      <c r="X102" s="222" t="s">
        <v>130</v>
      </c>
      <c r="Y102" s="222" t="s">
        <v>131</v>
      </c>
      <c r="Z102" s="212"/>
      <c r="AA102" s="212"/>
      <c r="AB102" s="212"/>
      <c r="AC102" s="212"/>
      <c r="AD102" s="212"/>
      <c r="AE102" s="212"/>
      <c r="AF102" s="212"/>
      <c r="AG102" s="212" t="s">
        <v>132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2" x14ac:dyDescent="0.2">
      <c r="A103" s="219"/>
      <c r="B103" s="220"/>
      <c r="C103" s="262" t="s">
        <v>257</v>
      </c>
      <c r="D103" s="250"/>
      <c r="E103" s="250"/>
      <c r="F103" s="250"/>
      <c r="G103" s="250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134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 x14ac:dyDescent="0.2">
      <c r="A104" s="219"/>
      <c r="B104" s="220"/>
      <c r="C104" s="263" t="s">
        <v>135</v>
      </c>
      <c r="D104" s="223"/>
      <c r="E104" s="224"/>
      <c r="F104" s="222"/>
      <c r="G104" s="22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136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">
      <c r="A105" s="219"/>
      <c r="B105" s="220"/>
      <c r="C105" s="263" t="s">
        <v>679</v>
      </c>
      <c r="D105" s="223"/>
      <c r="E105" s="224">
        <v>6.32</v>
      </c>
      <c r="F105" s="222"/>
      <c r="G105" s="22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136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42">
        <v>27</v>
      </c>
      <c r="B106" s="243" t="s">
        <v>261</v>
      </c>
      <c r="C106" s="261" t="s">
        <v>262</v>
      </c>
      <c r="D106" s="244" t="s">
        <v>263</v>
      </c>
      <c r="E106" s="245">
        <v>11</v>
      </c>
      <c r="F106" s="246"/>
      <c r="G106" s="247">
        <f>ROUND(E106*F106,2)</f>
        <v>0</v>
      </c>
      <c r="H106" s="246"/>
      <c r="I106" s="247">
        <f>ROUND(E106*H106,2)</f>
        <v>0</v>
      </c>
      <c r="J106" s="246"/>
      <c r="K106" s="247">
        <f>ROUND(E106*J106,2)</f>
        <v>0</v>
      </c>
      <c r="L106" s="247">
        <v>21</v>
      </c>
      <c r="M106" s="247">
        <f>G106*(1+L106/100)</f>
        <v>0</v>
      </c>
      <c r="N106" s="245">
        <v>0</v>
      </c>
      <c r="O106" s="245">
        <f>ROUND(E106*N106,2)</f>
        <v>0</v>
      </c>
      <c r="P106" s="245">
        <v>1.507E-2</v>
      </c>
      <c r="Q106" s="245">
        <f>ROUND(E106*P106,2)</f>
        <v>0.17</v>
      </c>
      <c r="R106" s="247" t="s">
        <v>210</v>
      </c>
      <c r="S106" s="247" t="s">
        <v>128</v>
      </c>
      <c r="T106" s="248" t="s">
        <v>129</v>
      </c>
      <c r="U106" s="222">
        <v>0.11</v>
      </c>
      <c r="V106" s="222">
        <f>ROUND(E106*U106,2)</f>
        <v>1.21</v>
      </c>
      <c r="W106" s="222"/>
      <c r="X106" s="222" t="s">
        <v>130</v>
      </c>
      <c r="Y106" s="222" t="s">
        <v>131</v>
      </c>
      <c r="Z106" s="212"/>
      <c r="AA106" s="212"/>
      <c r="AB106" s="212"/>
      <c r="AC106" s="212"/>
      <c r="AD106" s="212"/>
      <c r="AE106" s="212"/>
      <c r="AF106" s="212"/>
      <c r="AG106" s="212" t="s">
        <v>132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19"/>
      <c r="B107" s="220"/>
      <c r="C107" s="263" t="s">
        <v>135</v>
      </c>
      <c r="D107" s="223"/>
      <c r="E107" s="224"/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136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63" t="s">
        <v>680</v>
      </c>
      <c r="D108" s="223"/>
      <c r="E108" s="224">
        <v>3.7</v>
      </c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136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63" t="s">
        <v>681</v>
      </c>
      <c r="D109" s="223"/>
      <c r="E109" s="224">
        <v>5.0999999999999996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136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63" t="s">
        <v>682</v>
      </c>
      <c r="D110" s="223"/>
      <c r="E110" s="224">
        <v>2.2000000000000002</v>
      </c>
      <c r="F110" s="222"/>
      <c r="G110" s="222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136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42">
        <v>28</v>
      </c>
      <c r="B111" s="243" t="s">
        <v>278</v>
      </c>
      <c r="C111" s="261" t="s">
        <v>279</v>
      </c>
      <c r="D111" s="244" t="s">
        <v>186</v>
      </c>
      <c r="E111" s="245">
        <v>0.96</v>
      </c>
      <c r="F111" s="246"/>
      <c r="G111" s="247">
        <f>ROUND(E111*F111,2)</f>
        <v>0</v>
      </c>
      <c r="H111" s="246"/>
      <c r="I111" s="247">
        <f>ROUND(E111*H111,2)</f>
        <v>0</v>
      </c>
      <c r="J111" s="246"/>
      <c r="K111" s="247">
        <f>ROUND(E111*J111,2)</f>
        <v>0</v>
      </c>
      <c r="L111" s="247">
        <v>21</v>
      </c>
      <c r="M111" s="247">
        <f>G111*(1+L111/100)</f>
        <v>0</v>
      </c>
      <c r="N111" s="245">
        <v>6.7000000000000002E-4</v>
      </c>
      <c r="O111" s="245">
        <f>ROUND(E111*N111,2)</f>
        <v>0</v>
      </c>
      <c r="P111" s="245">
        <v>5.5E-2</v>
      </c>
      <c r="Q111" s="245">
        <f>ROUND(E111*P111,2)</f>
        <v>0.05</v>
      </c>
      <c r="R111" s="247" t="s">
        <v>210</v>
      </c>
      <c r="S111" s="247" t="s">
        <v>128</v>
      </c>
      <c r="T111" s="248" t="s">
        <v>129</v>
      </c>
      <c r="U111" s="222">
        <v>0.38</v>
      </c>
      <c r="V111" s="222">
        <f>ROUND(E111*U111,2)</f>
        <v>0.36</v>
      </c>
      <c r="W111" s="222"/>
      <c r="X111" s="222" t="s">
        <v>130</v>
      </c>
      <c r="Y111" s="222" t="s">
        <v>131</v>
      </c>
      <c r="Z111" s="212"/>
      <c r="AA111" s="212"/>
      <c r="AB111" s="212"/>
      <c r="AC111" s="212"/>
      <c r="AD111" s="212"/>
      <c r="AE111" s="212"/>
      <c r="AF111" s="212"/>
      <c r="AG111" s="212" t="s">
        <v>132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2.5" outlineLevel="2" x14ac:dyDescent="0.2">
      <c r="A112" s="219"/>
      <c r="B112" s="220"/>
      <c r="C112" s="262" t="s">
        <v>280</v>
      </c>
      <c r="D112" s="250"/>
      <c r="E112" s="250"/>
      <c r="F112" s="250"/>
      <c r="G112" s="250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134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49" t="str">
        <f>C112</f>
        <v>nebo vybourání otvorů jakýchkoliv rozměrů, včetně pomocného lešení o výšce podlahy do 1900 mm a pro zatížení do 1,5 kPa  (150 kg/m2),</v>
      </c>
      <c r="BB112" s="212"/>
      <c r="BC112" s="212"/>
      <c r="BD112" s="212"/>
      <c r="BE112" s="212"/>
      <c r="BF112" s="212"/>
      <c r="BG112" s="212"/>
      <c r="BH112" s="212"/>
    </row>
    <row r="113" spans="1:60" outlineLevel="2" x14ac:dyDescent="0.2">
      <c r="A113" s="219"/>
      <c r="B113" s="220"/>
      <c r="C113" s="263" t="s">
        <v>135</v>
      </c>
      <c r="D113" s="223"/>
      <c r="E113" s="224"/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136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63" t="s">
        <v>683</v>
      </c>
      <c r="D114" s="223"/>
      <c r="E114" s="224">
        <v>0.96</v>
      </c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136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ht="22.5" outlineLevel="1" x14ac:dyDescent="0.2">
      <c r="A115" s="242">
        <v>29</v>
      </c>
      <c r="B115" s="243" t="s">
        <v>282</v>
      </c>
      <c r="C115" s="261" t="s">
        <v>283</v>
      </c>
      <c r="D115" s="244" t="s">
        <v>126</v>
      </c>
      <c r="E115" s="245">
        <v>1.68</v>
      </c>
      <c r="F115" s="246"/>
      <c r="G115" s="247">
        <f>ROUND(E115*F115,2)</f>
        <v>0</v>
      </c>
      <c r="H115" s="246"/>
      <c r="I115" s="247">
        <f>ROUND(E115*H115,2)</f>
        <v>0</v>
      </c>
      <c r="J115" s="246"/>
      <c r="K115" s="247">
        <f>ROUND(E115*J115,2)</f>
        <v>0</v>
      </c>
      <c r="L115" s="247">
        <v>21</v>
      </c>
      <c r="M115" s="247">
        <f>G115*(1+L115/100)</f>
        <v>0</v>
      </c>
      <c r="N115" s="245">
        <v>0</v>
      </c>
      <c r="O115" s="245">
        <f>ROUND(E115*N115,2)</f>
        <v>0</v>
      </c>
      <c r="P115" s="245">
        <v>1.5940000000000001</v>
      </c>
      <c r="Q115" s="245">
        <f>ROUND(E115*P115,2)</f>
        <v>2.68</v>
      </c>
      <c r="R115" s="247" t="s">
        <v>210</v>
      </c>
      <c r="S115" s="247" t="s">
        <v>128</v>
      </c>
      <c r="T115" s="248" t="s">
        <v>129</v>
      </c>
      <c r="U115" s="222">
        <v>2.42</v>
      </c>
      <c r="V115" s="222">
        <f>ROUND(E115*U115,2)</f>
        <v>4.07</v>
      </c>
      <c r="W115" s="222"/>
      <c r="X115" s="222" t="s">
        <v>130</v>
      </c>
      <c r="Y115" s="222" t="s">
        <v>131</v>
      </c>
      <c r="Z115" s="212"/>
      <c r="AA115" s="212"/>
      <c r="AB115" s="212"/>
      <c r="AC115" s="212"/>
      <c r="AD115" s="212"/>
      <c r="AE115" s="212"/>
      <c r="AF115" s="212"/>
      <c r="AG115" s="212" t="s">
        <v>132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ht="22.5" outlineLevel="2" x14ac:dyDescent="0.2">
      <c r="A116" s="219"/>
      <c r="B116" s="220"/>
      <c r="C116" s="262" t="s">
        <v>284</v>
      </c>
      <c r="D116" s="250"/>
      <c r="E116" s="250"/>
      <c r="F116" s="250"/>
      <c r="G116" s="250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134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49" t="str">
        <f>C116</f>
        <v>nebo vybourání otvorů průřezové plochy přes 4 m2 ve zdivu nadzákladovém, včetně pomocného lešení o výšce podlahy do 1900 mm a pro zatížení do 1,5 kPa  (150 kg/m2)</v>
      </c>
      <c r="BB116" s="212"/>
      <c r="BC116" s="212"/>
      <c r="BD116" s="212"/>
      <c r="BE116" s="212"/>
      <c r="BF116" s="212"/>
      <c r="BG116" s="212"/>
      <c r="BH116" s="212"/>
    </row>
    <row r="117" spans="1:60" outlineLevel="2" x14ac:dyDescent="0.2">
      <c r="A117" s="219"/>
      <c r="B117" s="220"/>
      <c r="C117" s="263" t="s">
        <v>135</v>
      </c>
      <c r="D117" s="223"/>
      <c r="E117" s="224"/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136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63" t="s">
        <v>684</v>
      </c>
      <c r="D118" s="223"/>
      <c r="E118" s="224">
        <v>1.68</v>
      </c>
      <c r="F118" s="222"/>
      <c r="G118" s="22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136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ht="22.5" outlineLevel="1" x14ac:dyDescent="0.2">
      <c r="A119" s="242">
        <v>30</v>
      </c>
      <c r="B119" s="243" t="s">
        <v>287</v>
      </c>
      <c r="C119" s="261" t="s">
        <v>288</v>
      </c>
      <c r="D119" s="244" t="s">
        <v>126</v>
      </c>
      <c r="E119" s="245">
        <v>115.73184000000001</v>
      </c>
      <c r="F119" s="246"/>
      <c r="G119" s="247">
        <f>ROUND(E119*F119,2)</f>
        <v>0</v>
      </c>
      <c r="H119" s="246"/>
      <c r="I119" s="247">
        <f>ROUND(E119*H119,2)</f>
        <v>0</v>
      </c>
      <c r="J119" s="246"/>
      <c r="K119" s="247">
        <f>ROUND(E119*J119,2)</f>
        <v>0</v>
      </c>
      <c r="L119" s="247">
        <v>21</v>
      </c>
      <c r="M119" s="247">
        <f>G119*(1+L119/100)</f>
        <v>0</v>
      </c>
      <c r="N119" s="245">
        <v>1.2800000000000001E-3</v>
      </c>
      <c r="O119" s="245">
        <f>ROUND(E119*N119,2)</f>
        <v>0.15</v>
      </c>
      <c r="P119" s="245">
        <v>1.8</v>
      </c>
      <c r="Q119" s="245">
        <f>ROUND(E119*P119,2)</f>
        <v>208.32</v>
      </c>
      <c r="R119" s="247" t="s">
        <v>210</v>
      </c>
      <c r="S119" s="247" t="s">
        <v>128</v>
      </c>
      <c r="T119" s="248" t="s">
        <v>129</v>
      </c>
      <c r="U119" s="222">
        <v>1.52</v>
      </c>
      <c r="V119" s="222">
        <f>ROUND(E119*U119,2)</f>
        <v>175.91</v>
      </c>
      <c r="W119" s="222"/>
      <c r="X119" s="222" t="s">
        <v>130</v>
      </c>
      <c r="Y119" s="222" t="s">
        <v>131</v>
      </c>
      <c r="Z119" s="212"/>
      <c r="AA119" s="212"/>
      <c r="AB119" s="212"/>
      <c r="AC119" s="212"/>
      <c r="AD119" s="212"/>
      <c r="AE119" s="212"/>
      <c r="AF119" s="212"/>
      <c r="AG119" s="212" t="s">
        <v>132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ht="22.5" outlineLevel="2" x14ac:dyDescent="0.2">
      <c r="A120" s="219"/>
      <c r="B120" s="220"/>
      <c r="C120" s="262" t="s">
        <v>284</v>
      </c>
      <c r="D120" s="250"/>
      <c r="E120" s="250"/>
      <c r="F120" s="250"/>
      <c r="G120" s="250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134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49" t="str">
        <f>C120</f>
        <v>nebo vybourání otvorů průřezové plochy přes 4 m2 ve zdivu nadzákladovém, včetně pomocného lešení o výšce podlahy do 1900 mm a pro zatížení do 1,5 kPa  (150 kg/m2)</v>
      </c>
      <c r="BB120" s="212"/>
      <c r="BC120" s="212"/>
      <c r="BD120" s="212"/>
      <c r="BE120" s="212"/>
      <c r="BF120" s="212"/>
      <c r="BG120" s="212"/>
      <c r="BH120" s="212"/>
    </row>
    <row r="121" spans="1:60" outlineLevel="2" x14ac:dyDescent="0.2">
      <c r="A121" s="219"/>
      <c r="B121" s="220"/>
      <c r="C121" s="263" t="s">
        <v>135</v>
      </c>
      <c r="D121" s="223"/>
      <c r="E121" s="224"/>
      <c r="F121" s="222"/>
      <c r="G121" s="222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136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3" x14ac:dyDescent="0.2">
      <c r="A122" s="219"/>
      <c r="B122" s="220"/>
      <c r="C122" s="263" t="s">
        <v>685</v>
      </c>
      <c r="D122" s="223"/>
      <c r="E122" s="224">
        <v>34.200000000000003</v>
      </c>
      <c r="F122" s="222"/>
      <c r="G122" s="222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136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3" x14ac:dyDescent="0.2">
      <c r="A123" s="219"/>
      <c r="B123" s="220"/>
      <c r="C123" s="263" t="s">
        <v>686</v>
      </c>
      <c r="D123" s="223"/>
      <c r="E123" s="224">
        <v>12.85</v>
      </c>
      <c r="F123" s="222"/>
      <c r="G123" s="222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136</v>
      </c>
      <c r="AH123" s="212">
        <v>0</v>
      </c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19"/>
      <c r="B124" s="220"/>
      <c r="C124" s="263" t="s">
        <v>687</v>
      </c>
      <c r="D124" s="223"/>
      <c r="E124" s="224">
        <v>24.796800000000001</v>
      </c>
      <c r="F124" s="222"/>
      <c r="G124" s="22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136</v>
      </c>
      <c r="AH124" s="212">
        <v>0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63" t="s">
        <v>688</v>
      </c>
      <c r="D125" s="223"/>
      <c r="E125" s="224">
        <v>10.535</v>
      </c>
      <c r="F125" s="222"/>
      <c r="G125" s="222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136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63" t="s">
        <v>689</v>
      </c>
      <c r="D126" s="223"/>
      <c r="E126" s="224">
        <v>8.3620000000000001</v>
      </c>
      <c r="F126" s="222"/>
      <c r="G126" s="222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136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3" x14ac:dyDescent="0.2">
      <c r="A127" s="219"/>
      <c r="B127" s="220"/>
      <c r="C127" s="263" t="s">
        <v>690</v>
      </c>
      <c r="D127" s="223"/>
      <c r="E127" s="224">
        <v>7.94</v>
      </c>
      <c r="F127" s="222"/>
      <c r="G127" s="22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136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63" t="s">
        <v>691</v>
      </c>
      <c r="D128" s="223"/>
      <c r="E128" s="224">
        <v>0.378</v>
      </c>
      <c r="F128" s="222"/>
      <c r="G128" s="22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136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63" t="s">
        <v>692</v>
      </c>
      <c r="D129" s="223"/>
      <c r="E129" s="224">
        <v>5.3730000000000002</v>
      </c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136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63" t="s">
        <v>693</v>
      </c>
      <c r="D130" s="223"/>
      <c r="E130" s="224">
        <v>1.9259999999999999</v>
      </c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136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2">
      <c r="A131" s="219"/>
      <c r="B131" s="220"/>
      <c r="C131" s="263" t="s">
        <v>694</v>
      </c>
      <c r="D131" s="223"/>
      <c r="E131" s="224">
        <v>1.556</v>
      </c>
      <c r="F131" s="222"/>
      <c r="G131" s="222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136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3" x14ac:dyDescent="0.2">
      <c r="A132" s="219"/>
      <c r="B132" s="220"/>
      <c r="C132" s="263" t="s">
        <v>695</v>
      </c>
      <c r="D132" s="223"/>
      <c r="E132" s="224">
        <v>0.16200000000000001</v>
      </c>
      <c r="F132" s="222"/>
      <c r="G132" s="222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136</v>
      </c>
      <c r="AH132" s="212">
        <v>0</v>
      </c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3" x14ac:dyDescent="0.2">
      <c r="A133" s="219"/>
      <c r="B133" s="220"/>
      <c r="C133" s="263" t="s">
        <v>696</v>
      </c>
      <c r="D133" s="223"/>
      <c r="E133" s="224">
        <v>2.1419999999999999</v>
      </c>
      <c r="F133" s="222"/>
      <c r="G133" s="222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136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19"/>
      <c r="B134" s="220"/>
      <c r="C134" s="268" t="s">
        <v>323</v>
      </c>
      <c r="D134" s="228"/>
      <c r="E134" s="229">
        <v>5.5110400000000004</v>
      </c>
      <c r="F134" s="222"/>
      <c r="G134" s="222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136</v>
      </c>
      <c r="AH134" s="212">
        <v>4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42">
        <v>31</v>
      </c>
      <c r="B135" s="243" t="s">
        <v>324</v>
      </c>
      <c r="C135" s="261" t="s">
        <v>325</v>
      </c>
      <c r="D135" s="244" t="s">
        <v>186</v>
      </c>
      <c r="E135" s="245">
        <v>2.9</v>
      </c>
      <c r="F135" s="246"/>
      <c r="G135" s="247">
        <f>ROUND(E135*F135,2)</f>
        <v>0</v>
      </c>
      <c r="H135" s="246"/>
      <c r="I135" s="247">
        <f>ROUND(E135*H135,2)</f>
        <v>0</v>
      </c>
      <c r="J135" s="246"/>
      <c r="K135" s="247">
        <f>ROUND(E135*J135,2)</f>
        <v>0</v>
      </c>
      <c r="L135" s="247">
        <v>21</v>
      </c>
      <c r="M135" s="247">
        <f>G135*(1+L135/100)</f>
        <v>0</v>
      </c>
      <c r="N135" s="245">
        <v>0</v>
      </c>
      <c r="O135" s="245">
        <f>ROUND(E135*N135,2)</f>
        <v>0</v>
      </c>
      <c r="P135" s="245">
        <v>0.432</v>
      </c>
      <c r="Q135" s="245">
        <f>ROUND(E135*P135,2)</f>
        <v>1.25</v>
      </c>
      <c r="R135" s="247" t="s">
        <v>210</v>
      </c>
      <c r="S135" s="247" t="s">
        <v>128</v>
      </c>
      <c r="T135" s="248" t="s">
        <v>129</v>
      </c>
      <c r="U135" s="222">
        <v>3</v>
      </c>
      <c r="V135" s="222">
        <f>ROUND(E135*U135,2)</f>
        <v>8.6999999999999993</v>
      </c>
      <c r="W135" s="222"/>
      <c r="X135" s="222" t="s">
        <v>130</v>
      </c>
      <c r="Y135" s="222" t="s">
        <v>131</v>
      </c>
      <c r="Z135" s="212"/>
      <c r="AA135" s="212"/>
      <c r="AB135" s="212"/>
      <c r="AC135" s="212"/>
      <c r="AD135" s="212"/>
      <c r="AE135" s="212"/>
      <c r="AF135" s="212"/>
      <c r="AG135" s="212" t="s">
        <v>132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63" t="s">
        <v>135</v>
      </c>
      <c r="D136" s="223"/>
      <c r="E136" s="224"/>
      <c r="F136" s="222"/>
      <c r="G136" s="222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136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3" x14ac:dyDescent="0.2">
      <c r="A137" s="219"/>
      <c r="B137" s="220"/>
      <c r="C137" s="263" t="s">
        <v>697</v>
      </c>
      <c r="D137" s="223"/>
      <c r="E137" s="224">
        <v>2.9</v>
      </c>
      <c r="F137" s="222"/>
      <c r="G137" s="222"/>
      <c r="H137" s="222"/>
      <c r="I137" s="222"/>
      <c r="J137" s="222"/>
      <c r="K137" s="222"/>
      <c r="L137" s="222"/>
      <c r="M137" s="222"/>
      <c r="N137" s="221"/>
      <c r="O137" s="221"/>
      <c r="P137" s="221"/>
      <c r="Q137" s="221"/>
      <c r="R137" s="222"/>
      <c r="S137" s="222"/>
      <c r="T137" s="222"/>
      <c r="U137" s="222"/>
      <c r="V137" s="222"/>
      <c r="W137" s="222"/>
      <c r="X137" s="222"/>
      <c r="Y137" s="222"/>
      <c r="Z137" s="212"/>
      <c r="AA137" s="212"/>
      <c r="AB137" s="212"/>
      <c r="AC137" s="212"/>
      <c r="AD137" s="212"/>
      <c r="AE137" s="212"/>
      <c r="AF137" s="212"/>
      <c r="AG137" s="212" t="s">
        <v>136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1" x14ac:dyDescent="0.2">
      <c r="A138" s="242">
        <v>32</v>
      </c>
      <c r="B138" s="243" t="s">
        <v>331</v>
      </c>
      <c r="C138" s="261" t="s">
        <v>332</v>
      </c>
      <c r="D138" s="244" t="s">
        <v>186</v>
      </c>
      <c r="E138" s="245">
        <v>9</v>
      </c>
      <c r="F138" s="246"/>
      <c r="G138" s="247">
        <f>ROUND(E138*F138,2)</f>
        <v>0</v>
      </c>
      <c r="H138" s="246"/>
      <c r="I138" s="247">
        <f>ROUND(E138*H138,2)</f>
        <v>0</v>
      </c>
      <c r="J138" s="246"/>
      <c r="K138" s="247">
        <f>ROUND(E138*J138,2)</f>
        <v>0</v>
      </c>
      <c r="L138" s="247">
        <v>21</v>
      </c>
      <c r="M138" s="247">
        <f>G138*(1+L138/100)</f>
        <v>0</v>
      </c>
      <c r="N138" s="245">
        <v>0</v>
      </c>
      <c r="O138" s="245">
        <f>ROUND(E138*N138,2)</f>
        <v>0</v>
      </c>
      <c r="P138" s="245">
        <v>0.02</v>
      </c>
      <c r="Q138" s="245">
        <f>ROUND(E138*P138,2)</f>
        <v>0.18</v>
      </c>
      <c r="R138" s="247" t="s">
        <v>210</v>
      </c>
      <c r="S138" s="247" t="s">
        <v>128</v>
      </c>
      <c r="T138" s="248" t="s">
        <v>129</v>
      </c>
      <c r="U138" s="222">
        <v>0.15</v>
      </c>
      <c r="V138" s="222">
        <f>ROUND(E138*U138,2)</f>
        <v>1.35</v>
      </c>
      <c r="W138" s="222"/>
      <c r="X138" s="222" t="s">
        <v>130</v>
      </c>
      <c r="Y138" s="222" t="s">
        <v>131</v>
      </c>
      <c r="Z138" s="212"/>
      <c r="AA138" s="212"/>
      <c r="AB138" s="212"/>
      <c r="AC138" s="212"/>
      <c r="AD138" s="212"/>
      <c r="AE138" s="212"/>
      <c r="AF138" s="212"/>
      <c r="AG138" s="212" t="s">
        <v>132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2" x14ac:dyDescent="0.2">
      <c r="A139" s="219"/>
      <c r="B139" s="220"/>
      <c r="C139" s="262" t="s">
        <v>333</v>
      </c>
      <c r="D139" s="250"/>
      <c r="E139" s="250"/>
      <c r="F139" s="250"/>
      <c r="G139" s="250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134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63" t="s">
        <v>135</v>
      </c>
      <c r="D140" s="223"/>
      <c r="E140" s="224"/>
      <c r="F140" s="222"/>
      <c r="G140" s="222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136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">
      <c r="A141" s="219"/>
      <c r="B141" s="220"/>
      <c r="C141" s="263" t="s">
        <v>698</v>
      </c>
      <c r="D141" s="223"/>
      <c r="E141" s="224">
        <v>3.6</v>
      </c>
      <c r="F141" s="222"/>
      <c r="G141" s="22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136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3" x14ac:dyDescent="0.2">
      <c r="A142" s="219"/>
      <c r="B142" s="220"/>
      <c r="C142" s="263" t="s">
        <v>699</v>
      </c>
      <c r="D142" s="223"/>
      <c r="E142" s="224">
        <v>1.8</v>
      </c>
      <c r="F142" s="222"/>
      <c r="G142" s="22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136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3" x14ac:dyDescent="0.2">
      <c r="A143" s="219"/>
      <c r="B143" s="220"/>
      <c r="C143" s="263" t="s">
        <v>700</v>
      </c>
      <c r="D143" s="223"/>
      <c r="E143" s="224">
        <v>1.2</v>
      </c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136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3" x14ac:dyDescent="0.2">
      <c r="A144" s="219"/>
      <c r="B144" s="220"/>
      <c r="C144" s="263" t="s">
        <v>336</v>
      </c>
      <c r="D144" s="223"/>
      <c r="E144" s="224">
        <v>1.2</v>
      </c>
      <c r="F144" s="222"/>
      <c r="G144" s="222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136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3" x14ac:dyDescent="0.2">
      <c r="A145" s="219"/>
      <c r="B145" s="220"/>
      <c r="C145" s="263" t="s">
        <v>701</v>
      </c>
      <c r="D145" s="223"/>
      <c r="E145" s="224">
        <v>1.2</v>
      </c>
      <c r="F145" s="222"/>
      <c r="G145" s="22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136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ht="22.5" outlineLevel="1" x14ac:dyDescent="0.2">
      <c r="A146" s="242">
        <v>33</v>
      </c>
      <c r="B146" s="243" t="s">
        <v>702</v>
      </c>
      <c r="C146" s="261" t="s">
        <v>703</v>
      </c>
      <c r="D146" s="244" t="s">
        <v>126</v>
      </c>
      <c r="E146" s="245">
        <v>1</v>
      </c>
      <c r="F146" s="246"/>
      <c r="G146" s="247">
        <f>ROUND(E146*F146,2)</f>
        <v>0</v>
      </c>
      <c r="H146" s="246"/>
      <c r="I146" s="247">
        <f>ROUND(E146*H146,2)</f>
        <v>0</v>
      </c>
      <c r="J146" s="246"/>
      <c r="K146" s="247">
        <f>ROUND(E146*J146,2)</f>
        <v>0</v>
      </c>
      <c r="L146" s="247">
        <v>21</v>
      </c>
      <c r="M146" s="247">
        <f>G146*(1+L146/100)</f>
        <v>0</v>
      </c>
      <c r="N146" s="245">
        <v>0</v>
      </c>
      <c r="O146" s="245">
        <f>ROUND(E146*N146,2)</f>
        <v>0</v>
      </c>
      <c r="P146" s="245">
        <v>2.2000000000000002</v>
      </c>
      <c r="Q146" s="245">
        <f>ROUND(E146*P146,2)</f>
        <v>2.2000000000000002</v>
      </c>
      <c r="R146" s="247" t="s">
        <v>210</v>
      </c>
      <c r="S146" s="247" t="s">
        <v>128</v>
      </c>
      <c r="T146" s="248" t="s">
        <v>129</v>
      </c>
      <c r="U146" s="222">
        <v>3.7669999999999999</v>
      </c>
      <c r="V146" s="222">
        <f>ROUND(E146*U146,2)</f>
        <v>3.77</v>
      </c>
      <c r="W146" s="222"/>
      <c r="X146" s="222" t="s">
        <v>130</v>
      </c>
      <c r="Y146" s="222" t="s">
        <v>131</v>
      </c>
      <c r="Z146" s="212"/>
      <c r="AA146" s="212"/>
      <c r="AB146" s="212"/>
      <c r="AC146" s="212"/>
      <c r="AD146" s="212"/>
      <c r="AE146" s="212"/>
      <c r="AF146" s="212"/>
      <c r="AG146" s="212" t="s">
        <v>132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2" x14ac:dyDescent="0.2">
      <c r="A147" s="219"/>
      <c r="B147" s="220"/>
      <c r="C147" s="263" t="s">
        <v>135</v>
      </c>
      <c r="D147" s="223"/>
      <c r="E147" s="224"/>
      <c r="F147" s="222"/>
      <c r="G147" s="222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136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19"/>
      <c r="B148" s="220"/>
      <c r="C148" s="263" t="s">
        <v>704</v>
      </c>
      <c r="D148" s="223"/>
      <c r="E148" s="224">
        <v>1</v>
      </c>
      <c r="F148" s="222"/>
      <c r="G148" s="222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136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ht="22.5" outlineLevel="1" x14ac:dyDescent="0.2">
      <c r="A149" s="242">
        <v>34</v>
      </c>
      <c r="B149" s="243" t="s">
        <v>341</v>
      </c>
      <c r="C149" s="261" t="s">
        <v>342</v>
      </c>
      <c r="D149" s="244" t="s">
        <v>126</v>
      </c>
      <c r="E149" s="245">
        <v>10.7</v>
      </c>
      <c r="F149" s="246"/>
      <c r="G149" s="247">
        <f>ROUND(E149*F149,2)</f>
        <v>0</v>
      </c>
      <c r="H149" s="246"/>
      <c r="I149" s="247">
        <f>ROUND(E149*H149,2)</f>
        <v>0</v>
      </c>
      <c r="J149" s="246"/>
      <c r="K149" s="247">
        <f>ROUND(E149*J149,2)</f>
        <v>0</v>
      </c>
      <c r="L149" s="247">
        <v>21</v>
      </c>
      <c r="M149" s="247">
        <f>G149*(1+L149/100)</f>
        <v>0</v>
      </c>
      <c r="N149" s="245">
        <v>0</v>
      </c>
      <c r="O149" s="245">
        <f>ROUND(E149*N149,2)</f>
        <v>0</v>
      </c>
      <c r="P149" s="245">
        <v>2.2000000000000002</v>
      </c>
      <c r="Q149" s="245">
        <f>ROUND(E149*P149,2)</f>
        <v>23.54</v>
      </c>
      <c r="R149" s="247" t="s">
        <v>210</v>
      </c>
      <c r="S149" s="247" t="s">
        <v>128</v>
      </c>
      <c r="T149" s="248" t="s">
        <v>129</v>
      </c>
      <c r="U149" s="222">
        <v>4.66</v>
      </c>
      <c r="V149" s="222">
        <f>ROUND(E149*U149,2)</f>
        <v>49.86</v>
      </c>
      <c r="W149" s="222"/>
      <c r="X149" s="222" t="s">
        <v>130</v>
      </c>
      <c r="Y149" s="222" t="s">
        <v>131</v>
      </c>
      <c r="Z149" s="212"/>
      <c r="AA149" s="212"/>
      <c r="AB149" s="212"/>
      <c r="AC149" s="212"/>
      <c r="AD149" s="212"/>
      <c r="AE149" s="212"/>
      <c r="AF149" s="212"/>
      <c r="AG149" s="212" t="s">
        <v>132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2" x14ac:dyDescent="0.2">
      <c r="A150" s="219"/>
      <c r="B150" s="220"/>
      <c r="C150" s="263" t="s">
        <v>135</v>
      </c>
      <c r="D150" s="223"/>
      <c r="E150" s="224"/>
      <c r="F150" s="222"/>
      <c r="G150" s="22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136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3" x14ac:dyDescent="0.2">
      <c r="A151" s="219"/>
      <c r="B151" s="220"/>
      <c r="C151" s="263" t="s">
        <v>705</v>
      </c>
      <c r="D151" s="223"/>
      <c r="E151" s="224">
        <v>5.7</v>
      </c>
      <c r="F151" s="222"/>
      <c r="G151" s="222"/>
      <c r="H151" s="222"/>
      <c r="I151" s="222"/>
      <c r="J151" s="222"/>
      <c r="K151" s="222"/>
      <c r="L151" s="222"/>
      <c r="M151" s="222"/>
      <c r="N151" s="221"/>
      <c r="O151" s="221"/>
      <c r="P151" s="221"/>
      <c r="Q151" s="221"/>
      <c r="R151" s="222"/>
      <c r="S151" s="222"/>
      <c r="T151" s="222"/>
      <c r="U151" s="222"/>
      <c r="V151" s="222"/>
      <c r="W151" s="222"/>
      <c r="X151" s="222"/>
      <c r="Y151" s="222"/>
      <c r="Z151" s="212"/>
      <c r="AA151" s="212"/>
      <c r="AB151" s="212"/>
      <c r="AC151" s="212"/>
      <c r="AD151" s="212"/>
      <c r="AE151" s="212"/>
      <c r="AF151" s="212"/>
      <c r="AG151" s="212" t="s">
        <v>136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19"/>
      <c r="B152" s="220"/>
      <c r="C152" s="263" t="s">
        <v>706</v>
      </c>
      <c r="D152" s="223"/>
      <c r="E152" s="224">
        <v>5</v>
      </c>
      <c r="F152" s="222"/>
      <c r="G152" s="222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136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42">
        <v>35</v>
      </c>
      <c r="B153" s="243" t="s">
        <v>348</v>
      </c>
      <c r="C153" s="261" t="s">
        <v>342</v>
      </c>
      <c r="D153" s="244" t="s">
        <v>126</v>
      </c>
      <c r="E153" s="245">
        <v>7.6</v>
      </c>
      <c r="F153" s="246"/>
      <c r="G153" s="247">
        <f>ROUND(E153*F153,2)</f>
        <v>0</v>
      </c>
      <c r="H153" s="246"/>
      <c r="I153" s="247">
        <f>ROUND(E153*H153,2)</f>
        <v>0</v>
      </c>
      <c r="J153" s="246"/>
      <c r="K153" s="247">
        <f>ROUND(E153*J153,2)</f>
        <v>0</v>
      </c>
      <c r="L153" s="247">
        <v>21</v>
      </c>
      <c r="M153" s="247">
        <f>G153*(1+L153/100)</f>
        <v>0</v>
      </c>
      <c r="N153" s="245">
        <v>0</v>
      </c>
      <c r="O153" s="245">
        <f>ROUND(E153*N153,2)</f>
        <v>0</v>
      </c>
      <c r="P153" s="245">
        <v>2.2000000000000002</v>
      </c>
      <c r="Q153" s="245">
        <f>ROUND(E153*P153,2)</f>
        <v>16.72</v>
      </c>
      <c r="R153" s="247" t="s">
        <v>210</v>
      </c>
      <c r="S153" s="247" t="s">
        <v>128</v>
      </c>
      <c r="T153" s="248" t="s">
        <v>129</v>
      </c>
      <c r="U153" s="222">
        <v>5.08</v>
      </c>
      <c r="V153" s="222">
        <f>ROUND(E153*U153,2)</f>
        <v>38.61</v>
      </c>
      <c r="W153" s="222"/>
      <c r="X153" s="222" t="s">
        <v>130</v>
      </c>
      <c r="Y153" s="222" t="s">
        <v>131</v>
      </c>
      <c r="Z153" s="212"/>
      <c r="AA153" s="212"/>
      <c r="AB153" s="212"/>
      <c r="AC153" s="212"/>
      <c r="AD153" s="212"/>
      <c r="AE153" s="212"/>
      <c r="AF153" s="212"/>
      <c r="AG153" s="212" t="s">
        <v>132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2" x14ac:dyDescent="0.2">
      <c r="A154" s="219"/>
      <c r="B154" s="220"/>
      <c r="C154" s="263" t="s">
        <v>135</v>
      </c>
      <c r="D154" s="223"/>
      <c r="E154" s="224"/>
      <c r="F154" s="222"/>
      <c r="G154" s="222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136</v>
      </c>
      <c r="AH154" s="212">
        <v>0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3" x14ac:dyDescent="0.2">
      <c r="A155" s="219"/>
      <c r="B155" s="220"/>
      <c r="C155" s="263" t="s">
        <v>707</v>
      </c>
      <c r="D155" s="223"/>
      <c r="E155" s="224">
        <v>4.75</v>
      </c>
      <c r="F155" s="222"/>
      <c r="G155" s="222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136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3" x14ac:dyDescent="0.2">
      <c r="A156" s="219"/>
      <c r="B156" s="220"/>
      <c r="C156" s="263" t="s">
        <v>708</v>
      </c>
      <c r="D156" s="223"/>
      <c r="E156" s="224">
        <v>2.85</v>
      </c>
      <c r="F156" s="222"/>
      <c r="G156" s="222"/>
      <c r="H156" s="222"/>
      <c r="I156" s="222"/>
      <c r="J156" s="222"/>
      <c r="K156" s="222"/>
      <c r="L156" s="222"/>
      <c r="M156" s="222"/>
      <c r="N156" s="221"/>
      <c r="O156" s="221"/>
      <c r="P156" s="221"/>
      <c r="Q156" s="221"/>
      <c r="R156" s="222"/>
      <c r="S156" s="222"/>
      <c r="T156" s="222"/>
      <c r="U156" s="222"/>
      <c r="V156" s="222"/>
      <c r="W156" s="222"/>
      <c r="X156" s="222"/>
      <c r="Y156" s="222"/>
      <c r="Z156" s="212"/>
      <c r="AA156" s="212"/>
      <c r="AB156" s="212"/>
      <c r="AC156" s="212"/>
      <c r="AD156" s="212"/>
      <c r="AE156" s="212"/>
      <c r="AF156" s="212"/>
      <c r="AG156" s="212" t="s">
        <v>136</v>
      </c>
      <c r="AH156" s="212">
        <v>0</v>
      </c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ht="22.5" outlineLevel="1" x14ac:dyDescent="0.2">
      <c r="A157" s="242">
        <v>36</v>
      </c>
      <c r="B157" s="243" t="s">
        <v>355</v>
      </c>
      <c r="C157" s="261" t="s">
        <v>356</v>
      </c>
      <c r="D157" s="244" t="s">
        <v>126</v>
      </c>
      <c r="E157" s="245">
        <v>3.42</v>
      </c>
      <c r="F157" s="246"/>
      <c r="G157" s="247">
        <f>ROUND(E157*F157,2)</f>
        <v>0</v>
      </c>
      <c r="H157" s="246"/>
      <c r="I157" s="247">
        <f>ROUND(E157*H157,2)</f>
        <v>0</v>
      </c>
      <c r="J157" s="246"/>
      <c r="K157" s="247">
        <f>ROUND(E157*J157,2)</f>
        <v>0</v>
      </c>
      <c r="L157" s="247">
        <v>21</v>
      </c>
      <c r="M157" s="247">
        <f>G157*(1+L157/100)</f>
        <v>0</v>
      </c>
      <c r="N157" s="245">
        <v>0</v>
      </c>
      <c r="O157" s="245">
        <f>ROUND(E157*N157,2)</f>
        <v>0</v>
      </c>
      <c r="P157" s="245">
        <v>1.6</v>
      </c>
      <c r="Q157" s="245">
        <f>ROUND(E157*P157,2)</f>
        <v>5.47</v>
      </c>
      <c r="R157" s="247" t="s">
        <v>210</v>
      </c>
      <c r="S157" s="247" t="s">
        <v>128</v>
      </c>
      <c r="T157" s="248" t="s">
        <v>129</v>
      </c>
      <c r="U157" s="222">
        <v>3.09</v>
      </c>
      <c r="V157" s="222">
        <f>ROUND(E157*U157,2)</f>
        <v>10.57</v>
      </c>
      <c r="W157" s="222"/>
      <c r="X157" s="222" t="s">
        <v>130</v>
      </c>
      <c r="Y157" s="222" t="s">
        <v>131</v>
      </c>
      <c r="Z157" s="212"/>
      <c r="AA157" s="212"/>
      <c r="AB157" s="212"/>
      <c r="AC157" s="212"/>
      <c r="AD157" s="212"/>
      <c r="AE157" s="212"/>
      <c r="AF157" s="212"/>
      <c r="AG157" s="212" t="s">
        <v>132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19"/>
      <c r="B158" s="220"/>
      <c r="C158" s="263" t="s">
        <v>135</v>
      </c>
      <c r="D158" s="223"/>
      <c r="E158" s="224"/>
      <c r="F158" s="222"/>
      <c r="G158" s="22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136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63" t="s">
        <v>709</v>
      </c>
      <c r="D159" s="223"/>
      <c r="E159" s="224">
        <v>3.42</v>
      </c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136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42">
        <v>37</v>
      </c>
      <c r="B160" s="243" t="s">
        <v>360</v>
      </c>
      <c r="C160" s="261" t="s">
        <v>361</v>
      </c>
      <c r="D160" s="244" t="s">
        <v>186</v>
      </c>
      <c r="E160" s="245">
        <v>57</v>
      </c>
      <c r="F160" s="246"/>
      <c r="G160" s="247">
        <f>ROUND(E160*F160,2)</f>
        <v>0</v>
      </c>
      <c r="H160" s="246"/>
      <c r="I160" s="247">
        <f>ROUND(E160*H160,2)</f>
        <v>0</v>
      </c>
      <c r="J160" s="246"/>
      <c r="K160" s="247">
        <f>ROUND(E160*J160,2)</f>
        <v>0</v>
      </c>
      <c r="L160" s="247">
        <v>21</v>
      </c>
      <c r="M160" s="247">
        <f>G160*(1+L160/100)</f>
        <v>0</v>
      </c>
      <c r="N160" s="245">
        <v>6.7000000000000002E-4</v>
      </c>
      <c r="O160" s="245">
        <f>ROUND(E160*N160,2)</f>
        <v>0.04</v>
      </c>
      <c r="P160" s="245">
        <v>8.7999999999999995E-2</v>
      </c>
      <c r="Q160" s="245">
        <f>ROUND(E160*P160,2)</f>
        <v>5.0199999999999996</v>
      </c>
      <c r="R160" s="247" t="s">
        <v>210</v>
      </c>
      <c r="S160" s="247" t="s">
        <v>128</v>
      </c>
      <c r="T160" s="248" t="s">
        <v>129</v>
      </c>
      <c r="U160" s="222">
        <v>0.37</v>
      </c>
      <c r="V160" s="222">
        <f>ROUND(E160*U160,2)</f>
        <v>21.09</v>
      </c>
      <c r="W160" s="222"/>
      <c r="X160" s="222" t="s">
        <v>130</v>
      </c>
      <c r="Y160" s="222" t="s">
        <v>131</v>
      </c>
      <c r="Z160" s="212"/>
      <c r="AA160" s="212"/>
      <c r="AB160" s="212"/>
      <c r="AC160" s="212"/>
      <c r="AD160" s="212"/>
      <c r="AE160" s="212"/>
      <c r="AF160" s="212"/>
      <c r="AG160" s="212" t="s">
        <v>132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2" x14ac:dyDescent="0.2">
      <c r="A161" s="219"/>
      <c r="B161" s="220"/>
      <c r="C161" s="262" t="s">
        <v>215</v>
      </c>
      <c r="D161" s="250"/>
      <c r="E161" s="250"/>
      <c r="F161" s="250"/>
      <c r="G161" s="250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134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2" x14ac:dyDescent="0.2">
      <c r="A162" s="219"/>
      <c r="B162" s="220"/>
      <c r="C162" s="263" t="s">
        <v>135</v>
      </c>
      <c r="D162" s="223"/>
      <c r="E162" s="224"/>
      <c r="F162" s="222"/>
      <c r="G162" s="22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136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63" t="s">
        <v>710</v>
      </c>
      <c r="D163" s="223"/>
      <c r="E163" s="224">
        <v>57</v>
      </c>
      <c r="F163" s="222"/>
      <c r="G163" s="22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136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42">
        <v>38</v>
      </c>
      <c r="B164" s="243" t="s">
        <v>370</v>
      </c>
      <c r="C164" s="261" t="s">
        <v>371</v>
      </c>
      <c r="D164" s="244" t="s">
        <v>126</v>
      </c>
      <c r="E164" s="245">
        <v>4.75</v>
      </c>
      <c r="F164" s="246"/>
      <c r="G164" s="247">
        <f>ROUND(E164*F164,2)</f>
        <v>0</v>
      </c>
      <c r="H164" s="246"/>
      <c r="I164" s="247">
        <f>ROUND(E164*H164,2)</f>
        <v>0</v>
      </c>
      <c r="J164" s="246"/>
      <c r="K164" s="247">
        <f>ROUND(E164*J164,2)</f>
        <v>0</v>
      </c>
      <c r="L164" s="247">
        <v>21</v>
      </c>
      <c r="M164" s="247">
        <f>G164*(1+L164/100)</f>
        <v>0</v>
      </c>
      <c r="N164" s="245">
        <v>0</v>
      </c>
      <c r="O164" s="245">
        <f>ROUND(E164*N164,2)</f>
        <v>0</v>
      </c>
      <c r="P164" s="245">
        <v>1.4</v>
      </c>
      <c r="Q164" s="245">
        <f>ROUND(E164*P164,2)</f>
        <v>6.65</v>
      </c>
      <c r="R164" s="247" t="s">
        <v>210</v>
      </c>
      <c r="S164" s="247" t="s">
        <v>128</v>
      </c>
      <c r="T164" s="248" t="s">
        <v>129</v>
      </c>
      <c r="U164" s="222">
        <v>1.26</v>
      </c>
      <c r="V164" s="222">
        <f>ROUND(E164*U164,2)</f>
        <v>5.99</v>
      </c>
      <c r="W164" s="222"/>
      <c r="X164" s="222" t="s">
        <v>130</v>
      </c>
      <c r="Y164" s="222" t="s">
        <v>131</v>
      </c>
      <c r="Z164" s="212"/>
      <c r="AA164" s="212"/>
      <c r="AB164" s="212"/>
      <c r="AC164" s="212"/>
      <c r="AD164" s="212"/>
      <c r="AE164" s="212"/>
      <c r="AF164" s="212"/>
      <c r="AG164" s="212" t="s">
        <v>132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2" x14ac:dyDescent="0.2">
      <c r="A165" s="219"/>
      <c r="B165" s="220"/>
      <c r="C165" s="263" t="s">
        <v>135</v>
      </c>
      <c r="D165" s="223"/>
      <c r="E165" s="224"/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136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63" t="s">
        <v>707</v>
      </c>
      <c r="D166" s="223"/>
      <c r="E166" s="224">
        <v>4.75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136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42">
        <v>39</v>
      </c>
      <c r="B167" s="243" t="s">
        <v>374</v>
      </c>
      <c r="C167" s="261" t="s">
        <v>375</v>
      </c>
      <c r="D167" s="244" t="s">
        <v>186</v>
      </c>
      <c r="E167" s="245">
        <v>95</v>
      </c>
      <c r="F167" s="246"/>
      <c r="G167" s="247">
        <f>ROUND(E167*F167,2)</f>
        <v>0</v>
      </c>
      <c r="H167" s="246"/>
      <c r="I167" s="247">
        <f>ROUND(E167*H167,2)</f>
        <v>0</v>
      </c>
      <c r="J167" s="246"/>
      <c r="K167" s="247">
        <f>ROUND(E167*J167,2)</f>
        <v>0</v>
      </c>
      <c r="L167" s="247">
        <v>21</v>
      </c>
      <c r="M167" s="247">
        <f>G167*(1+L167/100)</f>
        <v>0</v>
      </c>
      <c r="N167" s="245">
        <v>0</v>
      </c>
      <c r="O167" s="245">
        <f>ROUND(E167*N167,2)</f>
        <v>0</v>
      </c>
      <c r="P167" s="245">
        <v>1.15E-3</v>
      </c>
      <c r="Q167" s="245">
        <f>ROUND(E167*P167,2)</f>
        <v>0.11</v>
      </c>
      <c r="R167" s="247"/>
      <c r="S167" s="247" t="s">
        <v>152</v>
      </c>
      <c r="T167" s="248" t="s">
        <v>153</v>
      </c>
      <c r="U167" s="222">
        <v>0.04</v>
      </c>
      <c r="V167" s="222">
        <f>ROUND(E167*U167,2)</f>
        <v>3.8</v>
      </c>
      <c r="W167" s="222"/>
      <c r="X167" s="222" t="s">
        <v>130</v>
      </c>
      <c r="Y167" s="222" t="s">
        <v>131</v>
      </c>
      <c r="Z167" s="212"/>
      <c r="AA167" s="212"/>
      <c r="AB167" s="212"/>
      <c r="AC167" s="212"/>
      <c r="AD167" s="212"/>
      <c r="AE167" s="212"/>
      <c r="AF167" s="212"/>
      <c r="AG167" s="212" t="s">
        <v>132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2" x14ac:dyDescent="0.2">
      <c r="A168" s="219"/>
      <c r="B168" s="220"/>
      <c r="C168" s="263" t="s">
        <v>135</v>
      </c>
      <c r="D168" s="223"/>
      <c r="E168" s="224"/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136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63" t="s">
        <v>711</v>
      </c>
      <c r="D169" s="223"/>
      <c r="E169" s="224">
        <v>95</v>
      </c>
      <c r="F169" s="222"/>
      <c r="G169" s="22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136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42">
        <v>40</v>
      </c>
      <c r="B170" s="243" t="s">
        <v>377</v>
      </c>
      <c r="C170" s="261" t="s">
        <v>378</v>
      </c>
      <c r="D170" s="244" t="s">
        <v>126</v>
      </c>
      <c r="E170" s="245">
        <v>16.317</v>
      </c>
      <c r="F170" s="246"/>
      <c r="G170" s="247">
        <f>ROUND(E170*F170,2)</f>
        <v>0</v>
      </c>
      <c r="H170" s="246"/>
      <c r="I170" s="247">
        <f>ROUND(E170*H170,2)</f>
        <v>0</v>
      </c>
      <c r="J170" s="246"/>
      <c r="K170" s="247">
        <f>ROUND(E170*J170,2)</f>
        <v>0</v>
      </c>
      <c r="L170" s="247">
        <v>21</v>
      </c>
      <c r="M170" s="247">
        <f>G170*(1+L170/100)</f>
        <v>0</v>
      </c>
      <c r="N170" s="245">
        <v>0</v>
      </c>
      <c r="O170" s="245">
        <f>ROUND(E170*N170,2)</f>
        <v>0</v>
      </c>
      <c r="P170" s="245">
        <v>2.4</v>
      </c>
      <c r="Q170" s="245">
        <f>ROUND(E170*P170,2)</f>
        <v>39.159999999999997</v>
      </c>
      <c r="R170" s="247" t="s">
        <v>210</v>
      </c>
      <c r="S170" s="247" t="s">
        <v>128</v>
      </c>
      <c r="T170" s="248" t="s">
        <v>129</v>
      </c>
      <c r="U170" s="222">
        <v>13.3</v>
      </c>
      <c r="V170" s="222">
        <f>ROUND(E170*U170,2)</f>
        <v>217.02</v>
      </c>
      <c r="W170" s="222"/>
      <c r="X170" s="222" t="s">
        <v>130</v>
      </c>
      <c r="Y170" s="222" t="s">
        <v>131</v>
      </c>
      <c r="Z170" s="212"/>
      <c r="AA170" s="212"/>
      <c r="AB170" s="212"/>
      <c r="AC170" s="212"/>
      <c r="AD170" s="212"/>
      <c r="AE170" s="212"/>
      <c r="AF170" s="212"/>
      <c r="AG170" s="212" t="s">
        <v>132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2" x14ac:dyDescent="0.2">
      <c r="A171" s="219"/>
      <c r="B171" s="220"/>
      <c r="C171" s="262" t="s">
        <v>379</v>
      </c>
      <c r="D171" s="250"/>
      <c r="E171" s="250"/>
      <c r="F171" s="250"/>
      <c r="G171" s="250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134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2" x14ac:dyDescent="0.2">
      <c r="A172" s="219"/>
      <c r="B172" s="220"/>
      <c r="C172" s="263" t="s">
        <v>135</v>
      </c>
      <c r="D172" s="223"/>
      <c r="E172" s="224"/>
      <c r="F172" s="222"/>
      <c r="G172" s="22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136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69" t="s">
        <v>380</v>
      </c>
      <c r="D173" s="230"/>
      <c r="E173" s="231"/>
      <c r="F173" s="222"/>
      <c r="G173" s="222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136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70" t="s">
        <v>712</v>
      </c>
      <c r="D174" s="230"/>
      <c r="E174" s="231">
        <v>19.170000000000002</v>
      </c>
      <c r="F174" s="222"/>
      <c r="G174" s="222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136</v>
      </c>
      <c r="AH174" s="212">
        <v>2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70" t="s">
        <v>713</v>
      </c>
      <c r="D175" s="230"/>
      <c r="E175" s="231">
        <v>13.464</v>
      </c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136</v>
      </c>
      <c r="AH175" s="212">
        <v>2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19"/>
      <c r="B176" s="220"/>
      <c r="C176" s="271" t="s">
        <v>389</v>
      </c>
      <c r="D176" s="232"/>
      <c r="E176" s="233">
        <v>32.634</v>
      </c>
      <c r="F176" s="222"/>
      <c r="G176" s="222"/>
      <c r="H176" s="222"/>
      <c r="I176" s="222"/>
      <c r="J176" s="222"/>
      <c r="K176" s="222"/>
      <c r="L176" s="222"/>
      <c r="M176" s="222"/>
      <c r="N176" s="221"/>
      <c r="O176" s="221"/>
      <c r="P176" s="221"/>
      <c r="Q176" s="221"/>
      <c r="R176" s="222"/>
      <c r="S176" s="222"/>
      <c r="T176" s="222"/>
      <c r="U176" s="222"/>
      <c r="V176" s="222"/>
      <c r="W176" s="222"/>
      <c r="X176" s="222"/>
      <c r="Y176" s="222"/>
      <c r="Z176" s="212"/>
      <c r="AA176" s="212"/>
      <c r="AB176" s="212"/>
      <c r="AC176" s="212"/>
      <c r="AD176" s="212"/>
      <c r="AE176" s="212"/>
      <c r="AF176" s="212"/>
      <c r="AG176" s="212" t="s">
        <v>136</v>
      </c>
      <c r="AH176" s="212">
        <v>3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3" x14ac:dyDescent="0.2">
      <c r="A177" s="219"/>
      <c r="B177" s="220"/>
      <c r="C177" s="269" t="s">
        <v>390</v>
      </c>
      <c r="D177" s="230"/>
      <c r="E177" s="231"/>
      <c r="F177" s="222"/>
      <c r="G177" s="222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136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63" t="s">
        <v>714</v>
      </c>
      <c r="D178" s="223"/>
      <c r="E178" s="224">
        <v>16.317</v>
      </c>
      <c r="F178" s="222"/>
      <c r="G178" s="22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136</v>
      </c>
      <c r="AH178" s="212">
        <v>0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 x14ac:dyDescent="0.2">
      <c r="A179" s="242">
        <v>41</v>
      </c>
      <c r="B179" s="243" t="s">
        <v>392</v>
      </c>
      <c r="C179" s="261" t="s">
        <v>393</v>
      </c>
      <c r="D179" s="244" t="s">
        <v>126</v>
      </c>
      <c r="E179" s="245">
        <v>16.317</v>
      </c>
      <c r="F179" s="246"/>
      <c r="G179" s="247">
        <f>ROUND(E179*F179,2)</f>
        <v>0</v>
      </c>
      <c r="H179" s="246"/>
      <c r="I179" s="247">
        <f>ROUND(E179*H179,2)</f>
        <v>0</v>
      </c>
      <c r="J179" s="246"/>
      <c r="K179" s="247">
        <f>ROUND(E179*J179,2)</f>
        <v>0</v>
      </c>
      <c r="L179" s="247">
        <v>21</v>
      </c>
      <c r="M179" s="247">
        <f>G179*(1+L179/100)</f>
        <v>0</v>
      </c>
      <c r="N179" s="245">
        <v>0</v>
      </c>
      <c r="O179" s="245">
        <f>ROUND(E179*N179,2)</f>
        <v>0</v>
      </c>
      <c r="P179" s="245">
        <v>2.2000000000000002</v>
      </c>
      <c r="Q179" s="245">
        <f>ROUND(E179*P179,2)</f>
        <v>35.9</v>
      </c>
      <c r="R179" s="247" t="s">
        <v>210</v>
      </c>
      <c r="S179" s="247" t="s">
        <v>128</v>
      </c>
      <c r="T179" s="248" t="s">
        <v>129</v>
      </c>
      <c r="U179" s="222">
        <v>3.86</v>
      </c>
      <c r="V179" s="222">
        <f>ROUND(E179*U179,2)</f>
        <v>62.98</v>
      </c>
      <c r="W179" s="222"/>
      <c r="X179" s="222" t="s">
        <v>130</v>
      </c>
      <c r="Y179" s="222" t="s">
        <v>131</v>
      </c>
      <c r="Z179" s="212"/>
      <c r="AA179" s="212"/>
      <c r="AB179" s="212"/>
      <c r="AC179" s="212"/>
      <c r="AD179" s="212"/>
      <c r="AE179" s="212"/>
      <c r="AF179" s="212"/>
      <c r="AG179" s="212" t="s">
        <v>132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2" x14ac:dyDescent="0.2">
      <c r="A180" s="219"/>
      <c r="B180" s="220"/>
      <c r="C180" s="262" t="s">
        <v>394</v>
      </c>
      <c r="D180" s="250"/>
      <c r="E180" s="250"/>
      <c r="F180" s="250"/>
      <c r="G180" s="250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134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2" x14ac:dyDescent="0.2">
      <c r="A181" s="219"/>
      <c r="B181" s="220"/>
      <c r="C181" s="263" t="s">
        <v>135</v>
      </c>
      <c r="D181" s="223"/>
      <c r="E181" s="224"/>
      <c r="F181" s="222"/>
      <c r="G181" s="222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136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3" x14ac:dyDescent="0.2">
      <c r="A182" s="219"/>
      <c r="B182" s="220"/>
      <c r="C182" s="269" t="s">
        <v>380</v>
      </c>
      <c r="D182" s="230"/>
      <c r="E182" s="231"/>
      <c r="F182" s="222"/>
      <c r="G182" s="222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136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3" x14ac:dyDescent="0.2">
      <c r="A183" s="219"/>
      <c r="B183" s="220"/>
      <c r="C183" s="270" t="s">
        <v>712</v>
      </c>
      <c r="D183" s="230"/>
      <c r="E183" s="231">
        <v>19.170000000000002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136</v>
      </c>
      <c r="AH183" s="212">
        <v>2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70" t="s">
        <v>713</v>
      </c>
      <c r="D184" s="230"/>
      <c r="E184" s="231">
        <v>13.464</v>
      </c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136</v>
      </c>
      <c r="AH184" s="212">
        <v>2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3" x14ac:dyDescent="0.2">
      <c r="A185" s="219"/>
      <c r="B185" s="220"/>
      <c r="C185" s="271" t="s">
        <v>389</v>
      </c>
      <c r="D185" s="232"/>
      <c r="E185" s="233">
        <v>32.634</v>
      </c>
      <c r="F185" s="222"/>
      <c r="G185" s="222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136</v>
      </c>
      <c r="AH185" s="212">
        <v>3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69" t="s">
        <v>390</v>
      </c>
      <c r="D186" s="230"/>
      <c r="E186" s="231"/>
      <c r="F186" s="222"/>
      <c r="G186" s="22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136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3" x14ac:dyDescent="0.2">
      <c r="A187" s="219"/>
      <c r="B187" s="220"/>
      <c r="C187" s="263" t="s">
        <v>714</v>
      </c>
      <c r="D187" s="223"/>
      <c r="E187" s="224">
        <v>16.317</v>
      </c>
      <c r="F187" s="222"/>
      <c r="G187" s="222"/>
      <c r="H187" s="222"/>
      <c r="I187" s="222"/>
      <c r="J187" s="222"/>
      <c r="K187" s="222"/>
      <c r="L187" s="222"/>
      <c r="M187" s="222"/>
      <c r="N187" s="221"/>
      <c r="O187" s="221"/>
      <c r="P187" s="221"/>
      <c r="Q187" s="221"/>
      <c r="R187" s="222"/>
      <c r="S187" s="222"/>
      <c r="T187" s="222"/>
      <c r="U187" s="222"/>
      <c r="V187" s="222"/>
      <c r="W187" s="222"/>
      <c r="X187" s="222"/>
      <c r="Y187" s="222"/>
      <c r="Z187" s="212"/>
      <c r="AA187" s="212"/>
      <c r="AB187" s="212"/>
      <c r="AC187" s="212"/>
      <c r="AD187" s="212"/>
      <c r="AE187" s="212"/>
      <c r="AF187" s="212"/>
      <c r="AG187" s="212" t="s">
        <v>136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x14ac:dyDescent="0.2">
      <c r="A188" s="235" t="s">
        <v>122</v>
      </c>
      <c r="B188" s="236" t="s">
        <v>76</v>
      </c>
      <c r="C188" s="260" t="s">
        <v>77</v>
      </c>
      <c r="D188" s="237"/>
      <c r="E188" s="238"/>
      <c r="F188" s="239"/>
      <c r="G188" s="239">
        <f>SUMIF(AG189:AG191,"&lt;&gt;NOR",G189:G191)</f>
        <v>0</v>
      </c>
      <c r="H188" s="239"/>
      <c r="I188" s="239">
        <f>SUM(I189:I191)</f>
        <v>0</v>
      </c>
      <c r="J188" s="239"/>
      <c r="K188" s="239">
        <f>SUM(K189:K191)</f>
        <v>0</v>
      </c>
      <c r="L188" s="239"/>
      <c r="M188" s="239">
        <f>SUM(M189:M191)</f>
        <v>0</v>
      </c>
      <c r="N188" s="238"/>
      <c r="O188" s="238">
        <f>SUM(O189:O191)</f>
        <v>0</v>
      </c>
      <c r="P188" s="238"/>
      <c r="Q188" s="238">
        <f>SUM(Q189:Q191)</f>
        <v>0.04</v>
      </c>
      <c r="R188" s="239"/>
      <c r="S188" s="239"/>
      <c r="T188" s="240"/>
      <c r="U188" s="234"/>
      <c r="V188" s="234">
        <f>SUM(V189:V191)</f>
        <v>0.56000000000000005</v>
      </c>
      <c r="W188" s="234"/>
      <c r="X188" s="234"/>
      <c r="Y188" s="234"/>
      <c r="AG188" t="s">
        <v>123</v>
      </c>
    </row>
    <row r="189" spans="1:60" outlineLevel="1" x14ac:dyDescent="0.2">
      <c r="A189" s="242">
        <v>42</v>
      </c>
      <c r="B189" s="243" t="s">
        <v>395</v>
      </c>
      <c r="C189" s="261" t="s">
        <v>396</v>
      </c>
      <c r="D189" s="244" t="s">
        <v>209</v>
      </c>
      <c r="E189" s="245">
        <v>1</v>
      </c>
      <c r="F189" s="246"/>
      <c r="G189" s="247">
        <f>ROUND(E189*F189,2)</f>
        <v>0</v>
      </c>
      <c r="H189" s="246"/>
      <c r="I189" s="247">
        <f>ROUND(E189*H189,2)</f>
        <v>0</v>
      </c>
      <c r="J189" s="246"/>
      <c r="K189" s="247">
        <f>ROUND(E189*J189,2)</f>
        <v>0</v>
      </c>
      <c r="L189" s="247">
        <v>21</v>
      </c>
      <c r="M189" s="247">
        <f>G189*(1+L189/100)</f>
        <v>0</v>
      </c>
      <c r="N189" s="245">
        <v>0</v>
      </c>
      <c r="O189" s="245">
        <f>ROUND(E189*N189,2)</f>
        <v>0</v>
      </c>
      <c r="P189" s="245">
        <v>4.2849999999999999E-2</v>
      </c>
      <c r="Q189" s="245">
        <f>ROUND(E189*P189,2)</f>
        <v>0.04</v>
      </c>
      <c r="R189" s="247" t="s">
        <v>397</v>
      </c>
      <c r="S189" s="247" t="s">
        <v>128</v>
      </c>
      <c r="T189" s="248" t="s">
        <v>129</v>
      </c>
      <c r="U189" s="222">
        <v>0.56000000000000005</v>
      </c>
      <c r="V189" s="222">
        <f>ROUND(E189*U189,2)</f>
        <v>0.56000000000000005</v>
      </c>
      <c r="W189" s="222"/>
      <c r="X189" s="222" t="s">
        <v>130</v>
      </c>
      <c r="Y189" s="222" t="s">
        <v>131</v>
      </c>
      <c r="Z189" s="212"/>
      <c r="AA189" s="212"/>
      <c r="AB189" s="212"/>
      <c r="AC189" s="212"/>
      <c r="AD189" s="212"/>
      <c r="AE189" s="212"/>
      <c r="AF189" s="212"/>
      <c r="AG189" s="212" t="s">
        <v>132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2" x14ac:dyDescent="0.2">
      <c r="A190" s="219"/>
      <c r="B190" s="220"/>
      <c r="C190" s="263" t="s">
        <v>135</v>
      </c>
      <c r="D190" s="223"/>
      <c r="E190" s="224"/>
      <c r="F190" s="222"/>
      <c r="G190" s="222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136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3" x14ac:dyDescent="0.2">
      <c r="A191" s="219"/>
      <c r="B191" s="220"/>
      <c r="C191" s="263" t="s">
        <v>68</v>
      </c>
      <c r="D191" s="223"/>
      <c r="E191" s="224">
        <v>1</v>
      </c>
      <c r="F191" s="222"/>
      <c r="G191" s="222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136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x14ac:dyDescent="0.2">
      <c r="A192" s="235" t="s">
        <v>122</v>
      </c>
      <c r="B192" s="236" t="s">
        <v>78</v>
      </c>
      <c r="C192" s="260" t="s">
        <v>79</v>
      </c>
      <c r="D192" s="237"/>
      <c r="E192" s="238"/>
      <c r="F192" s="239"/>
      <c r="G192" s="239">
        <f>SUMIF(AG193:AG195,"&lt;&gt;NOR",G193:G195)</f>
        <v>0</v>
      </c>
      <c r="H192" s="239"/>
      <c r="I192" s="239">
        <f>SUM(I193:I195)</f>
        <v>0</v>
      </c>
      <c r="J192" s="239"/>
      <c r="K192" s="239">
        <f>SUM(K193:K195)</f>
        <v>0</v>
      </c>
      <c r="L192" s="239"/>
      <c r="M192" s="239">
        <f>SUM(M193:M195)</f>
        <v>0</v>
      </c>
      <c r="N192" s="238"/>
      <c r="O192" s="238">
        <f>SUM(O193:O195)</f>
        <v>0</v>
      </c>
      <c r="P192" s="238"/>
      <c r="Q192" s="238">
        <f>SUM(Q193:Q195)</f>
        <v>0.02</v>
      </c>
      <c r="R192" s="239"/>
      <c r="S192" s="239"/>
      <c r="T192" s="240"/>
      <c r="U192" s="234"/>
      <c r="V192" s="234">
        <f>SUM(V193:V195)</f>
        <v>0.59</v>
      </c>
      <c r="W192" s="234"/>
      <c r="X192" s="234"/>
      <c r="Y192" s="234"/>
      <c r="AG192" t="s">
        <v>123</v>
      </c>
    </row>
    <row r="193" spans="1:60" outlineLevel="1" x14ac:dyDescent="0.2">
      <c r="A193" s="242">
        <v>43</v>
      </c>
      <c r="B193" s="243" t="s">
        <v>400</v>
      </c>
      <c r="C193" s="261" t="s">
        <v>401</v>
      </c>
      <c r="D193" s="244" t="s">
        <v>193</v>
      </c>
      <c r="E193" s="245">
        <v>1</v>
      </c>
      <c r="F193" s="246"/>
      <c r="G193" s="247">
        <f>ROUND(E193*F193,2)</f>
        <v>0</v>
      </c>
      <c r="H193" s="246"/>
      <c r="I193" s="247">
        <f>ROUND(E193*H193,2)</f>
        <v>0</v>
      </c>
      <c r="J193" s="246"/>
      <c r="K193" s="247">
        <f>ROUND(E193*J193,2)</f>
        <v>0</v>
      </c>
      <c r="L193" s="247">
        <v>21</v>
      </c>
      <c r="M193" s="247">
        <f>G193*(1+L193/100)</f>
        <v>0</v>
      </c>
      <c r="N193" s="245">
        <v>0</v>
      </c>
      <c r="O193" s="245">
        <f>ROUND(E193*N193,2)</f>
        <v>0</v>
      </c>
      <c r="P193" s="245">
        <v>1.933E-2</v>
      </c>
      <c r="Q193" s="245">
        <f>ROUND(E193*P193,2)</f>
        <v>0.02</v>
      </c>
      <c r="R193" s="247" t="s">
        <v>397</v>
      </c>
      <c r="S193" s="247" t="s">
        <v>128</v>
      </c>
      <c r="T193" s="248" t="s">
        <v>129</v>
      </c>
      <c r="U193" s="222">
        <v>0.59</v>
      </c>
      <c r="V193" s="222">
        <f>ROUND(E193*U193,2)</f>
        <v>0.59</v>
      </c>
      <c r="W193" s="222"/>
      <c r="X193" s="222" t="s">
        <v>130</v>
      </c>
      <c r="Y193" s="222" t="s">
        <v>131</v>
      </c>
      <c r="Z193" s="212"/>
      <c r="AA193" s="212"/>
      <c r="AB193" s="212"/>
      <c r="AC193" s="212"/>
      <c r="AD193" s="212"/>
      <c r="AE193" s="212"/>
      <c r="AF193" s="212"/>
      <c r="AG193" s="212" t="s">
        <v>132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2" x14ac:dyDescent="0.2">
      <c r="A194" s="219"/>
      <c r="B194" s="220"/>
      <c r="C194" s="263" t="s">
        <v>135</v>
      </c>
      <c r="D194" s="223"/>
      <c r="E194" s="224"/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136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3" x14ac:dyDescent="0.2">
      <c r="A195" s="219"/>
      <c r="B195" s="220"/>
      <c r="C195" s="263" t="s">
        <v>68</v>
      </c>
      <c r="D195" s="223"/>
      <c r="E195" s="224">
        <v>1</v>
      </c>
      <c r="F195" s="222"/>
      <c r="G195" s="222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136</v>
      </c>
      <c r="AH195" s="212">
        <v>0</v>
      </c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x14ac:dyDescent="0.2">
      <c r="A196" s="235" t="s">
        <v>122</v>
      </c>
      <c r="B196" s="236" t="s">
        <v>80</v>
      </c>
      <c r="C196" s="260" t="s">
        <v>81</v>
      </c>
      <c r="D196" s="237"/>
      <c r="E196" s="238"/>
      <c r="F196" s="239"/>
      <c r="G196" s="239">
        <f>SUMIF(AG197:AG227,"&lt;&gt;NOR",G197:G227)</f>
        <v>0</v>
      </c>
      <c r="H196" s="239"/>
      <c r="I196" s="239">
        <f>SUM(I197:I227)</f>
        <v>0</v>
      </c>
      <c r="J196" s="239"/>
      <c r="K196" s="239">
        <f>SUM(K197:K227)</f>
        <v>0</v>
      </c>
      <c r="L196" s="239"/>
      <c r="M196" s="239">
        <f>SUM(M197:M227)</f>
        <v>0</v>
      </c>
      <c r="N196" s="238"/>
      <c r="O196" s="238">
        <f>SUM(O197:O227)</f>
        <v>0.04</v>
      </c>
      <c r="P196" s="238"/>
      <c r="Q196" s="238">
        <f>SUM(Q197:Q227)</f>
        <v>17.77</v>
      </c>
      <c r="R196" s="239"/>
      <c r="S196" s="239"/>
      <c r="T196" s="240"/>
      <c r="U196" s="234"/>
      <c r="V196" s="234">
        <f>SUM(V197:V227)</f>
        <v>111.98999999999998</v>
      </c>
      <c r="W196" s="234"/>
      <c r="X196" s="234"/>
      <c r="Y196" s="234"/>
      <c r="AG196" t="s">
        <v>123</v>
      </c>
    </row>
    <row r="197" spans="1:60" ht="22.5" outlineLevel="1" x14ac:dyDescent="0.2">
      <c r="A197" s="242">
        <v>44</v>
      </c>
      <c r="B197" s="243" t="s">
        <v>406</v>
      </c>
      <c r="C197" s="261" t="s">
        <v>407</v>
      </c>
      <c r="D197" s="244" t="s">
        <v>186</v>
      </c>
      <c r="E197" s="245">
        <v>147.28</v>
      </c>
      <c r="F197" s="246"/>
      <c r="G197" s="247">
        <f>ROUND(E197*F197,2)</f>
        <v>0</v>
      </c>
      <c r="H197" s="246"/>
      <c r="I197" s="247">
        <f>ROUND(E197*H197,2)</f>
        <v>0</v>
      </c>
      <c r="J197" s="246"/>
      <c r="K197" s="247">
        <f>ROUND(E197*J197,2)</f>
        <v>0</v>
      </c>
      <c r="L197" s="247">
        <v>21</v>
      </c>
      <c r="M197" s="247">
        <f>G197*(1+L197/100)</f>
        <v>0</v>
      </c>
      <c r="N197" s="245">
        <v>0</v>
      </c>
      <c r="O197" s="245">
        <f>ROUND(E197*N197,2)</f>
        <v>0</v>
      </c>
      <c r="P197" s="245">
        <v>7.0000000000000001E-3</v>
      </c>
      <c r="Q197" s="245">
        <f>ROUND(E197*P197,2)</f>
        <v>1.03</v>
      </c>
      <c r="R197" s="247" t="s">
        <v>404</v>
      </c>
      <c r="S197" s="247" t="s">
        <v>128</v>
      </c>
      <c r="T197" s="248" t="s">
        <v>129</v>
      </c>
      <c r="U197" s="222">
        <v>0.06</v>
      </c>
      <c r="V197" s="222">
        <f>ROUND(E197*U197,2)</f>
        <v>8.84</v>
      </c>
      <c r="W197" s="222"/>
      <c r="X197" s="222" t="s">
        <v>130</v>
      </c>
      <c r="Y197" s="222" t="s">
        <v>131</v>
      </c>
      <c r="Z197" s="212"/>
      <c r="AA197" s="212"/>
      <c r="AB197" s="212"/>
      <c r="AC197" s="212"/>
      <c r="AD197" s="212"/>
      <c r="AE197" s="212"/>
      <c r="AF197" s="212"/>
      <c r="AG197" s="212" t="s">
        <v>132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2" x14ac:dyDescent="0.2">
      <c r="A198" s="219"/>
      <c r="B198" s="220"/>
      <c r="C198" s="263" t="s">
        <v>715</v>
      </c>
      <c r="D198" s="223"/>
      <c r="E198" s="224">
        <v>147.28</v>
      </c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136</v>
      </c>
      <c r="AH198" s="212">
        <v>5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ht="22.5" outlineLevel="1" x14ac:dyDescent="0.2">
      <c r="A199" s="242">
        <v>45</v>
      </c>
      <c r="B199" s="243" t="s">
        <v>413</v>
      </c>
      <c r="C199" s="261" t="s">
        <v>414</v>
      </c>
      <c r="D199" s="244" t="s">
        <v>263</v>
      </c>
      <c r="E199" s="245">
        <v>260.8</v>
      </c>
      <c r="F199" s="246"/>
      <c r="G199" s="247">
        <f>ROUND(E199*F199,2)</f>
        <v>0</v>
      </c>
      <c r="H199" s="246"/>
      <c r="I199" s="247">
        <f>ROUND(E199*H199,2)</f>
        <v>0</v>
      </c>
      <c r="J199" s="246"/>
      <c r="K199" s="247">
        <f>ROUND(E199*J199,2)</f>
        <v>0</v>
      </c>
      <c r="L199" s="247">
        <v>21</v>
      </c>
      <c r="M199" s="247">
        <f>G199*(1+L199/100)</f>
        <v>0</v>
      </c>
      <c r="N199" s="245">
        <v>0</v>
      </c>
      <c r="O199" s="245">
        <f>ROUND(E199*N199,2)</f>
        <v>0</v>
      </c>
      <c r="P199" s="245">
        <v>1.4E-2</v>
      </c>
      <c r="Q199" s="245">
        <f>ROUND(E199*P199,2)</f>
        <v>3.65</v>
      </c>
      <c r="R199" s="247" t="s">
        <v>404</v>
      </c>
      <c r="S199" s="247" t="s">
        <v>128</v>
      </c>
      <c r="T199" s="248" t="s">
        <v>129</v>
      </c>
      <c r="U199" s="222">
        <v>0.13</v>
      </c>
      <c r="V199" s="222">
        <f>ROUND(E199*U199,2)</f>
        <v>33.9</v>
      </c>
      <c r="W199" s="222"/>
      <c r="X199" s="222" t="s">
        <v>130</v>
      </c>
      <c r="Y199" s="222" t="s">
        <v>131</v>
      </c>
      <c r="Z199" s="212"/>
      <c r="AA199" s="212"/>
      <c r="AB199" s="212"/>
      <c r="AC199" s="212"/>
      <c r="AD199" s="212"/>
      <c r="AE199" s="212"/>
      <c r="AF199" s="212"/>
      <c r="AG199" s="212" t="s">
        <v>132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2" x14ac:dyDescent="0.2">
      <c r="A200" s="219"/>
      <c r="B200" s="220"/>
      <c r="C200" s="263" t="s">
        <v>135</v>
      </c>
      <c r="D200" s="223"/>
      <c r="E200" s="224"/>
      <c r="F200" s="222"/>
      <c r="G200" s="222"/>
      <c r="H200" s="222"/>
      <c r="I200" s="222"/>
      <c r="J200" s="222"/>
      <c r="K200" s="222"/>
      <c r="L200" s="222"/>
      <c r="M200" s="222"/>
      <c r="N200" s="221"/>
      <c r="O200" s="221"/>
      <c r="P200" s="221"/>
      <c r="Q200" s="221"/>
      <c r="R200" s="222"/>
      <c r="S200" s="222"/>
      <c r="T200" s="222"/>
      <c r="U200" s="222"/>
      <c r="V200" s="222"/>
      <c r="W200" s="222"/>
      <c r="X200" s="222"/>
      <c r="Y200" s="222"/>
      <c r="Z200" s="212"/>
      <c r="AA200" s="212"/>
      <c r="AB200" s="212"/>
      <c r="AC200" s="212"/>
      <c r="AD200" s="212"/>
      <c r="AE200" s="212"/>
      <c r="AF200" s="212"/>
      <c r="AG200" s="212" t="s">
        <v>136</v>
      </c>
      <c r="AH200" s="212">
        <v>0</v>
      </c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3" x14ac:dyDescent="0.2">
      <c r="A201" s="219"/>
      <c r="B201" s="220"/>
      <c r="C201" s="263" t="s">
        <v>716</v>
      </c>
      <c r="D201" s="223"/>
      <c r="E201" s="224">
        <v>151.19999999999999</v>
      </c>
      <c r="F201" s="222"/>
      <c r="G201" s="222"/>
      <c r="H201" s="222"/>
      <c r="I201" s="222"/>
      <c r="J201" s="222"/>
      <c r="K201" s="222"/>
      <c r="L201" s="222"/>
      <c r="M201" s="222"/>
      <c r="N201" s="221"/>
      <c r="O201" s="221"/>
      <c r="P201" s="221"/>
      <c r="Q201" s="221"/>
      <c r="R201" s="222"/>
      <c r="S201" s="222"/>
      <c r="T201" s="222"/>
      <c r="U201" s="222"/>
      <c r="V201" s="222"/>
      <c r="W201" s="222"/>
      <c r="X201" s="222"/>
      <c r="Y201" s="222"/>
      <c r="Z201" s="212"/>
      <c r="AA201" s="212"/>
      <c r="AB201" s="212"/>
      <c r="AC201" s="212"/>
      <c r="AD201" s="212"/>
      <c r="AE201" s="212"/>
      <c r="AF201" s="212"/>
      <c r="AG201" s="212" t="s">
        <v>136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3" x14ac:dyDescent="0.2">
      <c r="A202" s="219"/>
      <c r="B202" s="220"/>
      <c r="C202" s="263" t="s">
        <v>717</v>
      </c>
      <c r="D202" s="223"/>
      <c r="E202" s="224">
        <v>13</v>
      </c>
      <c r="F202" s="222"/>
      <c r="G202" s="222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136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3" x14ac:dyDescent="0.2">
      <c r="A203" s="219"/>
      <c r="B203" s="220"/>
      <c r="C203" s="263" t="s">
        <v>718</v>
      </c>
      <c r="D203" s="223"/>
      <c r="E203" s="224">
        <v>28</v>
      </c>
      <c r="F203" s="222"/>
      <c r="G203" s="222"/>
      <c r="H203" s="222"/>
      <c r="I203" s="222"/>
      <c r="J203" s="222"/>
      <c r="K203" s="222"/>
      <c r="L203" s="222"/>
      <c r="M203" s="222"/>
      <c r="N203" s="221"/>
      <c r="O203" s="221"/>
      <c r="P203" s="221"/>
      <c r="Q203" s="221"/>
      <c r="R203" s="222"/>
      <c r="S203" s="222"/>
      <c r="T203" s="222"/>
      <c r="U203" s="222"/>
      <c r="V203" s="222"/>
      <c r="W203" s="222"/>
      <c r="X203" s="222"/>
      <c r="Y203" s="222"/>
      <c r="Z203" s="212"/>
      <c r="AA203" s="212"/>
      <c r="AB203" s="212"/>
      <c r="AC203" s="212"/>
      <c r="AD203" s="212"/>
      <c r="AE203" s="212"/>
      <c r="AF203" s="212"/>
      <c r="AG203" s="212" t="s">
        <v>136</v>
      </c>
      <c r="AH203" s="212">
        <v>0</v>
      </c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3" x14ac:dyDescent="0.2">
      <c r="A204" s="219"/>
      <c r="B204" s="220"/>
      <c r="C204" s="263" t="s">
        <v>719</v>
      </c>
      <c r="D204" s="223"/>
      <c r="E204" s="224">
        <v>6</v>
      </c>
      <c r="F204" s="222"/>
      <c r="G204" s="222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136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3" x14ac:dyDescent="0.2">
      <c r="A205" s="219"/>
      <c r="B205" s="220"/>
      <c r="C205" s="263" t="s">
        <v>720</v>
      </c>
      <c r="D205" s="223"/>
      <c r="E205" s="224">
        <v>21.5</v>
      </c>
      <c r="F205" s="222"/>
      <c r="G205" s="222"/>
      <c r="H205" s="222"/>
      <c r="I205" s="222"/>
      <c r="J205" s="222"/>
      <c r="K205" s="222"/>
      <c r="L205" s="222"/>
      <c r="M205" s="222"/>
      <c r="N205" s="221"/>
      <c r="O205" s="221"/>
      <c r="P205" s="221"/>
      <c r="Q205" s="221"/>
      <c r="R205" s="222"/>
      <c r="S205" s="222"/>
      <c r="T205" s="222"/>
      <c r="U205" s="222"/>
      <c r="V205" s="222"/>
      <c r="W205" s="222"/>
      <c r="X205" s="222"/>
      <c r="Y205" s="222"/>
      <c r="Z205" s="212"/>
      <c r="AA205" s="212"/>
      <c r="AB205" s="212"/>
      <c r="AC205" s="212"/>
      <c r="AD205" s="212"/>
      <c r="AE205" s="212"/>
      <c r="AF205" s="212"/>
      <c r="AG205" s="212" t="s">
        <v>136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3" x14ac:dyDescent="0.2">
      <c r="A206" s="219"/>
      <c r="B206" s="220"/>
      <c r="C206" s="263" t="s">
        <v>721</v>
      </c>
      <c r="D206" s="223"/>
      <c r="E206" s="224">
        <v>10.8</v>
      </c>
      <c r="F206" s="222"/>
      <c r="G206" s="222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136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63" t="s">
        <v>722</v>
      </c>
      <c r="D207" s="223"/>
      <c r="E207" s="224">
        <v>8.8000000000000007</v>
      </c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136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63" t="s">
        <v>723</v>
      </c>
      <c r="D208" s="223"/>
      <c r="E208" s="224">
        <v>21.5</v>
      </c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136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ht="22.5" outlineLevel="1" x14ac:dyDescent="0.2">
      <c r="A209" s="242">
        <v>46</v>
      </c>
      <c r="B209" s="243" t="s">
        <v>423</v>
      </c>
      <c r="C209" s="261" t="s">
        <v>424</v>
      </c>
      <c r="D209" s="244" t="s">
        <v>263</v>
      </c>
      <c r="E209" s="245">
        <v>7.2</v>
      </c>
      <c r="F209" s="246"/>
      <c r="G209" s="247">
        <f>ROUND(E209*F209,2)</f>
        <v>0</v>
      </c>
      <c r="H209" s="246"/>
      <c r="I209" s="247">
        <f>ROUND(E209*H209,2)</f>
        <v>0</v>
      </c>
      <c r="J209" s="246"/>
      <c r="K209" s="247">
        <f>ROUND(E209*J209,2)</f>
        <v>0</v>
      </c>
      <c r="L209" s="247">
        <v>21</v>
      </c>
      <c r="M209" s="247">
        <f>G209*(1+L209/100)</f>
        <v>0</v>
      </c>
      <c r="N209" s="245">
        <v>0</v>
      </c>
      <c r="O209" s="245">
        <f>ROUND(E209*N209,2)</f>
        <v>0</v>
      </c>
      <c r="P209" s="245">
        <v>2.4E-2</v>
      </c>
      <c r="Q209" s="245">
        <f>ROUND(E209*P209,2)</f>
        <v>0.17</v>
      </c>
      <c r="R209" s="247" t="s">
        <v>404</v>
      </c>
      <c r="S209" s="247" t="s">
        <v>128</v>
      </c>
      <c r="T209" s="248" t="s">
        <v>129</v>
      </c>
      <c r="U209" s="222">
        <v>0.15</v>
      </c>
      <c r="V209" s="222">
        <f>ROUND(E209*U209,2)</f>
        <v>1.08</v>
      </c>
      <c r="W209" s="222"/>
      <c r="X209" s="222" t="s">
        <v>130</v>
      </c>
      <c r="Y209" s="222" t="s">
        <v>131</v>
      </c>
      <c r="Z209" s="212"/>
      <c r="AA209" s="212"/>
      <c r="AB209" s="212"/>
      <c r="AC209" s="212"/>
      <c r="AD209" s="212"/>
      <c r="AE209" s="212"/>
      <c r="AF209" s="212"/>
      <c r="AG209" s="212" t="s">
        <v>132</v>
      </c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2" x14ac:dyDescent="0.2">
      <c r="A210" s="219"/>
      <c r="B210" s="220"/>
      <c r="C210" s="263" t="s">
        <v>135</v>
      </c>
      <c r="D210" s="223"/>
      <c r="E210" s="224"/>
      <c r="F210" s="222"/>
      <c r="G210" s="222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136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3" x14ac:dyDescent="0.2">
      <c r="A211" s="219"/>
      <c r="B211" s="220"/>
      <c r="C211" s="263" t="s">
        <v>724</v>
      </c>
      <c r="D211" s="223"/>
      <c r="E211" s="224">
        <v>7.2</v>
      </c>
      <c r="F211" s="222"/>
      <c r="G211" s="222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136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 x14ac:dyDescent="0.2">
      <c r="A212" s="242">
        <v>47</v>
      </c>
      <c r="B212" s="243" t="s">
        <v>437</v>
      </c>
      <c r="C212" s="261" t="s">
        <v>438</v>
      </c>
      <c r="D212" s="244" t="s">
        <v>186</v>
      </c>
      <c r="E212" s="245">
        <v>108.56</v>
      </c>
      <c r="F212" s="246"/>
      <c r="G212" s="247">
        <f>ROUND(E212*F212,2)</f>
        <v>0</v>
      </c>
      <c r="H212" s="246"/>
      <c r="I212" s="247">
        <f>ROUND(E212*H212,2)</f>
        <v>0</v>
      </c>
      <c r="J212" s="246"/>
      <c r="K212" s="247">
        <f>ROUND(E212*J212,2)</f>
        <v>0</v>
      </c>
      <c r="L212" s="247">
        <v>21</v>
      </c>
      <c r="M212" s="247">
        <f>G212*(1+L212/100)</f>
        <v>0</v>
      </c>
      <c r="N212" s="245">
        <v>1.6000000000000001E-4</v>
      </c>
      <c r="O212" s="245">
        <f>ROUND(E212*N212,2)</f>
        <v>0.02</v>
      </c>
      <c r="P212" s="245">
        <v>6.4000000000000001E-2</v>
      </c>
      <c r="Q212" s="245">
        <f>ROUND(E212*P212,2)</f>
        <v>6.95</v>
      </c>
      <c r="R212" s="247" t="s">
        <v>404</v>
      </c>
      <c r="S212" s="247" t="s">
        <v>128</v>
      </c>
      <c r="T212" s="248" t="s">
        <v>129</v>
      </c>
      <c r="U212" s="222">
        <v>0.27</v>
      </c>
      <c r="V212" s="222">
        <f>ROUND(E212*U212,2)</f>
        <v>29.31</v>
      </c>
      <c r="W212" s="222"/>
      <c r="X212" s="222" t="s">
        <v>130</v>
      </c>
      <c r="Y212" s="222" t="s">
        <v>131</v>
      </c>
      <c r="Z212" s="212"/>
      <c r="AA212" s="212"/>
      <c r="AB212" s="212"/>
      <c r="AC212" s="212"/>
      <c r="AD212" s="212"/>
      <c r="AE212" s="212"/>
      <c r="AF212" s="212"/>
      <c r="AG212" s="212" t="s">
        <v>132</v>
      </c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2" x14ac:dyDescent="0.2">
      <c r="A213" s="219"/>
      <c r="B213" s="220"/>
      <c r="C213" s="263" t="s">
        <v>135</v>
      </c>
      <c r="D213" s="223"/>
      <c r="E213" s="224"/>
      <c r="F213" s="222"/>
      <c r="G213" s="222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136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19"/>
      <c r="B214" s="220"/>
      <c r="C214" s="263" t="s">
        <v>711</v>
      </c>
      <c r="D214" s="223"/>
      <c r="E214" s="224">
        <v>95</v>
      </c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136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63" t="s">
        <v>725</v>
      </c>
      <c r="D215" s="223"/>
      <c r="E215" s="224">
        <v>13.56</v>
      </c>
      <c r="F215" s="222"/>
      <c r="G215" s="222"/>
      <c r="H215" s="222"/>
      <c r="I215" s="222"/>
      <c r="J215" s="222"/>
      <c r="K215" s="222"/>
      <c r="L215" s="222"/>
      <c r="M215" s="222"/>
      <c r="N215" s="221"/>
      <c r="O215" s="221"/>
      <c r="P215" s="221"/>
      <c r="Q215" s="221"/>
      <c r="R215" s="222"/>
      <c r="S215" s="222"/>
      <c r="T215" s="222"/>
      <c r="U215" s="222"/>
      <c r="V215" s="222"/>
      <c r="W215" s="222"/>
      <c r="X215" s="222"/>
      <c r="Y215" s="222"/>
      <c r="Z215" s="212"/>
      <c r="AA215" s="212"/>
      <c r="AB215" s="212"/>
      <c r="AC215" s="212"/>
      <c r="AD215" s="212"/>
      <c r="AE215" s="212"/>
      <c r="AF215" s="212"/>
      <c r="AG215" s="212" t="s">
        <v>136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1" x14ac:dyDescent="0.2">
      <c r="A216" s="242">
        <v>48</v>
      </c>
      <c r="B216" s="243" t="s">
        <v>440</v>
      </c>
      <c r="C216" s="261" t="s">
        <v>441</v>
      </c>
      <c r="D216" s="244" t="s">
        <v>186</v>
      </c>
      <c r="E216" s="245">
        <v>95</v>
      </c>
      <c r="F216" s="246"/>
      <c r="G216" s="247">
        <f>ROUND(E216*F216,2)</f>
        <v>0</v>
      </c>
      <c r="H216" s="246"/>
      <c r="I216" s="247">
        <f>ROUND(E216*H216,2)</f>
        <v>0</v>
      </c>
      <c r="J216" s="246"/>
      <c r="K216" s="247">
        <f>ROUND(E216*J216,2)</f>
        <v>0</v>
      </c>
      <c r="L216" s="247">
        <v>21</v>
      </c>
      <c r="M216" s="247">
        <f>G216*(1+L216/100)</f>
        <v>0</v>
      </c>
      <c r="N216" s="245">
        <v>0</v>
      </c>
      <c r="O216" s="245">
        <f>ROUND(E216*N216,2)</f>
        <v>0</v>
      </c>
      <c r="P216" s="245">
        <v>1.4E-2</v>
      </c>
      <c r="Q216" s="245">
        <f>ROUND(E216*P216,2)</f>
        <v>1.33</v>
      </c>
      <c r="R216" s="247" t="s">
        <v>404</v>
      </c>
      <c r="S216" s="247" t="s">
        <v>128</v>
      </c>
      <c r="T216" s="248" t="s">
        <v>129</v>
      </c>
      <c r="U216" s="222">
        <v>0.08</v>
      </c>
      <c r="V216" s="222">
        <f>ROUND(E216*U216,2)</f>
        <v>7.6</v>
      </c>
      <c r="W216" s="222"/>
      <c r="X216" s="222" t="s">
        <v>130</v>
      </c>
      <c r="Y216" s="222" t="s">
        <v>131</v>
      </c>
      <c r="Z216" s="212"/>
      <c r="AA216" s="212"/>
      <c r="AB216" s="212"/>
      <c r="AC216" s="212"/>
      <c r="AD216" s="212"/>
      <c r="AE216" s="212"/>
      <c r="AF216" s="212"/>
      <c r="AG216" s="212" t="s">
        <v>132</v>
      </c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2" x14ac:dyDescent="0.2">
      <c r="A217" s="219"/>
      <c r="B217" s="220"/>
      <c r="C217" s="263" t="s">
        <v>135</v>
      </c>
      <c r="D217" s="223"/>
      <c r="E217" s="224"/>
      <c r="F217" s="222"/>
      <c r="G217" s="222"/>
      <c r="H217" s="222"/>
      <c r="I217" s="222"/>
      <c r="J217" s="222"/>
      <c r="K217" s="222"/>
      <c r="L217" s="222"/>
      <c r="M217" s="222"/>
      <c r="N217" s="221"/>
      <c r="O217" s="221"/>
      <c r="P217" s="221"/>
      <c r="Q217" s="221"/>
      <c r="R217" s="222"/>
      <c r="S217" s="222"/>
      <c r="T217" s="222"/>
      <c r="U217" s="222"/>
      <c r="V217" s="222"/>
      <c r="W217" s="222"/>
      <c r="X217" s="222"/>
      <c r="Y217" s="222"/>
      <c r="Z217" s="212"/>
      <c r="AA217" s="212"/>
      <c r="AB217" s="212"/>
      <c r="AC217" s="212"/>
      <c r="AD217" s="212"/>
      <c r="AE217" s="212"/>
      <c r="AF217" s="212"/>
      <c r="AG217" s="212" t="s">
        <v>136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3" x14ac:dyDescent="0.2">
      <c r="A218" s="219"/>
      <c r="B218" s="220"/>
      <c r="C218" s="263" t="s">
        <v>711</v>
      </c>
      <c r="D218" s="223"/>
      <c r="E218" s="224">
        <v>95</v>
      </c>
      <c r="F218" s="222"/>
      <c r="G218" s="222"/>
      <c r="H218" s="222"/>
      <c r="I218" s="222"/>
      <c r="J218" s="222"/>
      <c r="K218" s="222"/>
      <c r="L218" s="222"/>
      <c r="M218" s="222"/>
      <c r="N218" s="221"/>
      <c r="O218" s="221"/>
      <c r="P218" s="221"/>
      <c r="Q218" s="221"/>
      <c r="R218" s="222"/>
      <c r="S218" s="222"/>
      <c r="T218" s="222"/>
      <c r="U218" s="222"/>
      <c r="V218" s="222"/>
      <c r="W218" s="222"/>
      <c r="X218" s="222"/>
      <c r="Y218" s="222"/>
      <c r="Z218" s="212"/>
      <c r="AA218" s="212"/>
      <c r="AB218" s="212"/>
      <c r="AC218" s="212"/>
      <c r="AD218" s="212"/>
      <c r="AE218" s="212"/>
      <c r="AF218" s="212"/>
      <c r="AG218" s="212" t="s">
        <v>136</v>
      </c>
      <c r="AH218" s="212">
        <v>0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1" x14ac:dyDescent="0.2">
      <c r="A219" s="242">
        <v>49</v>
      </c>
      <c r="B219" s="243" t="s">
        <v>445</v>
      </c>
      <c r="C219" s="261" t="s">
        <v>446</v>
      </c>
      <c r="D219" s="244" t="s">
        <v>186</v>
      </c>
      <c r="E219" s="245">
        <v>95</v>
      </c>
      <c r="F219" s="246"/>
      <c r="G219" s="247">
        <f>ROUND(E219*F219,2)</f>
        <v>0</v>
      </c>
      <c r="H219" s="246"/>
      <c r="I219" s="247">
        <f>ROUND(E219*H219,2)</f>
        <v>0</v>
      </c>
      <c r="J219" s="246"/>
      <c r="K219" s="247">
        <f>ROUND(E219*J219,2)</f>
        <v>0</v>
      </c>
      <c r="L219" s="247">
        <v>21</v>
      </c>
      <c r="M219" s="247">
        <f>G219*(1+L219/100)</f>
        <v>0</v>
      </c>
      <c r="N219" s="245">
        <v>0</v>
      </c>
      <c r="O219" s="245">
        <f>ROUND(E219*N219,2)</f>
        <v>0</v>
      </c>
      <c r="P219" s="245">
        <v>1.6E-2</v>
      </c>
      <c r="Q219" s="245">
        <f>ROUND(E219*P219,2)</f>
        <v>1.52</v>
      </c>
      <c r="R219" s="247" t="s">
        <v>404</v>
      </c>
      <c r="S219" s="247" t="s">
        <v>128</v>
      </c>
      <c r="T219" s="248" t="s">
        <v>129</v>
      </c>
      <c r="U219" s="222">
        <v>0.14000000000000001</v>
      </c>
      <c r="V219" s="222">
        <f>ROUND(E219*U219,2)</f>
        <v>13.3</v>
      </c>
      <c r="W219" s="222"/>
      <c r="X219" s="222" t="s">
        <v>130</v>
      </c>
      <c r="Y219" s="222" t="s">
        <v>131</v>
      </c>
      <c r="Z219" s="212"/>
      <c r="AA219" s="212"/>
      <c r="AB219" s="212"/>
      <c r="AC219" s="212"/>
      <c r="AD219" s="212"/>
      <c r="AE219" s="212"/>
      <c r="AF219" s="212"/>
      <c r="AG219" s="212" t="s">
        <v>132</v>
      </c>
      <c r="AH219" s="212"/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2" x14ac:dyDescent="0.2">
      <c r="A220" s="219"/>
      <c r="B220" s="220"/>
      <c r="C220" s="263" t="s">
        <v>726</v>
      </c>
      <c r="D220" s="223"/>
      <c r="E220" s="224">
        <v>95</v>
      </c>
      <c r="F220" s="222"/>
      <c r="G220" s="222"/>
      <c r="H220" s="222"/>
      <c r="I220" s="222"/>
      <c r="J220" s="222"/>
      <c r="K220" s="222"/>
      <c r="L220" s="222"/>
      <c r="M220" s="222"/>
      <c r="N220" s="221"/>
      <c r="O220" s="221"/>
      <c r="P220" s="221"/>
      <c r="Q220" s="221"/>
      <c r="R220" s="222"/>
      <c r="S220" s="222"/>
      <c r="T220" s="222"/>
      <c r="U220" s="222"/>
      <c r="V220" s="222"/>
      <c r="W220" s="222"/>
      <c r="X220" s="222"/>
      <c r="Y220" s="222"/>
      <c r="Z220" s="212"/>
      <c r="AA220" s="212"/>
      <c r="AB220" s="212"/>
      <c r="AC220" s="212"/>
      <c r="AD220" s="212"/>
      <c r="AE220" s="212"/>
      <c r="AF220" s="212"/>
      <c r="AG220" s="212" t="s">
        <v>136</v>
      </c>
      <c r="AH220" s="212">
        <v>5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1" x14ac:dyDescent="0.2">
      <c r="A221" s="242">
        <v>50</v>
      </c>
      <c r="B221" s="243" t="s">
        <v>448</v>
      </c>
      <c r="C221" s="261" t="s">
        <v>449</v>
      </c>
      <c r="D221" s="244" t="s">
        <v>263</v>
      </c>
      <c r="E221" s="245">
        <v>94.5</v>
      </c>
      <c r="F221" s="246"/>
      <c r="G221" s="247">
        <f>ROUND(E221*F221,2)</f>
        <v>0</v>
      </c>
      <c r="H221" s="246"/>
      <c r="I221" s="247">
        <f>ROUND(E221*H221,2)</f>
        <v>0</v>
      </c>
      <c r="J221" s="246"/>
      <c r="K221" s="247">
        <f>ROUND(E221*J221,2)</f>
        <v>0</v>
      </c>
      <c r="L221" s="247">
        <v>21</v>
      </c>
      <c r="M221" s="247">
        <f>G221*(1+L221/100)</f>
        <v>0</v>
      </c>
      <c r="N221" s="245">
        <v>1.6000000000000001E-4</v>
      </c>
      <c r="O221" s="245">
        <f>ROUND(E221*N221,2)</f>
        <v>0.02</v>
      </c>
      <c r="P221" s="245">
        <v>3.3000000000000002E-2</v>
      </c>
      <c r="Q221" s="245">
        <f>ROUND(E221*P221,2)</f>
        <v>3.12</v>
      </c>
      <c r="R221" s="247" t="s">
        <v>404</v>
      </c>
      <c r="S221" s="247" t="s">
        <v>128</v>
      </c>
      <c r="T221" s="248" t="s">
        <v>129</v>
      </c>
      <c r="U221" s="222">
        <v>0.19</v>
      </c>
      <c r="V221" s="222">
        <f>ROUND(E221*U221,2)</f>
        <v>17.96</v>
      </c>
      <c r="W221" s="222"/>
      <c r="X221" s="222" t="s">
        <v>130</v>
      </c>
      <c r="Y221" s="222" t="s">
        <v>131</v>
      </c>
      <c r="Z221" s="212"/>
      <c r="AA221" s="212"/>
      <c r="AB221" s="212"/>
      <c r="AC221" s="212"/>
      <c r="AD221" s="212"/>
      <c r="AE221" s="212"/>
      <c r="AF221" s="212"/>
      <c r="AG221" s="212" t="s">
        <v>132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2" x14ac:dyDescent="0.2">
      <c r="A222" s="219"/>
      <c r="B222" s="220"/>
      <c r="C222" s="263" t="s">
        <v>135</v>
      </c>
      <c r="D222" s="223"/>
      <c r="E222" s="224"/>
      <c r="F222" s="222"/>
      <c r="G222" s="222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136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63" t="s">
        <v>727</v>
      </c>
      <c r="D223" s="223"/>
      <c r="E223" s="224">
        <v>94.5</v>
      </c>
      <c r="F223" s="222"/>
      <c r="G223" s="222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136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ht="22.5" outlineLevel="1" x14ac:dyDescent="0.2">
      <c r="A224" s="242">
        <v>51</v>
      </c>
      <c r="B224" s="243" t="s">
        <v>452</v>
      </c>
      <c r="C224" s="261" t="s">
        <v>453</v>
      </c>
      <c r="D224" s="244" t="s">
        <v>263</v>
      </c>
      <c r="E224" s="245">
        <v>362.5</v>
      </c>
      <c r="F224" s="246"/>
      <c r="G224" s="247">
        <f>ROUND(E224*F224,2)</f>
        <v>0</v>
      </c>
      <c r="H224" s="246"/>
      <c r="I224" s="247">
        <f>ROUND(E224*H224,2)</f>
        <v>0</v>
      </c>
      <c r="J224" s="246"/>
      <c r="K224" s="247">
        <f>ROUND(E224*J224,2)</f>
        <v>0</v>
      </c>
      <c r="L224" s="247">
        <v>21</v>
      </c>
      <c r="M224" s="247">
        <f>G224*(1+L224/100)</f>
        <v>0</v>
      </c>
      <c r="N224" s="245">
        <v>0</v>
      </c>
      <c r="O224" s="245">
        <f>ROUND(E224*N224,2)</f>
        <v>0</v>
      </c>
      <c r="P224" s="245">
        <v>0</v>
      </c>
      <c r="Q224" s="245">
        <f>ROUND(E224*P224,2)</f>
        <v>0</v>
      </c>
      <c r="R224" s="247"/>
      <c r="S224" s="247" t="s">
        <v>152</v>
      </c>
      <c r="T224" s="248" t="s">
        <v>153</v>
      </c>
      <c r="U224" s="222">
        <v>0</v>
      </c>
      <c r="V224" s="222">
        <f>ROUND(E224*U224,2)</f>
        <v>0</v>
      </c>
      <c r="W224" s="222"/>
      <c r="X224" s="222" t="s">
        <v>130</v>
      </c>
      <c r="Y224" s="222" t="s">
        <v>131</v>
      </c>
      <c r="Z224" s="212"/>
      <c r="AA224" s="212"/>
      <c r="AB224" s="212"/>
      <c r="AC224" s="212"/>
      <c r="AD224" s="212"/>
      <c r="AE224" s="212"/>
      <c r="AF224" s="212"/>
      <c r="AG224" s="212" t="s">
        <v>132</v>
      </c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2" x14ac:dyDescent="0.2">
      <c r="A225" s="219"/>
      <c r="B225" s="220"/>
      <c r="C225" s="263" t="s">
        <v>728</v>
      </c>
      <c r="D225" s="223"/>
      <c r="E225" s="224">
        <v>260.8</v>
      </c>
      <c r="F225" s="222"/>
      <c r="G225" s="222"/>
      <c r="H225" s="222"/>
      <c r="I225" s="222"/>
      <c r="J225" s="222"/>
      <c r="K225" s="222"/>
      <c r="L225" s="222"/>
      <c r="M225" s="222"/>
      <c r="N225" s="221"/>
      <c r="O225" s="221"/>
      <c r="P225" s="221"/>
      <c r="Q225" s="221"/>
      <c r="R225" s="222"/>
      <c r="S225" s="222"/>
      <c r="T225" s="222"/>
      <c r="U225" s="222"/>
      <c r="V225" s="222"/>
      <c r="W225" s="222"/>
      <c r="X225" s="222"/>
      <c r="Y225" s="222"/>
      <c r="Z225" s="212"/>
      <c r="AA225" s="212"/>
      <c r="AB225" s="212"/>
      <c r="AC225" s="212"/>
      <c r="AD225" s="212"/>
      <c r="AE225" s="212"/>
      <c r="AF225" s="212"/>
      <c r="AG225" s="212" t="s">
        <v>136</v>
      </c>
      <c r="AH225" s="212">
        <v>5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3" x14ac:dyDescent="0.2">
      <c r="A226" s="219"/>
      <c r="B226" s="220"/>
      <c r="C226" s="263" t="s">
        <v>729</v>
      </c>
      <c r="D226" s="223"/>
      <c r="E226" s="224">
        <v>7.2</v>
      </c>
      <c r="F226" s="222"/>
      <c r="G226" s="222"/>
      <c r="H226" s="222"/>
      <c r="I226" s="222"/>
      <c r="J226" s="222"/>
      <c r="K226" s="222"/>
      <c r="L226" s="222"/>
      <c r="M226" s="222"/>
      <c r="N226" s="221"/>
      <c r="O226" s="221"/>
      <c r="P226" s="221"/>
      <c r="Q226" s="221"/>
      <c r="R226" s="222"/>
      <c r="S226" s="222"/>
      <c r="T226" s="222"/>
      <c r="U226" s="222"/>
      <c r="V226" s="222"/>
      <c r="W226" s="222"/>
      <c r="X226" s="222"/>
      <c r="Y226" s="222"/>
      <c r="Z226" s="212"/>
      <c r="AA226" s="212"/>
      <c r="AB226" s="212"/>
      <c r="AC226" s="212"/>
      <c r="AD226" s="212"/>
      <c r="AE226" s="212"/>
      <c r="AF226" s="212"/>
      <c r="AG226" s="212" t="s">
        <v>136</v>
      </c>
      <c r="AH226" s="212">
        <v>5</v>
      </c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3" x14ac:dyDescent="0.2">
      <c r="A227" s="219"/>
      <c r="B227" s="220"/>
      <c r="C227" s="263" t="s">
        <v>730</v>
      </c>
      <c r="D227" s="223"/>
      <c r="E227" s="224">
        <v>94.5</v>
      </c>
      <c r="F227" s="222"/>
      <c r="G227" s="222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136</v>
      </c>
      <c r="AH227" s="212">
        <v>5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x14ac:dyDescent="0.2">
      <c r="A228" s="235" t="s">
        <v>122</v>
      </c>
      <c r="B228" s="236" t="s">
        <v>82</v>
      </c>
      <c r="C228" s="260" t="s">
        <v>83</v>
      </c>
      <c r="D228" s="237"/>
      <c r="E228" s="238"/>
      <c r="F228" s="239"/>
      <c r="G228" s="239">
        <f>SUMIF(AG229:AG243,"&lt;&gt;NOR",G229:G243)</f>
        <v>0</v>
      </c>
      <c r="H228" s="239"/>
      <c r="I228" s="239">
        <f>SUM(I229:I243)</f>
        <v>0</v>
      </c>
      <c r="J228" s="239"/>
      <c r="K228" s="239">
        <f>SUM(K229:K243)</f>
        <v>0</v>
      </c>
      <c r="L228" s="239"/>
      <c r="M228" s="239">
        <f>SUM(M229:M243)</f>
        <v>0</v>
      </c>
      <c r="N228" s="238"/>
      <c r="O228" s="238">
        <f>SUM(O229:O243)</f>
        <v>0</v>
      </c>
      <c r="P228" s="238"/>
      <c r="Q228" s="238">
        <f>SUM(Q229:Q243)</f>
        <v>0.21</v>
      </c>
      <c r="R228" s="239"/>
      <c r="S228" s="239"/>
      <c r="T228" s="240"/>
      <c r="U228" s="234"/>
      <c r="V228" s="234">
        <f>SUM(V229:V243)</f>
        <v>6.3</v>
      </c>
      <c r="W228" s="234"/>
      <c r="X228" s="234"/>
      <c r="Y228" s="234"/>
      <c r="AG228" t="s">
        <v>123</v>
      </c>
    </row>
    <row r="229" spans="1:60" outlineLevel="1" x14ac:dyDescent="0.2">
      <c r="A229" s="242">
        <v>52</v>
      </c>
      <c r="B229" s="243" t="s">
        <v>458</v>
      </c>
      <c r="C229" s="261" t="s">
        <v>459</v>
      </c>
      <c r="D229" s="244" t="s">
        <v>263</v>
      </c>
      <c r="E229" s="245">
        <v>24</v>
      </c>
      <c r="F229" s="246"/>
      <c r="G229" s="247">
        <f>ROUND(E229*F229,2)</f>
        <v>0</v>
      </c>
      <c r="H229" s="246"/>
      <c r="I229" s="247">
        <f>ROUND(E229*H229,2)</f>
        <v>0</v>
      </c>
      <c r="J229" s="246"/>
      <c r="K229" s="247">
        <f>ROUND(E229*J229,2)</f>
        <v>0</v>
      </c>
      <c r="L229" s="247">
        <v>21</v>
      </c>
      <c r="M229" s="247">
        <f>G229*(1+L229/100)</f>
        <v>0</v>
      </c>
      <c r="N229" s="245">
        <v>0</v>
      </c>
      <c r="O229" s="245">
        <f>ROUND(E229*N229,2)</f>
        <v>0</v>
      </c>
      <c r="P229" s="245">
        <v>2.3E-3</v>
      </c>
      <c r="Q229" s="245">
        <f>ROUND(E229*P229,2)</f>
        <v>0.06</v>
      </c>
      <c r="R229" s="247" t="s">
        <v>460</v>
      </c>
      <c r="S229" s="247" t="s">
        <v>128</v>
      </c>
      <c r="T229" s="248" t="s">
        <v>129</v>
      </c>
      <c r="U229" s="222">
        <v>0.1</v>
      </c>
      <c r="V229" s="222">
        <f>ROUND(E229*U229,2)</f>
        <v>2.4</v>
      </c>
      <c r="W229" s="222"/>
      <c r="X229" s="222" t="s">
        <v>130</v>
      </c>
      <c r="Y229" s="222" t="s">
        <v>131</v>
      </c>
      <c r="Z229" s="212"/>
      <c r="AA229" s="212"/>
      <c r="AB229" s="212"/>
      <c r="AC229" s="212"/>
      <c r="AD229" s="212"/>
      <c r="AE229" s="212"/>
      <c r="AF229" s="212"/>
      <c r="AG229" s="212" t="s">
        <v>132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2" x14ac:dyDescent="0.2">
      <c r="A230" s="219"/>
      <c r="B230" s="220"/>
      <c r="C230" s="263" t="s">
        <v>135</v>
      </c>
      <c r="D230" s="223"/>
      <c r="E230" s="224"/>
      <c r="F230" s="222"/>
      <c r="G230" s="222"/>
      <c r="H230" s="222"/>
      <c r="I230" s="222"/>
      <c r="J230" s="222"/>
      <c r="K230" s="222"/>
      <c r="L230" s="222"/>
      <c r="M230" s="222"/>
      <c r="N230" s="221"/>
      <c r="O230" s="221"/>
      <c r="P230" s="221"/>
      <c r="Q230" s="221"/>
      <c r="R230" s="222"/>
      <c r="S230" s="222"/>
      <c r="T230" s="222"/>
      <c r="U230" s="222"/>
      <c r="V230" s="222"/>
      <c r="W230" s="222"/>
      <c r="X230" s="222"/>
      <c r="Y230" s="222"/>
      <c r="Z230" s="212"/>
      <c r="AA230" s="212"/>
      <c r="AB230" s="212"/>
      <c r="AC230" s="212"/>
      <c r="AD230" s="212"/>
      <c r="AE230" s="212"/>
      <c r="AF230" s="212"/>
      <c r="AG230" s="212" t="s">
        <v>136</v>
      </c>
      <c r="AH230" s="212">
        <v>0</v>
      </c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outlineLevel="3" x14ac:dyDescent="0.2">
      <c r="A231" s="219"/>
      <c r="B231" s="220"/>
      <c r="C231" s="263" t="s">
        <v>731</v>
      </c>
      <c r="D231" s="223"/>
      <c r="E231" s="224">
        <v>24</v>
      </c>
      <c r="F231" s="222"/>
      <c r="G231" s="222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136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ht="22.5" outlineLevel="1" x14ac:dyDescent="0.2">
      <c r="A232" s="242">
        <v>53</v>
      </c>
      <c r="B232" s="243" t="s">
        <v>462</v>
      </c>
      <c r="C232" s="261" t="s">
        <v>463</v>
      </c>
      <c r="D232" s="244" t="s">
        <v>263</v>
      </c>
      <c r="E232" s="245">
        <v>28</v>
      </c>
      <c r="F232" s="246"/>
      <c r="G232" s="247">
        <f>ROUND(E232*F232,2)</f>
        <v>0</v>
      </c>
      <c r="H232" s="246"/>
      <c r="I232" s="247">
        <f>ROUND(E232*H232,2)</f>
        <v>0</v>
      </c>
      <c r="J232" s="246"/>
      <c r="K232" s="247">
        <f>ROUND(E232*J232,2)</f>
        <v>0</v>
      </c>
      <c r="L232" s="247">
        <v>21</v>
      </c>
      <c r="M232" s="247">
        <f>G232*(1+L232/100)</f>
        <v>0</v>
      </c>
      <c r="N232" s="245">
        <v>0</v>
      </c>
      <c r="O232" s="245">
        <f>ROUND(E232*N232,2)</f>
        <v>0</v>
      </c>
      <c r="P232" s="245">
        <v>4.45E-3</v>
      </c>
      <c r="Q232" s="245">
        <f>ROUND(E232*P232,2)</f>
        <v>0.12</v>
      </c>
      <c r="R232" s="247" t="s">
        <v>460</v>
      </c>
      <c r="S232" s="247" t="s">
        <v>128</v>
      </c>
      <c r="T232" s="248" t="s">
        <v>129</v>
      </c>
      <c r="U232" s="222">
        <v>0.09</v>
      </c>
      <c r="V232" s="222">
        <f>ROUND(E232*U232,2)</f>
        <v>2.52</v>
      </c>
      <c r="W232" s="222"/>
      <c r="X232" s="222" t="s">
        <v>130</v>
      </c>
      <c r="Y232" s="222" t="s">
        <v>131</v>
      </c>
      <c r="Z232" s="212"/>
      <c r="AA232" s="212"/>
      <c r="AB232" s="212"/>
      <c r="AC232" s="212"/>
      <c r="AD232" s="212"/>
      <c r="AE232" s="212"/>
      <c r="AF232" s="212"/>
      <c r="AG232" s="212" t="s">
        <v>132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2" x14ac:dyDescent="0.2">
      <c r="A233" s="219"/>
      <c r="B233" s="220"/>
      <c r="C233" s="263" t="s">
        <v>135</v>
      </c>
      <c r="D233" s="223"/>
      <c r="E233" s="224"/>
      <c r="F233" s="222"/>
      <c r="G233" s="222"/>
      <c r="H233" s="222"/>
      <c r="I233" s="222"/>
      <c r="J233" s="222"/>
      <c r="K233" s="222"/>
      <c r="L233" s="222"/>
      <c r="M233" s="222"/>
      <c r="N233" s="221"/>
      <c r="O233" s="221"/>
      <c r="P233" s="221"/>
      <c r="Q233" s="221"/>
      <c r="R233" s="222"/>
      <c r="S233" s="222"/>
      <c r="T233" s="222"/>
      <c r="U233" s="222"/>
      <c r="V233" s="222"/>
      <c r="W233" s="222"/>
      <c r="X233" s="222"/>
      <c r="Y233" s="222"/>
      <c r="Z233" s="212"/>
      <c r="AA233" s="212"/>
      <c r="AB233" s="212"/>
      <c r="AC233" s="212"/>
      <c r="AD233" s="212"/>
      <c r="AE233" s="212"/>
      <c r="AF233" s="212"/>
      <c r="AG233" s="212" t="s">
        <v>136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3" x14ac:dyDescent="0.2">
      <c r="A234" s="219"/>
      <c r="B234" s="220"/>
      <c r="C234" s="263" t="s">
        <v>732</v>
      </c>
      <c r="D234" s="223"/>
      <c r="E234" s="224">
        <v>23</v>
      </c>
      <c r="F234" s="222"/>
      <c r="G234" s="222"/>
      <c r="H234" s="222"/>
      <c r="I234" s="222"/>
      <c r="J234" s="222"/>
      <c r="K234" s="222"/>
      <c r="L234" s="222"/>
      <c r="M234" s="222"/>
      <c r="N234" s="221"/>
      <c r="O234" s="221"/>
      <c r="P234" s="221"/>
      <c r="Q234" s="221"/>
      <c r="R234" s="222"/>
      <c r="S234" s="222"/>
      <c r="T234" s="222"/>
      <c r="U234" s="222"/>
      <c r="V234" s="222"/>
      <c r="W234" s="222"/>
      <c r="X234" s="222"/>
      <c r="Y234" s="222"/>
      <c r="Z234" s="212"/>
      <c r="AA234" s="212"/>
      <c r="AB234" s="212"/>
      <c r="AC234" s="212"/>
      <c r="AD234" s="212"/>
      <c r="AE234" s="212"/>
      <c r="AF234" s="212"/>
      <c r="AG234" s="212" t="s">
        <v>136</v>
      </c>
      <c r="AH234" s="212">
        <v>0</v>
      </c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3" x14ac:dyDescent="0.2">
      <c r="A235" s="219"/>
      <c r="B235" s="220"/>
      <c r="C235" s="263" t="s">
        <v>733</v>
      </c>
      <c r="D235" s="223"/>
      <c r="E235" s="224">
        <v>5</v>
      </c>
      <c r="F235" s="222"/>
      <c r="G235" s="222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136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1" x14ac:dyDescent="0.2">
      <c r="A236" s="242">
        <v>54</v>
      </c>
      <c r="B236" s="243" t="s">
        <v>466</v>
      </c>
      <c r="C236" s="261" t="s">
        <v>467</v>
      </c>
      <c r="D236" s="244" t="s">
        <v>263</v>
      </c>
      <c r="E236" s="245">
        <v>7.9</v>
      </c>
      <c r="F236" s="246"/>
      <c r="G236" s="247">
        <f>ROUND(E236*F236,2)</f>
        <v>0</v>
      </c>
      <c r="H236" s="246"/>
      <c r="I236" s="247">
        <f>ROUND(E236*H236,2)</f>
        <v>0</v>
      </c>
      <c r="J236" s="246"/>
      <c r="K236" s="247">
        <f>ROUND(E236*J236,2)</f>
        <v>0</v>
      </c>
      <c r="L236" s="247">
        <v>21</v>
      </c>
      <c r="M236" s="247">
        <f>G236*(1+L236/100)</f>
        <v>0</v>
      </c>
      <c r="N236" s="245">
        <v>0</v>
      </c>
      <c r="O236" s="245">
        <f>ROUND(E236*N236,2)</f>
        <v>0</v>
      </c>
      <c r="P236" s="245">
        <v>2.2599999999999999E-3</v>
      </c>
      <c r="Q236" s="245">
        <f>ROUND(E236*P236,2)</f>
        <v>0.02</v>
      </c>
      <c r="R236" s="247" t="s">
        <v>460</v>
      </c>
      <c r="S236" s="247" t="s">
        <v>128</v>
      </c>
      <c r="T236" s="248" t="s">
        <v>129</v>
      </c>
      <c r="U236" s="222">
        <v>0.06</v>
      </c>
      <c r="V236" s="222">
        <f>ROUND(E236*U236,2)</f>
        <v>0.47</v>
      </c>
      <c r="W236" s="222"/>
      <c r="X236" s="222" t="s">
        <v>130</v>
      </c>
      <c r="Y236" s="222" t="s">
        <v>131</v>
      </c>
      <c r="Z236" s="212"/>
      <c r="AA236" s="212"/>
      <c r="AB236" s="212"/>
      <c r="AC236" s="212"/>
      <c r="AD236" s="212"/>
      <c r="AE236" s="212"/>
      <c r="AF236" s="212"/>
      <c r="AG236" s="212" t="s">
        <v>132</v>
      </c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2" x14ac:dyDescent="0.2">
      <c r="A237" s="219"/>
      <c r="B237" s="220"/>
      <c r="C237" s="263" t="s">
        <v>135</v>
      </c>
      <c r="D237" s="223"/>
      <c r="E237" s="224"/>
      <c r="F237" s="222"/>
      <c r="G237" s="222"/>
      <c r="H237" s="222"/>
      <c r="I237" s="222"/>
      <c r="J237" s="222"/>
      <c r="K237" s="222"/>
      <c r="L237" s="222"/>
      <c r="M237" s="222"/>
      <c r="N237" s="221"/>
      <c r="O237" s="221"/>
      <c r="P237" s="221"/>
      <c r="Q237" s="221"/>
      <c r="R237" s="222"/>
      <c r="S237" s="222"/>
      <c r="T237" s="222"/>
      <c r="U237" s="222"/>
      <c r="V237" s="222"/>
      <c r="W237" s="222"/>
      <c r="X237" s="222"/>
      <c r="Y237" s="222"/>
      <c r="Z237" s="212"/>
      <c r="AA237" s="212"/>
      <c r="AB237" s="212"/>
      <c r="AC237" s="212"/>
      <c r="AD237" s="212"/>
      <c r="AE237" s="212"/>
      <c r="AF237" s="212"/>
      <c r="AG237" s="212" t="s">
        <v>136</v>
      </c>
      <c r="AH237" s="212">
        <v>0</v>
      </c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3" x14ac:dyDescent="0.2">
      <c r="A238" s="219"/>
      <c r="B238" s="220"/>
      <c r="C238" s="263" t="s">
        <v>734</v>
      </c>
      <c r="D238" s="223"/>
      <c r="E238" s="224">
        <v>7.9</v>
      </c>
      <c r="F238" s="222"/>
      <c r="G238" s="222"/>
      <c r="H238" s="222"/>
      <c r="I238" s="222"/>
      <c r="J238" s="222"/>
      <c r="K238" s="222"/>
      <c r="L238" s="222"/>
      <c r="M238" s="222"/>
      <c r="N238" s="221"/>
      <c r="O238" s="221"/>
      <c r="P238" s="221"/>
      <c r="Q238" s="221"/>
      <c r="R238" s="222"/>
      <c r="S238" s="222"/>
      <c r="T238" s="222"/>
      <c r="U238" s="222"/>
      <c r="V238" s="222"/>
      <c r="W238" s="222"/>
      <c r="X238" s="222"/>
      <c r="Y238" s="222"/>
      <c r="Z238" s="212"/>
      <c r="AA238" s="212"/>
      <c r="AB238" s="212"/>
      <c r="AC238" s="212"/>
      <c r="AD238" s="212"/>
      <c r="AE238" s="212"/>
      <c r="AF238" s="212"/>
      <c r="AG238" s="212" t="s">
        <v>136</v>
      </c>
      <c r="AH238" s="212">
        <v>0</v>
      </c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1" x14ac:dyDescent="0.2">
      <c r="A239" s="242">
        <v>55</v>
      </c>
      <c r="B239" s="243" t="s">
        <v>469</v>
      </c>
      <c r="C239" s="261" t="s">
        <v>470</v>
      </c>
      <c r="D239" s="244" t="s">
        <v>263</v>
      </c>
      <c r="E239" s="245">
        <v>10.1</v>
      </c>
      <c r="F239" s="246"/>
      <c r="G239" s="247">
        <f>ROUND(E239*F239,2)</f>
        <v>0</v>
      </c>
      <c r="H239" s="246"/>
      <c r="I239" s="247">
        <f>ROUND(E239*H239,2)</f>
        <v>0</v>
      </c>
      <c r="J239" s="246"/>
      <c r="K239" s="247">
        <f>ROUND(E239*J239,2)</f>
        <v>0</v>
      </c>
      <c r="L239" s="247">
        <v>21</v>
      </c>
      <c r="M239" s="247">
        <f>G239*(1+L239/100)</f>
        <v>0</v>
      </c>
      <c r="N239" s="245">
        <v>0</v>
      </c>
      <c r="O239" s="245">
        <f>ROUND(E239*N239,2)</f>
        <v>0</v>
      </c>
      <c r="P239" s="245">
        <v>1.3500000000000001E-3</v>
      </c>
      <c r="Q239" s="245">
        <f>ROUND(E239*P239,2)</f>
        <v>0.01</v>
      </c>
      <c r="R239" s="247" t="s">
        <v>460</v>
      </c>
      <c r="S239" s="247" t="s">
        <v>128</v>
      </c>
      <c r="T239" s="248" t="s">
        <v>129</v>
      </c>
      <c r="U239" s="222">
        <v>0.09</v>
      </c>
      <c r="V239" s="222">
        <f>ROUND(E239*U239,2)</f>
        <v>0.91</v>
      </c>
      <c r="W239" s="222"/>
      <c r="X239" s="222" t="s">
        <v>130</v>
      </c>
      <c r="Y239" s="222" t="s">
        <v>131</v>
      </c>
      <c r="Z239" s="212"/>
      <c r="AA239" s="212"/>
      <c r="AB239" s="212"/>
      <c r="AC239" s="212"/>
      <c r="AD239" s="212"/>
      <c r="AE239" s="212"/>
      <c r="AF239" s="212"/>
      <c r="AG239" s="212" t="s">
        <v>132</v>
      </c>
      <c r="AH239" s="212"/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2" x14ac:dyDescent="0.2">
      <c r="A240" s="219"/>
      <c r="B240" s="220"/>
      <c r="C240" s="263" t="s">
        <v>135</v>
      </c>
      <c r="D240" s="223"/>
      <c r="E240" s="224"/>
      <c r="F240" s="222"/>
      <c r="G240" s="222"/>
      <c r="H240" s="222"/>
      <c r="I240" s="222"/>
      <c r="J240" s="222"/>
      <c r="K240" s="222"/>
      <c r="L240" s="222"/>
      <c r="M240" s="222"/>
      <c r="N240" s="221"/>
      <c r="O240" s="221"/>
      <c r="P240" s="221"/>
      <c r="Q240" s="221"/>
      <c r="R240" s="222"/>
      <c r="S240" s="222"/>
      <c r="T240" s="222"/>
      <c r="U240" s="222"/>
      <c r="V240" s="222"/>
      <c r="W240" s="222"/>
      <c r="X240" s="222"/>
      <c r="Y240" s="222"/>
      <c r="Z240" s="212"/>
      <c r="AA240" s="212"/>
      <c r="AB240" s="212"/>
      <c r="AC240" s="212"/>
      <c r="AD240" s="212"/>
      <c r="AE240" s="212"/>
      <c r="AF240" s="212"/>
      <c r="AG240" s="212" t="s">
        <v>136</v>
      </c>
      <c r="AH240" s="212">
        <v>0</v>
      </c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3" x14ac:dyDescent="0.2">
      <c r="A241" s="219"/>
      <c r="B241" s="220"/>
      <c r="C241" s="263" t="s">
        <v>680</v>
      </c>
      <c r="D241" s="223"/>
      <c r="E241" s="224">
        <v>3.7</v>
      </c>
      <c r="F241" s="222"/>
      <c r="G241" s="222"/>
      <c r="H241" s="222"/>
      <c r="I241" s="222"/>
      <c r="J241" s="222"/>
      <c r="K241" s="222"/>
      <c r="L241" s="222"/>
      <c r="M241" s="222"/>
      <c r="N241" s="221"/>
      <c r="O241" s="221"/>
      <c r="P241" s="221"/>
      <c r="Q241" s="221"/>
      <c r="R241" s="222"/>
      <c r="S241" s="222"/>
      <c r="T241" s="222"/>
      <c r="U241" s="222"/>
      <c r="V241" s="222"/>
      <c r="W241" s="222"/>
      <c r="X241" s="222"/>
      <c r="Y241" s="222"/>
      <c r="Z241" s="212"/>
      <c r="AA241" s="212"/>
      <c r="AB241" s="212"/>
      <c r="AC241" s="212"/>
      <c r="AD241" s="212"/>
      <c r="AE241" s="212"/>
      <c r="AF241" s="212"/>
      <c r="AG241" s="212" t="s">
        <v>136</v>
      </c>
      <c r="AH241" s="212">
        <v>0</v>
      </c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3" x14ac:dyDescent="0.2">
      <c r="A242" s="219"/>
      <c r="B242" s="220"/>
      <c r="C242" s="263" t="s">
        <v>735</v>
      </c>
      <c r="D242" s="223"/>
      <c r="E242" s="224">
        <v>4.2</v>
      </c>
      <c r="F242" s="222"/>
      <c r="G242" s="222"/>
      <c r="H242" s="222"/>
      <c r="I242" s="222"/>
      <c r="J242" s="222"/>
      <c r="K242" s="222"/>
      <c r="L242" s="222"/>
      <c r="M242" s="222"/>
      <c r="N242" s="221"/>
      <c r="O242" s="221"/>
      <c r="P242" s="221"/>
      <c r="Q242" s="221"/>
      <c r="R242" s="222"/>
      <c r="S242" s="222"/>
      <c r="T242" s="222"/>
      <c r="U242" s="222"/>
      <c r="V242" s="222"/>
      <c r="W242" s="222"/>
      <c r="X242" s="222"/>
      <c r="Y242" s="222"/>
      <c r="Z242" s="212"/>
      <c r="AA242" s="212"/>
      <c r="AB242" s="212"/>
      <c r="AC242" s="212"/>
      <c r="AD242" s="212"/>
      <c r="AE242" s="212"/>
      <c r="AF242" s="212"/>
      <c r="AG242" s="212" t="s">
        <v>136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3" x14ac:dyDescent="0.2">
      <c r="A243" s="219"/>
      <c r="B243" s="220"/>
      <c r="C243" s="263" t="s">
        <v>682</v>
      </c>
      <c r="D243" s="223"/>
      <c r="E243" s="224">
        <v>2.2000000000000002</v>
      </c>
      <c r="F243" s="222"/>
      <c r="G243" s="222"/>
      <c r="H243" s="222"/>
      <c r="I243" s="222"/>
      <c r="J243" s="222"/>
      <c r="K243" s="222"/>
      <c r="L243" s="222"/>
      <c r="M243" s="222"/>
      <c r="N243" s="221"/>
      <c r="O243" s="221"/>
      <c r="P243" s="221"/>
      <c r="Q243" s="221"/>
      <c r="R243" s="222"/>
      <c r="S243" s="222"/>
      <c r="T243" s="222"/>
      <c r="U243" s="222"/>
      <c r="V243" s="222"/>
      <c r="W243" s="222"/>
      <c r="X243" s="222"/>
      <c r="Y243" s="222"/>
      <c r="Z243" s="212"/>
      <c r="AA243" s="212"/>
      <c r="AB243" s="212"/>
      <c r="AC243" s="212"/>
      <c r="AD243" s="212"/>
      <c r="AE243" s="212"/>
      <c r="AF243" s="212"/>
      <c r="AG243" s="212" t="s">
        <v>136</v>
      </c>
      <c r="AH243" s="212">
        <v>0</v>
      </c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x14ac:dyDescent="0.2">
      <c r="A244" s="235" t="s">
        <v>122</v>
      </c>
      <c r="B244" s="236" t="s">
        <v>84</v>
      </c>
      <c r="C244" s="260" t="s">
        <v>85</v>
      </c>
      <c r="D244" s="237"/>
      <c r="E244" s="238"/>
      <c r="F244" s="239"/>
      <c r="G244" s="239">
        <f>SUMIF(AG245:AG254,"&lt;&gt;NOR",G245:G254)</f>
        <v>0</v>
      </c>
      <c r="H244" s="239"/>
      <c r="I244" s="239">
        <f>SUM(I245:I254)</f>
        <v>0</v>
      </c>
      <c r="J244" s="239"/>
      <c r="K244" s="239">
        <f>SUM(K245:K254)</f>
        <v>0</v>
      </c>
      <c r="L244" s="239"/>
      <c r="M244" s="239">
        <f>SUM(M245:M254)</f>
        <v>0</v>
      </c>
      <c r="N244" s="238"/>
      <c r="O244" s="238">
        <f>SUM(O245:O254)</f>
        <v>0</v>
      </c>
      <c r="P244" s="238"/>
      <c r="Q244" s="238">
        <f>SUM(Q245:Q254)</f>
        <v>5.9899999999999993</v>
      </c>
      <c r="R244" s="239"/>
      <c r="S244" s="239"/>
      <c r="T244" s="240"/>
      <c r="U244" s="234"/>
      <c r="V244" s="234">
        <f>SUM(V245:V254)</f>
        <v>26.21</v>
      </c>
      <c r="W244" s="234"/>
      <c r="X244" s="234"/>
      <c r="Y244" s="234"/>
      <c r="AG244" t="s">
        <v>123</v>
      </c>
    </row>
    <row r="245" spans="1:60" outlineLevel="1" x14ac:dyDescent="0.2">
      <c r="A245" s="242">
        <v>56</v>
      </c>
      <c r="B245" s="243" t="s">
        <v>475</v>
      </c>
      <c r="C245" s="261" t="s">
        <v>476</v>
      </c>
      <c r="D245" s="244" t="s">
        <v>186</v>
      </c>
      <c r="E245" s="245">
        <v>147.28</v>
      </c>
      <c r="F245" s="246"/>
      <c r="G245" s="247">
        <f>ROUND(E245*F245,2)</f>
        <v>0</v>
      </c>
      <c r="H245" s="246"/>
      <c r="I245" s="247">
        <f>ROUND(E245*H245,2)</f>
        <v>0</v>
      </c>
      <c r="J245" s="246"/>
      <c r="K245" s="247">
        <f>ROUND(E245*J245,2)</f>
        <v>0</v>
      </c>
      <c r="L245" s="247">
        <v>21</v>
      </c>
      <c r="M245" s="247">
        <f>G245*(1+L245/100)</f>
        <v>0</v>
      </c>
      <c r="N245" s="245">
        <v>0</v>
      </c>
      <c r="O245" s="245">
        <f>ROUND(E245*N245,2)</f>
        <v>0</v>
      </c>
      <c r="P245" s="245">
        <v>0.04</v>
      </c>
      <c r="Q245" s="245">
        <f>ROUND(E245*P245,2)</f>
        <v>5.89</v>
      </c>
      <c r="R245" s="247"/>
      <c r="S245" s="247" t="s">
        <v>152</v>
      </c>
      <c r="T245" s="248" t="s">
        <v>153</v>
      </c>
      <c r="U245" s="222">
        <v>0.17</v>
      </c>
      <c r="V245" s="222">
        <f>ROUND(E245*U245,2)</f>
        <v>25.04</v>
      </c>
      <c r="W245" s="222"/>
      <c r="X245" s="222" t="s">
        <v>130</v>
      </c>
      <c r="Y245" s="222" t="s">
        <v>131</v>
      </c>
      <c r="Z245" s="212"/>
      <c r="AA245" s="212"/>
      <c r="AB245" s="212"/>
      <c r="AC245" s="212"/>
      <c r="AD245" s="212"/>
      <c r="AE245" s="212"/>
      <c r="AF245" s="212"/>
      <c r="AG245" s="212" t="s">
        <v>132</v>
      </c>
      <c r="AH245" s="212"/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2" x14ac:dyDescent="0.2">
      <c r="A246" s="219"/>
      <c r="B246" s="220"/>
      <c r="C246" s="264" t="s">
        <v>477</v>
      </c>
      <c r="D246" s="251"/>
      <c r="E246" s="251"/>
      <c r="F246" s="251"/>
      <c r="G246" s="251"/>
      <c r="H246" s="222"/>
      <c r="I246" s="222"/>
      <c r="J246" s="222"/>
      <c r="K246" s="222"/>
      <c r="L246" s="222"/>
      <c r="M246" s="222"/>
      <c r="N246" s="221"/>
      <c r="O246" s="221"/>
      <c r="P246" s="221"/>
      <c r="Q246" s="221"/>
      <c r="R246" s="222"/>
      <c r="S246" s="222"/>
      <c r="T246" s="222"/>
      <c r="U246" s="222"/>
      <c r="V246" s="222"/>
      <c r="W246" s="222"/>
      <c r="X246" s="222"/>
      <c r="Y246" s="222"/>
      <c r="Z246" s="212"/>
      <c r="AA246" s="212"/>
      <c r="AB246" s="212"/>
      <c r="AC246" s="212"/>
      <c r="AD246" s="212"/>
      <c r="AE246" s="212"/>
      <c r="AF246" s="212"/>
      <c r="AG246" s="212" t="s">
        <v>155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2" x14ac:dyDescent="0.2">
      <c r="A247" s="219"/>
      <c r="B247" s="220"/>
      <c r="C247" s="263" t="s">
        <v>135</v>
      </c>
      <c r="D247" s="223"/>
      <c r="E247" s="224"/>
      <c r="F247" s="222"/>
      <c r="G247" s="222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136</v>
      </c>
      <c r="AH247" s="212">
        <v>0</v>
      </c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3" x14ac:dyDescent="0.2">
      <c r="A248" s="219"/>
      <c r="B248" s="220"/>
      <c r="C248" s="263" t="s">
        <v>736</v>
      </c>
      <c r="D248" s="223"/>
      <c r="E248" s="224">
        <v>111.36</v>
      </c>
      <c r="F248" s="222"/>
      <c r="G248" s="222"/>
      <c r="H248" s="222"/>
      <c r="I248" s="222"/>
      <c r="J248" s="222"/>
      <c r="K248" s="222"/>
      <c r="L248" s="222"/>
      <c r="M248" s="222"/>
      <c r="N248" s="221"/>
      <c r="O248" s="221"/>
      <c r="P248" s="221"/>
      <c r="Q248" s="221"/>
      <c r="R248" s="222"/>
      <c r="S248" s="222"/>
      <c r="T248" s="222"/>
      <c r="U248" s="222"/>
      <c r="V248" s="222"/>
      <c r="W248" s="222"/>
      <c r="X248" s="222"/>
      <c r="Y248" s="222"/>
      <c r="Z248" s="212"/>
      <c r="AA248" s="212"/>
      <c r="AB248" s="212"/>
      <c r="AC248" s="212"/>
      <c r="AD248" s="212"/>
      <c r="AE248" s="212"/>
      <c r="AF248" s="212"/>
      <c r="AG248" s="212" t="s">
        <v>136</v>
      </c>
      <c r="AH248" s="212">
        <v>0</v>
      </c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3" x14ac:dyDescent="0.2">
      <c r="A249" s="219"/>
      <c r="B249" s="220"/>
      <c r="C249" s="263" t="s">
        <v>737</v>
      </c>
      <c r="D249" s="223"/>
      <c r="E249" s="224">
        <v>31.92</v>
      </c>
      <c r="F249" s="222"/>
      <c r="G249" s="222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136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63" t="s">
        <v>738</v>
      </c>
      <c r="D250" s="223"/>
      <c r="E250" s="224">
        <v>4</v>
      </c>
      <c r="F250" s="222"/>
      <c r="G250" s="222"/>
      <c r="H250" s="222"/>
      <c r="I250" s="222"/>
      <c r="J250" s="222"/>
      <c r="K250" s="222"/>
      <c r="L250" s="222"/>
      <c r="M250" s="222"/>
      <c r="N250" s="221"/>
      <c r="O250" s="221"/>
      <c r="P250" s="221"/>
      <c r="Q250" s="221"/>
      <c r="R250" s="222"/>
      <c r="S250" s="222"/>
      <c r="T250" s="222"/>
      <c r="U250" s="222"/>
      <c r="V250" s="222"/>
      <c r="W250" s="222"/>
      <c r="X250" s="222"/>
      <c r="Y250" s="222"/>
      <c r="Z250" s="212"/>
      <c r="AA250" s="212"/>
      <c r="AB250" s="212"/>
      <c r="AC250" s="212"/>
      <c r="AD250" s="212"/>
      <c r="AE250" s="212"/>
      <c r="AF250" s="212"/>
      <c r="AG250" s="212" t="s">
        <v>136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1" x14ac:dyDescent="0.2">
      <c r="A251" s="242">
        <v>57</v>
      </c>
      <c r="B251" s="243" t="s">
        <v>484</v>
      </c>
      <c r="C251" s="261" t="s">
        <v>485</v>
      </c>
      <c r="D251" s="244" t="s">
        <v>263</v>
      </c>
      <c r="E251" s="245">
        <v>16.7</v>
      </c>
      <c r="F251" s="246"/>
      <c r="G251" s="247">
        <f>ROUND(E251*F251,2)</f>
        <v>0</v>
      </c>
      <c r="H251" s="246"/>
      <c r="I251" s="247">
        <f>ROUND(E251*H251,2)</f>
        <v>0</v>
      </c>
      <c r="J251" s="246"/>
      <c r="K251" s="247">
        <f>ROUND(E251*J251,2)</f>
        <v>0</v>
      </c>
      <c r="L251" s="247">
        <v>21</v>
      </c>
      <c r="M251" s="247">
        <f>G251*(1+L251/100)</f>
        <v>0</v>
      </c>
      <c r="N251" s="245">
        <v>0</v>
      </c>
      <c r="O251" s="245">
        <f>ROUND(E251*N251,2)</f>
        <v>0</v>
      </c>
      <c r="P251" s="245">
        <v>6.0000000000000001E-3</v>
      </c>
      <c r="Q251" s="245">
        <f>ROUND(E251*P251,2)</f>
        <v>0.1</v>
      </c>
      <c r="R251" s="247"/>
      <c r="S251" s="247" t="s">
        <v>152</v>
      </c>
      <c r="T251" s="248" t="s">
        <v>153</v>
      </c>
      <c r="U251" s="222">
        <v>7.0000000000000007E-2</v>
      </c>
      <c r="V251" s="222">
        <f>ROUND(E251*U251,2)</f>
        <v>1.17</v>
      </c>
      <c r="W251" s="222"/>
      <c r="X251" s="222" t="s">
        <v>130</v>
      </c>
      <c r="Y251" s="222" t="s">
        <v>131</v>
      </c>
      <c r="Z251" s="212"/>
      <c r="AA251" s="212"/>
      <c r="AB251" s="212"/>
      <c r="AC251" s="212"/>
      <c r="AD251" s="212"/>
      <c r="AE251" s="212"/>
      <c r="AF251" s="212"/>
      <c r="AG251" s="212" t="s">
        <v>132</v>
      </c>
      <c r="AH251" s="212"/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2" x14ac:dyDescent="0.2">
      <c r="A252" s="219"/>
      <c r="B252" s="220"/>
      <c r="C252" s="264" t="s">
        <v>477</v>
      </c>
      <c r="D252" s="251"/>
      <c r="E252" s="251"/>
      <c r="F252" s="251"/>
      <c r="G252" s="251"/>
      <c r="H252" s="222"/>
      <c r="I252" s="222"/>
      <c r="J252" s="222"/>
      <c r="K252" s="222"/>
      <c r="L252" s="222"/>
      <c r="M252" s="222"/>
      <c r="N252" s="221"/>
      <c r="O252" s="221"/>
      <c r="P252" s="221"/>
      <c r="Q252" s="221"/>
      <c r="R252" s="222"/>
      <c r="S252" s="222"/>
      <c r="T252" s="222"/>
      <c r="U252" s="222"/>
      <c r="V252" s="222"/>
      <c r="W252" s="222"/>
      <c r="X252" s="222"/>
      <c r="Y252" s="222"/>
      <c r="Z252" s="212"/>
      <c r="AA252" s="212"/>
      <c r="AB252" s="212"/>
      <c r="AC252" s="212"/>
      <c r="AD252" s="212"/>
      <c r="AE252" s="212"/>
      <c r="AF252" s="212"/>
      <c r="AG252" s="212" t="s">
        <v>155</v>
      </c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2" x14ac:dyDescent="0.2">
      <c r="A253" s="219"/>
      <c r="B253" s="220"/>
      <c r="C253" s="263" t="s">
        <v>135</v>
      </c>
      <c r="D253" s="223"/>
      <c r="E253" s="224"/>
      <c r="F253" s="222"/>
      <c r="G253" s="222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136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19"/>
      <c r="B254" s="220"/>
      <c r="C254" s="263" t="s">
        <v>739</v>
      </c>
      <c r="D254" s="223"/>
      <c r="E254" s="224">
        <v>16.7</v>
      </c>
      <c r="F254" s="222"/>
      <c r="G254" s="222"/>
      <c r="H254" s="222"/>
      <c r="I254" s="222"/>
      <c r="J254" s="222"/>
      <c r="K254" s="222"/>
      <c r="L254" s="222"/>
      <c r="M254" s="222"/>
      <c r="N254" s="221"/>
      <c r="O254" s="221"/>
      <c r="P254" s="221"/>
      <c r="Q254" s="221"/>
      <c r="R254" s="222"/>
      <c r="S254" s="222"/>
      <c r="T254" s="222"/>
      <c r="U254" s="222"/>
      <c r="V254" s="222"/>
      <c r="W254" s="222"/>
      <c r="X254" s="222"/>
      <c r="Y254" s="222"/>
      <c r="Z254" s="212"/>
      <c r="AA254" s="212"/>
      <c r="AB254" s="212"/>
      <c r="AC254" s="212"/>
      <c r="AD254" s="212"/>
      <c r="AE254" s="212"/>
      <c r="AF254" s="212"/>
      <c r="AG254" s="212" t="s">
        <v>136</v>
      </c>
      <c r="AH254" s="212">
        <v>0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x14ac:dyDescent="0.2">
      <c r="A255" s="235" t="s">
        <v>122</v>
      </c>
      <c r="B255" s="236" t="s">
        <v>88</v>
      </c>
      <c r="C255" s="260" t="s">
        <v>89</v>
      </c>
      <c r="D255" s="237"/>
      <c r="E255" s="238"/>
      <c r="F255" s="239"/>
      <c r="G255" s="239">
        <f>SUMIF(AG256:AG265,"&lt;&gt;NOR",G256:G265)</f>
        <v>0</v>
      </c>
      <c r="H255" s="239"/>
      <c r="I255" s="239">
        <f>SUM(I256:I265)</f>
        <v>0</v>
      </c>
      <c r="J255" s="239"/>
      <c r="K255" s="239">
        <f>SUM(K256:K265)</f>
        <v>0</v>
      </c>
      <c r="L255" s="239"/>
      <c r="M255" s="239">
        <f>SUM(M256:M265)</f>
        <v>0</v>
      </c>
      <c r="N255" s="238"/>
      <c r="O255" s="238">
        <f>SUM(O256:O265)</f>
        <v>0</v>
      </c>
      <c r="P255" s="238"/>
      <c r="Q255" s="238">
        <f>SUM(Q256:Q265)</f>
        <v>0.79</v>
      </c>
      <c r="R255" s="239"/>
      <c r="S255" s="239"/>
      <c r="T255" s="240"/>
      <c r="U255" s="234"/>
      <c r="V255" s="234">
        <f>SUM(V256:V265)</f>
        <v>19.98</v>
      </c>
      <c r="W255" s="234"/>
      <c r="X255" s="234"/>
      <c r="Y255" s="234"/>
      <c r="AG255" t="s">
        <v>123</v>
      </c>
    </row>
    <row r="256" spans="1:60" ht="22.5" outlineLevel="1" x14ac:dyDescent="0.2">
      <c r="A256" s="242">
        <v>58</v>
      </c>
      <c r="B256" s="243" t="s">
        <v>497</v>
      </c>
      <c r="C256" s="261" t="s">
        <v>498</v>
      </c>
      <c r="D256" s="244" t="s">
        <v>186</v>
      </c>
      <c r="E256" s="245">
        <v>34.5</v>
      </c>
      <c r="F256" s="246"/>
      <c r="G256" s="247">
        <f>ROUND(E256*F256,2)</f>
        <v>0</v>
      </c>
      <c r="H256" s="246"/>
      <c r="I256" s="247">
        <f>ROUND(E256*H256,2)</f>
        <v>0</v>
      </c>
      <c r="J256" s="246"/>
      <c r="K256" s="247">
        <f>ROUND(E256*J256,2)</f>
        <v>0</v>
      </c>
      <c r="L256" s="247">
        <v>21</v>
      </c>
      <c r="M256" s="247">
        <f>G256*(1+L256/100)</f>
        <v>0</v>
      </c>
      <c r="N256" s="245">
        <v>0</v>
      </c>
      <c r="O256" s="245">
        <f>ROUND(E256*N256,2)</f>
        <v>0</v>
      </c>
      <c r="P256" s="245">
        <v>3.5000000000000001E-3</v>
      </c>
      <c r="Q256" s="245">
        <f>ROUND(E256*P256,2)</f>
        <v>0.12</v>
      </c>
      <c r="R256" s="247" t="s">
        <v>494</v>
      </c>
      <c r="S256" s="247" t="s">
        <v>128</v>
      </c>
      <c r="T256" s="248" t="s">
        <v>129</v>
      </c>
      <c r="U256" s="222">
        <v>0.27</v>
      </c>
      <c r="V256" s="222">
        <f>ROUND(E256*U256,2)</f>
        <v>9.32</v>
      </c>
      <c r="W256" s="222"/>
      <c r="X256" s="222" t="s">
        <v>130</v>
      </c>
      <c r="Y256" s="222" t="s">
        <v>131</v>
      </c>
      <c r="Z256" s="212"/>
      <c r="AA256" s="212"/>
      <c r="AB256" s="212"/>
      <c r="AC256" s="212"/>
      <c r="AD256" s="212"/>
      <c r="AE256" s="212"/>
      <c r="AF256" s="212"/>
      <c r="AG256" s="212" t="s">
        <v>132</v>
      </c>
      <c r="AH256" s="212"/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2" x14ac:dyDescent="0.2">
      <c r="A257" s="219"/>
      <c r="B257" s="220"/>
      <c r="C257" s="263" t="s">
        <v>135</v>
      </c>
      <c r="D257" s="223"/>
      <c r="E257" s="224"/>
      <c r="F257" s="222"/>
      <c r="G257" s="222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136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3" x14ac:dyDescent="0.2">
      <c r="A258" s="219"/>
      <c r="B258" s="220"/>
      <c r="C258" s="263" t="s">
        <v>740</v>
      </c>
      <c r="D258" s="223"/>
      <c r="E258" s="224">
        <v>20</v>
      </c>
      <c r="F258" s="222"/>
      <c r="G258" s="222"/>
      <c r="H258" s="222"/>
      <c r="I258" s="222"/>
      <c r="J258" s="222"/>
      <c r="K258" s="222"/>
      <c r="L258" s="222"/>
      <c r="M258" s="222"/>
      <c r="N258" s="221"/>
      <c r="O258" s="221"/>
      <c r="P258" s="221"/>
      <c r="Q258" s="221"/>
      <c r="R258" s="222"/>
      <c r="S258" s="222"/>
      <c r="T258" s="222"/>
      <c r="U258" s="222"/>
      <c r="V258" s="222"/>
      <c r="W258" s="222"/>
      <c r="X258" s="222"/>
      <c r="Y258" s="222"/>
      <c r="Z258" s="212"/>
      <c r="AA258" s="212"/>
      <c r="AB258" s="212"/>
      <c r="AC258" s="212"/>
      <c r="AD258" s="212"/>
      <c r="AE258" s="212"/>
      <c r="AF258" s="212"/>
      <c r="AG258" s="212" t="s">
        <v>136</v>
      </c>
      <c r="AH258" s="212">
        <v>0</v>
      </c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19"/>
      <c r="B259" s="220"/>
      <c r="C259" s="263" t="s">
        <v>741</v>
      </c>
      <c r="D259" s="223"/>
      <c r="E259" s="224">
        <v>14.5</v>
      </c>
      <c r="F259" s="222"/>
      <c r="G259" s="222"/>
      <c r="H259" s="222"/>
      <c r="I259" s="222"/>
      <c r="J259" s="222"/>
      <c r="K259" s="222"/>
      <c r="L259" s="222"/>
      <c r="M259" s="222"/>
      <c r="N259" s="221"/>
      <c r="O259" s="221"/>
      <c r="P259" s="221"/>
      <c r="Q259" s="221"/>
      <c r="R259" s="222"/>
      <c r="S259" s="222"/>
      <c r="T259" s="222"/>
      <c r="U259" s="222"/>
      <c r="V259" s="222"/>
      <c r="W259" s="222"/>
      <c r="X259" s="222"/>
      <c r="Y259" s="222"/>
      <c r="Z259" s="212"/>
      <c r="AA259" s="212"/>
      <c r="AB259" s="212"/>
      <c r="AC259" s="212"/>
      <c r="AD259" s="212"/>
      <c r="AE259" s="212"/>
      <c r="AF259" s="212"/>
      <c r="AG259" s="212" t="s">
        <v>136</v>
      </c>
      <c r="AH259" s="212">
        <v>0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ht="22.5" outlineLevel="1" x14ac:dyDescent="0.2">
      <c r="A260" s="242">
        <v>59</v>
      </c>
      <c r="B260" s="243" t="s">
        <v>502</v>
      </c>
      <c r="C260" s="261" t="s">
        <v>503</v>
      </c>
      <c r="D260" s="244" t="s">
        <v>186</v>
      </c>
      <c r="E260" s="245">
        <v>41</v>
      </c>
      <c r="F260" s="246"/>
      <c r="G260" s="247">
        <f>ROUND(E260*F260,2)</f>
        <v>0</v>
      </c>
      <c r="H260" s="246"/>
      <c r="I260" s="247">
        <f>ROUND(E260*H260,2)</f>
        <v>0</v>
      </c>
      <c r="J260" s="246"/>
      <c r="K260" s="247">
        <f>ROUND(E260*J260,2)</f>
        <v>0</v>
      </c>
      <c r="L260" s="247">
        <v>21</v>
      </c>
      <c r="M260" s="247">
        <f>G260*(1+L260/100)</f>
        <v>0</v>
      </c>
      <c r="N260" s="245">
        <v>0</v>
      </c>
      <c r="O260" s="245">
        <f>ROUND(E260*N260,2)</f>
        <v>0</v>
      </c>
      <c r="P260" s="245">
        <v>3.5000000000000001E-3</v>
      </c>
      <c r="Q260" s="245">
        <f>ROUND(E260*P260,2)</f>
        <v>0.14000000000000001</v>
      </c>
      <c r="R260" s="247" t="s">
        <v>494</v>
      </c>
      <c r="S260" s="247" t="s">
        <v>128</v>
      </c>
      <c r="T260" s="248" t="s">
        <v>129</v>
      </c>
      <c r="U260" s="222">
        <v>0.26</v>
      </c>
      <c r="V260" s="222">
        <f>ROUND(E260*U260,2)</f>
        <v>10.66</v>
      </c>
      <c r="W260" s="222"/>
      <c r="X260" s="222" t="s">
        <v>130</v>
      </c>
      <c r="Y260" s="222" t="s">
        <v>131</v>
      </c>
      <c r="Z260" s="212"/>
      <c r="AA260" s="212"/>
      <c r="AB260" s="212"/>
      <c r="AC260" s="212"/>
      <c r="AD260" s="212"/>
      <c r="AE260" s="212"/>
      <c r="AF260" s="212"/>
      <c r="AG260" s="212" t="s">
        <v>132</v>
      </c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2" x14ac:dyDescent="0.2">
      <c r="A261" s="219"/>
      <c r="B261" s="220"/>
      <c r="C261" s="263" t="s">
        <v>135</v>
      </c>
      <c r="D261" s="223"/>
      <c r="E261" s="224"/>
      <c r="F261" s="222"/>
      <c r="G261" s="222"/>
      <c r="H261" s="222"/>
      <c r="I261" s="222"/>
      <c r="J261" s="222"/>
      <c r="K261" s="222"/>
      <c r="L261" s="222"/>
      <c r="M261" s="222"/>
      <c r="N261" s="221"/>
      <c r="O261" s="221"/>
      <c r="P261" s="221"/>
      <c r="Q261" s="221"/>
      <c r="R261" s="222"/>
      <c r="S261" s="222"/>
      <c r="T261" s="222"/>
      <c r="U261" s="222"/>
      <c r="V261" s="222"/>
      <c r="W261" s="222"/>
      <c r="X261" s="222"/>
      <c r="Y261" s="222"/>
      <c r="Z261" s="212"/>
      <c r="AA261" s="212"/>
      <c r="AB261" s="212"/>
      <c r="AC261" s="212"/>
      <c r="AD261" s="212"/>
      <c r="AE261" s="212"/>
      <c r="AF261" s="212"/>
      <c r="AG261" s="212" t="s">
        <v>136</v>
      </c>
      <c r="AH261" s="212">
        <v>0</v>
      </c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3" x14ac:dyDescent="0.2">
      <c r="A262" s="219"/>
      <c r="B262" s="220"/>
      <c r="C262" s="263" t="s">
        <v>742</v>
      </c>
      <c r="D262" s="223"/>
      <c r="E262" s="224">
        <v>41</v>
      </c>
      <c r="F262" s="222"/>
      <c r="G262" s="222"/>
      <c r="H262" s="222"/>
      <c r="I262" s="222"/>
      <c r="J262" s="222"/>
      <c r="K262" s="222"/>
      <c r="L262" s="222"/>
      <c r="M262" s="222"/>
      <c r="N262" s="221"/>
      <c r="O262" s="221"/>
      <c r="P262" s="221"/>
      <c r="Q262" s="221"/>
      <c r="R262" s="222"/>
      <c r="S262" s="222"/>
      <c r="T262" s="222"/>
      <c r="U262" s="222"/>
      <c r="V262" s="222"/>
      <c r="W262" s="222"/>
      <c r="X262" s="222"/>
      <c r="Y262" s="222"/>
      <c r="Z262" s="212"/>
      <c r="AA262" s="212"/>
      <c r="AB262" s="212"/>
      <c r="AC262" s="212"/>
      <c r="AD262" s="212"/>
      <c r="AE262" s="212"/>
      <c r="AF262" s="212"/>
      <c r="AG262" s="212" t="s">
        <v>136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1" x14ac:dyDescent="0.2">
      <c r="A263" s="242">
        <v>60</v>
      </c>
      <c r="B263" s="243" t="s">
        <v>505</v>
      </c>
      <c r="C263" s="261" t="s">
        <v>506</v>
      </c>
      <c r="D263" s="244" t="s">
        <v>186</v>
      </c>
      <c r="E263" s="245">
        <v>151</v>
      </c>
      <c r="F263" s="246"/>
      <c r="G263" s="247">
        <f>ROUND(E263*F263,2)</f>
        <v>0</v>
      </c>
      <c r="H263" s="246"/>
      <c r="I263" s="247">
        <f>ROUND(E263*H263,2)</f>
        <v>0</v>
      </c>
      <c r="J263" s="246"/>
      <c r="K263" s="247">
        <f>ROUND(E263*J263,2)</f>
        <v>0</v>
      </c>
      <c r="L263" s="247">
        <v>21</v>
      </c>
      <c r="M263" s="247">
        <f>G263*(1+L263/100)</f>
        <v>0</v>
      </c>
      <c r="N263" s="245">
        <v>0</v>
      </c>
      <c r="O263" s="245">
        <f>ROUND(E263*N263,2)</f>
        <v>0</v>
      </c>
      <c r="P263" s="245">
        <v>3.5000000000000001E-3</v>
      </c>
      <c r="Q263" s="245">
        <f>ROUND(E263*P263,2)</f>
        <v>0.53</v>
      </c>
      <c r="R263" s="247"/>
      <c r="S263" s="247" t="s">
        <v>152</v>
      </c>
      <c r="T263" s="248" t="s">
        <v>153</v>
      </c>
      <c r="U263" s="222">
        <v>0</v>
      </c>
      <c r="V263" s="222">
        <f>ROUND(E263*U263,2)</f>
        <v>0</v>
      </c>
      <c r="W263" s="222"/>
      <c r="X263" s="222" t="s">
        <v>130</v>
      </c>
      <c r="Y263" s="222" t="s">
        <v>131</v>
      </c>
      <c r="Z263" s="212"/>
      <c r="AA263" s="212"/>
      <c r="AB263" s="212"/>
      <c r="AC263" s="212"/>
      <c r="AD263" s="212"/>
      <c r="AE263" s="212"/>
      <c r="AF263" s="212"/>
      <c r="AG263" s="212" t="s">
        <v>132</v>
      </c>
      <c r="AH263" s="212"/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2" x14ac:dyDescent="0.2">
      <c r="A264" s="219"/>
      <c r="B264" s="220"/>
      <c r="C264" s="263" t="s">
        <v>743</v>
      </c>
      <c r="D264" s="223"/>
      <c r="E264" s="224">
        <v>69</v>
      </c>
      <c r="F264" s="222"/>
      <c r="G264" s="222"/>
      <c r="H264" s="222"/>
      <c r="I264" s="222"/>
      <c r="J264" s="222"/>
      <c r="K264" s="222"/>
      <c r="L264" s="222"/>
      <c r="M264" s="222"/>
      <c r="N264" s="221"/>
      <c r="O264" s="221"/>
      <c r="P264" s="221"/>
      <c r="Q264" s="221"/>
      <c r="R264" s="222"/>
      <c r="S264" s="222"/>
      <c r="T264" s="222"/>
      <c r="U264" s="222"/>
      <c r="V264" s="222"/>
      <c r="W264" s="222"/>
      <c r="X264" s="222"/>
      <c r="Y264" s="222"/>
      <c r="Z264" s="212"/>
      <c r="AA264" s="212"/>
      <c r="AB264" s="212"/>
      <c r="AC264" s="212"/>
      <c r="AD264" s="212"/>
      <c r="AE264" s="212"/>
      <c r="AF264" s="212"/>
      <c r="AG264" s="212" t="s">
        <v>136</v>
      </c>
      <c r="AH264" s="212">
        <v>5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3" x14ac:dyDescent="0.2">
      <c r="A265" s="219"/>
      <c r="B265" s="220"/>
      <c r="C265" s="263" t="s">
        <v>744</v>
      </c>
      <c r="D265" s="223"/>
      <c r="E265" s="224">
        <v>82</v>
      </c>
      <c r="F265" s="222"/>
      <c r="G265" s="222"/>
      <c r="H265" s="222"/>
      <c r="I265" s="222"/>
      <c r="J265" s="222"/>
      <c r="K265" s="222"/>
      <c r="L265" s="222"/>
      <c r="M265" s="222"/>
      <c r="N265" s="221"/>
      <c r="O265" s="221"/>
      <c r="P265" s="221"/>
      <c r="Q265" s="221"/>
      <c r="R265" s="222"/>
      <c r="S265" s="222"/>
      <c r="T265" s="222"/>
      <c r="U265" s="222"/>
      <c r="V265" s="222"/>
      <c r="W265" s="222"/>
      <c r="X265" s="222"/>
      <c r="Y265" s="222"/>
      <c r="Z265" s="212"/>
      <c r="AA265" s="212"/>
      <c r="AB265" s="212"/>
      <c r="AC265" s="212"/>
      <c r="AD265" s="212"/>
      <c r="AE265" s="212"/>
      <c r="AF265" s="212"/>
      <c r="AG265" s="212" t="s">
        <v>136</v>
      </c>
      <c r="AH265" s="212">
        <v>5</v>
      </c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x14ac:dyDescent="0.2">
      <c r="A266" s="235" t="s">
        <v>122</v>
      </c>
      <c r="B266" s="236" t="s">
        <v>90</v>
      </c>
      <c r="C266" s="260" t="s">
        <v>91</v>
      </c>
      <c r="D266" s="237"/>
      <c r="E266" s="238"/>
      <c r="F266" s="239"/>
      <c r="G266" s="239">
        <f>SUMIF(AG267:AG357,"&lt;&gt;NOR",G267:G357)</f>
        <v>0</v>
      </c>
      <c r="H266" s="239"/>
      <c r="I266" s="239">
        <f>SUM(I267:I357)</f>
        <v>0</v>
      </c>
      <c r="J266" s="239"/>
      <c r="K266" s="239">
        <f>SUM(K267:K357)</f>
        <v>0</v>
      </c>
      <c r="L266" s="239"/>
      <c r="M266" s="239">
        <f>SUM(M267:M357)</f>
        <v>0</v>
      </c>
      <c r="N266" s="238"/>
      <c r="O266" s="238">
        <f>SUM(O267:O357)</f>
        <v>0</v>
      </c>
      <c r="P266" s="238"/>
      <c r="Q266" s="238">
        <f>SUM(Q267:Q357)</f>
        <v>0</v>
      </c>
      <c r="R266" s="239"/>
      <c r="S266" s="239"/>
      <c r="T266" s="240"/>
      <c r="U266" s="234"/>
      <c r="V266" s="234">
        <f>SUM(V267:V357)</f>
        <v>825.41</v>
      </c>
      <c r="W266" s="234"/>
      <c r="X266" s="234"/>
      <c r="Y266" s="234"/>
      <c r="AG266" t="s">
        <v>123</v>
      </c>
    </row>
    <row r="267" spans="1:60" ht="33.75" outlineLevel="1" x14ac:dyDescent="0.2">
      <c r="A267" s="242">
        <v>61</v>
      </c>
      <c r="B267" s="243" t="s">
        <v>510</v>
      </c>
      <c r="C267" s="261" t="s">
        <v>745</v>
      </c>
      <c r="D267" s="244" t="s">
        <v>171</v>
      </c>
      <c r="E267" s="245">
        <v>5.3922600000000003</v>
      </c>
      <c r="F267" s="246"/>
      <c r="G267" s="247">
        <f>ROUND(E267*F267,2)</f>
        <v>0</v>
      </c>
      <c r="H267" s="246"/>
      <c r="I267" s="247">
        <f>ROUND(E267*H267,2)</f>
        <v>0</v>
      </c>
      <c r="J267" s="246"/>
      <c r="K267" s="247">
        <f>ROUND(E267*J267,2)</f>
        <v>0</v>
      </c>
      <c r="L267" s="247">
        <v>21</v>
      </c>
      <c r="M267" s="247">
        <f>G267*(1+L267/100)</f>
        <v>0</v>
      </c>
      <c r="N267" s="245">
        <v>0</v>
      </c>
      <c r="O267" s="245">
        <f>ROUND(E267*N267,2)</f>
        <v>0</v>
      </c>
      <c r="P267" s="245">
        <v>0</v>
      </c>
      <c r="Q267" s="245">
        <f>ROUND(E267*P267,2)</f>
        <v>0</v>
      </c>
      <c r="R267" s="247"/>
      <c r="S267" s="247" t="s">
        <v>152</v>
      </c>
      <c r="T267" s="248" t="s">
        <v>153</v>
      </c>
      <c r="U267" s="222">
        <v>0</v>
      </c>
      <c r="V267" s="222">
        <f>ROUND(E267*U267,2)</f>
        <v>0</v>
      </c>
      <c r="W267" s="222"/>
      <c r="X267" s="222" t="s">
        <v>130</v>
      </c>
      <c r="Y267" s="222" t="s">
        <v>131</v>
      </c>
      <c r="Z267" s="212"/>
      <c r="AA267" s="212"/>
      <c r="AB267" s="212"/>
      <c r="AC267" s="212"/>
      <c r="AD267" s="212"/>
      <c r="AE267" s="212"/>
      <c r="AF267" s="212"/>
      <c r="AG267" s="212" t="s">
        <v>132</v>
      </c>
      <c r="AH267" s="212"/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2" x14ac:dyDescent="0.2">
      <c r="A268" s="219"/>
      <c r="B268" s="220"/>
      <c r="C268" s="264" t="s">
        <v>512</v>
      </c>
      <c r="D268" s="251"/>
      <c r="E268" s="251"/>
      <c r="F268" s="251"/>
      <c r="G268" s="251"/>
      <c r="H268" s="222"/>
      <c r="I268" s="222"/>
      <c r="J268" s="222"/>
      <c r="K268" s="222"/>
      <c r="L268" s="222"/>
      <c r="M268" s="222"/>
      <c r="N268" s="221"/>
      <c r="O268" s="221"/>
      <c r="P268" s="221"/>
      <c r="Q268" s="221"/>
      <c r="R268" s="222"/>
      <c r="S268" s="222"/>
      <c r="T268" s="222"/>
      <c r="U268" s="222"/>
      <c r="V268" s="222"/>
      <c r="W268" s="222"/>
      <c r="X268" s="222"/>
      <c r="Y268" s="222"/>
      <c r="Z268" s="212"/>
      <c r="AA268" s="212"/>
      <c r="AB268" s="212"/>
      <c r="AC268" s="212"/>
      <c r="AD268" s="212"/>
      <c r="AE268" s="212"/>
      <c r="AF268" s="212"/>
      <c r="AG268" s="212" t="s">
        <v>155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ht="22.5" outlineLevel="2" x14ac:dyDescent="0.2">
      <c r="A269" s="219"/>
      <c r="B269" s="220"/>
      <c r="C269" s="263" t="s">
        <v>746</v>
      </c>
      <c r="D269" s="223"/>
      <c r="E269" s="224">
        <v>5.3922600000000003</v>
      </c>
      <c r="F269" s="222"/>
      <c r="G269" s="222"/>
      <c r="H269" s="222"/>
      <c r="I269" s="222"/>
      <c r="J269" s="222"/>
      <c r="K269" s="222"/>
      <c r="L269" s="222"/>
      <c r="M269" s="222"/>
      <c r="N269" s="221"/>
      <c r="O269" s="221"/>
      <c r="P269" s="221"/>
      <c r="Q269" s="221"/>
      <c r="R269" s="222"/>
      <c r="S269" s="222"/>
      <c r="T269" s="222"/>
      <c r="U269" s="222"/>
      <c r="V269" s="222"/>
      <c r="W269" s="222"/>
      <c r="X269" s="222"/>
      <c r="Y269" s="222"/>
      <c r="Z269" s="212"/>
      <c r="AA269" s="212"/>
      <c r="AB269" s="212"/>
      <c r="AC269" s="212"/>
      <c r="AD269" s="212"/>
      <c r="AE269" s="212"/>
      <c r="AF269" s="212"/>
      <c r="AG269" s="212" t="s">
        <v>136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ht="33.75" outlineLevel="1" x14ac:dyDescent="0.2">
      <c r="A270" s="242">
        <v>62</v>
      </c>
      <c r="B270" s="243" t="s">
        <v>514</v>
      </c>
      <c r="C270" s="261" t="s">
        <v>747</v>
      </c>
      <c r="D270" s="244" t="s">
        <v>171</v>
      </c>
      <c r="E270" s="245">
        <v>6.9424999999999999</v>
      </c>
      <c r="F270" s="246"/>
      <c r="G270" s="247">
        <f>ROUND(E270*F270,2)</f>
        <v>0</v>
      </c>
      <c r="H270" s="246"/>
      <c r="I270" s="247">
        <f>ROUND(E270*H270,2)</f>
        <v>0</v>
      </c>
      <c r="J270" s="246"/>
      <c r="K270" s="247">
        <f>ROUND(E270*J270,2)</f>
        <v>0</v>
      </c>
      <c r="L270" s="247">
        <v>21</v>
      </c>
      <c r="M270" s="247">
        <f>G270*(1+L270/100)</f>
        <v>0</v>
      </c>
      <c r="N270" s="245">
        <v>0</v>
      </c>
      <c r="O270" s="245">
        <f>ROUND(E270*N270,2)</f>
        <v>0</v>
      </c>
      <c r="P270" s="245">
        <v>0</v>
      </c>
      <c r="Q270" s="245">
        <f>ROUND(E270*P270,2)</f>
        <v>0</v>
      </c>
      <c r="R270" s="247"/>
      <c r="S270" s="247" t="s">
        <v>152</v>
      </c>
      <c r="T270" s="248" t="s">
        <v>153</v>
      </c>
      <c r="U270" s="222">
        <v>0</v>
      </c>
      <c r="V270" s="222">
        <f>ROUND(E270*U270,2)</f>
        <v>0</v>
      </c>
      <c r="W270" s="222"/>
      <c r="X270" s="222" t="s">
        <v>130</v>
      </c>
      <c r="Y270" s="222" t="s">
        <v>131</v>
      </c>
      <c r="Z270" s="212"/>
      <c r="AA270" s="212"/>
      <c r="AB270" s="212"/>
      <c r="AC270" s="212"/>
      <c r="AD270" s="212"/>
      <c r="AE270" s="212"/>
      <c r="AF270" s="212"/>
      <c r="AG270" s="212" t="s">
        <v>132</v>
      </c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outlineLevel="2" x14ac:dyDescent="0.2">
      <c r="A271" s="219"/>
      <c r="B271" s="220"/>
      <c r="C271" s="263" t="s">
        <v>748</v>
      </c>
      <c r="D271" s="223"/>
      <c r="E271" s="224">
        <v>3.6511999999999998</v>
      </c>
      <c r="F271" s="222"/>
      <c r="G271" s="222"/>
      <c r="H271" s="222"/>
      <c r="I271" s="222"/>
      <c r="J271" s="222"/>
      <c r="K271" s="222"/>
      <c r="L271" s="222"/>
      <c r="M271" s="222"/>
      <c r="N271" s="221"/>
      <c r="O271" s="221"/>
      <c r="P271" s="221"/>
      <c r="Q271" s="221"/>
      <c r="R271" s="222"/>
      <c r="S271" s="222"/>
      <c r="T271" s="222"/>
      <c r="U271" s="222"/>
      <c r="V271" s="222"/>
      <c r="W271" s="222"/>
      <c r="X271" s="222"/>
      <c r="Y271" s="222"/>
      <c r="Z271" s="212"/>
      <c r="AA271" s="212"/>
      <c r="AB271" s="212"/>
      <c r="AC271" s="212"/>
      <c r="AD271" s="212"/>
      <c r="AE271" s="212"/>
      <c r="AF271" s="212"/>
      <c r="AG271" s="212" t="s">
        <v>136</v>
      </c>
      <c r="AH271" s="212">
        <v>7</v>
      </c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3" x14ac:dyDescent="0.2">
      <c r="A272" s="219"/>
      <c r="B272" s="220"/>
      <c r="C272" s="263" t="s">
        <v>749</v>
      </c>
      <c r="D272" s="223"/>
      <c r="E272" s="224">
        <v>0.17280000000000001</v>
      </c>
      <c r="F272" s="222"/>
      <c r="G272" s="222"/>
      <c r="H272" s="222"/>
      <c r="I272" s="222"/>
      <c r="J272" s="222"/>
      <c r="K272" s="222"/>
      <c r="L272" s="222"/>
      <c r="M272" s="222"/>
      <c r="N272" s="221"/>
      <c r="O272" s="221"/>
      <c r="P272" s="221"/>
      <c r="Q272" s="221"/>
      <c r="R272" s="222"/>
      <c r="S272" s="222"/>
      <c r="T272" s="222"/>
      <c r="U272" s="222"/>
      <c r="V272" s="222"/>
      <c r="W272" s="222"/>
      <c r="X272" s="222"/>
      <c r="Y272" s="222"/>
      <c r="Z272" s="212"/>
      <c r="AA272" s="212"/>
      <c r="AB272" s="212"/>
      <c r="AC272" s="212"/>
      <c r="AD272" s="212"/>
      <c r="AE272" s="212"/>
      <c r="AF272" s="212"/>
      <c r="AG272" s="212" t="s">
        <v>136</v>
      </c>
      <c r="AH272" s="212">
        <v>7</v>
      </c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3" x14ac:dyDescent="0.2">
      <c r="A273" s="219"/>
      <c r="B273" s="220"/>
      <c r="C273" s="263" t="s">
        <v>750</v>
      </c>
      <c r="D273" s="223"/>
      <c r="E273" s="224">
        <v>3.1185</v>
      </c>
      <c r="F273" s="222"/>
      <c r="G273" s="222"/>
      <c r="H273" s="222"/>
      <c r="I273" s="222"/>
      <c r="J273" s="222"/>
      <c r="K273" s="222"/>
      <c r="L273" s="222"/>
      <c r="M273" s="222"/>
      <c r="N273" s="221"/>
      <c r="O273" s="221"/>
      <c r="P273" s="221"/>
      <c r="Q273" s="221"/>
      <c r="R273" s="222"/>
      <c r="S273" s="222"/>
      <c r="T273" s="222"/>
      <c r="U273" s="222"/>
      <c r="V273" s="222"/>
      <c r="W273" s="222"/>
      <c r="X273" s="222"/>
      <c r="Y273" s="222"/>
      <c r="Z273" s="212"/>
      <c r="AA273" s="212"/>
      <c r="AB273" s="212"/>
      <c r="AC273" s="212"/>
      <c r="AD273" s="212"/>
      <c r="AE273" s="212"/>
      <c r="AF273" s="212"/>
      <c r="AG273" s="212" t="s">
        <v>136</v>
      </c>
      <c r="AH273" s="212">
        <v>7</v>
      </c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1" x14ac:dyDescent="0.2">
      <c r="A274" s="242">
        <v>63</v>
      </c>
      <c r="B274" s="243" t="s">
        <v>520</v>
      </c>
      <c r="C274" s="261" t="s">
        <v>521</v>
      </c>
      <c r="D274" s="244" t="s">
        <v>171</v>
      </c>
      <c r="E274" s="245">
        <v>363.08215000000001</v>
      </c>
      <c r="F274" s="246"/>
      <c r="G274" s="247">
        <f>ROUND(E274*F274,2)</f>
        <v>0</v>
      </c>
      <c r="H274" s="246"/>
      <c r="I274" s="247">
        <f>ROUND(E274*H274,2)</f>
        <v>0</v>
      </c>
      <c r="J274" s="246"/>
      <c r="K274" s="247">
        <f>ROUND(E274*J274,2)</f>
        <v>0</v>
      </c>
      <c r="L274" s="247">
        <v>21</v>
      </c>
      <c r="M274" s="247">
        <f>G274*(1+L274/100)</f>
        <v>0</v>
      </c>
      <c r="N274" s="245">
        <v>0</v>
      </c>
      <c r="O274" s="245">
        <f>ROUND(E274*N274,2)</f>
        <v>0</v>
      </c>
      <c r="P274" s="245">
        <v>0</v>
      </c>
      <c r="Q274" s="245">
        <f>ROUND(E274*P274,2)</f>
        <v>0</v>
      </c>
      <c r="R274" s="247" t="s">
        <v>210</v>
      </c>
      <c r="S274" s="247" t="s">
        <v>128</v>
      </c>
      <c r="T274" s="248" t="s">
        <v>129</v>
      </c>
      <c r="U274" s="222">
        <v>0.94</v>
      </c>
      <c r="V274" s="222">
        <f>ROUND(E274*U274,2)</f>
        <v>341.3</v>
      </c>
      <c r="W274" s="222"/>
      <c r="X274" s="222" t="s">
        <v>130</v>
      </c>
      <c r="Y274" s="222" t="s">
        <v>131</v>
      </c>
      <c r="Z274" s="212"/>
      <c r="AA274" s="212"/>
      <c r="AB274" s="212"/>
      <c r="AC274" s="212"/>
      <c r="AD274" s="212"/>
      <c r="AE274" s="212"/>
      <c r="AF274" s="212"/>
      <c r="AG274" s="212" t="s">
        <v>132</v>
      </c>
      <c r="AH274" s="212"/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2" x14ac:dyDescent="0.2">
      <c r="A275" s="219"/>
      <c r="B275" s="220"/>
      <c r="C275" s="263" t="s">
        <v>751</v>
      </c>
      <c r="D275" s="223"/>
      <c r="E275" s="224">
        <v>0.46500000000000002</v>
      </c>
      <c r="F275" s="222"/>
      <c r="G275" s="222"/>
      <c r="H275" s="222"/>
      <c r="I275" s="222"/>
      <c r="J275" s="222"/>
      <c r="K275" s="222"/>
      <c r="L275" s="222"/>
      <c r="M275" s="222"/>
      <c r="N275" s="221"/>
      <c r="O275" s="221"/>
      <c r="P275" s="221"/>
      <c r="Q275" s="221"/>
      <c r="R275" s="222"/>
      <c r="S275" s="222"/>
      <c r="T275" s="222"/>
      <c r="U275" s="222"/>
      <c r="V275" s="222"/>
      <c r="W275" s="222"/>
      <c r="X275" s="222"/>
      <c r="Y275" s="222"/>
      <c r="Z275" s="212"/>
      <c r="AA275" s="212"/>
      <c r="AB275" s="212"/>
      <c r="AC275" s="212"/>
      <c r="AD275" s="212"/>
      <c r="AE275" s="212"/>
      <c r="AF275" s="212"/>
      <c r="AG275" s="212" t="s">
        <v>136</v>
      </c>
      <c r="AH275" s="212">
        <v>5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3" x14ac:dyDescent="0.2">
      <c r="A276" s="219"/>
      <c r="B276" s="220"/>
      <c r="C276" s="263" t="s">
        <v>752</v>
      </c>
      <c r="D276" s="223"/>
      <c r="E276" s="224">
        <v>0.97282000000000002</v>
      </c>
      <c r="F276" s="222"/>
      <c r="G276" s="222"/>
      <c r="H276" s="222"/>
      <c r="I276" s="222"/>
      <c r="J276" s="222"/>
      <c r="K276" s="222"/>
      <c r="L276" s="222"/>
      <c r="M276" s="222"/>
      <c r="N276" s="221"/>
      <c r="O276" s="221"/>
      <c r="P276" s="221"/>
      <c r="Q276" s="221"/>
      <c r="R276" s="222"/>
      <c r="S276" s="222"/>
      <c r="T276" s="222"/>
      <c r="U276" s="222"/>
      <c r="V276" s="222"/>
      <c r="W276" s="222"/>
      <c r="X276" s="222"/>
      <c r="Y276" s="222"/>
      <c r="Z276" s="212"/>
      <c r="AA276" s="212"/>
      <c r="AB276" s="212"/>
      <c r="AC276" s="212"/>
      <c r="AD276" s="212"/>
      <c r="AE276" s="212"/>
      <c r="AF276" s="212"/>
      <c r="AG276" s="212" t="s">
        <v>136</v>
      </c>
      <c r="AH276" s="212">
        <v>5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3" x14ac:dyDescent="0.2">
      <c r="A277" s="219"/>
      <c r="B277" s="220"/>
      <c r="C277" s="263" t="s">
        <v>753</v>
      </c>
      <c r="D277" s="223"/>
      <c r="E277" s="224">
        <v>0.79274999999999995</v>
      </c>
      <c r="F277" s="222"/>
      <c r="G277" s="222"/>
      <c r="H277" s="222"/>
      <c r="I277" s="222"/>
      <c r="J277" s="222"/>
      <c r="K277" s="222"/>
      <c r="L277" s="222"/>
      <c r="M277" s="222"/>
      <c r="N277" s="221"/>
      <c r="O277" s="221"/>
      <c r="P277" s="221"/>
      <c r="Q277" s="221"/>
      <c r="R277" s="222"/>
      <c r="S277" s="222"/>
      <c r="T277" s="222"/>
      <c r="U277" s="222"/>
      <c r="V277" s="222"/>
      <c r="W277" s="222"/>
      <c r="X277" s="222"/>
      <c r="Y277" s="222"/>
      <c r="Z277" s="212"/>
      <c r="AA277" s="212"/>
      <c r="AB277" s="212"/>
      <c r="AC277" s="212"/>
      <c r="AD277" s="212"/>
      <c r="AE277" s="212"/>
      <c r="AF277" s="212"/>
      <c r="AG277" s="212" t="s">
        <v>136</v>
      </c>
      <c r="AH277" s="212">
        <v>5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3" x14ac:dyDescent="0.2">
      <c r="A278" s="219"/>
      <c r="B278" s="220"/>
      <c r="C278" s="263" t="s">
        <v>754</v>
      </c>
      <c r="D278" s="223"/>
      <c r="E278" s="224">
        <v>0.10925</v>
      </c>
      <c r="F278" s="222"/>
      <c r="G278" s="222"/>
      <c r="H278" s="222"/>
      <c r="I278" s="222"/>
      <c r="J278" s="222"/>
      <c r="K278" s="222"/>
      <c r="L278" s="222"/>
      <c r="M278" s="222"/>
      <c r="N278" s="221"/>
      <c r="O278" s="221"/>
      <c r="P278" s="221"/>
      <c r="Q278" s="221"/>
      <c r="R278" s="222"/>
      <c r="S278" s="222"/>
      <c r="T278" s="222"/>
      <c r="U278" s="222"/>
      <c r="V278" s="222"/>
      <c r="W278" s="222"/>
      <c r="X278" s="222"/>
      <c r="Y278" s="222"/>
      <c r="Z278" s="212"/>
      <c r="AA278" s="212"/>
      <c r="AB278" s="212"/>
      <c r="AC278" s="212"/>
      <c r="AD278" s="212"/>
      <c r="AE278" s="212"/>
      <c r="AF278" s="212"/>
      <c r="AG278" s="212" t="s">
        <v>136</v>
      </c>
      <c r="AH278" s="212">
        <v>5</v>
      </c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3" x14ac:dyDescent="0.2">
      <c r="A279" s="219"/>
      <c r="B279" s="220"/>
      <c r="C279" s="263" t="s">
        <v>755</v>
      </c>
      <c r="D279" s="223"/>
      <c r="E279" s="224">
        <v>5.28E-2</v>
      </c>
      <c r="F279" s="222"/>
      <c r="G279" s="222"/>
      <c r="H279" s="222"/>
      <c r="I279" s="222"/>
      <c r="J279" s="222"/>
      <c r="K279" s="222"/>
      <c r="L279" s="222"/>
      <c r="M279" s="222"/>
      <c r="N279" s="221"/>
      <c r="O279" s="221"/>
      <c r="P279" s="221"/>
      <c r="Q279" s="221"/>
      <c r="R279" s="222"/>
      <c r="S279" s="222"/>
      <c r="T279" s="222"/>
      <c r="U279" s="222"/>
      <c r="V279" s="222"/>
      <c r="W279" s="222"/>
      <c r="X279" s="222"/>
      <c r="Y279" s="222"/>
      <c r="Z279" s="212"/>
      <c r="AA279" s="212"/>
      <c r="AB279" s="212"/>
      <c r="AC279" s="212"/>
      <c r="AD279" s="212"/>
      <c r="AE279" s="212"/>
      <c r="AF279" s="212"/>
      <c r="AG279" s="212" t="s">
        <v>136</v>
      </c>
      <c r="AH279" s="212">
        <v>5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3" x14ac:dyDescent="0.2">
      <c r="A280" s="219"/>
      <c r="B280" s="220"/>
      <c r="C280" s="263" t="s">
        <v>756</v>
      </c>
      <c r="D280" s="223"/>
      <c r="E280" s="224">
        <v>210.99522999999999</v>
      </c>
      <c r="F280" s="222"/>
      <c r="G280" s="222"/>
      <c r="H280" s="222"/>
      <c r="I280" s="222"/>
      <c r="J280" s="222"/>
      <c r="K280" s="222"/>
      <c r="L280" s="222"/>
      <c r="M280" s="222"/>
      <c r="N280" s="221"/>
      <c r="O280" s="221"/>
      <c r="P280" s="221"/>
      <c r="Q280" s="221"/>
      <c r="R280" s="222"/>
      <c r="S280" s="222"/>
      <c r="T280" s="222"/>
      <c r="U280" s="222"/>
      <c r="V280" s="222"/>
      <c r="W280" s="222"/>
      <c r="X280" s="222"/>
      <c r="Y280" s="222"/>
      <c r="Z280" s="212"/>
      <c r="AA280" s="212"/>
      <c r="AB280" s="212"/>
      <c r="AC280" s="212"/>
      <c r="AD280" s="212"/>
      <c r="AE280" s="212"/>
      <c r="AF280" s="212"/>
      <c r="AG280" s="212" t="s">
        <v>136</v>
      </c>
      <c r="AH280" s="212">
        <v>5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3" x14ac:dyDescent="0.2">
      <c r="A281" s="219"/>
      <c r="B281" s="220"/>
      <c r="C281" s="263" t="s">
        <v>757</v>
      </c>
      <c r="D281" s="223"/>
      <c r="E281" s="224">
        <v>40.413600000000002</v>
      </c>
      <c r="F281" s="222"/>
      <c r="G281" s="222"/>
      <c r="H281" s="222"/>
      <c r="I281" s="222"/>
      <c r="J281" s="222"/>
      <c r="K281" s="222"/>
      <c r="L281" s="222"/>
      <c r="M281" s="222"/>
      <c r="N281" s="221"/>
      <c r="O281" s="221"/>
      <c r="P281" s="221"/>
      <c r="Q281" s="221"/>
      <c r="R281" s="222"/>
      <c r="S281" s="222"/>
      <c r="T281" s="222"/>
      <c r="U281" s="222"/>
      <c r="V281" s="222"/>
      <c r="W281" s="222"/>
      <c r="X281" s="222"/>
      <c r="Y281" s="222"/>
      <c r="Z281" s="212"/>
      <c r="AA281" s="212"/>
      <c r="AB281" s="212"/>
      <c r="AC281" s="212"/>
      <c r="AD281" s="212"/>
      <c r="AE281" s="212"/>
      <c r="AF281" s="212"/>
      <c r="AG281" s="212" t="s">
        <v>136</v>
      </c>
      <c r="AH281" s="212">
        <v>5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3" x14ac:dyDescent="0.2">
      <c r="A282" s="219"/>
      <c r="B282" s="220"/>
      <c r="C282" s="263" t="s">
        <v>758</v>
      </c>
      <c r="D282" s="223"/>
      <c r="E282" s="224">
        <v>47.932000000000002</v>
      </c>
      <c r="F282" s="222"/>
      <c r="G282" s="222"/>
      <c r="H282" s="222"/>
      <c r="I282" s="222"/>
      <c r="J282" s="222"/>
      <c r="K282" s="222"/>
      <c r="L282" s="222"/>
      <c r="M282" s="222"/>
      <c r="N282" s="221"/>
      <c r="O282" s="221"/>
      <c r="P282" s="221"/>
      <c r="Q282" s="221"/>
      <c r="R282" s="222"/>
      <c r="S282" s="222"/>
      <c r="T282" s="222"/>
      <c r="U282" s="222"/>
      <c r="V282" s="222"/>
      <c r="W282" s="222"/>
      <c r="X282" s="222"/>
      <c r="Y282" s="222"/>
      <c r="Z282" s="212"/>
      <c r="AA282" s="212"/>
      <c r="AB282" s="212"/>
      <c r="AC282" s="212"/>
      <c r="AD282" s="212"/>
      <c r="AE282" s="212"/>
      <c r="AF282" s="212"/>
      <c r="AG282" s="212" t="s">
        <v>136</v>
      </c>
      <c r="AH282" s="212">
        <v>5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3" x14ac:dyDescent="0.2">
      <c r="A283" s="219"/>
      <c r="B283" s="220"/>
      <c r="C283" s="263" t="s">
        <v>759</v>
      </c>
      <c r="D283" s="223"/>
      <c r="E283" s="224">
        <v>1.2282299999999999</v>
      </c>
      <c r="F283" s="222"/>
      <c r="G283" s="222"/>
      <c r="H283" s="222"/>
      <c r="I283" s="222"/>
      <c r="J283" s="222"/>
      <c r="K283" s="222"/>
      <c r="L283" s="222"/>
      <c r="M283" s="222"/>
      <c r="N283" s="221"/>
      <c r="O283" s="221"/>
      <c r="P283" s="221"/>
      <c r="Q283" s="221"/>
      <c r="R283" s="222"/>
      <c r="S283" s="222"/>
      <c r="T283" s="222"/>
      <c r="U283" s="222"/>
      <c r="V283" s="222"/>
      <c r="W283" s="222"/>
      <c r="X283" s="222"/>
      <c r="Y283" s="222"/>
      <c r="Z283" s="212"/>
      <c r="AA283" s="212"/>
      <c r="AB283" s="212"/>
      <c r="AC283" s="212"/>
      <c r="AD283" s="212"/>
      <c r="AE283" s="212"/>
      <c r="AF283" s="212"/>
      <c r="AG283" s="212" t="s">
        <v>136</v>
      </c>
      <c r="AH283" s="212">
        <v>5</v>
      </c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63" t="s">
        <v>760</v>
      </c>
      <c r="D284" s="223"/>
      <c r="E284" s="224">
        <v>4.3017300000000001</v>
      </c>
      <c r="F284" s="222"/>
      <c r="G284" s="222"/>
      <c r="H284" s="222"/>
      <c r="I284" s="222"/>
      <c r="J284" s="222"/>
      <c r="K284" s="222"/>
      <c r="L284" s="222"/>
      <c r="M284" s="222"/>
      <c r="N284" s="221"/>
      <c r="O284" s="221"/>
      <c r="P284" s="221"/>
      <c r="Q284" s="221"/>
      <c r="R284" s="222"/>
      <c r="S284" s="222"/>
      <c r="T284" s="222"/>
      <c r="U284" s="222"/>
      <c r="V284" s="222"/>
      <c r="W284" s="222"/>
      <c r="X284" s="222"/>
      <c r="Y284" s="222"/>
      <c r="Z284" s="212"/>
      <c r="AA284" s="212"/>
      <c r="AB284" s="212"/>
      <c r="AC284" s="212"/>
      <c r="AD284" s="212"/>
      <c r="AE284" s="212"/>
      <c r="AF284" s="212"/>
      <c r="AG284" s="212" t="s">
        <v>136</v>
      </c>
      <c r="AH284" s="212">
        <v>5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outlineLevel="3" x14ac:dyDescent="0.2">
      <c r="A285" s="219"/>
      <c r="B285" s="220"/>
      <c r="C285" s="263" t="s">
        <v>761</v>
      </c>
      <c r="D285" s="223"/>
      <c r="E285" s="224">
        <v>55.818739999999998</v>
      </c>
      <c r="F285" s="222"/>
      <c r="G285" s="222"/>
      <c r="H285" s="222"/>
      <c r="I285" s="222"/>
      <c r="J285" s="222"/>
      <c r="K285" s="222"/>
      <c r="L285" s="222"/>
      <c r="M285" s="222"/>
      <c r="N285" s="221"/>
      <c r="O285" s="221"/>
      <c r="P285" s="221"/>
      <c r="Q285" s="221"/>
      <c r="R285" s="222"/>
      <c r="S285" s="222"/>
      <c r="T285" s="222"/>
      <c r="U285" s="222"/>
      <c r="V285" s="222"/>
      <c r="W285" s="222"/>
      <c r="X285" s="222"/>
      <c r="Y285" s="222"/>
      <c r="Z285" s="212"/>
      <c r="AA285" s="212"/>
      <c r="AB285" s="212"/>
      <c r="AC285" s="212"/>
      <c r="AD285" s="212"/>
      <c r="AE285" s="212"/>
      <c r="AF285" s="212"/>
      <c r="AG285" s="212" t="s">
        <v>136</v>
      </c>
      <c r="AH285" s="212">
        <v>5</v>
      </c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ht="22.5" outlineLevel="1" x14ac:dyDescent="0.2">
      <c r="A286" s="242">
        <v>64</v>
      </c>
      <c r="B286" s="243" t="s">
        <v>533</v>
      </c>
      <c r="C286" s="261" t="s">
        <v>534</v>
      </c>
      <c r="D286" s="244" t="s">
        <v>171</v>
      </c>
      <c r="E286" s="245">
        <v>2904.6572000000001</v>
      </c>
      <c r="F286" s="246"/>
      <c r="G286" s="247">
        <f>ROUND(E286*F286,2)</f>
        <v>0</v>
      </c>
      <c r="H286" s="246"/>
      <c r="I286" s="247">
        <f>ROUND(E286*H286,2)</f>
        <v>0</v>
      </c>
      <c r="J286" s="246"/>
      <c r="K286" s="247">
        <f>ROUND(E286*J286,2)</f>
        <v>0</v>
      </c>
      <c r="L286" s="247">
        <v>21</v>
      </c>
      <c r="M286" s="247">
        <f>G286*(1+L286/100)</f>
        <v>0</v>
      </c>
      <c r="N286" s="245">
        <v>0</v>
      </c>
      <c r="O286" s="245">
        <f>ROUND(E286*N286,2)</f>
        <v>0</v>
      </c>
      <c r="P286" s="245">
        <v>0</v>
      </c>
      <c r="Q286" s="245">
        <f>ROUND(E286*P286,2)</f>
        <v>0</v>
      </c>
      <c r="R286" s="247" t="s">
        <v>210</v>
      </c>
      <c r="S286" s="247" t="s">
        <v>128</v>
      </c>
      <c r="T286" s="248" t="s">
        <v>129</v>
      </c>
      <c r="U286" s="222">
        <v>0.11</v>
      </c>
      <c r="V286" s="222">
        <f>ROUND(E286*U286,2)</f>
        <v>319.51</v>
      </c>
      <c r="W286" s="222"/>
      <c r="X286" s="222" t="s">
        <v>130</v>
      </c>
      <c r="Y286" s="222" t="s">
        <v>131</v>
      </c>
      <c r="Z286" s="212"/>
      <c r="AA286" s="212"/>
      <c r="AB286" s="212"/>
      <c r="AC286" s="212"/>
      <c r="AD286" s="212"/>
      <c r="AE286" s="212"/>
      <c r="AF286" s="212"/>
      <c r="AG286" s="212" t="s">
        <v>132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2" x14ac:dyDescent="0.2">
      <c r="A287" s="219"/>
      <c r="B287" s="220"/>
      <c r="C287" s="263" t="s">
        <v>762</v>
      </c>
      <c r="D287" s="223"/>
      <c r="E287" s="224">
        <v>2904.6572000000001</v>
      </c>
      <c r="F287" s="222"/>
      <c r="G287" s="222"/>
      <c r="H287" s="222"/>
      <c r="I287" s="222"/>
      <c r="J287" s="222"/>
      <c r="K287" s="222"/>
      <c r="L287" s="222"/>
      <c r="M287" s="222"/>
      <c r="N287" s="221"/>
      <c r="O287" s="221"/>
      <c r="P287" s="221"/>
      <c r="Q287" s="221"/>
      <c r="R287" s="222"/>
      <c r="S287" s="222"/>
      <c r="T287" s="222"/>
      <c r="U287" s="222"/>
      <c r="V287" s="222"/>
      <c r="W287" s="222"/>
      <c r="X287" s="222"/>
      <c r="Y287" s="222"/>
      <c r="Z287" s="212"/>
      <c r="AA287" s="212"/>
      <c r="AB287" s="212"/>
      <c r="AC287" s="212"/>
      <c r="AD287" s="212"/>
      <c r="AE287" s="212"/>
      <c r="AF287" s="212"/>
      <c r="AG287" s="212" t="s">
        <v>136</v>
      </c>
      <c r="AH287" s="212">
        <v>5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ht="22.5" outlineLevel="1" x14ac:dyDescent="0.2">
      <c r="A288" s="242">
        <v>65</v>
      </c>
      <c r="B288" s="243" t="s">
        <v>536</v>
      </c>
      <c r="C288" s="261" t="s">
        <v>537</v>
      </c>
      <c r="D288" s="244" t="s">
        <v>171</v>
      </c>
      <c r="E288" s="245">
        <v>108.92465</v>
      </c>
      <c r="F288" s="246"/>
      <c r="G288" s="247">
        <f>ROUND(E288*F288,2)</f>
        <v>0</v>
      </c>
      <c r="H288" s="246"/>
      <c r="I288" s="247">
        <f>ROUND(E288*H288,2)</f>
        <v>0</v>
      </c>
      <c r="J288" s="246"/>
      <c r="K288" s="247">
        <f>ROUND(E288*J288,2)</f>
        <v>0</v>
      </c>
      <c r="L288" s="247">
        <v>21</v>
      </c>
      <c r="M288" s="247">
        <f>G288*(1+L288/100)</f>
        <v>0</v>
      </c>
      <c r="N288" s="245">
        <v>0</v>
      </c>
      <c r="O288" s="245">
        <f>ROUND(E288*N288,2)</f>
        <v>0</v>
      </c>
      <c r="P288" s="245">
        <v>0</v>
      </c>
      <c r="Q288" s="245">
        <f>ROUND(E288*P288,2)</f>
        <v>0</v>
      </c>
      <c r="R288" s="247" t="s">
        <v>210</v>
      </c>
      <c r="S288" s="247" t="s">
        <v>128</v>
      </c>
      <c r="T288" s="248" t="s">
        <v>129</v>
      </c>
      <c r="U288" s="222">
        <v>0.93</v>
      </c>
      <c r="V288" s="222">
        <f>ROUND(E288*U288,2)</f>
        <v>101.3</v>
      </c>
      <c r="W288" s="222"/>
      <c r="X288" s="222" t="s">
        <v>130</v>
      </c>
      <c r="Y288" s="222" t="s">
        <v>131</v>
      </c>
      <c r="Z288" s="212"/>
      <c r="AA288" s="212"/>
      <c r="AB288" s="212"/>
      <c r="AC288" s="212"/>
      <c r="AD288" s="212"/>
      <c r="AE288" s="212"/>
      <c r="AF288" s="212"/>
      <c r="AG288" s="212" t="s">
        <v>132</v>
      </c>
      <c r="AH288" s="212"/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2" x14ac:dyDescent="0.2">
      <c r="A289" s="219"/>
      <c r="B289" s="220"/>
      <c r="C289" s="263" t="s">
        <v>763</v>
      </c>
      <c r="D289" s="223"/>
      <c r="E289" s="224"/>
      <c r="F289" s="222"/>
      <c r="G289" s="222"/>
      <c r="H289" s="222"/>
      <c r="I289" s="222"/>
      <c r="J289" s="222"/>
      <c r="K289" s="222"/>
      <c r="L289" s="222"/>
      <c r="M289" s="222"/>
      <c r="N289" s="221"/>
      <c r="O289" s="221"/>
      <c r="P289" s="221"/>
      <c r="Q289" s="221"/>
      <c r="R289" s="222"/>
      <c r="S289" s="222"/>
      <c r="T289" s="222"/>
      <c r="U289" s="222"/>
      <c r="V289" s="222"/>
      <c r="W289" s="222"/>
      <c r="X289" s="222"/>
      <c r="Y289" s="222"/>
      <c r="Z289" s="212"/>
      <c r="AA289" s="212"/>
      <c r="AB289" s="212"/>
      <c r="AC289" s="212"/>
      <c r="AD289" s="212"/>
      <c r="AE289" s="212"/>
      <c r="AF289" s="212"/>
      <c r="AG289" s="212" t="s">
        <v>136</v>
      </c>
      <c r="AH289" s="212">
        <v>0</v>
      </c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3" x14ac:dyDescent="0.2">
      <c r="A290" s="219"/>
      <c r="B290" s="220"/>
      <c r="C290" s="263" t="s">
        <v>764</v>
      </c>
      <c r="D290" s="223"/>
      <c r="E290" s="224">
        <v>108.92465</v>
      </c>
      <c r="F290" s="222"/>
      <c r="G290" s="222"/>
      <c r="H290" s="222"/>
      <c r="I290" s="222"/>
      <c r="J290" s="222"/>
      <c r="K290" s="222"/>
      <c r="L290" s="222"/>
      <c r="M290" s="222"/>
      <c r="N290" s="221"/>
      <c r="O290" s="221"/>
      <c r="P290" s="221"/>
      <c r="Q290" s="221"/>
      <c r="R290" s="222"/>
      <c r="S290" s="222"/>
      <c r="T290" s="222"/>
      <c r="U290" s="222"/>
      <c r="V290" s="222"/>
      <c r="W290" s="222"/>
      <c r="X290" s="222"/>
      <c r="Y290" s="222"/>
      <c r="Z290" s="212"/>
      <c r="AA290" s="212"/>
      <c r="AB290" s="212"/>
      <c r="AC290" s="212"/>
      <c r="AD290" s="212"/>
      <c r="AE290" s="212"/>
      <c r="AF290" s="212"/>
      <c r="AG290" s="212" t="s">
        <v>136</v>
      </c>
      <c r="AH290" s="212">
        <v>5</v>
      </c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1" x14ac:dyDescent="0.2">
      <c r="A291" s="242">
        <v>66</v>
      </c>
      <c r="B291" s="243" t="s">
        <v>540</v>
      </c>
      <c r="C291" s="261" t="s">
        <v>541</v>
      </c>
      <c r="D291" s="244" t="s">
        <v>171</v>
      </c>
      <c r="E291" s="245">
        <v>72.616429999999994</v>
      </c>
      <c r="F291" s="246"/>
      <c r="G291" s="247">
        <f>ROUND(E291*F291,2)</f>
        <v>0</v>
      </c>
      <c r="H291" s="246"/>
      <c r="I291" s="247">
        <f>ROUND(E291*H291,2)</f>
        <v>0</v>
      </c>
      <c r="J291" s="246"/>
      <c r="K291" s="247">
        <f>ROUND(E291*J291,2)</f>
        <v>0</v>
      </c>
      <c r="L291" s="247">
        <v>21</v>
      </c>
      <c r="M291" s="247">
        <f>G291*(1+L291/100)</f>
        <v>0</v>
      </c>
      <c r="N291" s="245">
        <v>0</v>
      </c>
      <c r="O291" s="245">
        <f>ROUND(E291*N291,2)</f>
        <v>0</v>
      </c>
      <c r="P291" s="245">
        <v>0</v>
      </c>
      <c r="Q291" s="245">
        <f>ROUND(E291*P291,2)</f>
        <v>0</v>
      </c>
      <c r="R291" s="247" t="s">
        <v>210</v>
      </c>
      <c r="S291" s="247" t="s">
        <v>128</v>
      </c>
      <c r="T291" s="248" t="s">
        <v>129</v>
      </c>
      <c r="U291" s="222">
        <v>0.55000000000000004</v>
      </c>
      <c r="V291" s="222">
        <f>ROUND(E291*U291,2)</f>
        <v>39.94</v>
      </c>
      <c r="W291" s="222"/>
      <c r="X291" s="222" t="s">
        <v>130</v>
      </c>
      <c r="Y291" s="222" t="s">
        <v>131</v>
      </c>
      <c r="Z291" s="212"/>
      <c r="AA291" s="212"/>
      <c r="AB291" s="212"/>
      <c r="AC291" s="212"/>
      <c r="AD291" s="212"/>
      <c r="AE291" s="212"/>
      <c r="AF291" s="212"/>
      <c r="AG291" s="212" t="s">
        <v>132</v>
      </c>
      <c r="AH291" s="212"/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2" x14ac:dyDescent="0.2">
      <c r="A292" s="219"/>
      <c r="B292" s="220"/>
      <c r="C292" s="263" t="s">
        <v>765</v>
      </c>
      <c r="D292" s="223"/>
      <c r="E292" s="224"/>
      <c r="F292" s="222"/>
      <c r="G292" s="222"/>
      <c r="H292" s="222"/>
      <c r="I292" s="222"/>
      <c r="J292" s="222"/>
      <c r="K292" s="222"/>
      <c r="L292" s="222"/>
      <c r="M292" s="222"/>
      <c r="N292" s="221"/>
      <c r="O292" s="221"/>
      <c r="P292" s="221"/>
      <c r="Q292" s="221"/>
      <c r="R292" s="222"/>
      <c r="S292" s="222"/>
      <c r="T292" s="222"/>
      <c r="U292" s="222"/>
      <c r="V292" s="222"/>
      <c r="W292" s="222"/>
      <c r="X292" s="222"/>
      <c r="Y292" s="222"/>
      <c r="Z292" s="212"/>
      <c r="AA292" s="212"/>
      <c r="AB292" s="212"/>
      <c r="AC292" s="212"/>
      <c r="AD292" s="212"/>
      <c r="AE292" s="212"/>
      <c r="AF292" s="212"/>
      <c r="AG292" s="212" t="s">
        <v>136</v>
      </c>
      <c r="AH292" s="212">
        <v>0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3" x14ac:dyDescent="0.2">
      <c r="A293" s="219"/>
      <c r="B293" s="220"/>
      <c r="C293" s="263" t="s">
        <v>766</v>
      </c>
      <c r="D293" s="223"/>
      <c r="E293" s="224">
        <v>72.616429999999994</v>
      </c>
      <c r="F293" s="222"/>
      <c r="G293" s="222"/>
      <c r="H293" s="222"/>
      <c r="I293" s="222"/>
      <c r="J293" s="222"/>
      <c r="K293" s="222"/>
      <c r="L293" s="222"/>
      <c r="M293" s="222"/>
      <c r="N293" s="221"/>
      <c r="O293" s="221"/>
      <c r="P293" s="221"/>
      <c r="Q293" s="221"/>
      <c r="R293" s="222"/>
      <c r="S293" s="222"/>
      <c r="T293" s="222"/>
      <c r="U293" s="222"/>
      <c r="V293" s="222"/>
      <c r="W293" s="222"/>
      <c r="X293" s="222"/>
      <c r="Y293" s="222"/>
      <c r="Z293" s="212"/>
      <c r="AA293" s="212"/>
      <c r="AB293" s="212"/>
      <c r="AC293" s="212"/>
      <c r="AD293" s="212"/>
      <c r="AE293" s="212"/>
      <c r="AF293" s="212"/>
      <c r="AG293" s="212" t="s">
        <v>136</v>
      </c>
      <c r="AH293" s="212">
        <v>5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ht="22.5" outlineLevel="1" x14ac:dyDescent="0.2">
      <c r="A294" s="253">
        <v>67</v>
      </c>
      <c r="B294" s="254" t="s">
        <v>544</v>
      </c>
      <c r="C294" s="267" t="s">
        <v>545</v>
      </c>
      <c r="D294" s="255" t="s">
        <v>209</v>
      </c>
      <c r="E294" s="256">
        <v>1</v>
      </c>
      <c r="F294" s="257"/>
      <c r="G294" s="258">
        <f>ROUND(E294*F294,2)</f>
        <v>0</v>
      </c>
      <c r="H294" s="257"/>
      <c r="I294" s="258">
        <f>ROUND(E294*H294,2)</f>
        <v>0</v>
      </c>
      <c r="J294" s="257"/>
      <c r="K294" s="258">
        <f>ROUND(E294*J294,2)</f>
        <v>0</v>
      </c>
      <c r="L294" s="258">
        <v>21</v>
      </c>
      <c r="M294" s="258">
        <f>G294*(1+L294/100)</f>
        <v>0</v>
      </c>
      <c r="N294" s="256">
        <v>0</v>
      </c>
      <c r="O294" s="256">
        <f>ROUND(E294*N294,2)</f>
        <v>0</v>
      </c>
      <c r="P294" s="256">
        <v>0</v>
      </c>
      <c r="Q294" s="256">
        <f>ROUND(E294*P294,2)</f>
        <v>0</v>
      </c>
      <c r="R294" s="258" t="s">
        <v>210</v>
      </c>
      <c r="S294" s="258" t="s">
        <v>128</v>
      </c>
      <c r="T294" s="259" t="s">
        <v>129</v>
      </c>
      <c r="U294" s="222">
        <v>8.84</v>
      </c>
      <c r="V294" s="222">
        <f>ROUND(E294*U294,2)</f>
        <v>8.84</v>
      </c>
      <c r="W294" s="222"/>
      <c r="X294" s="222" t="s">
        <v>130</v>
      </c>
      <c r="Y294" s="222" t="s">
        <v>131</v>
      </c>
      <c r="Z294" s="212"/>
      <c r="AA294" s="212"/>
      <c r="AB294" s="212"/>
      <c r="AC294" s="212"/>
      <c r="AD294" s="212"/>
      <c r="AE294" s="212"/>
      <c r="AF294" s="212"/>
      <c r="AG294" s="212" t="s">
        <v>132</v>
      </c>
      <c r="AH294" s="212"/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1" x14ac:dyDescent="0.2">
      <c r="A295" s="242">
        <v>68</v>
      </c>
      <c r="B295" s="243" t="s">
        <v>549</v>
      </c>
      <c r="C295" s="261" t="s">
        <v>550</v>
      </c>
      <c r="D295" s="244" t="s">
        <v>551</v>
      </c>
      <c r="E295" s="245">
        <v>210</v>
      </c>
      <c r="F295" s="246"/>
      <c r="G295" s="247">
        <f>ROUND(E295*F295,2)</f>
        <v>0</v>
      </c>
      <c r="H295" s="246"/>
      <c r="I295" s="247">
        <f>ROUND(E295*H295,2)</f>
        <v>0</v>
      </c>
      <c r="J295" s="246"/>
      <c r="K295" s="247">
        <f>ROUND(E295*J295,2)</f>
        <v>0</v>
      </c>
      <c r="L295" s="247">
        <v>21</v>
      </c>
      <c r="M295" s="247">
        <f>G295*(1+L295/100)</f>
        <v>0</v>
      </c>
      <c r="N295" s="245">
        <v>0</v>
      </c>
      <c r="O295" s="245">
        <f>ROUND(E295*N295,2)</f>
        <v>0</v>
      </c>
      <c r="P295" s="245">
        <v>0</v>
      </c>
      <c r="Q295" s="245">
        <f>ROUND(E295*P295,2)</f>
        <v>0</v>
      </c>
      <c r="R295" s="247" t="s">
        <v>210</v>
      </c>
      <c r="S295" s="247" t="s">
        <v>128</v>
      </c>
      <c r="T295" s="248" t="s">
        <v>129</v>
      </c>
      <c r="U295" s="222">
        <v>0</v>
      </c>
      <c r="V295" s="222">
        <f>ROUND(E295*U295,2)</f>
        <v>0</v>
      </c>
      <c r="W295" s="222"/>
      <c r="X295" s="222" t="s">
        <v>130</v>
      </c>
      <c r="Y295" s="222" t="s">
        <v>131</v>
      </c>
      <c r="Z295" s="212"/>
      <c r="AA295" s="212"/>
      <c r="AB295" s="212"/>
      <c r="AC295" s="212"/>
      <c r="AD295" s="212"/>
      <c r="AE295" s="212"/>
      <c r="AF295" s="212"/>
      <c r="AG295" s="212" t="s">
        <v>132</v>
      </c>
      <c r="AH295" s="212"/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2" x14ac:dyDescent="0.2">
      <c r="A296" s="219"/>
      <c r="B296" s="220"/>
      <c r="C296" s="263" t="s">
        <v>767</v>
      </c>
      <c r="D296" s="223"/>
      <c r="E296" s="224">
        <v>210</v>
      </c>
      <c r="F296" s="222"/>
      <c r="G296" s="222"/>
      <c r="H296" s="222"/>
      <c r="I296" s="222"/>
      <c r="J296" s="222"/>
      <c r="K296" s="222"/>
      <c r="L296" s="222"/>
      <c r="M296" s="222"/>
      <c r="N296" s="221"/>
      <c r="O296" s="221"/>
      <c r="P296" s="221"/>
      <c r="Q296" s="221"/>
      <c r="R296" s="222"/>
      <c r="S296" s="222"/>
      <c r="T296" s="222"/>
      <c r="U296" s="222"/>
      <c r="V296" s="222"/>
      <c r="W296" s="222"/>
      <c r="X296" s="222"/>
      <c r="Y296" s="222"/>
      <c r="Z296" s="212"/>
      <c r="AA296" s="212"/>
      <c r="AB296" s="212"/>
      <c r="AC296" s="212"/>
      <c r="AD296" s="212"/>
      <c r="AE296" s="212"/>
      <c r="AF296" s="212"/>
      <c r="AG296" s="212" t="s">
        <v>136</v>
      </c>
      <c r="AH296" s="212">
        <v>0</v>
      </c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1" x14ac:dyDescent="0.2">
      <c r="A297" s="242">
        <v>69</v>
      </c>
      <c r="B297" s="243" t="s">
        <v>553</v>
      </c>
      <c r="C297" s="261" t="s">
        <v>554</v>
      </c>
      <c r="D297" s="244" t="s">
        <v>171</v>
      </c>
      <c r="E297" s="245">
        <v>363.08215000000001</v>
      </c>
      <c r="F297" s="246"/>
      <c r="G297" s="247">
        <f>ROUND(E297*F297,2)</f>
        <v>0</v>
      </c>
      <c r="H297" s="246"/>
      <c r="I297" s="247">
        <f>ROUND(E297*H297,2)</f>
        <v>0</v>
      </c>
      <c r="J297" s="246"/>
      <c r="K297" s="247">
        <f>ROUND(E297*J297,2)</f>
        <v>0</v>
      </c>
      <c r="L297" s="247">
        <v>21</v>
      </c>
      <c r="M297" s="247">
        <f>G297*(1+L297/100)</f>
        <v>0</v>
      </c>
      <c r="N297" s="245">
        <v>0</v>
      </c>
      <c r="O297" s="245">
        <f>ROUND(E297*N297,2)</f>
        <v>0</v>
      </c>
      <c r="P297" s="245">
        <v>0</v>
      </c>
      <c r="Q297" s="245">
        <f>ROUND(E297*P297,2)</f>
        <v>0</v>
      </c>
      <c r="R297" s="247" t="s">
        <v>555</v>
      </c>
      <c r="S297" s="247" t="s">
        <v>128</v>
      </c>
      <c r="T297" s="248" t="s">
        <v>129</v>
      </c>
      <c r="U297" s="222">
        <v>0.04</v>
      </c>
      <c r="V297" s="222">
        <f>ROUND(E297*U297,2)</f>
        <v>14.52</v>
      </c>
      <c r="W297" s="222"/>
      <c r="X297" s="222" t="s">
        <v>130</v>
      </c>
      <c r="Y297" s="222" t="s">
        <v>131</v>
      </c>
      <c r="Z297" s="212"/>
      <c r="AA297" s="212"/>
      <c r="AB297" s="212"/>
      <c r="AC297" s="212"/>
      <c r="AD297" s="212"/>
      <c r="AE297" s="212"/>
      <c r="AF297" s="212"/>
      <c r="AG297" s="212" t="s">
        <v>132</v>
      </c>
      <c r="AH297" s="212"/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2" x14ac:dyDescent="0.2">
      <c r="A298" s="219"/>
      <c r="B298" s="220"/>
      <c r="C298" s="262" t="s">
        <v>556</v>
      </c>
      <c r="D298" s="250"/>
      <c r="E298" s="250"/>
      <c r="F298" s="250"/>
      <c r="G298" s="250"/>
      <c r="H298" s="222"/>
      <c r="I298" s="222"/>
      <c r="J298" s="222"/>
      <c r="K298" s="222"/>
      <c r="L298" s="222"/>
      <c r="M298" s="222"/>
      <c r="N298" s="221"/>
      <c r="O298" s="221"/>
      <c r="P298" s="221"/>
      <c r="Q298" s="221"/>
      <c r="R298" s="222"/>
      <c r="S298" s="222"/>
      <c r="T298" s="222"/>
      <c r="U298" s="222"/>
      <c r="V298" s="222"/>
      <c r="W298" s="222"/>
      <c r="X298" s="222"/>
      <c r="Y298" s="222"/>
      <c r="Z298" s="212"/>
      <c r="AA298" s="212"/>
      <c r="AB298" s="212"/>
      <c r="AC298" s="212"/>
      <c r="AD298" s="212"/>
      <c r="AE298" s="212"/>
      <c r="AF298" s="212"/>
      <c r="AG298" s="212" t="s">
        <v>134</v>
      </c>
      <c r="AH298" s="212"/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2" x14ac:dyDescent="0.2">
      <c r="A299" s="219"/>
      <c r="B299" s="220"/>
      <c r="C299" s="263" t="s">
        <v>768</v>
      </c>
      <c r="D299" s="223"/>
      <c r="E299" s="224">
        <v>363.08215000000001</v>
      </c>
      <c r="F299" s="222"/>
      <c r="G299" s="222"/>
      <c r="H299" s="222"/>
      <c r="I299" s="222"/>
      <c r="J299" s="222"/>
      <c r="K299" s="222"/>
      <c r="L299" s="222"/>
      <c r="M299" s="222"/>
      <c r="N299" s="221"/>
      <c r="O299" s="221"/>
      <c r="P299" s="221"/>
      <c r="Q299" s="221"/>
      <c r="R299" s="222"/>
      <c r="S299" s="222"/>
      <c r="T299" s="222"/>
      <c r="U299" s="222"/>
      <c r="V299" s="222"/>
      <c r="W299" s="222"/>
      <c r="X299" s="222"/>
      <c r="Y299" s="222"/>
      <c r="Z299" s="212"/>
      <c r="AA299" s="212"/>
      <c r="AB299" s="212"/>
      <c r="AC299" s="212"/>
      <c r="AD299" s="212"/>
      <c r="AE299" s="212"/>
      <c r="AF299" s="212"/>
      <c r="AG299" s="212" t="s">
        <v>136</v>
      </c>
      <c r="AH299" s="212">
        <v>5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1" x14ac:dyDescent="0.2">
      <c r="A300" s="242">
        <v>70</v>
      </c>
      <c r="B300" s="243" t="s">
        <v>558</v>
      </c>
      <c r="C300" s="261" t="s">
        <v>559</v>
      </c>
      <c r="D300" s="244" t="s">
        <v>171</v>
      </c>
      <c r="E300" s="245">
        <v>10529.38235</v>
      </c>
      <c r="F300" s="246"/>
      <c r="G300" s="247">
        <f>ROUND(E300*F300,2)</f>
        <v>0</v>
      </c>
      <c r="H300" s="246"/>
      <c r="I300" s="247">
        <f>ROUND(E300*H300,2)</f>
        <v>0</v>
      </c>
      <c r="J300" s="246"/>
      <c r="K300" s="247">
        <f>ROUND(E300*J300,2)</f>
        <v>0</v>
      </c>
      <c r="L300" s="247">
        <v>21</v>
      </c>
      <c r="M300" s="247">
        <f>G300*(1+L300/100)</f>
        <v>0</v>
      </c>
      <c r="N300" s="245">
        <v>0</v>
      </c>
      <c r="O300" s="245">
        <f>ROUND(E300*N300,2)</f>
        <v>0</v>
      </c>
      <c r="P300" s="245">
        <v>0</v>
      </c>
      <c r="Q300" s="245">
        <f>ROUND(E300*P300,2)</f>
        <v>0</v>
      </c>
      <c r="R300" s="247" t="s">
        <v>210</v>
      </c>
      <c r="S300" s="247" t="s">
        <v>128</v>
      </c>
      <c r="T300" s="248" t="s">
        <v>129</v>
      </c>
      <c r="U300" s="222">
        <v>0</v>
      </c>
      <c r="V300" s="222">
        <f>ROUND(E300*U300,2)</f>
        <v>0</v>
      </c>
      <c r="W300" s="222"/>
      <c r="X300" s="222" t="s">
        <v>130</v>
      </c>
      <c r="Y300" s="222" t="s">
        <v>131</v>
      </c>
      <c r="Z300" s="212"/>
      <c r="AA300" s="212"/>
      <c r="AB300" s="212"/>
      <c r="AC300" s="212"/>
      <c r="AD300" s="212"/>
      <c r="AE300" s="212"/>
      <c r="AF300" s="212"/>
      <c r="AG300" s="212" t="s">
        <v>132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2" x14ac:dyDescent="0.2">
      <c r="A301" s="219"/>
      <c r="B301" s="220"/>
      <c r="C301" s="263" t="s">
        <v>560</v>
      </c>
      <c r="D301" s="223"/>
      <c r="E301" s="224"/>
      <c r="F301" s="222"/>
      <c r="G301" s="222"/>
      <c r="H301" s="222"/>
      <c r="I301" s="222"/>
      <c r="J301" s="222"/>
      <c r="K301" s="222"/>
      <c r="L301" s="222"/>
      <c r="M301" s="222"/>
      <c r="N301" s="221"/>
      <c r="O301" s="221"/>
      <c r="P301" s="221"/>
      <c r="Q301" s="221"/>
      <c r="R301" s="222"/>
      <c r="S301" s="222"/>
      <c r="T301" s="222"/>
      <c r="U301" s="222"/>
      <c r="V301" s="222"/>
      <c r="W301" s="222"/>
      <c r="X301" s="222"/>
      <c r="Y301" s="222"/>
      <c r="Z301" s="212"/>
      <c r="AA301" s="212"/>
      <c r="AB301" s="212"/>
      <c r="AC301" s="212"/>
      <c r="AD301" s="212"/>
      <c r="AE301" s="212"/>
      <c r="AF301" s="212"/>
      <c r="AG301" s="212" t="s">
        <v>136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3" x14ac:dyDescent="0.2">
      <c r="A302" s="219"/>
      <c r="B302" s="220"/>
      <c r="C302" s="263" t="s">
        <v>769</v>
      </c>
      <c r="D302" s="223"/>
      <c r="E302" s="224">
        <v>10529.38235</v>
      </c>
      <c r="F302" s="222"/>
      <c r="G302" s="222"/>
      <c r="H302" s="222"/>
      <c r="I302" s="222"/>
      <c r="J302" s="222"/>
      <c r="K302" s="222"/>
      <c r="L302" s="222"/>
      <c r="M302" s="222"/>
      <c r="N302" s="221"/>
      <c r="O302" s="221"/>
      <c r="P302" s="221"/>
      <c r="Q302" s="221"/>
      <c r="R302" s="222"/>
      <c r="S302" s="222"/>
      <c r="T302" s="222"/>
      <c r="U302" s="222"/>
      <c r="V302" s="222"/>
      <c r="W302" s="222"/>
      <c r="X302" s="222"/>
      <c r="Y302" s="222"/>
      <c r="Z302" s="212"/>
      <c r="AA302" s="212"/>
      <c r="AB302" s="212"/>
      <c r="AC302" s="212"/>
      <c r="AD302" s="212"/>
      <c r="AE302" s="212"/>
      <c r="AF302" s="212"/>
      <c r="AG302" s="212" t="s">
        <v>136</v>
      </c>
      <c r="AH302" s="212">
        <v>5</v>
      </c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1" x14ac:dyDescent="0.2">
      <c r="A303" s="242">
        <v>71</v>
      </c>
      <c r="B303" s="243" t="s">
        <v>562</v>
      </c>
      <c r="C303" s="261" t="s">
        <v>563</v>
      </c>
      <c r="D303" s="244" t="s">
        <v>171</v>
      </c>
      <c r="E303" s="245">
        <v>0.46500000000000002</v>
      </c>
      <c r="F303" s="246"/>
      <c r="G303" s="247">
        <f>ROUND(E303*F303,2)</f>
        <v>0</v>
      </c>
      <c r="H303" s="246"/>
      <c r="I303" s="247">
        <f>ROUND(E303*H303,2)</f>
        <v>0</v>
      </c>
      <c r="J303" s="246"/>
      <c r="K303" s="247">
        <f>ROUND(E303*J303,2)</f>
        <v>0</v>
      </c>
      <c r="L303" s="247">
        <v>21</v>
      </c>
      <c r="M303" s="247">
        <f>G303*(1+L303/100)</f>
        <v>0</v>
      </c>
      <c r="N303" s="245">
        <v>0</v>
      </c>
      <c r="O303" s="245">
        <f>ROUND(E303*N303,2)</f>
        <v>0</v>
      </c>
      <c r="P303" s="245">
        <v>0</v>
      </c>
      <c r="Q303" s="245">
        <f>ROUND(E303*P303,2)</f>
        <v>0</v>
      </c>
      <c r="R303" s="247" t="s">
        <v>210</v>
      </c>
      <c r="S303" s="247" t="s">
        <v>128</v>
      </c>
      <c r="T303" s="248" t="s">
        <v>129</v>
      </c>
      <c r="U303" s="222">
        <v>0</v>
      </c>
      <c r="V303" s="222">
        <f>ROUND(E303*U303,2)</f>
        <v>0</v>
      </c>
      <c r="W303" s="222"/>
      <c r="X303" s="222" t="s">
        <v>130</v>
      </c>
      <c r="Y303" s="222" t="s">
        <v>131</v>
      </c>
      <c r="Z303" s="212"/>
      <c r="AA303" s="212"/>
      <c r="AB303" s="212"/>
      <c r="AC303" s="212"/>
      <c r="AD303" s="212"/>
      <c r="AE303" s="212"/>
      <c r="AF303" s="212"/>
      <c r="AG303" s="212" t="s">
        <v>132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19"/>
      <c r="B304" s="220"/>
      <c r="C304" s="264" t="s">
        <v>564</v>
      </c>
      <c r="D304" s="251"/>
      <c r="E304" s="251"/>
      <c r="F304" s="251"/>
      <c r="G304" s="251"/>
      <c r="H304" s="222"/>
      <c r="I304" s="222"/>
      <c r="J304" s="222"/>
      <c r="K304" s="222"/>
      <c r="L304" s="222"/>
      <c r="M304" s="222"/>
      <c r="N304" s="221"/>
      <c r="O304" s="221"/>
      <c r="P304" s="221"/>
      <c r="Q304" s="221"/>
      <c r="R304" s="222"/>
      <c r="S304" s="222"/>
      <c r="T304" s="222"/>
      <c r="U304" s="222"/>
      <c r="V304" s="222"/>
      <c r="W304" s="222"/>
      <c r="X304" s="222"/>
      <c r="Y304" s="222"/>
      <c r="Z304" s="212"/>
      <c r="AA304" s="212"/>
      <c r="AB304" s="212"/>
      <c r="AC304" s="212"/>
      <c r="AD304" s="212"/>
      <c r="AE304" s="212"/>
      <c r="AF304" s="212"/>
      <c r="AG304" s="212" t="s">
        <v>155</v>
      </c>
      <c r="AH304" s="212"/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2" x14ac:dyDescent="0.2">
      <c r="A305" s="219"/>
      <c r="B305" s="220"/>
      <c r="C305" s="263" t="s">
        <v>770</v>
      </c>
      <c r="D305" s="223"/>
      <c r="E305" s="224">
        <v>0.46500000000000002</v>
      </c>
      <c r="F305" s="222"/>
      <c r="G305" s="222"/>
      <c r="H305" s="222"/>
      <c r="I305" s="222"/>
      <c r="J305" s="222"/>
      <c r="K305" s="222"/>
      <c r="L305" s="222"/>
      <c r="M305" s="222"/>
      <c r="N305" s="221"/>
      <c r="O305" s="221"/>
      <c r="P305" s="221"/>
      <c r="Q305" s="221"/>
      <c r="R305" s="222"/>
      <c r="S305" s="222"/>
      <c r="T305" s="222"/>
      <c r="U305" s="222"/>
      <c r="V305" s="222"/>
      <c r="W305" s="222"/>
      <c r="X305" s="222"/>
      <c r="Y305" s="222"/>
      <c r="Z305" s="212"/>
      <c r="AA305" s="212"/>
      <c r="AB305" s="212"/>
      <c r="AC305" s="212"/>
      <c r="AD305" s="212"/>
      <c r="AE305" s="212"/>
      <c r="AF305" s="212"/>
      <c r="AG305" s="212" t="s">
        <v>136</v>
      </c>
      <c r="AH305" s="212">
        <v>5</v>
      </c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1" x14ac:dyDescent="0.2">
      <c r="A306" s="242">
        <v>72</v>
      </c>
      <c r="B306" s="243" t="s">
        <v>566</v>
      </c>
      <c r="C306" s="261" t="s">
        <v>567</v>
      </c>
      <c r="D306" s="244" t="s">
        <v>171</v>
      </c>
      <c r="E306" s="245">
        <v>0.97282000000000002</v>
      </c>
      <c r="F306" s="246"/>
      <c r="G306" s="247">
        <f>ROUND(E306*F306,2)</f>
        <v>0</v>
      </c>
      <c r="H306" s="246"/>
      <c r="I306" s="247">
        <f>ROUND(E306*H306,2)</f>
        <v>0</v>
      </c>
      <c r="J306" s="246"/>
      <c r="K306" s="247">
        <f>ROUND(E306*J306,2)</f>
        <v>0</v>
      </c>
      <c r="L306" s="247">
        <v>21</v>
      </c>
      <c r="M306" s="247">
        <f>G306*(1+L306/100)</f>
        <v>0</v>
      </c>
      <c r="N306" s="245">
        <v>0</v>
      </c>
      <c r="O306" s="245">
        <f>ROUND(E306*N306,2)</f>
        <v>0</v>
      </c>
      <c r="P306" s="245">
        <v>0</v>
      </c>
      <c r="Q306" s="245">
        <f>ROUND(E306*P306,2)</f>
        <v>0</v>
      </c>
      <c r="R306" s="247" t="s">
        <v>210</v>
      </c>
      <c r="S306" s="247" t="s">
        <v>128</v>
      </c>
      <c r="T306" s="248" t="s">
        <v>129</v>
      </c>
      <c r="U306" s="222">
        <v>0</v>
      </c>
      <c r="V306" s="222">
        <f>ROUND(E306*U306,2)</f>
        <v>0</v>
      </c>
      <c r="W306" s="222"/>
      <c r="X306" s="222" t="s">
        <v>130</v>
      </c>
      <c r="Y306" s="222" t="s">
        <v>131</v>
      </c>
      <c r="Z306" s="212"/>
      <c r="AA306" s="212"/>
      <c r="AB306" s="212"/>
      <c r="AC306" s="212"/>
      <c r="AD306" s="212"/>
      <c r="AE306" s="212"/>
      <c r="AF306" s="212"/>
      <c r="AG306" s="212" t="s">
        <v>132</v>
      </c>
      <c r="AH306" s="212"/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2" x14ac:dyDescent="0.2">
      <c r="A307" s="219"/>
      <c r="B307" s="220"/>
      <c r="C307" s="264" t="s">
        <v>564</v>
      </c>
      <c r="D307" s="251"/>
      <c r="E307" s="251"/>
      <c r="F307" s="251"/>
      <c r="G307" s="251"/>
      <c r="H307" s="222"/>
      <c r="I307" s="222"/>
      <c r="J307" s="222"/>
      <c r="K307" s="222"/>
      <c r="L307" s="222"/>
      <c r="M307" s="222"/>
      <c r="N307" s="221"/>
      <c r="O307" s="221"/>
      <c r="P307" s="221"/>
      <c r="Q307" s="221"/>
      <c r="R307" s="222"/>
      <c r="S307" s="222"/>
      <c r="T307" s="222"/>
      <c r="U307" s="222"/>
      <c r="V307" s="222"/>
      <c r="W307" s="222"/>
      <c r="X307" s="222"/>
      <c r="Y307" s="222"/>
      <c r="Z307" s="212"/>
      <c r="AA307" s="212"/>
      <c r="AB307" s="212"/>
      <c r="AC307" s="212"/>
      <c r="AD307" s="212"/>
      <c r="AE307" s="212"/>
      <c r="AF307" s="212"/>
      <c r="AG307" s="212" t="s">
        <v>155</v>
      </c>
      <c r="AH307" s="212"/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2" x14ac:dyDescent="0.2">
      <c r="A308" s="219"/>
      <c r="B308" s="220"/>
      <c r="C308" s="263" t="s">
        <v>771</v>
      </c>
      <c r="D308" s="223"/>
      <c r="E308" s="224">
        <v>0.51300000000000001</v>
      </c>
      <c r="F308" s="222"/>
      <c r="G308" s="222"/>
      <c r="H308" s="222"/>
      <c r="I308" s="222"/>
      <c r="J308" s="222"/>
      <c r="K308" s="222"/>
      <c r="L308" s="222"/>
      <c r="M308" s="222"/>
      <c r="N308" s="221"/>
      <c r="O308" s="221"/>
      <c r="P308" s="221"/>
      <c r="Q308" s="221"/>
      <c r="R308" s="222"/>
      <c r="S308" s="222"/>
      <c r="T308" s="222"/>
      <c r="U308" s="222"/>
      <c r="V308" s="222"/>
      <c r="W308" s="222"/>
      <c r="X308" s="222"/>
      <c r="Y308" s="222"/>
      <c r="Z308" s="212"/>
      <c r="AA308" s="212"/>
      <c r="AB308" s="212"/>
      <c r="AC308" s="212"/>
      <c r="AD308" s="212"/>
      <c r="AE308" s="212"/>
      <c r="AF308" s="212"/>
      <c r="AG308" s="212" t="s">
        <v>136</v>
      </c>
      <c r="AH308" s="212">
        <v>7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3" x14ac:dyDescent="0.2">
      <c r="A309" s="219"/>
      <c r="B309" s="220"/>
      <c r="C309" s="263" t="s">
        <v>772</v>
      </c>
      <c r="D309" s="223"/>
      <c r="E309" s="224">
        <v>0.1517</v>
      </c>
      <c r="F309" s="222"/>
      <c r="G309" s="222"/>
      <c r="H309" s="222"/>
      <c r="I309" s="222"/>
      <c r="J309" s="222"/>
      <c r="K309" s="222"/>
      <c r="L309" s="222"/>
      <c r="M309" s="222"/>
      <c r="N309" s="221"/>
      <c r="O309" s="221"/>
      <c r="P309" s="221"/>
      <c r="Q309" s="221"/>
      <c r="R309" s="222"/>
      <c r="S309" s="222"/>
      <c r="T309" s="222"/>
      <c r="U309" s="222"/>
      <c r="V309" s="222"/>
      <c r="W309" s="222"/>
      <c r="X309" s="222"/>
      <c r="Y309" s="222"/>
      <c r="Z309" s="212"/>
      <c r="AA309" s="212"/>
      <c r="AB309" s="212"/>
      <c r="AC309" s="212"/>
      <c r="AD309" s="212"/>
      <c r="AE309" s="212"/>
      <c r="AF309" s="212"/>
      <c r="AG309" s="212" t="s">
        <v>136</v>
      </c>
      <c r="AH309" s="212">
        <v>7</v>
      </c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3" x14ac:dyDescent="0.2">
      <c r="A310" s="219"/>
      <c r="B310" s="220"/>
      <c r="C310" s="263" t="s">
        <v>773</v>
      </c>
      <c r="D310" s="223"/>
      <c r="E310" s="224">
        <v>0.1232</v>
      </c>
      <c r="F310" s="222"/>
      <c r="G310" s="222"/>
      <c r="H310" s="222"/>
      <c r="I310" s="222"/>
      <c r="J310" s="222"/>
      <c r="K310" s="222"/>
      <c r="L310" s="222"/>
      <c r="M310" s="222"/>
      <c r="N310" s="221"/>
      <c r="O310" s="221"/>
      <c r="P310" s="221"/>
      <c r="Q310" s="221"/>
      <c r="R310" s="222"/>
      <c r="S310" s="222"/>
      <c r="T310" s="222"/>
      <c r="U310" s="222"/>
      <c r="V310" s="222"/>
      <c r="W310" s="222"/>
      <c r="X310" s="222"/>
      <c r="Y310" s="222"/>
      <c r="Z310" s="212"/>
      <c r="AA310" s="212"/>
      <c r="AB310" s="212"/>
      <c r="AC310" s="212"/>
      <c r="AD310" s="212"/>
      <c r="AE310" s="212"/>
      <c r="AF310" s="212"/>
      <c r="AG310" s="212" t="s">
        <v>136</v>
      </c>
      <c r="AH310" s="212">
        <v>7</v>
      </c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3" x14ac:dyDescent="0.2">
      <c r="A311" s="219"/>
      <c r="B311" s="220"/>
      <c r="C311" s="263" t="s">
        <v>774</v>
      </c>
      <c r="D311" s="223"/>
      <c r="E311" s="224">
        <v>0.18492</v>
      </c>
      <c r="F311" s="222"/>
      <c r="G311" s="222"/>
      <c r="H311" s="222"/>
      <c r="I311" s="222"/>
      <c r="J311" s="222"/>
      <c r="K311" s="222"/>
      <c r="L311" s="222"/>
      <c r="M311" s="222"/>
      <c r="N311" s="221"/>
      <c r="O311" s="221"/>
      <c r="P311" s="221"/>
      <c r="Q311" s="221"/>
      <c r="R311" s="222"/>
      <c r="S311" s="222"/>
      <c r="T311" s="222"/>
      <c r="U311" s="222"/>
      <c r="V311" s="222"/>
      <c r="W311" s="222"/>
      <c r="X311" s="222"/>
      <c r="Y311" s="222"/>
      <c r="Z311" s="212"/>
      <c r="AA311" s="212"/>
      <c r="AB311" s="212"/>
      <c r="AC311" s="212"/>
      <c r="AD311" s="212"/>
      <c r="AE311" s="212"/>
      <c r="AF311" s="212"/>
      <c r="AG311" s="212" t="s">
        <v>136</v>
      </c>
      <c r="AH311" s="212">
        <v>7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1" x14ac:dyDescent="0.2">
      <c r="A312" s="242">
        <v>73</v>
      </c>
      <c r="B312" s="243" t="s">
        <v>575</v>
      </c>
      <c r="C312" s="261" t="s">
        <v>576</v>
      </c>
      <c r="D312" s="244" t="s">
        <v>171</v>
      </c>
      <c r="E312" s="245">
        <v>0.79274999999999995</v>
      </c>
      <c r="F312" s="246"/>
      <c r="G312" s="247">
        <f>ROUND(E312*F312,2)</f>
        <v>0</v>
      </c>
      <c r="H312" s="246"/>
      <c r="I312" s="247">
        <f>ROUND(E312*H312,2)</f>
        <v>0</v>
      </c>
      <c r="J312" s="246"/>
      <c r="K312" s="247">
        <f>ROUND(E312*J312,2)</f>
        <v>0</v>
      </c>
      <c r="L312" s="247">
        <v>21</v>
      </c>
      <c r="M312" s="247">
        <f>G312*(1+L312/100)</f>
        <v>0</v>
      </c>
      <c r="N312" s="245">
        <v>0</v>
      </c>
      <c r="O312" s="245">
        <f>ROUND(E312*N312,2)</f>
        <v>0</v>
      </c>
      <c r="P312" s="245">
        <v>0</v>
      </c>
      <c r="Q312" s="245">
        <f>ROUND(E312*P312,2)</f>
        <v>0</v>
      </c>
      <c r="R312" s="247" t="s">
        <v>210</v>
      </c>
      <c r="S312" s="247" t="s">
        <v>128</v>
      </c>
      <c r="T312" s="248" t="s">
        <v>129</v>
      </c>
      <c r="U312" s="222">
        <v>0</v>
      </c>
      <c r="V312" s="222">
        <f>ROUND(E312*U312,2)</f>
        <v>0</v>
      </c>
      <c r="W312" s="222"/>
      <c r="X312" s="222" t="s">
        <v>130</v>
      </c>
      <c r="Y312" s="222" t="s">
        <v>131</v>
      </c>
      <c r="Z312" s="212"/>
      <c r="AA312" s="212"/>
      <c r="AB312" s="212"/>
      <c r="AC312" s="212"/>
      <c r="AD312" s="212"/>
      <c r="AE312" s="212"/>
      <c r="AF312" s="212"/>
      <c r="AG312" s="212" t="s">
        <v>132</v>
      </c>
      <c r="AH312" s="212"/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2" x14ac:dyDescent="0.2">
      <c r="A313" s="219"/>
      <c r="B313" s="220"/>
      <c r="C313" s="264" t="s">
        <v>577</v>
      </c>
      <c r="D313" s="251"/>
      <c r="E313" s="251"/>
      <c r="F313" s="251"/>
      <c r="G313" s="251"/>
      <c r="H313" s="222"/>
      <c r="I313" s="222"/>
      <c r="J313" s="222"/>
      <c r="K313" s="222"/>
      <c r="L313" s="222"/>
      <c r="M313" s="222"/>
      <c r="N313" s="221"/>
      <c r="O313" s="221"/>
      <c r="P313" s="221"/>
      <c r="Q313" s="221"/>
      <c r="R313" s="222"/>
      <c r="S313" s="222"/>
      <c r="T313" s="222"/>
      <c r="U313" s="222"/>
      <c r="V313" s="222"/>
      <c r="W313" s="222"/>
      <c r="X313" s="222"/>
      <c r="Y313" s="222"/>
      <c r="Z313" s="212"/>
      <c r="AA313" s="212"/>
      <c r="AB313" s="212"/>
      <c r="AC313" s="212"/>
      <c r="AD313" s="212"/>
      <c r="AE313" s="212"/>
      <c r="AF313" s="212"/>
      <c r="AG313" s="212" t="s">
        <v>155</v>
      </c>
      <c r="AH313" s="212"/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outlineLevel="2" x14ac:dyDescent="0.2">
      <c r="A314" s="219"/>
      <c r="B314" s="220"/>
      <c r="C314" s="263" t="s">
        <v>775</v>
      </c>
      <c r="D314" s="223"/>
      <c r="E314" s="224">
        <v>0.12075</v>
      </c>
      <c r="F314" s="222"/>
      <c r="G314" s="222"/>
      <c r="H314" s="222"/>
      <c r="I314" s="222"/>
      <c r="J314" s="222"/>
      <c r="K314" s="222"/>
      <c r="L314" s="222"/>
      <c r="M314" s="222"/>
      <c r="N314" s="221"/>
      <c r="O314" s="221"/>
      <c r="P314" s="221"/>
      <c r="Q314" s="221"/>
      <c r="R314" s="222"/>
      <c r="S314" s="222"/>
      <c r="T314" s="222"/>
      <c r="U314" s="222"/>
      <c r="V314" s="222"/>
      <c r="W314" s="222"/>
      <c r="X314" s="222"/>
      <c r="Y314" s="222"/>
      <c r="Z314" s="212"/>
      <c r="AA314" s="212"/>
      <c r="AB314" s="212"/>
      <c r="AC314" s="212"/>
      <c r="AD314" s="212"/>
      <c r="AE314" s="212"/>
      <c r="AF314" s="212"/>
      <c r="AG314" s="212" t="s">
        <v>136</v>
      </c>
      <c r="AH314" s="212">
        <v>7</v>
      </c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3" x14ac:dyDescent="0.2">
      <c r="A315" s="219"/>
      <c r="B315" s="220"/>
      <c r="C315" s="263" t="s">
        <v>776</v>
      </c>
      <c r="D315" s="223"/>
      <c r="E315" s="224">
        <v>0.14349999999999999</v>
      </c>
      <c r="F315" s="222"/>
      <c r="G315" s="222"/>
      <c r="H315" s="222"/>
      <c r="I315" s="222"/>
      <c r="J315" s="222"/>
      <c r="K315" s="222"/>
      <c r="L315" s="222"/>
      <c r="M315" s="222"/>
      <c r="N315" s="221"/>
      <c r="O315" s="221"/>
      <c r="P315" s="221"/>
      <c r="Q315" s="221"/>
      <c r="R315" s="222"/>
      <c r="S315" s="222"/>
      <c r="T315" s="222"/>
      <c r="U315" s="222"/>
      <c r="V315" s="222"/>
      <c r="W315" s="222"/>
      <c r="X315" s="222"/>
      <c r="Y315" s="222"/>
      <c r="Z315" s="212"/>
      <c r="AA315" s="212"/>
      <c r="AB315" s="212"/>
      <c r="AC315" s="212"/>
      <c r="AD315" s="212"/>
      <c r="AE315" s="212"/>
      <c r="AF315" s="212"/>
      <c r="AG315" s="212" t="s">
        <v>136</v>
      </c>
      <c r="AH315" s="212">
        <v>7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3" x14ac:dyDescent="0.2">
      <c r="A316" s="219"/>
      <c r="B316" s="220"/>
      <c r="C316" s="263" t="s">
        <v>777</v>
      </c>
      <c r="D316" s="223"/>
      <c r="E316" s="224">
        <v>0.52849999999999997</v>
      </c>
      <c r="F316" s="222"/>
      <c r="G316" s="222"/>
      <c r="H316" s="222"/>
      <c r="I316" s="222"/>
      <c r="J316" s="222"/>
      <c r="K316" s="222"/>
      <c r="L316" s="222"/>
      <c r="M316" s="222"/>
      <c r="N316" s="221"/>
      <c r="O316" s="221"/>
      <c r="P316" s="221"/>
      <c r="Q316" s="221"/>
      <c r="R316" s="222"/>
      <c r="S316" s="222"/>
      <c r="T316" s="222"/>
      <c r="U316" s="222"/>
      <c r="V316" s="222"/>
      <c r="W316" s="222"/>
      <c r="X316" s="222"/>
      <c r="Y316" s="222"/>
      <c r="Z316" s="212"/>
      <c r="AA316" s="212"/>
      <c r="AB316" s="212"/>
      <c r="AC316" s="212"/>
      <c r="AD316" s="212"/>
      <c r="AE316" s="212"/>
      <c r="AF316" s="212"/>
      <c r="AG316" s="212" t="s">
        <v>136</v>
      </c>
      <c r="AH316" s="212">
        <v>7</v>
      </c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1" x14ac:dyDescent="0.2">
      <c r="A317" s="242">
        <v>74</v>
      </c>
      <c r="B317" s="243" t="s">
        <v>582</v>
      </c>
      <c r="C317" s="261" t="s">
        <v>583</v>
      </c>
      <c r="D317" s="244" t="s">
        <v>171</v>
      </c>
      <c r="E317" s="245">
        <v>0.10925</v>
      </c>
      <c r="F317" s="246"/>
      <c r="G317" s="247">
        <f>ROUND(E317*F317,2)</f>
        <v>0</v>
      </c>
      <c r="H317" s="246"/>
      <c r="I317" s="247">
        <f>ROUND(E317*H317,2)</f>
        <v>0</v>
      </c>
      <c r="J317" s="246"/>
      <c r="K317" s="247">
        <f>ROUND(E317*J317,2)</f>
        <v>0</v>
      </c>
      <c r="L317" s="247">
        <v>21</v>
      </c>
      <c r="M317" s="247">
        <f>G317*(1+L317/100)</f>
        <v>0</v>
      </c>
      <c r="N317" s="245">
        <v>0</v>
      </c>
      <c r="O317" s="245">
        <f>ROUND(E317*N317,2)</f>
        <v>0</v>
      </c>
      <c r="P317" s="245">
        <v>0</v>
      </c>
      <c r="Q317" s="245">
        <f>ROUND(E317*P317,2)</f>
        <v>0</v>
      </c>
      <c r="R317" s="247" t="s">
        <v>210</v>
      </c>
      <c r="S317" s="247" t="s">
        <v>128</v>
      </c>
      <c r="T317" s="248" t="s">
        <v>129</v>
      </c>
      <c r="U317" s="222">
        <v>0</v>
      </c>
      <c r="V317" s="222">
        <f>ROUND(E317*U317,2)</f>
        <v>0</v>
      </c>
      <c r="W317" s="222"/>
      <c r="X317" s="222" t="s">
        <v>130</v>
      </c>
      <c r="Y317" s="222" t="s">
        <v>131</v>
      </c>
      <c r="Z317" s="212"/>
      <c r="AA317" s="212"/>
      <c r="AB317" s="212"/>
      <c r="AC317" s="212"/>
      <c r="AD317" s="212"/>
      <c r="AE317" s="212"/>
      <c r="AF317" s="212"/>
      <c r="AG317" s="212" t="s">
        <v>132</v>
      </c>
      <c r="AH317" s="212"/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2" x14ac:dyDescent="0.2">
      <c r="A318" s="219"/>
      <c r="B318" s="220"/>
      <c r="C318" s="263" t="s">
        <v>778</v>
      </c>
      <c r="D318" s="223"/>
      <c r="E318" s="224">
        <v>0.10925</v>
      </c>
      <c r="F318" s="222"/>
      <c r="G318" s="222"/>
      <c r="H318" s="222"/>
      <c r="I318" s="222"/>
      <c r="J318" s="222"/>
      <c r="K318" s="222"/>
      <c r="L318" s="222"/>
      <c r="M318" s="222"/>
      <c r="N318" s="221"/>
      <c r="O318" s="221"/>
      <c r="P318" s="221"/>
      <c r="Q318" s="221"/>
      <c r="R318" s="222"/>
      <c r="S318" s="222"/>
      <c r="T318" s="222"/>
      <c r="U318" s="222"/>
      <c r="V318" s="222"/>
      <c r="W318" s="222"/>
      <c r="X318" s="222"/>
      <c r="Y318" s="222"/>
      <c r="Z318" s="212"/>
      <c r="AA318" s="212"/>
      <c r="AB318" s="212"/>
      <c r="AC318" s="212"/>
      <c r="AD318" s="212"/>
      <c r="AE318" s="212"/>
      <c r="AF318" s="212"/>
      <c r="AG318" s="212" t="s">
        <v>136</v>
      </c>
      <c r="AH318" s="212">
        <v>7</v>
      </c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1" x14ac:dyDescent="0.2">
      <c r="A319" s="242">
        <v>75</v>
      </c>
      <c r="B319" s="243" t="s">
        <v>585</v>
      </c>
      <c r="C319" s="261" t="s">
        <v>586</v>
      </c>
      <c r="D319" s="244" t="s">
        <v>171</v>
      </c>
      <c r="E319" s="245">
        <v>5.28E-2</v>
      </c>
      <c r="F319" s="246"/>
      <c r="G319" s="247">
        <f>ROUND(E319*F319,2)</f>
        <v>0</v>
      </c>
      <c r="H319" s="246"/>
      <c r="I319" s="247">
        <f>ROUND(E319*H319,2)</f>
        <v>0</v>
      </c>
      <c r="J319" s="246"/>
      <c r="K319" s="247">
        <f>ROUND(E319*J319,2)</f>
        <v>0</v>
      </c>
      <c r="L319" s="247">
        <v>21</v>
      </c>
      <c r="M319" s="247">
        <f>G319*(1+L319/100)</f>
        <v>0</v>
      </c>
      <c r="N319" s="245">
        <v>0</v>
      </c>
      <c r="O319" s="245">
        <f>ROUND(E319*N319,2)</f>
        <v>0</v>
      </c>
      <c r="P319" s="245">
        <v>0</v>
      </c>
      <c r="Q319" s="245">
        <f>ROUND(E319*P319,2)</f>
        <v>0</v>
      </c>
      <c r="R319" s="247" t="s">
        <v>210</v>
      </c>
      <c r="S319" s="247" t="s">
        <v>128</v>
      </c>
      <c r="T319" s="248" t="s">
        <v>129</v>
      </c>
      <c r="U319" s="222">
        <v>0</v>
      </c>
      <c r="V319" s="222">
        <f>ROUND(E319*U319,2)</f>
        <v>0</v>
      </c>
      <c r="W319" s="222"/>
      <c r="X319" s="222" t="s">
        <v>130</v>
      </c>
      <c r="Y319" s="222" t="s">
        <v>131</v>
      </c>
      <c r="Z319" s="212"/>
      <c r="AA319" s="212"/>
      <c r="AB319" s="212"/>
      <c r="AC319" s="212"/>
      <c r="AD319" s="212"/>
      <c r="AE319" s="212"/>
      <c r="AF319" s="212"/>
      <c r="AG319" s="212" t="s">
        <v>132</v>
      </c>
      <c r="AH319" s="212"/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2" x14ac:dyDescent="0.2">
      <c r="A320" s="219"/>
      <c r="B320" s="220"/>
      <c r="C320" s="264" t="s">
        <v>564</v>
      </c>
      <c r="D320" s="251"/>
      <c r="E320" s="251"/>
      <c r="F320" s="251"/>
      <c r="G320" s="251"/>
      <c r="H320" s="222"/>
      <c r="I320" s="222"/>
      <c r="J320" s="222"/>
      <c r="K320" s="222"/>
      <c r="L320" s="222"/>
      <c r="M320" s="222"/>
      <c r="N320" s="221"/>
      <c r="O320" s="221"/>
      <c r="P320" s="221"/>
      <c r="Q320" s="221"/>
      <c r="R320" s="222"/>
      <c r="S320" s="222"/>
      <c r="T320" s="222"/>
      <c r="U320" s="222"/>
      <c r="V320" s="222"/>
      <c r="W320" s="222"/>
      <c r="X320" s="222"/>
      <c r="Y320" s="222"/>
      <c r="Z320" s="212"/>
      <c r="AA320" s="212"/>
      <c r="AB320" s="212"/>
      <c r="AC320" s="212"/>
      <c r="AD320" s="212"/>
      <c r="AE320" s="212"/>
      <c r="AF320" s="212"/>
      <c r="AG320" s="212" t="s">
        <v>155</v>
      </c>
      <c r="AH320" s="212"/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outlineLevel="2" x14ac:dyDescent="0.2">
      <c r="A321" s="219"/>
      <c r="B321" s="220"/>
      <c r="C321" s="263" t="s">
        <v>779</v>
      </c>
      <c r="D321" s="223"/>
      <c r="E321" s="224">
        <v>5.28E-2</v>
      </c>
      <c r="F321" s="222"/>
      <c r="G321" s="222"/>
      <c r="H321" s="222"/>
      <c r="I321" s="222"/>
      <c r="J321" s="222"/>
      <c r="K321" s="222"/>
      <c r="L321" s="222"/>
      <c r="M321" s="222"/>
      <c r="N321" s="221"/>
      <c r="O321" s="221"/>
      <c r="P321" s="221"/>
      <c r="Q321" s="221"/>
      <c r="R321" s="222"/>
      <c r="S321" s="222"/>
      <c r="T321" s="222"/>
      <c r="U321" s="222"/>
      <c r="V321" s="222"/>
      <c r="W321" s="222"/>
      <c r="X321" s="222"/>
      <c r="Y321" s="222"/>
      <c r="Z321" s="212"/>
      <c r="AA321" s="212"/>
      <c r="AB321" s="212"/>
      <c r="AC321" s="212"/>
      <c r="AD321" s="212"/>
      <c r="AE321" s="212"/>
      <c r="AF321" s="212"/>
      <c r="AG321" s="212" t="s">
        <v>136</v>
      </c>
      <c r="AH321" s="212">
        <v>7</v>
      </c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ht="22.5" outlineLevel="1" x14ac:dyDescent="0.2">
      <c r="A322" s="242">
        <v>76</v>
      </c>
      <c r="B322" s="243" t="s">
        <v>588</v>
      </c>
      <c r="C322" s="261" t="s">
        <v>589</v>
      </c>
      <c r="D322" s="244" t="s">
        <v>171</v>
      </c>
      <c r="E322" s="245">
        <v>210.99522999999999</v>
      </c>
      <c r="F322" s="246"/>
      <c r="G322" s="247">
        <f>ROUND(E322*F322,2)</f>
        <v>0</v>
      </c>
      <c r="H322" s="246"/>
      <c r="I322" s="247">
        <f>ROUND(E322*H322,2)</f>
        <v>0</v>
      </c>
      <c r="J322" s="246"/>
      <c r="K322" s="247">
        <f>ROUND(E322*J322,2)</f>
        <v>0</v>
      </c>
      <c r="L322" s="247">
        <v>21</v>
      </c>
      <c r="M322" s="247">
        <f>G322*(1+L322/100)</f>
        <v>0</v>
      </c>
      <c r="N322" s="245">
        <v>0</v>
      </c>
      <c r="O322" s="245">
        <f>ROUND(E322*N322,2)</f>
        <v>0</v>
      </c>
      <c r="P322" s="245">
        <v>0</v>
      </c>
      <c r="Q322" s="245">
        <f>ROUND(E322*P322,2)</f>
        <v>0</v>
      </c>
      <c r="R322" s="247" t="s">
        <v>210</v>
      </c>
      <c r="S322" s="247" t="s">
        <v>128</v>
      </c>
      <c r="T322" s="248" t="s">
        <v>129</v>
      </c>
      <c r="U322" s="222">
        <v>0</v>
      </c>
      <c r="V322" s="222">
        <f>ROUND(E322*U322,2)</f>
        <v>0</v>
      </c>
      <c r="W322" s="222"/>
      <c r="X322" s="222" t="s">
        <v>130</v>
      </c>
      <c r="Y322" s="222" t="s">
        <v>131</v>
      </c>
      <c r="Z322" s="212"/>
      <c r="AA322" s="212"/>
      <c r="AB322" s="212"/>
      <c r="AC322" s="212"/>
      <c r="AD322" s="212"/>
      <c r="AE322" s="212"/>
      <c r="AF322" s="212"/>
      <c r="AG322" s="212" t="s">
        <v>132</v>
      </c>
      <c r="AH322" s="212"/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2" x14ac:dyDescent="0.2">
      <c r="A323" s="219"/>
      <c r="B323" s="220"/>
      <c r="C323" s="263" t="s">
        <v>780</v>
      </c>
      <c r="D323" s="223"/>
      <c r="E323" s="224">
        <v>2.6779199999999999</v>
      </c>
      <c r="F323" s="222"/>
      <c r="G323" s="222"/>
      <c r="H323" s="222"/>
      <c r="I323" s="222"/>
      <c r="J323" s="222"/>
      <c r="K323" s="222"/>
      <c r="L323" s="222"/>
      <c r="M323" s="222"/>
      <c r="N323" s="221"/>
      <c r="O323" s="221"/>
      <c r="P323" s="221"/>
      <c r="Q323" s="221"/>
      <c r="R323" s="222"/>
      <c r="S323" s="222"/>
      <c r="T323" s="222"/>
      <c r="U323" s="222"/>
      <c r="V323" s="222"/>
      <c r="W323" s="222"/>
      <c r="X323" s="222"/>
      <c r="Y323" s="222"/>
      <c r="Z323" s="212"/>
      <c r="AA323" s="212"/>
      <c r="AB323" s="212"/>
      <c r="AC323" s="212"/>
      <c r="AD323" s="212"/>
      <c r="AE323" s="212"/>
      <c r="AF323" s="212"/>
      <c r="AG323" s="212" t="s">
        <v>136</v>
      </c>
      <c r="AH323" s="212">
        <v>7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3" x14ac:dyDescent="0.2">
      <c r="A324" s="219"/>
      <c r="B324" s="220"/>
      <c r="C324" s="263" t="s">
        <v>781</v>
      </c>
      <c r="D324" s="223"/>
      <c r="E324" s="224">
        <v>208.31730999999999</v>
      </c>
      <c r="F324" s="222"/>
      <c r="G324" s="222"/>
      <c r="H324" s="222"/>
      <c r="I324" s="222"/>
      <c r="J324" s="222"/>
      <c r="K324" s="222"/>
      <c r="L324" s="222"/>
      <c r="M324" s="222"/>
      <c r="N324" s="221"/>
      <c r="O324" s="221"/>
      <c r="P324" s="221"/>
      <c r="Q324" s="221"/>
      <c r="R324" s="222"/>
      <c r="S324" s="222"/>
      <c r="T324" s="222"/>
      <c r="U324" s="222"/>
      <c r="V324" s="222"/>
      <c r="W324" s="222"/>
      <c r="X324" s="222"/>
      <c r="Y324" s="222"/>
      <c r="Z324" s="212"/>
      <c r="AA324" s="212"/>
      <c r="AB324" s="212"/>
      <c r="AC324" s="212"/>
      <c r="AD324" s="212"/>
      <c r="AE324" s="212"/>
      <c r="AF324" s="212"/>
      <c r="AG324" s="212" t="s">
        <v>136</v>
      </c>
      <c r="AH324" s="212">
        <v>7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ht="22.5" outlineLevel="1" x14ac:dyDescent="0.2">
      <c r="A325" s="242">
        <v>77</v>
      </c>
      <c r="B325" s="243" t="s">
        <v>593</v>
      </c>
      <c r="C325" s="261" t="s">
        <v>594</v>
      </c>
      <c r="D325" s="244" t="s">
        <v>171</v>
      </c>
      <c r="E325" s="245">
        <v>40.413600000000002</v>
      </c>
      <c r="F325" s="246"/>
      <c r="G325" s="247">
        <f>ROUND(E325*F325,2)</f>
        <v>0</v>
      </c>
      <c r="H325" s="246"/>
      <c r="I325" s="247">
        <f>ROUND(E325*H325,2)</f>
        <v>0</v>
      </c>
      <c r="J325" s="246"/>
      <c r="K325" s="247">
        <f>ROUND(E325*J325,2)</f>
        <v>0</v>
      </c>
      <c r="L325" s="247">
        <v>21</v>
      </c>
      <c r="M325" s="247">
        <f>G325*(1+L325/100)</f>
        <v>0</v>
      </c>
      <c r="N325" s="245">
        <v>0</v>
      </c>
      <c r="O325" s="245">
        <f>ROUND(E325*N325,2)</f>
        <v>0</v>
      </c>
      <c r="P325" s="245">
        <v>0</v>
      </c>
      <c r="Q325" s="245">
        <f>ROUND(E325*P325,2)</f>
        <v>0</v>
      </c>
      <c r="R325" s="247" t="s">
        <v>210</v>
      </c>
      <c r="S325" s="247" t="s">
        <v>129</v>
      </c>
      <c r="T325" s="248" t="s">
        <v>129</v>
      </c>
      <c r="U325" s="222">
        <v>0</v>
      </c>
      <c r="V325" s="222">
        <f>ROUND(E325*U325,2)</f>
        <v>0</v>
      </c>
      <c r="W325" s="222"/>
      <c r="X325" s="222" t="s">
        <v>130</v>
      </c>
      <c r="Y325" s="222" t="s">
        <v>131</v>
      </c>
      <c r="Z325" s="212"/>
      <c r="AA325" s="212"/>
      <c r="AB325" s="212"/>
      <c r="AC325" s="212"/>
      <c r="AD325" s="212"/>
      <c r="AE325" s="212"/>
      <c r="AF325" s="212"/>
      <c r="AG325" s="212" t="s">
        <v>132</v>
      </c>
      <c r="AH325" s="212"/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2" x14ac:dyDescent="0.2">
      <c r="A326" s="219"/>
      <c r="B326" s="220"/>
      <c r="C326" s="263" t="s">
        <v>782</v>
      </c>
      <c r="D326" s="223"/>
      <c r="E326" s="224">
        <v>1.2527999999999999</v>
      </c>
      <c r="F326" s="222"/>
      <c r="G326" s="222"/>
      <c r="H326" s="222"/>
      <c r="I326" s="222"/>
      <c r="J326" s="222"/>
      <c r="K326" s="222"/>
      <c r="L326" s="222"/>
      <c r="M326" s="222"/>
      <c r="N326" s="221"/>
      <c r="O326" s="221"/>
      <c r="P326" s="221"/>
      <c r="Q326" s="221"/>
      <c r="R326" s="222"/>
      <c r="S326" s="222"/>
      <c r="T326" s="222"/>
      <c r="U326" s="222"/>
      <c r="V326" s="222"/>
      <c r="W326" s="222"/>
      <c r="X326" s="222"/>
      <c r="Y326" s="222"/>
      <c r="Z326" s="212"/>
      <c r="AA326" s="212"/>
      <c r="AB326" s="212"/>
      <c r="AC326" s="212"/>
      <c r="AD326" s="212"/>
      <c r="AE326" s="212"/>
      <c r="AF326" s="212"/>
      <c r="AG326" s="212" t="s">
        <v>136</v>
      </c>
      <c r="AH326" s="212">
        <v>7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3" x14ac:dyDescent="0.2">
      <c r="A327" s="219"/>
      <c r="B327" s="220"/>
      <c r="C327" s="263" t="s">
        <v>783</v>
      </c>
      <c r="D327" s="223"/>
      <c r="E327" s="224">
        <v>39.160800000000002</v>
      </c>
      <c r="F327" s="222"/>
      <c r="G327" s="222"/>
      <c r="H327" s="222"/>
      <c r="I327" s="222"/>
      <c r="J327" s="222"/>
      <c r="K327" s="222"/>
      <c r="L327" s="222"/>
      <c r="M327" s="222"/>
      <c r="N327" s="221"/>
      <c r="O327" s="221"/>
      <c r="P327" s="221"/>
      <c r="Q327" s="221"/>
      <c r="R327" s="222"/>
      <c r="S327" s="222"/>
      <c r="T327" s="222"/>
      <c r="U327" s="222"/>
      <c r="V327" s="222"/>
      <c r="W327" s="222"/>
      <c r="X327" s="222"/>
      <c r="Y327" s="222"/>
      <c r="Z327" s="212"/>
      <c r="AA327" s="212"/>
      <c r="AB327" s="212"/>
      <c r="AC327" s="212"/>
      <c r="AD327" s="212"/>
      <c r="AE327" s="212"/>
      <c r="AF327" s="212"/>
      <c r="AG327" s="212" t="s">
        <v>136</v>
      </c>
      <c r="AH327" s="212">
        <v>7</v>
      </c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ht="22.5" outlineLevel="1" x14ac:dyDescent="0.2">
      <c r="A328" s="242">
        <v>78</v>
      </c>
      <c r="B328" s="243" t="s">
        <v>597</v>
      </c>
      <c r="C328" s="261" t="s">
        <v>598</v>
      </c>
      <c r="D328" s="244" t="s">
        <v>171</v>
      </c>
      <c r="E328" s="245">
        <v>47.932000000000002</v>
      </c>
      <c r="F328" s="246"/>
      <c r="G328" s="247">
        <f>ROUND(E328*F328,2)</f>
        <v>0</v>
      </c>
      <c r="H328" s="246"/>
      <c r="I328" s="247">
        <f>ROUND(E328*H328,2)</f>
        <v>0</v>
      </c>
      <c r="J328" s="246"/>
      <c r="K328" s="247">
        <f>ROUND(E328*J328,2)</f>
        <v>0</v>
      </c>
      <c r="L328" s="247">
        <v>21</v>
      </c>
      <c r="M328" s="247">
        <f>G328*(1+L328/100)</f>
        <v>0</v>
      </c>
      <c r="N328" s="245">
        <v>0</v>
      </c>
      <c r="O328" s="245">
        <f>ROUND(E328*N328,2)</f>
        <v>0</v>
      </c>
      <c r="P328" s="245">
        <v>0</v>
      </c>
      <c r="Q328" s="245">
        <f>ROUND(E328*P328,2)</f>
        <v>0</v>
      </c>
      <c r="R328" s="247" t="s">
        <v>210</v>
      </c>
      <c r="S328" s="247" t="s">
        <v>128</v>
      </c>
      <c r="T328" s="248" t="s">
        <v>129</v>
      </c>
      <c r="U328" s="222">
        <v>0</v>
      </c>
      <c r="V328" s="222">
        <f>ROUND(E328*U328,2)</f>
        <v>0</v>
      </c>
      <c r="W328" s="222"/>
      <c r="X328" s="222" t="s">
        <v>130</v>
      </c>
      <c r="Y328" s="222" t="s">
        <v>131</v>
      </c>
      <c r="Z328" s="212"/>
      <c r="AA328" s="212"/>
      <c r="AB328" s="212"/>
      <c r="AC328" s="212"/>
      <c r="AD328" s="212"/>
      <c r="AE328" s="212"/>
      <c r="AF328" s="212"/>
      <c r="AG328" s="212" t="s">
        <v>132</v>
      </c>
      <c r="AH328" s="212"/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2" x14ac:dyDescent="0.2">
      <c r="A329" s="219"/>
      <c r="B329" s="220"/>
      <c r="C329" s="263" t="s">
        <v>784</v>
      </c>
      <c r="D329" s="223"/>
      <c r="E329" s="224">
        <v>2.2000000000000002</v>
      </c>
      <c r="F329" s="222"/>
      <c r="G329" s="222"/>
      <c r="H329" s="222"/>
      <c r="I329" s="222"/>
      <c r="J329" s="222"/>
      <c r="K329" s="222"/>
      <c r="L329" s="222"/>
      <c r="M329" s="222"/>
      <c r="N329" s="221"/>
      <c r="O329" s="221"/>
      <c r="P329" s="221"/>
      <c r="Q329" s="221"/>
      <c r="R329" s="222"/>
      <c r="S329" s="222"/>
      <c r="T329" s="222"/>
      <c r="U329" s="222"/>
      <c r="V329" s="222"/>
      <c r="W329" s="222"/>
      <c r="X329" s="222"/>
      <c r="Y329" s="222"/>
      <c r="Z329" s="212"/>
      <c r="AA329" s="212"/>
      <c r="AB329" s="212"/>
      <c r="AC329" s="212"/>
      <c r="AD329" s="212"/>
      <c r="AE329" s="212"/>
      <c r="AF329" s="212"/>
      <c r="AG329" s="212" t="s">
        <v>136</v>
      </c>
      <c r="AH329" s="212">
        <v>7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3" x14ac:dyDescent="0.2">
      <c r="A330" s="219"/>
      <c r="B330" s="220"/>
      <c r="C330" s="263" t="s">
        <v>785</v>
      </c>
      <c r="D330" s="223"/>
      <c r="E330" s="224">
        <v>23.54</v>
      </c>
      <c r="F330" s="222"/>
      <c r="G330" s="222"/>
      <c r="H330" s="222"/>
      <c r="I330" s="222"/>
      <c r="J330" s="222"/>
      <c r="K330" s="222"/>
      <c r="L330" s="222"/>
      <c r="M330" s="222"/>
      <c r="N330" s="221"/>
      <c r="O330" s="221"/>
      <c r="P330" s="221"/>
      <c r="Q330" s="221"/>
      <c r="R330" s="222"/>
      <c r="S330" s="222"/>
      <c r="T330" s="222"/>
      <c r="U330" s="222"/>
      <c r="V330" s="222"/>
      <c r="W330" s="222"/>
      <c r="X330" s="222"/>
      <c r="Y330" s="222"/>
      <c r="Z330" s="212"/>
      <c r="AA330" s="212"/>
      <c r="AB330" s="212"/>
      <c r="AC330" s="212"/>
      <c r="AD330" s="212"/>
      <c r="AE330" s="212"/>
      <c r="AF330" s="212"/>
      <c r="AG330" s="212" t="s">
        <v>136</v>
      </c>
      <c r="AH330" s="212">
        <v>7</v>
      </c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3" x14ac:dyDescent="0.2">
      <c r="A331" s="219"/>
      <c r="B331" s="220"/>
      <c r="C331" s="263" t="s">
        <v>786</v>
      </c>
      <c r="D331" s="223"/>
      <c r="E331" s="224">
        <v>16.72</v>
      </c>
      <c r="F331" s="222"/>
      <c r="G331" s="222"/>
      <c r="H331" s="222"/>
      <c r="I331" s="222"/>
      <c r="J331" s="222"/>
      <c r="K331" s="222"/>
      <c r="L331" s="222"/>
      <c r="M331" s="222"/>
      <c r="N331" s="221"/>
      <c r="O331" s="221"/>
      <c r="P331" s="221"/>
      <c r="Q331" s="221"/>
      <c r="R331" s="222"/>
      <c r="S331" s="222"/>
      <c r="T331" s="222"/>
      <c r="U331" s="222"/>
      <c r="V331" s="222"/>
      <c r="W331" s="222"/>
      <c r="X331" s="222"/>
      <c r="Y331" s="222"/>
      <c r="Z331" s="212"/>
      <c r="AA331" s="212"/>
      <c r="AB331" s="212"/>
      <c r="AC331" s="212"/>
      <c r="AD331" s="212"/>
      <c r="AE331" s="212"/>
      <c r="AF331" s="212"/>
      <c r="AG331" s="212" t="s">
        <v>136</v>
      </c>
      <c r="AH331" s="212">
        <v>7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19"/>
      <c r="B332" s="220"/>
      <c r="C332" s="263" t="s">
        <v>787</v>
      </c>
      <c r="D332" s="223"/>
      <c r="E332" s="224">
        <v>5.4720000000000004</v>
      </c>
      <c r="F332" s="222"/>
      <c r="G332" s="222"/>
      <c r="H332" s="222"/>
      <c r="I332" s="222"/>
      <c r="J332" s="222"/>
      <c r="K332" s="222"/>
      <c r="L332" s="222"/>
      <c r="M332" s="222"/>
      <c r="N332" s="221"/>
      <c r="O332" s="221"/>
      <c r="P332" s="221"/>
      <c r="Q332" s="221"/>
      <c r="R332" s="222"/>
      <c r="S332" s="222"/>
      <c r="T332" s="222"/>
      <c r="U332" s="222"/>
      <c r="V332" s="222"/>
      <c r="W332" s="222"/>
      <c r="X332" s="222"/>
      <c r="Y332" s="222"/>
      <c r="Z332" s="212"/>
      <c r="AA332" s="212"/>
      <c r="AB332" s="212"/>
      <c r="AC332" s="212"/>
      <c r="AD332" s="212"/>
      <c r="AE332" s="212"/>
      <c r="AF332" s="212"/>
      <c r="AG332" s="212" t="s">
        <v>136</v>
      </c>
      <c r="AH332" s="212">
        <v>7</v>
      </c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ht="22.5" outlineLevel="1" x14ac:dyDescent="0.2">
      <c r="A333" s="242">
        <v>79</v>
      </c>
      <c r="B333" s="243" t="s">
        <v>602</v>
      </c>
      <c r="C333" s="261" t="s">
        <v>603</v>
      </c>
      <c r="D333" s="244" t="s">
        <v>171</v>
      </c>
      <c r="E333" s="245">
        <v>1.2282299999999999</v>
      </c>
      <c r="F333" s="246"/>
      <c r="G333" s="247">
        <f>ROUND(E333*F333,2)</f>
        <v>0</v>
      </c>
      <c r="H333" s="246"/>
      <c r="I333" s="247">
        <f>ROUND(E333*H333,2)</f>
        <v>0</v>
      </c>
      <c r="J333" s="246"/>
      <c r="K333" s="247">
        <f>ROUND(E333*J333,2)</f>
        <v>0</v>
      </c>
      <c r="L333" s="247">
        <v>21</v>
      </c>
      <c r="M333" s="247">
        <f>G333*(1+L333/100)</f>
        <v>0</v>
      </c>
      <c r="N333" s="245">
        <v>0</v>
      </c>
      <c r="O333" s="245">
        <f>ROUND(E333*N333,2)</f>
        <v>0</v>
      </c>
      <c r="P333" s="245">
        <v>0</v>
      </c>
      <c r="Q333" s="245">
        <f>ROUND(E333*P333,2)</f>
        <v>0</v>
      </c>
      <c r="R333" s="247" t="s">
        <v>210</v>
      </c>
      <c r="S333" s="247" t="s">
        <v>128</v>
      </c>
      <c r="T333" s="248" t="s">
        <v>129</v>
      </c>
      <c r="U333" s="222">
        <v>0</v>
      </c>
      <c r="V333" s="222">
        <f>ROUND(E333*U333,2)</f>
        <v>0</v>
      </c>
      <c r="W333" s="222"/>
      <c r="X333" s="222" t="s">
        <v>130</v>
      </c>
      <c r="Y333" s="222" t="s">
        <v>131</v>
      </c>
      <c r="Z333" s="212"/>
      <c r="AA333" s="212"/>
      <c r="AB333" s="212"/>
      <c r="AC333" s="212"/>
      <c r="AD333" s="212"/>
      <c r="AE333" s="212"/>
      <c r="AF333" s="212"/>
      <c r="AG333" s="212" t="s">
        <v>132</v>
      </c>
      <c r="AH333" s="212"/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2" x14ac:dyDescent="0.2">
      <c r="A334" s="219"/>
      <c r="B334" s="220"/>
      <c r="C334" s="263" t="s">
        <v>788</v>
      </c>
      <c r="D334" s="223"/>
      <c r="E334" s="224">
        <v>0.59914000000000001</v>
      </c>
      <c r="F334" s="222"/>
      <c r="G334" s="222"/>
      <c r="H334" s="222"/>
      <c r="I334" s="222"/>
      <c r="J334" s="222"/>
      <c r="K334" s="222"/>
      <c r="L334" s="222"/>
      <c r="M334" s="222"/>
      <c r="N334" s="221"/>
      <c r="O334" s="221"/>
      <c r="P334" s="221"/>
      <c r="Q334" s="221"/>
      <c r="R334" s="222"/>
      <c r="S334" s="222"/>
      <c r="T334" s="222"/>
      <c r="U334" s="222"/>
      <c r="V334" s="222"/>
      <c r="W334" s="222"/>
      <c r="X334" s="222"/>
      <c r="Y334" s="222"/>
      <c r="Z334" s="212"/>
      <c r="AA334" s="212"/>
      <c r="AB334" s="212"/>
      <c r="AC334" s="212"/>
      <c r="AD334" s="212"/>
      <c r="AE334" s="212"/>
      <c r="AF334" s="212"/>
      <c r="AG334" s="212" t="s">
        <v>136</v>
      </c>
      <c r="AH334" s="212">
        <v>0</v>
      </c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3" x14ac:dyDescent="0.2">
      <c r="A335" s="219"/>
      <c r="B335" s="220"/>
      <c r="C335" s="263" t="s">
        <v>789</v>
      </c>
      <c r="D335" s="223"/>
      <c r="E335" s="224">
        <v>0.42975999999999998</v>
      </c>
      <c r="F335" s="222"/>
      <c r="G335" s="222"/>
      <c r="H335" s="222"/>
      <c r="I335" s="222"/>
      <c r="J335" s="222"/>
      <c r="K335" s="222"/>
      <c r="L335" s="222"/>
      <c r="M335" s="222"/>
      <c r="N335" s="221"/>
      <c r="O335" s="221"/>
      <c r="P335" s="221"/>
      <c r="Q335" s="221"/>
      <c r="R335" s="222"/>
      <c r="S335" s="222"/>
      <c r="T335" s="222"/>
      <c r="U335" s="222"/>
      <c r="V335" s="222"/>
      <c r="W335" s="222"/>
      <c r="X335" s="222"/>
      <c r="Y335" s="222"/>
      <c r="Z335" s="212"/>
      <c r="AA335" s="212"/>
      <c r="AB335" s="212"/>
      <c r="AC335" s="212"/>
      <c r="AD335" s="212"/>
      <c r="AE335" s="212"/>
      <c r="AF335" s="212"/>
      <c r="AG335" s="212" t="s">
        <v>136</v>
      </c>
      <c r="AH335" s="212">
        <v>7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3" x14ac:dyDescent="0.2">
      <c r="A336" s="219"/>
      <c r="B336" s="220"/>
      <c r="C336" s="263" t="s">
        <v>790</v>
      </c>
      <c r="D336" s="223"/>
      <c r="E336" s="224">
        <v>0.18</v>
      </c>
      <c r="F336" s="222"/>
      <c r="G336" s="222"/>
      <c r="H336" s="222"/>
      <c r="I336" s="222"/>
      <c r="J336" s="222"/>
      <c r="K336" s="222"/>
      <c r="L336" s="222"/>
      <c r="M336" s="222"/>
      <c r="N336" s="221"/>
      <c r="O336" s="221"/>
      <c r="P336" s="221"/>
      <c r="Q336" s="221"/>
      <c r="R336" s="222"/>
      <c r="S336" s="222"/>
      <c r="T336" s="222"/>
      <c r="U336" s="222"/>
      <c r="V336" s="222"/>
      <c r="W336" s="222"/>
      <c r="X336" s="222"/>
      <c r="Y336" s="222"/>
      <c r="Z336" s="212"/>
      <c r="AA336" s="212"/>
      <c r="AB336" s="212"/>
      <c r="AC336" s="212"/>
      <c r="AD336" s="212"/>
      <c r="AE336" s="212"/>
      <c r="AF336" s="212"/>
      <c r="AG336" s="212" t="s">
        <v>136</v>
      </c>
      <c r="AH336" s="212">
        <v>7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3" x14ac:dyDescent="0.2">
      <c r="A337" s="219"/>
      <c r="B337" s="220"/>
      <c r="C337" s="263" t="s">
        <v>791</v>
      </c>
      <c r="D337" s="223"/>
      <c r="E337" s="224">
        <v>1.933E-2</v>
      </c>
      <c r="F337" s="222"/>
      <c r="G337" s="222"/>
      <c r="H337" s="222"/>
      <c r="I337" s="222"/>
      <c r="J337" s="222"/>
      <c r="K337" s="222"/>
      <c r="L337" s="222"/>
      <c r="M337" s="222"/>
      <c r="N337" s="221"/>
      <c r="O337" s="221"/>
      <c r="P337" s="221"/>
      <c r="Q337" s="221"/>
      <c r="R337" s="222"/>
      <c r="S337" s="222"/>
      <c r="T337" s="222"/>
      <c r="U337" s="222"/>
      <c r="V337" s="222"/>
      <c r="W337" s="222"/>
      <c r="X337" s="222"/>
      <c r="Y337" s="222"/>
      <c r="Z337" s="212"/>
      <c r="AA337" s="212"/>
      <c r="AB337" s="212"/>
      <c r="AC337" s="212"/>
      <c r="AD337" s="212"/>
      <c r="AE337" s="212"/>
      <c r="AF337" s="212"/>
      <c r="AG337" s="212" t="s">
        <v>136</v>
      </c>
      <c r="AH337" s="212">
        <v>7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1" x14ac:dyDescent="0.2">
      <c r="A338" s="242">
        <v>80</v>
      </c>
      <c r="B338" s="243" t="s">
        <v>609</v>
      </c>
      <c r="C338" s="261" t="s">
        <v>610</v>
      </c>
      <c r="D338" s="244" t="s">
        <v>171</v>
      </c>
      <c r="E338" s="245">
        <v>4.3017300000000001</v>
      </c>
      <c r="F338" s="246"/>
      <c r="G338" s="247">
        <f>ROUND(E338*F338,2)</f>
        <v>0</v>
      </c>
      <c r="H338" s="246"/>
      <c r="I338" s="247">
        <f>ROUND(E338*H338,2)</f>
        <v>0</v>
      </c>
      <c r="J338" s="246"/>
      <c r="K338" s="247">
        <f>ROUND(E338*J338,2)</f>
        <v>0</v>
      </c>
      <c r="L338" s="247">
        <v>21</v>
      </c>
      <c r="M338" s="247">
        <f>G338*(1+L338/100)</f>
        <v>0</v>
      </c>
      <c r="N338" s="245">
        <v>0</v>
      </c>
      <c r="O338" s="245">
        <f>ROUND(E338*N338,2)</f>
        <v>0</v>
      </c>
      <c r="P338" s="245">
        <v>0</v>
      </c>
      <c r="Q338" s="245">
        <f>ROUND(E338*P338,2)</f>
        <v>0</v>
      </c>
      <c r="R338" s="247" t="s">
        <v>210</v>
      </c>
      <c r="S338" s="247" t="s">
        <v>128</v>
      </c>
      <c r="T338" s="248" t="s">
        <v>129</v>
      </c>
      <c r="U338" s="222">
        <v>0</v>
      </c>
      <c r="V338" s="222">
        <f>ROUND(E338*U338,2)</f>
        <v>0</v>
      </c>
      <c r="W338" s="222"/>
      <c r="X338" s="222" t="s">
        <v>130</v>
      </c>
      <c r="Y338" s="222" t="s">
        <v>131</v>
      </c>
      <c r="Z338" s="212"/>
      <c r="AA338" s="212"/>
      <c r="AB338" s="212"/>
      <c r="AC338" s="212"/>
      <c r="AD338" s="212"/>
      <c r="AE338" s="212"/>
      <c r="AF338" s="212"/>
      <c r="AG338" s="212" t="s">
        <v>132</v>
      </c>
      <c r="AH338" s="212"/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2" x14ac:dyDescent="0.2">
      <c r="A339" s="219"/>
      <c r="B339" s="220"/>
      <c r="C339" s="264" t="s">
        <v>611</v>
      </c>
      <c r="D339" s="251"/>
      <c r="E339" s="251"/>
      <c r="F339" s="251"/>
      <c r="G339" s="251"/>
      <c r="H339" s="222"/>
      <c r="I339" s="222"/>
      <c r="J339" s="222"/>
      <c r="K339" s="222"/>
      <c r="L339" s="222"/>
      <c r="M339" s="222"/>
      <c r="N339" s="221"/>
      <c r="O339" s="221"/>
      <c r="P339" s="221"/>
      <c r="Q339" s="221"/>
      <c r="R339" s="222"/>
      <c r="S339" s="222"/>
      <c r="T339" s="222"/>
      <c r="U339" s="222"/>
      <c r="V339" s="222"/>
      <c r="W339" s="222"/>
      <c r="X339" s="222"/>
      <c r="Y339" s="222"/>
      <c r="Z339" s="212"/>
      <c r="AA339" s="212"/>
      <c r="AB339" s="212"/>
      <c r="AC339" s="212"/>
      <c r="AD339" s="212"/>
      <c r="AE339" s="212"/>
      <c r="AF339" s="212"/>
      <c r="AG339" s="212" t="s">
        <v>155</v>
      </c>
      <c r="AH339" s="212"/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2" x14ac:dyDescent="0.2">
      <c r="A340" s="219"/>
      <c r="B340" s="220"/>
      <c r="C340" s="263" t="s">
        <v>792</v>
      </c>
      <c r="D340" s="223"/>
      <c r="E340" s="224">
        <v>0.22500000000000001</v>
      </c>
      <c r="F340" s="222"/>
      <c r="G340" s="222"/>
      <c r="H340" s="222"/>
      <c r="I340" s="222"/>
      <c r="J340" s="222"/>
      <c r="K340" s="222"/>
      <c r="L340" s="222"/>
      <c r="M340" s="222"/>
      <c r="N340" s="221"/>
      <c r="O340" s="221"/>
      <c r="P340" s="221"/>
      <c r="Q340" s="221"/>
      <c r="R340" s="222"/>
      <c r="S340" s="222"/>
      <c r="T340" s="222"/>
      <c r="U340" s="222"/>
      <c r="V340" s="222"/>
      <c r="W340" s="222"/>
      <c r="X340" s="222"/>
      <c r="Y340" s="222"/>
      <c r="Z340" s="212"/>
      <c r="AA340" s="212"/>
      <c r="AB340" s="212"/>
      <c r="AC340" s="212"/>
      <c r="AD340" s="212"/>
      <c r="AE340" s="212"/>
      <c r="AF340" s="212"/>
      <c r="AG340" s="212" t="s">
        <v>136</v>
      </c>
      <c r="AH340" s="212">
        <v>5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3" x14ac:dyDescent="0.2">
      <c r="A341" s="219"/>
      <c r="B341" s="220"/>
      <c r="C341" s="263" t="s">
        <v>793</v>
      </c>
      <c r="D341" s="223"/>
      <c r="E341" s="224">
        <v>0.03</v>
      </c>
      <c r="F341" s="222"/>
      <c r="G341" s="222"/>
      <c r="H341" s="222"/>
      <c r="I341" s="222"/>
      <c r="J341" s="222"/>
      <c r="K341" s="222"/>
      <c r="L341" s="222"/>
      <c r="M341" s="222"/>
      <c r="N341" s="221"/>
      <c r="O341" s="221"/>
      <c r="P341" s="221"/>
      <c r="Q341" s="221"/>
      <c r="R341" s="222"/>
      <c r="S341" s="222"/>
      <c r="T341" s="222"/>
      <c r="U341" s="222"/>
      <c r="V341" s="222"/>
      <c r="W341" s="222"/>
      <c r="X341" s="222"/>
      <c r="Y341" s="222"/>
      <c r="Z341" s="212"/>
      <c r="AA341" s="212"/>
      <c r="AB341" s="212"/>
      <c r="AC341" s="212"/>
      <c r="AD341" s="212"/>
      <c r="AE341" s="212"/>
      <c r="AF341" s="212"/>
      <c r="AG341" s="212" t="s">
        <v>136</v>
      </c>
      <c r="AH341" s="212">
        <v>5</v>
      </c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3" x14ac:dyDescent="0.2">
      <c r="A342" s="219"/>
      <c r="B342" s="220"/>
      <c r="C342" s="263" t="s">
        <v>794</v>
      </c>
      <c r="D342" s="223"/>
      <c r="E342" s="224">
        <v>0.16577</v>
      </c>
      <c r="F342" s="222"/>
      <c r="G342" s="222"/>
      <c r="H342" s="222"/>
      <c r="I342" s="222"/>
      <c r="J342" s="222"/>
      <c r="K342" s="222"/>
      <c r="L342" s="222"/>
      <c r="M342" s="222"/>
      <c r="N342" s="221"/>
      <c r="O342" s="221"/>
      <c r="P342" s="221"/>
      <c r="Q342" s="221"/>
      <c r="R342" s="222"/>
      <c r="S342" s="222"/>
      <c r="T342" s="222"/>
      <c r="U342" s="222"/>
      <c r="V342" s="222"/>
      <c r="W342" s="222"/>
      <c r="X342" s="222"/>
      <c r="Y342" s="222"/>
      <c r="Z342" s="212"/>
      <c r="AA342" s="212"/>
      <c r="AB342" s="212"/>
      <c r="AC342" s="212"/>
      <c r="AD342" s="212"/>
      <c r="AE342" s="212"/>
      <c r="AF342" s="212"/>
      <c r="AG342" s="212" t="s">
        <v>136</v>
      </c>
      <c r="AH342" s="212">
        <v>7</v>
      </c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3" x14ac:dyDescent="0.2">
      <c r="A343" s="219"/>
      <c r="B343" s="220"/>
      <c r="C343" s="263" t="s">
        <v>795</v>
      </c>
      <c r="D343" s="223"/>
      <c r="E343" s="224">
        <v>1.0309600000000001</v>
      </c>
      <c r="F343" s="222"/>
      <c r="G343" s="222"/>
      <c r="H343" s="222"/>
      <c r="I343" s="222"/>
      <c r="J343" s="222"/>
      <c r="K343" s="222"/>
      <c r="L343" s="222"/>
      <c r="M343" s="222"/>
      <c r="N343" s="221"/>
      <c r="O343" s="221"/>
      <c r="P343" s="221"/>
      <c r="Q343" s="221"/>
      <c r="R343" s="222"/>
      <c r="S343" s="222"/>
      <c r="T343" s="222"/>
      <c r="U343" s="222"/>
      <c r="V343" s="222"/>
      <c r="W343" s="222"/>
      <c r="X343" s="222"/>
      <c r="Y343" s="222"/>
      <c r="Z343" s="212"/>
      <c r="AA343" s="212"/>
      <c r="AB343" s="212"/>
      <c r="AC343" s="212"/>
      <c r="AD343" s="212"/>
      <c r="AE343" s="212"/>
      <c r="AF343" s="212"/>
      <c r="AG343" s="212" t="s">
        <v>136</v>
      </c>
      <c r="AH343" s="212">
        <v>7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19"/>
      <c r="B344" s="220"/>
      <c r="C344" s="263" t="s">
        <v>796</v>
      </c>
      <c r="D344" s="223"/>
      <c r="E344" s="224">
        <v>1.33</v>
      </c>
      <c r="F344" s="222"/>
      <c r="G344" s="222"/>
      <c r="H344" s="222"/>
      <c r="I344" s="222"/>
      <c r="J344" s="222"/>
      <c r="K344" s="222"/>
      <c r="L344" s="222"/>
      <c r="M344" s="222"/>
      <c r="N344" s="221"/>
      <c r="O344" s="221"/>
      <c r="P344" s="221"/>
      <c r="Q344" s="221"/>
      <c r="R344" s="222"/>
      <c r="S344" s="222"/>
      <c r="T344" s="222"/>
      <c r="U344" s="222"/>
      <c r="V344" s="222"/>
      <c r="W344" s="222"/>
      <c r="X344" s="222"/>
      <c r="Y344" s="222"/>
      <c r="Z344" s="212"/>
      <c r="AA344" s="212"/>
      <c r="AB344" s="212"/>
      <c r="AC344" s="212"/>
      <c r="AD344" s="212"/>
      <c r="AE344" s="212"/>
      <c r="AF344" s="212"/>
      <c r="AG344" s="212" t="s">
        <v>136</v>
      </c>
      <c r="AH344" s="212">
        <v>7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outlineLevel="3" x14ac:dyDescent="0.2">
      <c r="A345" s="219"/>
      <c r="B345" s="220"/>
      <c r="C345" s="263" t="s">
        <v>797</v>
      </c>
      <c r="D345" s="223"/>
      <c r="E345" s="224">
        <v>1.52</v>
      </c>
      <c r="F345" s="222"/>
      <c r="G345" s="222"/>
      <c r="H345" s="222"/>
      <c r="I345" s="222"/>
      <c r="J345" s="222"/>
      <c r="K345" s="222"/>
      <c r="L345" s="222"/>
      <c r="M345" s="222"/>
      <c r="N345" s="221"/>
      <c r="O345" s="221"/>
      <c r="P345" s="221"/>
      <c r="Q345" s="221"/>
      <c r="R345" s="222"/>
      <c r="S345" s="222"/>
      <c r="T345" s="222"/>
      <c r="U345" s="222"/>
      <c r="V345" s="222"/>
      <c r="W345" s="222"/>
      <c r="X345" s="222"/>
      <c r="Y345" s="222"/>
      <c r="Z345" s="212"/>
      <c r="AA345" s="212"/>
      <c r="AB345" s="212"/>
      <c r="AC345" s="212"/>
      <c r="AD345" s="212"/>
      <c r="AE345" s="212"/>
      <c r="AF345" s="212"/>
      <c r="AG345" s="212" t="s">
        <v>136</v>
      </c>
      <c r="AH345" s="212">
        <v>7</v>
      </c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1" x14ac:dyDescent="0.2">
      <c r="A346" s="242">
        <v>81</v>
      </c>
      <c r="B346" s="243" t="s">
        <v>622</v>
      </c>
      <c r="C346" s="261" t="s">
        <v>623</v>
      </c>
      <c r="D346" s="244" t="s">
        <v>171</v>
      </c>
      <c r="E346" s="245">
        <v>55.818739999999998</v>
      </c>
      <c r="F346" s="246"/>
      <c r="G346" s="247">
        <f>ROUND(E346*F346,2)</f>
        <v>0</v>
      </c>
      <c r="H346" s="246"/>
      <c r="I346" s="247">
        <f>ROUND(E346*H346,2)</f>
        <v>0</v>
      </c>
      <c r="J346" s="246"/>
      <c r="K346" s="247">
        <f>ROUND(E346*J346,2)</f>
        <v>0</v>
      </c>
      <c r="L346" s="247">
        <v>21</v>
      </c>
      <c r="M346" s="247">
        <f>G346*(1+L346/100)</f>
        <v>0</v>
      </c>
      <c r="N346" s="245">
        <v>0</v>
      </c>
      <c r="O346" s="245">
        <f>ROUND(E346*N346,2)</f>
        <v>0</v>
      </c>
      <c r="P346" s="245">
        <v>0</v>
      </c>
      <c r="Q346" s="245">
        <f>ROUND(E346*P346,2)</f>
        <v>0</v>
      </c>
      <c r="R346" s="247"/>
      <c r="S346" s="247" t="s">
        <v>152</v>
      </c>
      <c r="T346" s="248" t="s">
        <v>153</v>
      </c>
      <c r="U346" s="222">
        <v>0</v>
      </c>
      <c r="V346" s="222">
        <f>ROUND(E346*U346,2)</f>
        <v>0</v>
      </c>
      <c r="W346" s="222"/>
      <c r="X346" s="222" t="s">
        <v>130</v>
      </c>
      <c r="Y346" s="222" t="s">
        <v>131</v>
      </c>
      <c r="Z346" s="212"/>
      <c r="AA346" s="212"/>
      <c r="AB346" s="212"/>
      <c r="AC346" s="212"/>
      <c r="AD346" s="212"/>
      <c r="AE346" s="212"/>
      <c r="AF346" s="212"/>
      <c r="AG346" s="212" t="s">
        <v>132</v>
      </c>
      <c r="AH346" s="212"/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2" x14ac:dyDescent="0.2">
      <c r="A347" s="219"/>
      <c r="B347" s="220"/>
      <c r="C347" s="264" t="s">
        <v>624</v>
      </c>
      <c r="D347" s="251"/>
      <c r="E347" s="251"/>
      <c r="F347" s="251"/>
      <c r="G347" s="251"/>
      <c r="H347" s="222"/>
      <c r="I347" s="222"/>
      <c r="J347" s="222"/>
      <c r="K347" s="222"/>
      <c r="L347" s="222"/>
      <c r="M347" s="222"/>
      <c r="N347" s="221"/>
      <c r="O347" s="221"/>
      <c r="P347" s="221"/>
      <c r="Q347" s="221"/>
      <c r="R347" s="222"/>
      <c r="S347" s="222"/>
      <c r="T347" s="222"/>
      <c r="U347" s="222"/>
      <c r="V347" s="222"/>
      <c r="W347" s="222"/>
      <c r="X347" s="222"/>
      <c r="Y347" s="222"/>
      <c r="Z347" s="212"/>
      <c r="AA347" s="212"/>
      <c r="AB347" s="212"/>
      <c r="AC347" s="212"/>
      <c r="AD347" s="212"/>
      <c r="AE347" s="212"/>
      <c r="AF347" s="212"/>
      <c r="AG347" s="212" t="s">
        <v>155</v>
      </c>
      <c r="AH347" s="212"/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2" x14ac:dyDescent="0.2">
      <c r="A348" s="219"/>
      <c r="B348" s="220"/>
      <c r="C348" s="263" t="s">
        <v>798</v>
      </c>
      <c r="D348" s="223"/>
      <c r="E348" s="224">
        <v>1.0533600000000001</v>
      </c>
      <c r="F348" s="222"/>
      <c r="G348" s="222"/>
      <c r="H348" s="222"/>
      <c r="I348" s="222"/>
      <c r="J348" s="222"/>
      <c r="K348" s="222"/>
      <c r="L348" s="222"/>
      <c r="M348" s="222"/>
      <c r="N348" s="221"/>
      <c r="O348" s="221"/>
      <c r="P348" s="221"/>
      <c r="Q348" s="221"/>
      <c r="R348" s="222"/>
      <c r="S348" s="222"/>
      <c r="T348" s="222"/>
      <c r="U348" s="222"/>
      <c r="V348" s="222"/>
      <c r="W348" s="222"/>
      <c r="X348" s="222"/>
      <c r="Y348" s="222"/>
      <c r="Z348" s="212"/>
      <c r="AA348" s="212"/>
      <c r="AB348" s="212"/>
      <c r="AC348" s="212"/>
      <c r="AD348" s="212"/>
      <c r="AE348" s="212"/>
      <c r="AF348" s="212"/>
      <c r="AG348" s="212" t="s">
        <v>136</v>
      </c>
      <c r="AH348" s="212">
        <v>7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3" x14ac:dyDescent="0.2">
      <c r="A349" s="219"/>
      <c r="B349" s="220"/>
      <c r="C349" s="263" t="s">
        <v>799</v>
      </c>
      <c r="D349" s="223"/>
      <c r="E349" s="224">
        <v>5.016</v>
      </c>
      <c r="F349" s="222"/>
      <c r="G349" s="222"/>
      <c r="H349" s="222"/>
      <c r="I349" s="222"/>
      <c r="J349" s="222"/>
      <c r="K349" s="222"/>
      <c r="L349" s="222"/>
      <c r="M349" s="222"/>
      <c r="N349" s="221"/>
      <c r="O349" s="221"/>
      <c r="P349" s="221"/>
      <c r="Q349" s="221"/>
      <c r="R349" s="222"/>
      <c r="S349" s="222"/>
      <c r="T349" s="222"/>
      <c r="U349" s="222"/>
      <c r="V349" s="222"/>
      <c r="W349" s="222"/>
      <c r="X349" s="222"/>
      <c r="Y349" s="222"/>
      <c r="Z349" s="212"/>
      <c r="AA349" s="212"/>
      <c r="AB349" s="212"/>
      <c r="AC349" s="212"/>
      <c r="AD349" s="212"/>
      <c r="AE349" s="212"/>
      <c r="AF349" s="212"/>
      <c r="AG349" s="212" t="s">
        <v>136</v>
      </c>
      <c r="AH349" s="212">
        <v>7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3" x14ac:dyDescent="0.2">
      <c r="A350" s="219"/>
      <c r="B350" s="220"/>
      <c r="C350" s="263" t="s">
        <v>800</v>
      </c>
      <c r="D350" s="223"/>
      <c r="E350" s="224">
        <v>6.65</v>
      </c>
      <c r="F350" s="222"/>
      <c r="G350" s="222"/>
      <c r="H350" s="222"/>
      <c r="I350" s="222"/>
      <c r="J350" s="222"/>
      <c r="K350" s="222"/>
      <c r="L350" s="222"/>
      <c r="M350" s="222"/>
      <c r="N350" s="221"/>
      <c r="O350" s="221"/>
      <c r="P350" s="221"/>
      <c r="Q350" s="221"/>
      <c r="R350" s="222"/>
      <c r="S350" s="222"/>
      <c r="T350" s="222"/>
      <c r="U350" s="222"/>
      <c r="V350" s="222"/>
      <c r="W350" s="222"/>
      <c r="X350" s="222"/>
      <c r="Y350" s="222"/>
      <c r="Z350" s="212"/>
      <c r="AA350" s="212"/>
      <c r="AB350" s="212"/>
      <c r="AC350" s="212"/>
      <c r="AD350" s="212"/>
      <c r="AE350" s="212"/>
      <c r="AF350" s="212"/>
      <c r="AG350" s="212" t="s">
        <v>136</v>
      </c>
      <c r="AH350" s="212">
        <v>7</v>
      </c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outlineLevel="3" x14ac:dyDescent="0.2">
      <c r="A351" s="219"/>
      <c r="B351" s="220"/>
      <c r="C351" s="263" t="s">
        <v>801</v>
      </c>
      <c r="D351" s="223"/>
      <c r="E351" s="224">
        <v>35.897399999999998</v>
      </c>
      <c r="F351" s="222"/>
      <c r="G351" s="222"/>
      <c r="H351" s="222"/>
      <c r="I351" s="222"/>
      <c r="J351" s="222"/>
      <c r="K351" s="222"/>
      <c r="L351" s="222"/>
      <c r="M351" s="222"/>
      <c r="N351" s="221"/>
      <c r="O351" s="221"/>
      <c r="P351" s="221"/>
      <c r="Q351" s="221"/>
      <c r="R351" s="222"/>
      <c r="S351" s="222"/>
      <c r="T351" s="222"/>
      <c r="U351" s="222"/>
      <c r="V351" s="222"/>
      <c r="W351" s="222"/>
      <c r="X351" s="222"/>
      <c r="Y351" s="222"/>
      <c r="Z351" s="212"/>
      <c r="AA351" s="212"/>
      <c r="AB351" s="212"/>
      <c r="AC351" s="212"/>
      <c r="AD351" s="212"/>
      <c r="AE351" s="212"/>
      <c r="AF351" s="212"/>
      <c r="AG351" s="212" t="s">
        <v>136</v>
      </c>
      <c r="AH351" s="212">
        <v>7</v>
      </c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3" x14ac:dyDescent="0.2">
      <c r="A352" s="219"/>
      <c r="B352" s="220"/>
      <c r="C352" s="263" t="s">
        <v>802</v>
      </c>
      <c r="D352" s="223"/>
      <c r="E352" s="224">
        <v>4.2849999999999999E-2</v>
      </c>
      <c r="F352" s="222"/>
      <c r="G352" s="222"/>
      <c r="H352" s="222"/>
      <c r="I352" s="222"/>
      <c r="J352" s="222"/>
      <c r="K352" s="222"/>
      <c r="L352" s="222"/>
      <c r="M352" s="222"/>
      <c r="N352" s="221"/>
      <c r="O352" s="221"/>
      <c r="P352" s="221"/>
      <c r="Q352" s="221"/>
      <c r="R352" s="222"/>
      <c r="S352" s="222"/>
      <c r="T352" s="222"/>
      <c r="U352" s="222"/>
      <c r="V352" s="222"/>
      <c r="W352" s="222"/>
      <c r="X352" s="222"/>
      <c r="Y352" s="222"/>
      <c r="Z352" s="212"/>
      <c r="AA352" s="212"/>
      <c r="AB352" s="212"/>
      <c r="AC352" s="212"/>
      <c r="AD352" s="212"/>
      <c r="AE352" s="212"/>
      <c r="AF352" s="212"/>
      <c r="AG352" s="212" t="s">
        <v>136</v>
      </c>
      <c r="AH352" s="212">
        <v>7</v>
      </c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3" x14ac:dyDescent="0.2">
      <c r="A353" s="219"/>
      <c r="B353" s="220"/>
      <c r="C353" s="263" t="s">
        <v>803</v>
      </c>
      <c r="D353" s="223"/>
      <c r="E353" s="224">
        <v>6.9478400000000002</v>
      </c>
      <c r="F353" s="222"/>
      <c r="G353" s="222"/>
      <c r="H353" s="222"/>
      <c r="I353" s="222"/>
      <c r="J353" s="222"/>
      <c r="K353" s="222"/>
      <c r="L353" s="222"/>
      <c r="M353" s="222"/>
      <c r="N353" s="221"/>
      <c r="O353" s="221"/>
      <c r="P353" s="221"/>
      <c r="Q353" s="221"/>
      <c r="R353" s="222"/>
      <c r="S353" s="222"/>
      <c r="T353" s="222"/>
      <c r="U353" s="222"/>
      <c r="V353" s="222"/>
      <c r="W353" s="222"/>
      <c r="X353" s="222"/>
      <c r="Y353" s="222"/>
      <c r="Z353" s="212"/>
      <c r="AA353" s="212"/>
      <c r="AB353" s="212"/>
      <c r="AC353" s="212"/>
      <c r="AD353" s="212"/>
      <c r="AE353" s="212"/>
      <c r="AF353" s="212"/>
      <c r="AG353" s="212" t="s">
        <v>136</v>
      </c>
      <c r="AH353" s="212">
        <v>7</v>
      </c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outlineLevel="3" x14ac:dyDescent="0.2">
      <c r="A354" s="219"/>
      <c r="B354" s="220"/>
      <c r="C354" s="263" t="s">
        <v>804</v>
      </c>
      <c r="D354" s="223"/>
      <c r="E354" s="224">
        <v>5.5199999999999999E-2</v>
      </c>
      <c r="F354" s="222"/>
      <c r="G354" s="222"/>
      <c r="H354" s="222"/>
      <c r="I354" s="222"/>
      <c r="J354" s="222"/>
      <c r="K354" s="222"/>
      <c r="L354" s="222"/>
      <c r="M354" s="222"/>
      <c r="N354" s="221"/>
      <c r="O354" s="221"/>
      <c r="P354" s="221"/>
      <c r="Q354" s="221"/>
      <c r="R354" s="222"/>
      <c r="S354" s="222"/>
      <c r="T354" s="222"/>
      <c r="U354" s="222"/>
      <c r="V354" s="222"/>
      <c r="W354" s="222"/>
      <c r="X354" s="222"/>
      <c r="Y354" s="222"/>
      <c r="Z354" s="212"/>
      <c r="AA354" s="212"/>
      <c r="AB354" s="212"/>
      <c r="AC354" s="212"/>
      <c r="AD354" s="212"/>
      <c r="AE354" s="212"/>
      <c r="AF354" s="212"/>
      <c r="AG354" s="212" t="s">
        <v>136</v>
      </c>
      <c r="AH354" s="212">
        <v>7</v>
      </c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outlineLevel="3" x14ac:dyDescent="0.2">
      <c r="A355" s="219"/>
      <c r="B355" s="220"/>
      <c r="C355" s="263" t="s">
        <v>805</v>
      </c>
      <c r="D355" s="223"/>
      <c r="E355" s="224">
        <v>0.1246</v>
      </c>
      <c r="F355" s="222"/>
      <c r="G355" s="222"/>
      <c r="H355" s="222"/>
      <c r="I355" s="222"/>
      <c r="J355" s="222"/>
      <c r="K355" s="222"/>
      <c r="L355" s="222"/>
      <c r="M355" s="222"/>
      <c r="N355" s="221"/>
      <c r="O355" s="221"/>
      <c r="P355" s="221"/>
      <c r="Q355" s="221"/>
      <c r="R355" s="222"/>
      <c r="S355" s="222"/>
      <c r="T355" s="222"/>
      <c r="U355" s="222"/>
      <c r="V355" s="222"/>
      <c r="W355" s="222"/>
      <c r="X355" s="222"/>
      <c r="Y355" s="222"/>
      <c r="Z355" s="212"/>
      <c r="AA355" s="212"/>
      <c r="AB355" s="212"/>
      <c r="AC355" s="212"/>
      <c r="AD355" s="212"/>
      <c r="AE355" s="212"/>
      <c r="AF355" s="212"/>
      <c r="AG355" s="212" t="s">
        <v>136</v>
      </c>
      <c r="AH355" s="212">
        <v>7</v>
      </c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3" x14ac:dyDescent="0.2">
      <c r="A356" s="219"/>
      <c r="B356" s="220"/>
      <c r="C356" s="263" t="s">
        <v>806</v>
      </c>
      <c r="D356" s="223"/>
      <c r="E356" s="224">
        <v>1.7850000000000001E-2</v>
      </c>
      <c r="F356" s="222"/>
      <c r="G356" s="222"/>
      <c r="H356" s="222"/>
      <c r="I356" s="222"/>
      <c r="J356" s="222"/>
      <c r="K356" s="222"/>
      <c r="L356" s="222"/>
      <c r="M356" s="222"/>
      <c r="N356" s="221"/>
      <c r="O356" s="221"/>
      <c r="P356" s="221"/>
      <c r="Q356" s="221"/>
      <c r="R356" s="222"/>
      <c r="S356" s="222"/>
      <c r="T356" s="222"/>
      <c r="U356" s="222"/>
      <c r="V356" s="222"/>
      <c r="W356" s="222"/>
      <c r="X356" s="222"/>
      <c r="Y356" s="222"/>
      <c r="Z356" s="212"/>
      <c r="AA356" s="212"/>
      <c r="AB356" s="212"/>
      <c r="AC356" s="212"/>
      <c r="AD356" s="212"/>
      <c r="AE356" s="212"/>
      <c r="AF356" s="212"/>
      <c r="AG356" s="212" t="s">
        <v>136</v>
      </c>
      <c r="AH356" s="212">
        <v>7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19"/>
      <c r="B357" s="220"/>
      <c r="C357" s="263" t="s">
        <v>807</v>
      </c>
      <c r="D357" s="223"/>
      <c r="E357" s="224">
        <v>1.3639999999999999E-2</v>
      </c>
      <c r="F357" s="222"/>
      <c r="G357" s="222"/>
      <c r="H357" s="222"/>
      <c r="I357" s="222"/>
      <c r="J357" s="222"/>
      <c r="K357" s="222"/>
      <c r="L357" s="222"/>
      <c r="M357" s="222"/>
      <c r="N357" s="221"/>
      <c r="O357" s="221"/>
      <c r="P357" s="221"/>
      <c r="Q357" s="221"/>
      <c r="R357" s="222"/>
      <c r="S357" s="222"/>
      <c r="T357" s="222"/>
      <c r="U357" s="222"/>
      <c r="V357" s="222"/>
      <c r="W357" s="222"/>
      <c r="X357" s="222"/>
      <c r="Y357" s="222"/>
      <c r="Z357" s="212"/>
      <c r="AA357" s="212"/>
      <c r="AB357" s="212"/>
      <c r="AC357" s="212"/>
      <c r="AD357" s="212"/>
      <c r="AE357" s="212"/>
      <c r="AF357" s="212"/>
      <c r="AG357" s="212" t="s">
        <v>136</v>
      </c>
      <c r="AH357" s="212">
        <v>7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x14ac:dyDescent="0.2">
      <c r="A358" s="3"/>
      <c r="B358" s="4"/>
      <c r="C358" s="272"/>
      <c r="D358" s="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AE358">
        <v>12</v>
      </c>
      <c r="AF358">
        <v>21</v>
      </c>
      <c r="AG358" t="s">
        <v>108</v>
      </c>
    </row>
    <row r="359" spans="1:60" x14ac:dyDescent="0.2">
      <c r="A359" s="215"/>
      <c r="B359" s="216" t="s">
        <v>29</v>
      </c>
      <c r="C359" s="273"/>
      <c r="D359" s="217"/>
      <c r="E359" s="218"/>
      <c r="F359" s="218"/>
      <c r="G359" s="241">
        <f>G8+G38+G55+G188+G192+G196+G228+G244+G255+G266</f>
        <v>0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AE359">
        <f>SUMIF(L7:L357,AE358,G7:G357)</f>
        <v>0</v>
      </c>
      <c r="AF359">
        <f>SUMIF(L7:L357,AF358,G7:G357)</f>
        <v>0</v>
      </c>
      <c r="AG359" t="s">
        <v>639</v>
      </c>
    </row>
    <row r="360" spans="1:60" x14ac:dyDescent="0.2">
      <c r="C360" s="274"/>
      <c r="D360" s="10"/>
      <c r="AG360" t="s">
        <v>641</v>
      </c>
    </row>
    <row r="361" spans="1:60" x14ac:dyDescent="0.2">
      <c r="D361" s="10"/>
    </row>
    <row r="362" spans="1:60" x14ac:dyDescent="0.2">
      <c r="D362" s="10"/>
    </row>
    <row r="363" spans="1:60" x14ac:dyDescent="0.2">
      <c r="D363" s="10"/>
    </row>
    <row r="364" spans="1:60" x14ac:dyDescent="0.2">
      <c r="D364" s="10"/>
    </row>
    <row r="365" spans="1:60" x14ac:dyDescent="0.2">
      <c r="D365" s="10"/>
    </row>
    <row r="366" spans="1:60" x14ac:dyDescent="0.2">
      <c r="D366" s="10"/>
    </row>
    <row r="367" spans="1:60" x14ac:dyDescent="0.2">
      <c r="D367" s="10"/>
    </row>
    <row r="368" spans="1:60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em6LNbt5bRQk4cXSbKBbF07LRPbMiwD3tBjyU466+vzOrZevpSCPiuJJMnQNHCfBceEW/jvf+wml538JHJVbg==" saltValue="2FQt82MZnjNTazKZOV6lwQ==" spinCount="100000" sheet="1" formatRows="0"/>
  <mergeCells count="44">
    <mergeCell ref="C339:G339"/>
    <mergeCell ref="C347:G347"/>
    <mergeCell ref="C268:G268"/>
    <mergeCell ref="C298:G298"/>
    <mergeCell ref="C304:G304"/>
    <mergeCell ref="C307:G307"/>
    <mergeCell ref="C313:G313"/>
    <mergeCell ref="C320:G320"/>
    <mergeCell ref="C139:G139"/>
    <mergeCell ref="C161:G161"/>
    <mergeCell ref="C171:G171"/>
    <mergeCell ref="C180:G180"/>
    <mergeCell ref="C246:G246"/>
    <mergeCell ref="C252:G252"/>
    <mergeCell ref="C91:G91"/>
    <mergeCell ref="C95:G95"/>
    <mergeCell ref="C103:G103"/>
    <mergeCell ref="C112:G112"/>
    <mergeCell ref="C116:G116"/>
    <mergeCell ref="C120:G120"/>
    <mergeCell ref="C52:G52"/>
    <mergeCell ref="C64:G64"/>
    <mergeCell ref="C71:G71"/>
    <mergeCell ref="C76:G76"/>
    <mergeCell ref="C82:G82"/>
    <mergeCell ref="C87:G87"/>
    <mergeCell ref="C42:G42"/>
    <mergeCell ref="C43:G43"/>
    <mergeCell ref="C45:G45"/>
    <mergeCell ref="C46:G46"/>
    <mergeCell ref="C47:G47"/>
    <mergeCell ref="C48:G48"/>
    <mergeCell ref="C18:G18"/>
    <mergeCell ref="C23:G23"/>
    <mergeCell ref="C30:G30"/>
    <mergeCell ref="C33:G33"/>
    <mergeCell ref="C40:G40"/>
    <mergeCell ref="C41:G41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BE28-9CC2-4AF9-B2B0-A46CC8A0E926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95</v>
      </c>
      <c r="B1" s="197"/>
      <c r="C1" s="197"/>
      <c r="D1" s="197"/>
      <c r="E1" s="197"/>
      <c r="F1" s="197"/>
      <c r="G1" s="197"/>
      <c r="AG1" t="s">
        <v>96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97</v>
      </c>
    </row>
    <row r="3" spans="1:60" ht="24.95" customHeight="1" x14ac:dyDescent="0.2">
      <c r="A3" s="198" t="s">
        <v>8</v>
      </c>
      <c r="B3" s="49" t="s">
        <v>51</v>
      </c>
      <c r="C3" s="201" t="s">
        <v>52</v>
      </c>
      <c r="D3" s="199"/>
      <c r="E3" s="199"/>
      <c r="F3" s="199"/>
      <c r="G3" s="200"/>
      <c r="AC3" s="176" t="s">
        <v>97</v>
      </c>
      <c r="AG3" t="s">
        <v>98</v>
      </c>
    </row>
    <row r="4" spans="1:60" ht="24.95" customHeight="1" x14ac:dyDescent="0.2">
      <c r="A4" s="202" t="s">
        <v>9</v>
      </c>
      <c r="B4" s="203" t="s">
        <v>51</v>
      </c>
      <c r="C4" s="204" t="s">
        <v>52</v>
      </c>
      <c r="D4" s="205"/>
      <c r="E4" s="205"/>
      <c r="F4" s="205"/>
      <c r="G4" s="206"/>
      <c r="AG4" t="s">
        <v>99</v>
      </c>
    </row>
    <row r="5" spans="1:60" x14ac:dyDescent="0.2">
      <c r="D5" s="10"/>
    </row>
    <row r="6" spans="1:60" ht="38.25" x14ac:dyDescent="0.2">
      <c r="A6" s="208" t="s">
        <v>100</v>
      </c>
      <c r="B6" s="210" t="s">
        <v>101</v>
      </c>
      <c r="C6" s="210" t="s">
        <v>102</v>
      </c>
      <c r="D6" s="209" t="s">
        <v>103</v>
      </c>
      <c r="E6" s="208" t="s">
        <v>104</v>
      </c>
      <c r="F6" s="207" t="s">
        <v>105</v>
      </c>
      <c r="G6" s="208" t="s">
        <v>29</v>
      </c>
      <c r="H6" s="211" t="s">
        <v>30</v>
      </c>
      <c r="I6" s="211" t="s">
        <v>106</v>
      </c>
      <c r="J6" s="211" t="s">
        <v>31</v>
      </c>
      <c r="K6" s="211" t="s">
        <v>107</v>
      </c>
      <c r="L6" s="211" t="s">
        <v>108</v>
      </c>
      <c r="M6" s="211" t="s">
        <v>109</v>
      </c>
      <c r="N6" s="211" t="s">
        <v>110</v>
      </c>
      <c r="O6" s="211" t="s">
        <v>111</v>
      </c>
      <c r="P6" s="211" t="s">
        <v>112</v>
      </c>
      <c r="Q6" s="211" t="s">
        <v>113</v>
      </c>
      <c r="R6" s="211" t="s">
        <v>114</v>
      </c>
      <c r="S6" s="211" t="s">
        <v>115</v>
      </c>
      <c r="T6" s="211" t="s">
        <v>116</v>
      </c>
      <c r="U6" s="211" t="s">
        <v>117</v>
      </c>
      <c r="V6" s="211" t="s">
        <v>118</v>
      </c>
      <c r="W6" s="211" t="s">
        <v>119</v>
      </c>
      <c r="X6" s="211" t="s">
        <v>120</v>
      </c>
      <c r="Y6" s="211" t="s">
        <v>121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5" t="s">
        <v>122</v>
      </c>
      <c r="B8" s="236" t="s">
        <v>93</v>
      </c>
      <c r="C8" s="260" t="s">
        <v>27</v>
      </c>
      <c r="D8" s="237"/>
      <c r="E8" s="238"/>
      <c r="F8" s="239"/>
      <c r="G8" s="239">
        <f>SUMIF(AG9:AG19,"&lt;&gt;NOR",G9:G19)</f>
        <v>0</v>
      </c>
      <c r="H8" s="239"/>
      <c r="I8" s="239">
        <f>SUM(I9:I19)</f>
        <v>0</v>
      </c>
      <c r="J8" s="239"/>
      <c r="K8" s="239">
        <f>SUM(K9:K19)</f>
        <v>0</v>
      </c>
      <c r="L8" s="239"/>
      <c r="M8" s="239">
        <f>SUM(M9:M19)</f>
        <v>0</v>
      </c>
      <c r="N8" s="238"/>
      <c r="O8" s="238">
        <f>SUM(O9:O19)</f>
        <v>0</v>
      </c>
      <c r="P8" s="238"/>
      <c r="Q8" s="238">
        <f>SUM(Q9:Q19)</f>
        <v>0</v>
      </c>
      <c r="R8" s="239"/>
      <c r="S8" s="239"/>
      <c r="T8" s="240"/>
      <c r="U8" s="234"/>
      <c r="V8" s="234">
        <f>SUM(V9:V19)</f>
        <v>0</v>
      </c>
      <c r="W8" s="234"/>
      <c r="X8" s="234"/>
      <c r="Y8" s="234"/>
      <c r="AG8" t="s">
        <v>123</v>
      </c>
    </row>
    <row r="9" spans="1:60" outlineLevel="1" x14ac:dyDescent="0.2">
      <c r="A9" s="242">
        <v>1</v>
      </c>
      <c r="B9" s="243" t="s">
        <v>808</v>
      </c>
      <c r="C9" s="261" t="s">
        <v>809</v>
      </c>
      <c r="D9" s="244" t="s">
        <v>193</v>
      </c>
      <c r="E9" s="245">
        <v>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</v>
      </c>
      <c r="O9" s="245">
        <f>ROUND(E9*N9,2)</f>
        <v>0</v>
      </c>
      <c r="P9" s="245">
        <v>0</v>
      </c>
      <c r="Q9" s="245">
        <f>ROUND(E9*P9,2)</f>
        <v>0</v>
      </c>
      <c r="R9" s="247"/>
      <c r="S9" s="247" t="s">
        <v>152</v>
      </c>
      <c r="T9" s="248" t="s">
        <v>153</v>
      </c>
      <c r="U9" s="222">
        <v>0</v>
      </c>
      <c r="V9" s="222">
        <f>ROUND(E9*U9,2)</f>
        <v>0</v>
      </c>
      <c r="W9" s="222"/>
      <c r="X9" s="222" t="s">
        <v>810</v>
      </c>
      <c r="Y9" s="222" t="s">
        <v>131</v>
      </c>
      <c r="Z9" s="212"/>
      <c r="AA9" s="212"/>
      <c r="AB9" s="212"/>
      <c r="AC9" s="212"/>
      <c r="AD9" s="212"/>
      <c r="AE9" s="212"/>
      <c r="AF9" s="212"/>
      <c r="AG9" s="212" t="s">
        <v>811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56.25" outlineLevel="2" x14ac:dyDescent="0.2">
      <c r="A10" s="219"/>
      <c r="B10" s="220"/>
      <c r="C10" s="264" t="s">
        <v>812</v>
      </c>
      <c r="D10" s="251"/>
      <c r="E10" s="251"/>
      <c r="F10" s="251"/>
      <c r="G10" s="251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155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49" t="str">
        <f>C10</f>
        <v>Náklady s případným vypracováním podrobné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staveniště, zajištění zřízení dočasných komunikací, sjezdů a nájezdů pro realizaci stavby. Zajištění ochrany veškeré zeleně v prostoru staveniště a v jeho bezprostřední blízkosti pro poškození během realizace stavby, zajištění péče o nepředané objekty a konstrukce stavby, jejich ošetřování a zimní opatření.</v>
      </c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42">
        <v>2</v>
      </c>
      <c r="B11" s="243" t="s">
        <v>813</v>
      </c>
      <c r="C11" s="261" t="s">
        <v>814</v>
      </c>
      <c r="D11" s="244" t="s">
        <v>193</v>
      </c>
      <c r="E11" s="245">
        <v>1</v>
      </c>
      <c r="F11" s="246"/>
      <c r="G11" s="247">
        <f>ROUND(E11*F11,2)</f>
        <v>0</v>
      </c>
      <c r="H11" s="246"/>
      <c r="I11" s="247">
        <f>ROUND(E11*H11,2)</f>
        <v>0</v>
      </c>
      <c r="J11" s="246"/>
      <c r="K11" s="247">
        <f>ROUND(E11*J11,2)</f>
        <v>0</v>
      </c>
      <c r="L11" s="247">
        <v>21</v>
      </c>
      <c r="M11" s="247">
        <f>G11*(1+L11/100)</f>
        <v>0</v>
      </c>
      <c r="N11" s="245">
        <v>0</v>
      </c>
      <c r="O11" s="245">
        <f>ROUND(E11*N11,2)</f>
        <v>0</v>
      </c>
      <c r="P11" s="245">
        <v>0</v>
      </c>
      <c r="Q11" s="245">
        <f>ROUND(E11*P11,2)</f>
        <v>0</v>
      </c>
      <c r="R11" s="247"/>
      <c r="S11" s="247" t="s">
        <v>152</v>
      </c>
      <c r="T11" s="248" t="s">
        <v>153</v>
      </c>
      <c r="U11" s="222">
        <v>0</v>
      </c>
      <c r="V11" s="222">
        <f>ROUND(E11*U11,2)</f>
        <v>0</v>
      </c>
      <c r="W11" s="222"/>
      <c r="X11" s="222" t="s">
        <v>810</v>
      </c>
      <c r="Y11" s="222" t="s">
        <v>131</v>
      </c>
      <c r="Z11" s="212"/>
      <c r="AA11" s="212"/>
      <c r="AB11" s="212"/>
      <c r="AC11" s="212"/>
      <c r="AD11" s="212"/>
      <c r="AE11" s="212"/>
      <c r="AF11" s="212"/>
      <c r="AG11" s="212" t="s">
        <v>811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33.75" outlineLevel="2" x14ac:dyDescent="0.2">
      <c r="A12" s="219"/>
      <c r="B12" s="220"/>
      <c r="C12" s="264" t="s">
        <v>815</v>
      </c>
      <c r="D12" s="251"/>
      <c r="E12" s="251"/>
      <c r="F12" s="251"/>
      <c r="G12" s="251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155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49" t="str">
        <f>C12</f>
        <v>Vybavení objektů zařízení staveniště , náklady na energie spotřebované dodavatelem v rámci provozu zařízení staveniště, osvětlení staveniště, náklady na potřebný úklid v prostorách zařízení staveniště, náklady na nutnou údržbu a opravy na objektech zařízení staveniště a na přípojkách energií.</v>
      </c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2">
        <v>3</v>
      </c>
      <c r="B13" s="243" t="s">
        <v>816</v>
      </c>
      <c r="C13" s="261" t="s">
        <v>817</v>
      </c>
      <c r="D13" s="244" t="s">
        <v>193</v>
      </c>
      <c r="E13" s="245">
        <v>1</v>
      </c>
      <c r="F13" s="246"/>
      <c r="G13" s="247">
        <f>ROUND(E13*F13,2)</f>
        <v>0</v>
      </c>
      <c r="H13" s="246"/>
      <c r="I13" s="247">
        <f>ROUND(E13*H13,2)</f>
        <v>0</v>
      </c>
      <c r="J13" s="246"/>
      <c r="K13" s="247">
        <f>ROUND(E13*J13,2)</f>
        <v>0</v>
      </c>
      <c r="L13" s="247">
        <v>21</v>
      </c>
      <c r="M13" s="247">
        <f>G13*(1+L13/100)</f>
        <v>0</v>
      </c>
      <c r="N13" s="245">
        <v>0</v>
      </c>
      <c r="O13" s="245">
        <f>ROUND(E13*N13,2)</f>
        <v>0</v>
      </c>
      <c r="P13" s="245">
        <v>0</v>
      </c>
      <c r="Q13" s="245">
        <f>ROUND(E13*P13,2)</f>
        <v>0</v>
      </c>
      <c r="R13" s="247"/>
      <c r="S13" s="247" t="s">
        <v>152</v>
      </c>
      <c r="T13" s="248" t="s">
        <v>153</v>
      </c>
      <c r="U13" s="222">
        <v>0</v>
      </c>
      <c r="V13" s="222">
        <f>ROUND(E13*U13,2)</f>
        <v>0</v>
      </c>
      <c r="W13" s="222"/>
      <c r="X13" s="222" t="s">
        <v>810</v>
      </c>
      <c r="Y13" s="222" t="s">
        <v>131</v>
      </c>
      <c r="Z13" s="212"/>
      <c r="AA13" s="212"/>
      <c r="AB13" s="212"/>
      <c r="AC13" s="212"/>
      <c r="AD13" s="212"/>
      <c r="AE13" s="212"/>
      <c r="AF13" s="212"/>
      <c r="AG13" s="212" t="s">
        <v>811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33.75" outlineLevel="2" x14ac:dyDescent="0.2">
      <c r="A14" s="219"/>
      <c r="B14" s="220"/>
      <c r="C14" s="264" t="s">
        <v>818</v>
      </c>
      <c r="D14" s="251"/>
      <c r="E14" s="251"/>
      <c r="F14" s="251"/>
      <c r="G14" s="251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155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49" t="str">
        <f>C14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 Zajištění odstranění dočasných komunikací, sjezdů a nájezdů pro realizaci stavby</v>
      </c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53">
        <v>4</v>
      </c>
      <c r="B15" s="254" t="s">
        <v>819</v>
      </c>
      <c r="C15" s="267" t="s">
        <v>820</v>
      </c>
      <c r="D15" s="255" t="s">
        <v>193</v>
      </c>
      <c r="E15" s="256">
        <v>1</v>
      </c>
      <c r="F15" s="257"/>
      <c r="G15" s="258">
        <f>ROUND(E15*F15,2)</f>
        <v>0</v>
      </c>
      <c r="H15" s="257"/>
      <c r="I15" s="258">
        <f>ROUND(E15*H15,2)</f>
        <v>0</v>
      </c>
      <c r="J15" s="257"/>
      <c r="K15" s="258">
        <f>ROUND(E15*J15,2)</f>
        <v>0</v>
      </c>
      <c r="L15" s="258">
        <v>21</v>
      </c>
      <c r="M15" s="258">
        <f>G15*(1+L15/100)</f>
        <v>0</v>
      </c>
      <c r="N15" s="256">
        <v>0</v>
      </c>
      <c r="O15" s="256">
        <f>ROUND(E15*N15,2)</f>
        <v>0</v>
      </c>
      <c r="P15" s="256">
        <v>0</v>
      </c>
      <c r="Q15" s="256">
        <f>ROUND(E15*P15,2)</f>
        <v>0</v>
      </c>
      <c r="R15" s="258"/>
      <c r="S15" s="258" t="s">
        <v>152</v>
      </c>
      <c r="T15" s="259" t="s">
        <v>153</v>
      </c>
      <c r="U15" s="222">
        <v>0</v>
      </c>
      <c r="V15" s="222">
        <f>ROUND(E15*U15,2)</f>
        <v>0</v>
      </c>
      <c r="W15" s="222"/>
      <c r="X15" s="222" t="s">
        <v>810</v>
      </c>
      <c r="Y15" s="222" t="s">
        <v>131</v>
      </c>
      <c r="Z15" s="212"/>
      <c r="AA15" s="212"/>
      <c r="AB15" s="212"/>
      <c r="AC15" s="212"/>
      <c r="AD15" s="212"/>
      <c r="AE15" s="212"/>
      <c r="AF15" s="212"/>
      <c r="AG15" s="212" t="s">
        <v>811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53">
        <v>5</v>
      </c>
      <c r="B16" s="254" t="s">
        <v>821</v>
      </c>
      <c r="C16" s="267" t="s">
        <v>822</v>
      </c>
      <c r="D16" s="255" t="s">
        <v>193</v>
      </c>
      <c r="E16" s="256">
        <v>1</v>
      </c>
      <c r="F16" s="257"/>
      <c r="G16" s="258">
        <f>ROUND(E16*F16,2)</f>
        <v>0</v>
      </c>
      <c r="H16" s="257"/>
      <c r="I16" s="258">
        <f>ROUND(E16*H16,2)</f>
        <v>0</v>
      </c>
      <c r="J16" s="257"/>
      <c r="K16" s="258">
        <f>ROUND(E16*J16,2)</f>
        <v>0</v>
      </c>
      <c r="L16" s="258">
        <v>21</v>
      </c>
      <c r="M16" s="258">
        <f>G16*(1+L16/100)</f>
        <v>0</v>
      </c>
      <c r="N16" s="256">
        <v>0</v>
      </c>
      <c r="O16" s="256">
        <f>ROUND(E16*N16,2)</f>
        <v>0</v>
      </c>
      <c r="P16" s="256">
        <v>0</v>
      </c>
      <c r="Q16" s="256">
        <f>ROUND(E16*P16,2)</f>
        <v>0</v>
      </c>
      <c r="R16" s="258"/>
      <c r="S16" s="258" t="s">
        <v>152</v>
      </c>
      <c r="T16" s="259" t="s">
        <v>153</v>
      </c>
      <c r="U16" s="222">
        <v>0</v>
      </c>
      <c r="V16" s="222">
        <f>ROUND(E16*U16,2)</f>
        <v>0</v>
      </c>
      <c r="W16" s="222"/>
      <c r="X16" s="222" t="s">
        <v>810</v>
      </c>
      <c r="Y16" s="222" t="s">
        <v>131</v>
      </c>
      <c r="Z16" s="212"/>
      <c r="AA16" s="212"/>
      <c r="AB16" s="212"/>
      <c r="AC16" s="212"/>
      <c r="AD16" s="212"/>
      <c r="AE16" s="212"/>
      <c r="AF16" s="212"/>
      <c r="AG16" s="212" t="s">
        <v>811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53">
        <v>6</v>
      </c>
      <c r="B17" s="254" t="s">
        <v>823</v>
      </c>
      <c r="C17" s="267" t="s">
        <v>824</v>
      </c>
      <c r="D17" s="255" t="s">
        <v>193</v>
      </c>
      <c r="E17" s="256">
        <v>1</v>
      </c>
      <c r="F17" s="257"/>
      <c r="G17" s="258">
        <f>ROUND(E17*F17,2)</f>
        <v>0</v>
      </c>
      <c r="H17" s="257"/>
      <c r="I17" s="258">
        <f>ROUND(E17*H17,2)</f>
        <v>0</v>
      </c>
      <c r="J17" s="257"/>
      <c r="K17" s="258">
        <f>ROUND(E17*J17,2)</f>
        <v>0</v>
      </c>
      <c r="L17" s="258">
        <v>21</v>
      </c>
      <c r="M17" s="258">
        <f>G17*(1+L17/100)</f>
        <v>0</v>
      </c>
      <c r="N17" s="256">
        <v>0</v>
      </c>
      <c r="O17" s="256">
        <f>ROUND(E17*N17,2)</f>
        <v>0</v>
      </c>
      <c r="P17" s="256">
        <v>0</v>
      </c>
      <c r="Q17" s="256">
        <f>ROUND(E17*P17,2)</f>
        <v>0</v>
      </c>
      <c r="R17" s="258"/>
      <c r="S17" s="258" t="s">
        <v>152</v>
      </c>
      <c r="T17" s="259" t="s">
        <v>153</v>
      </c>
      <c r="U17" s="222">
        <v>0</v>
      </c>
      <c r="V17" s="222">
        <f>ROUND(E17*U17,2)</f>
        <v>0</v>
      </c>
      <c r="W17" s="222"/>
      <c r="X17" s="222" t="s">
        <v>810</v>
      </c>
      <c r="Y17" s="222" t="s">
        <v>131</v>
      </c>
      <c r="Z17" s="212"/>
      <c r="AA17" s="212"/>
      <c r="AB17" s="212"/>
      <c r="AC17" s="212"/>
      <c r="AD17" s="212"/>
      <c r="AE17" s="212"/>
      <c r="AF17" s="212"/>
      <c r="AG17" s="212" t="s">
        <v>811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42">
        <v>7</v>
      </c>
      <c r="B18" s="243" t="s">
        <v>825</v>
      </c>
      <c r="C18" s="261" t="s">
        <v>826</v>
      </c>
      <c r="D18" s="244" t="s">
        <v>193</v>
      </c>
      <c r="E18" s="245">
        <v>1</v>
      </c>
      <c r="F18" s="246"/>
      <c r="G18" s="247">
        <f>ROUND(E18*F18,2)</f>
        <v>0</v>
      </c>
      <c r="H18" s="246"/>
      <c r="I18" s="247">
        <f>ROUND(E18*H18,2)</f>
        <v>0</v>
      </c>
      <c r="J18" s="246"/>
      <c r="K18" s="247">
        <f>ROUND(E18*J18,2)</f>
        <v>0</v>
      </c>
      <c r="L18" s="247">
        <v>21</v>
      </c>
      <c r="M18" s="247">
        <f>G18*(1+L18/100)</f>
        <v>0</v>
      </c>
      <c r="N18" s="245">
        <v>0</v>
      </c>
      <c r="O18" s="245">
        <f>ROUND(E18*N18,2)</f>
        <v>0</v>
      </c>
      <c r="P18" s="245">
        <v>0</v>
      </c>
      <c r="Q18" s="245">
        <f>ROUND(E18*P18,2)</f>
        <v>0</v>
      </c>
      <c r="R18" s="247"/>
      <c r="S18" s="247" t="s">
        <v>152</v>
      </c>
      <c r="T18" s="248" t="s">
        <v>153</v>
      </c>
      <c r="U18" s="222">
        <v>0</v>
      </c>
      <c r="V18" s="222">
        <f>ROUND(E18*U18,2)</f>
        <v>0</v>
      </c>
      <c r="W18" s="222"/>
      <c r="X18" s="222" t="s">
        <v>810</v>
      </c>
      <c r="Y18" s="222" t="s">
        <v>131</v>
      </c>
      <c r="Z18" s="212"/>
      <c r="AA18" s="212"/>
      <c r="AB18" s="212"/>
      <c r="AC18" s="212"/>
      <c r="AD18" s="212"/>
      <c r="AE18" s="212"/>
      <c r="AF18" s="212"/>
      <c r="AG18" s="212" t="s">
        <v>811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33.75" outlineLevel="2" x14ac:dyDescent="0.2">
      <c r="A19" s="219"/>
      <c r="B19" s="220"/>
      <c r="C19" s="264" t="s">
        <v>827</v>
      </c>
      <c r="D19" s="251"/>
      <c r="E19" s="251"/>
      <c r="F19" s="251"/>
      <c r="G19" s="251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155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49" t="str">
        <f>C19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9" s="212"/>
      <c r="BC19" s="212"/>
      <c r="BD19" s="212"/>
      <c r="BE19" s="212"/>
      <c r="BF19" s="212"/>
      <c r="BG19" s="212"/>
      <c r="BH19" s="212"/>
    </row>
    <row r="20" spans="1:60" x14ac:dyDescent="0.2">
      <c r="A20" s="235" t="s">
        <v>122</v>
      </c>
      <c r="B20" s="236" t="s">
        <v>94</v>
      </c>
      <c r="C20" s="260" t="s">
        <v>28</v>
      </c>
      <c r="D20" s="237"/>
      <c r="E20" s="238"/>
      <c r="F20" s="239"/>
      <c r="G20" s="239">
        <f>SUMIF(AG21:AG47,"&lt;&gt;NOR",G21:G47)</f>
        <v>0</v>
      </c>
      <c r="H20" s="239"/>
      <c r="I20" s="239">
        <f>SUM(I21:I47)</f>
        <v>0</v>
      </c>
      <c r="J20" s="239"/>
      <c r="K20" s="239">
        <f>SUM(K21:K47)</f>
        <v>0</v>
      </c>
      <c r="L20" s="239"/>
      <c r="M20" s="239">
        <f>SUM(M21:M47)</f>
        <v>0</v>
      </c>
      <c r="N20" s="238"/>
      <c r="O20" s="238">
        <f>SUM(O21:O47)</f>
        <v>0</v>
      </c>
      <c r="P20" s="238"/>
      <c r="Q20" s="238">
        <f>SUM(Q21:Q47)</f>
        <v>0</v>
      </c>
      <c r="R20" s="239"/>
      <c r="S20" s="239"/>
      <c r="T20" s="240"/>
      <c r="U20" s="234"/>
      <c r="V20" s="234">
        <f>SUM(V21:V47)</f>
        <v>0</v>
      </c>
      <c r="W20" s="234"/>
      <c r="X20" s="234"/>
      <c r="Y20" s="234"/>
      <c r="AG20" t="s">
        <v>123</v>
      </c>
    </row>
    <row r="21" spans="1:60" outlineLevel="1" x14ac:dyDescent="0.2">
      <c r="A21" s="253">
        <v>8</v>
      </c>
      <c r="B21" s="254" t="s">
        <v>828</v>
      </c>
      <c r="C21" s="267" t="s">
        <v>829</v>
      </c>
      <c r="D21" s="255" t="s">
        <v>193</v>
      </c>
      <c r="E21" s="256">
        <v>1</v>
      </c>
      <c r="F21" s="257"/>
      <c r="G21" s="258">
        <f>ROUND(E21*F21,2)</f>
        <v>0</v>
      </c>
      <c r="H21" s="257"/>
      <c r="I21" s="258">
        <f>ROUND(E21*H21,2)</f>
        <v>0</v>
      </c>
      <c r="J21" s="257"/>
      <c r="K21" s="258">
        <f>ROUND(E21*J21,2)</f>
        <v>0</v>
      </c>
      <c r="L21" s="258">
        <v>21</v>
      </c>
      <c r="M21" s="258">
        <f>G21*(1+L21/100)</f>
        <v>0</v>
      </c>
      <c r="N21" s="256">
        <v>0</v>
      </c>
      <c r="O21" s="256">
        <f>ROUND(E21*N21,2)</f>
        <v>0</v>
      </c>
      <c r="P21" s="256">
        <v>0</v>
      </c>
      <c r="Q21" s="256">
        <f>ROUND(E21*P21,2)</f>
        <v>0</v>
      </c>
      <c r="R21" s="258"/>
      <c r="S21" s="258" t="s">
        <v>152</v>
      </c>
      <c r="T21" s="259" t="s">
        <v>153</v>
      </c>
      <c r="U21" s="222">
        <v>0</v>
      </c>
      <c r="V21" s="222">
        <f>ROUND(E21*U21,2)</f>
        <v>0</v>
      </c>
      <c r="W21" s="222"/>
      <c r="X21" s="222" t="s">
        <v>810</v>
      </c>
      <c r="Y21" s="222" t="s">
        <v>131</v>
      </c>
      <c r="Z21" s="212"/>
      <c r="AA21" s="212"/>
      <c r="AB21" s="212"/>
      <c r="AC21" s="212"/>
      <c r="AD21" s="212"/>
      <c r="AE21" s="212"/>
      <c r="AF21" s="212"/>
      <c r="AG21" s="212" t="s">
        <v>811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53">
        <v>9</v>
      </c>
      <c r="B22" s="254" t="s">
        <v>830</v>
      </c>
      <c r="C22" s="267" t="s">
        <v>831</v>
      </c>
      <c r="D22" s="255" t="s">
        <v>193</v>
      </c>
      <c r="E22" s="256">
        <v>1</v>
      </c>
      <c r="F22" s="257"/>
      <c r="G22" s="258">
        <f>ROUND(E22*F22,2)</f>
        <v>0</v>
      </c>
      <c r="H22" s="257"/>
      <c r="I22" s="258">
        <f>ROUND(E22*H22,2)</f>
        <v>0</v>
      </c>
      <c r="J22" s="257"/>
      <c r="K22" s="258">
        <f>ROUND(E22*J22,2)</f>
        <v>0</v>
      </c>
      <c r="L22" s="258">
        <v>21</v>
      </c>
      <c r="M22" s="258">
        <f>G22*(1+L22/100)</f>
        <v>0</v>
      </c>
      <c r="N22" s="256">
        <v>0</v>
      </c>
      <c r="O22" s="256">
        <f>ROUND(E22*N22,2)</f>
        <v>0</v>
      </c>
      <c r="P22" s="256">
        <v>0</v>
      </c>
      <c r="Q22" s="256">
        <f>ROUND(E22*P22,2)</f>
        <v>0</v>
      </c>
      <c r="R22" s="258"/>
      <c r="S22" s="258" t="s">
        <v>152</v>
      </c>
      <c r="T22" s="259" t="s">
        <v>153</v>
      </c>
      <c r="U22" s="222">
        <v>0</v>
      </c>
      <c r="V22" s="222">
        <f>ROUND(E22*U22,2)</f>
        <v>0</v>
      </c>
      <c r="W22" s="222"/>
      <c r="X22" s="222" t="s">
        <v>810</v>
      </c>
      <c r="Y22" s="222" t="s">
        <v>131</v>
      </c>
      <c r="Z22" s="212"/>
      <c r="AA22" s="212"/>
      <c r="AB22" s="212"/>
      <c r="AC22" s="212"/>
      <c r="AD22" s="212"/>
      <c r="AE22" s="212"/>
      <c r="AF22" s="212"/>
      <c r="AG22" s="212" t="s">
        <v>811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42">
        <v>10</v>
      </c>
      <c r="B23" s="243" t="s">
        <v>832</v>
      </c>
      <c r="C23" s="261" t="s">
        <v>833</v>
      </c>
      <c r="D23" s="244" t="s">
        <v>193</v>
      </c>
      <c r="E23" s="245">
        <v>1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0</v>
      </c>
      <c r="O23" s="245">
        <f>ROUND(E23*N23,2)</f>
        <v>0</v>
      </c>
      <c r="P23" s="245">
        <v>0</v>
      </c>
      <c r="Q23" s="245">
        <f>ROUND(E23*P23,2)</f>
        <v>0</v>
      </c>
      <c r="R23" s="247"/>
      <c r="S23" s="247" t="s">
        <v>152</v>
      </c>
      <c r="T23" s="248" t="s">
        <v>153</v>
      </c>
      <c r="U23" s="222">
        <v>0</v>
      </c>
      <c r="V23" s="222">
        <f>ROUND(E23*U23,2)</f>
        <v>0</v>
      </c>
      <c r="W23" s="222"/>
      <c r="X23" s="222" t="s">
        <v>810</v>
      </c>
      <c r="Y23" s="222" t="s">
        <v>131</v>
      </c>
      <c r="Z23" s="212"/>
      <c r="AA23" s="212"/>
      <c r="AB23" s="212"/>
      <c r="AC23" s="212"/>
      <c r="AD23" s="212"/>
      <c r="AE23" s="212"/>
      <c r="AF23" s="212"/>
      <c r="AG23" s="212" t="s">
        <v>811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2" x14ac:dyDescent="0.2">
      <c r="A24" s="219"/>
      <c r="B24" s="220"/>
      <c r="C24" s="264" t="s">
        <v>834</v>
      </c>
      <c r="D24" s="251"/>
      <c r="E24" s="251"/>
      <c r="F24" s="251"/>
      <c r="G24" s="251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155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9" t="str">
        <f>C24</f>
        <v>Zajištění zvláštního užívání komunikací, zřízení a likvidace dočasného dopravního značení včetně případné světelné signalizace, dodání dopravních značek a jejich rozmisťování a přemisťování a údržba v průběhu výstavby.</v>
      </c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53">
        <v>11</v>
      </c>
      <c r="B25" s="254" t="s">
        <v>835</v>
      </c>
      <c r="C25" s="267" t="s">
        <v>836</v>
      </c>
      <c r="D25" s="255" t="s">
        <v>193</v>
      </c>
      <c r="E25" s="256">
        <v>1</v>
      </c>
      <c r="F25" s="257"/>
      <c r="G25" s="258">
        <f>ROUND(E25*F25,2)</f>
        <v>0</v>
      </c>
      <c r="H25" s="257"/>
      <c r="I25" s="258">
        <f>ROUND(E25*H25,2)</f>
        <v>0</v>
      </c>
      <c r="J25" s="257"/>
      <c r="K25" s="258">
        <f>ROUND(E25*J25,2)</f>
        <v>0</v>
      </c>
      <c r="L25" s="258">
        <v>21</v>
      </c>
      <c r="M25" s="258">
        <f>G25*(1+L25/100)</f>
        <v>0</v>
      </c>
      <c r="N25" s="256">
        <v>0</v>
      </c>
      <c r="O25" s="256">
        <f>ROUND(E25*N25,2)</f>
        <v>0</v>
      </c>
      <c r="P25" s="256">
        <v>0</v>
      </c>
      <c r="Q25" s="256">
        <f>ROUND(E25*P25,2)</f>
        <v>0</v>
      </c>
      <c r="R25" s="258"/>
      <c r="S25" s="258" t="s">
        <v>152</v>
      </c>
      <c r="T25" s="259" t="s">
        <v>153</v>
      </c>
      <c r="U25" s="222">
        <v>0</v>
      </c>
      <c r="V25" s="222">
        <f>ROUND(E25*U25,2)</f>
        <v>0</v>
      </c>
      <c r="W25" s="222"/>
      <c r="X25" s="222" t="s">
        <v>810</v>
      </c>
      <c r="Y25" s="222" t="s">
        <v>131</v>
      </c>
      <c r="Z25" s="212"/>
      <c r="AA25" s="212"/>
      <c r="AB25" s="212"/>
      <c r="AC25" s="212"/>
      <c r="AD25" s="212"/>
      <c r="AE25" s="212"/>
      <c r="AF25" s="212"/>
      <c r="AG25" s="212" t="s">
        <v>811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53">
        <v>12</v>
      </c>
      <c r="B26" s="254" t="s">
        <v>837</v>
      </c>
      <c r="C26" s="267" t="s">
        <v>838</v>
      </c>
      <c r="D26" s="255" t="s">
        <v>193</v>
      </c>
      <c r="E26" s="256">
        <v>1</v>
      </c>
      <c r="F26" s="257"/>
      <c r="G26" s="258">
        <f>ROUND(E26*F26,2)</f>
        <v>0</v>
      </c>
      <c r="H26" s="257"/>
      <c r="I26" s="258">
        <f>ROUND(E26*H26,2)</f>
        <v>0</v>
      </c>
      <c r="J26" s="257"/>
      <c r="K26" s="258">
        <f>ROUND(E26*J26,2)</f>
        <v>0</v>
      </c>
      <c r="L26" s="258">
        <v>21</v>
      </c>
      <c r="M26" s="258">
        <f>G26*(1+L26/100)</f>
        <v>0</v>
      </c>
      <c r="N26" s="256">
        <v>0</v>
      </c>
      <c r="O26" s="256">
        <f>ROUND(E26*N26,2)</f>
        <v>0</v>
      </c>
      <c r="P26" s="256">
        <v>0</v>
      </c>
      <c r="Q26" s="256">
        <f>ROUND(E26*P26,2)</f>
        <v>0</v>
      </c>
      <c r="R26" s="258"/>
      <c r="S26" s="258" t="s">
        <v>152</v>
      </c>
      <c r="T26" s="259" t="s">
        <v>153</v>
      </c>
      <c r="U26" s="222">
        <v>0</v>
      </c>
      <c r="V26" s="222">
        <f>ROUND(E26*U26,2)</f>
        <v>0</v>
      </c>
      <c r="W26" s="222"/>
      <c r="X26" s="222" t="s">
        <v>810</v>
      </c>
      <c r="Y26" s="222" t="s">
        <v>131</v>
      </c>
      <c r="Z26" s="212"/>
      <c r="AA26" s="212"/>
      <c r="AB26" s="212"/>
      <c r="AC26" s="212"/>
      <c r="AD26" s="212"/>
      <c r="AE26" s="212"/>
      <c r="AF26" s="212"/>
      <c r="AG26" s="212" t="s">
        <v>811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42">
        <v>13</v>
      </c>
      <c r="B27" s="243" t="s">
        <v>839</v>
      </c>
      <c r="C27" s="261" t="s">
        <v>840</v>
      </c>
      <c r="D27" s="244" t="s">
        <v>193</v>
      </c>
      <c r="E27" s="245">
        <v>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/>
      <c r="S27" s="247" t="s">
        <v>152</v>
      </c>
      <c r="T27" s="248" t="s">
        <v>153</v>
      </c>
      <c r="U27" s="222">
        <v>0</v>
      </c>
      <c r="V27" s="222">
        <f>ROUND(E27*U27,2)</f>
        <v>0</v>
      </c>
      <c r="W27" s="222"/>
      <c r="X27" s="222" t="s">
        <v>810</v>
      </c>
      <c r="Y27" s="222" t="s">
        <v>131</v>
      </c>
      <c r="Z27" s="212"/>
      <c r="AA27" s="212"/>
      <c r="AB27" s="212"/>
      <c r="AC27" s="212"/>
      <c r="AD27" s="212"/>
      <c r="AE27" s="212"/>
      <c r="AF27" s="212"/>
      <c r="AG27" s="212" t="s">
        <v>811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2" x14ac:dyDescent="0.2">
      <c r="A28" s="219"/>
      <c r="B28" s="220"/>
      <c r="C28" s="264" t="s">
        <v>841</v>
      </c>
      <c r="D28" s="251"/>
      <c r="E28" s="251"/>
      <c r="F28" s="251"/>
      <c r="G28" s="251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155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1" x14ac:dyDescent="0.2">
      <c r="A29" s="253">
        <v>14</v>
      </c>
      <c r="B29" s="254" t="s">
        <v>842</v>
      </c>
      <c r="C29" s="267" t="s">
        <v>843</v>
      </c>
      <c r="D29" s="255" t="s">
        <v>193</v>
      </c>
      <c r="E29" s="256">
        <v>1</v>
      </c>
      <c r="F29" s="257"/>
      <c r="G29" s="258">
        <f>ROUND(E29*F29,2)</f>
        <v>0</v>
      </c>
      <c r="H29" s="257"/>
      <c r="I29" s="258">
        <f>ROUND(E29*H29,2)</f>
        <v>0</v>
      </c>
      <c r="J29" s="257"/>
      <c r="K29" s="258">
        <f>ROUND(E29*J29,2)</f>
        <v>0</v>
      </c>
      <c r="L29" s="258">
        <v>21</v>
      </c>
      <c r="M29" s="258">
        <f>G29*(1+L29/100)</f>
        <v>0</v>
      </c>
      <c r="N29" s="256">
        <v>0</v>
      </c>
      <c r="O29" s="256">
        <f>ROUND(E29*N29,2)</f>
        <v>0</v>
      </c>
      <c r="P29" s="256">
        <v>0</v>
      </c>
      <c r="Q29" s="256">
        <f>ROUND(E29*P29,2)</f>
        <v>0</v>
      </c>
      <c r="R29" s="258"/>
      <c r="S29" s="258" t="s">
        <v>152</v>
      </c>
      <c r="T29" s="259" t="s">
        <v>153</v>
      </c>
      <c r="U29" s="222">
        <v>0</v>
      </c>
      <c r="V29" s="222">
        <f>ROUND(E29*U29,2)</f>
        <v>0</v>
      </c>
      <c r="W29" s="222"/>
      <c r="X29" s="222" t="s">
        <v>810</v>
      </c>
      <c r="Y29" s="222" t="s">
        <v>131</v>
      </c>
      <c r="Z29" s="212"/>
      <c r="AA29" s="212"/>
      <c r="AB29" s="212"/>
      <c r="AC29" s="212"/>
      <c r="AD29" s="212"/>
      <c r="AE29" s="212"/>
      <c r="AF29" s="212"/>
      <c r="AG29" s="212" t="s">
        <v>811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53">
        <v>15</v>
      </c>
      <c r="B30" s="254" t="s">
        <v>844</v>
      </c>
      <c r="C30" s="267" t="s">
        <v>845</v>
      </c>
      <c r="D30" s="255" t="s">
        <v>193</v>
      </c>
      <c r="E30" s="256">
        <v>1</v>
      </c>
      <c r="F30" s="257"/>
      <c r="G30" s="258">
        <f>ROUND(E30*F30,2)</f>
        <v>0</v>
      </c>
      <c r="H30" s="257"/>
      <c r="I30" s="258">
        <f>ROUND(E30*H30,2)</f>
        <v>0</v>
      </c>
      <c r="J30" s="257"/>
      <c r="K30" s="258">
        <f>ROUND(E30*J30,2)</f>
        <v>0</v>
      </c>
      <c r="L30" s="258">
        <v>21</v>
      </c>
      <c r="M30" s="258">
        <f>G30*(1+L30/100)</f>
        <v>0</v>
      </c>
      <c r="N30" s="256">
        <v>0</v>
      </c>
      <c r="O30" s="256">
        <f>ROUND(E30*N30,2)</f>
        <v>0</v>
      </c>
      <c r="P30" s="256">
        <v>0</v>
      </c>
      <c r="Q30" s="256">
        <f>ROUND(E30*P30,2)</f>
        <v>0</v>
      </c>
      <c r="R30" s="258"/>
      <c r="S30" s="258" t="s">
        <v>152</v>
      </c>
      <c r="T30" s="259" t="s">
        <v>153</v>
      </c>
      <c r="U30" s="222">
        <v>0</v>
      </c>
      <c r="V30" s="222">
        <f>ROUND(E30*U30,2)</f>
        <v>0</v>
      </c>
      <c r="W30" s="222"/>
      <c r="X30" s="222" t="s">
        <v>810</v>
      </c>
      <c r="Y30" s="222" t="s">
        <v>131</v>
      </c>
      <c r="Z30" s="212"/>
      <c r="AA30" s="212"/>
      <c r="AB30" s="212"/>
      <c r="AC30" s="212"/>
      <c r="AD30" s="212"/>
      <c r="AE30" s="212"/>
      <c r="AF30" s="212"/>
      <c r="AG30" s="212" t="s">
        <v>811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42">
        <v>16</v>
      </c>
      <c r="B31" s="243" t="s">
        <v>846</v>
      </c>
      <c r="C31" s="261" t="s">
        <v>847</v>
      </c>
      <c r="D31" s="244" t="s">
        <v>193</v>
      </c>
      <c r="E31" s="245">
        <v>1</v>
      </c>
      <c r="F31" s="246"/>
      <c r="G31" s="247">
        <f>ROUND(E31*F31,2)</f>
        <v>0</v>
      </c>
      <c r="H31" s="246"/>
      <c r="I31" s="247">
        <f>ROUND(E31*H31,2)</f>
        <v>0</v>
      </c>
      <c r="J31" s="246"/>
      <c r="K31" s="247">
        <f>ROUND(E31*J31,2)</f>
        <v>0</v>
      </c>
      <c r="L31" s="247">
        <v>21</v>
      </c>
      <c r="M31" s="247">
        <f>G31*(1+L31/100)</f>
        <v>0</v>
      </c>
      <c r="N31" s="245">
        <v>0</v>
      </c>
      <c r="O31" s="245">
        <f>ROUND(E31*N31,2)</f>
        <v>0</v>
      </c>
      <c r="P31" s="245">
        <v>0</v>
      </c>
      <c r="Q31" s="245">
        <f>ROUND(E31*P31,2)</f>
        <v>0</v>
      </c>
      <c r="R31" s="247"/>
      <c r="S31" s="247" t="s">
        <v>152</v>
      </c>
      <c r="T31" s="248" t="s">
        <v>153</v>
      </c>
      <c r="U31" s="222">
        <v>0</v>
      </c>
      <c r="V31" s="222">
        <f>ROUND(E31*U31,2)</f>
        <v>0</v>
      </c>
      <c r="W31" s="222"/>
      <c r="X31" s="222" t="s">
        <v>810</v>
      </c>
      <c r="Y31" s="222" t="s">
        <v>131</v>
      </c>
      <c r="Z31" s="212"/>
      <c r="AA31" s="212"/>
      <c r="AB31" s="212"/>
      <c r="AC31" s="212"/>
      <c r="AD31" s="212"/>
      <c r="AE31" s="212"/>
      <c r="AF31" s="212"/>
      <c r="AG31" s="212" t="s">
        <v>811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2" x14ac:dyDescent="0.2">
      <c r="A32" s="219"/>
      <c r="B32" s="220"/>
      <c r="C32" s="264" t="s">
        <v>848</v>
      </c>
      <c r="D32" s="251"/>
      <c r="E32" s="251"/>
      <c r="F32" s="251"/>
      <c r="G32" s="251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155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49" t="str">
        <f>C32</f>
        <v>včetně zajištění fotodokumentace veškerých konstrukcí, které budou v průběhu výstavby skryty nebo zakryty. Zajištění fotodokumentace stávajícího stavu přístupových komunikací</v>
      </c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53">
        <v>17</v>
      </c>
      <c r="B33" s="254" t="s">
        <v>849</v>
      </c>
      <c r="C33" s="267" t="s">
        <v>850</v>
      </c>
      <c r="D33" s="255" t="s">
        <v>193</v>
      </c>
      <c r="E33" s="256">
        <v>1</v>
      </c>
      <c r="F33" s="257"/>
      <c r="G33" s="258">
        <f>ROUND(E33*F33,2)</f>
        <v>0</v>
      </c>
      <c r="H33" s="257"/>
      <c r="I33" s="258">
        <f>ROUND(E33*H33,2)</f>
        <v>0</v>
      </c>
      <c r="J33" s="257"/>
      <c r="K33" s="258">
        <f>ROUND(E33*J33,2)</f>
        <v>0</v>
      </c>
      <c r="L33" s="258">
        <v>21</v>
      </c>
      <c r="M33" s="258">
        <f>G33*(1+L33/100)</f>
        <v>0</v>
      </c>
      <c r="N33" s="256">
        <v>0</v>
      </c>
      <c r="O33" s="256">
        <f>ROUND(E33*N33,2)</f>
        <v>0</v>
      </c>
      <c r="P33" s="256">
        <v>0</v>
      </c>
      <c r="Q33" s="256">
        <f>ROUND(E33*P33,2)</f>
        <v>0</v>
      </c>
      <c r="R33" s="258"/>
      <c r="S33" s="258" t="s">
        <v>152</v>
      </c>
      <c r="T33" s="259" t="s">
        <v>153</v>
      </c>
      <c r="U33" s="222">
        <v>0</v>
      </c>
      <c r="V33" s="222">
        <f>ROUND(E33*U33,2)</f>
        <v>0</v>
      </c>
      <c r="W33" s="222"/>
      <c r="X33" s="222" t="s">
        <v>810</v>
      </c>
      <c r="Y33" s="222" t="s">
        <v>131</v>
      </c>
      <c r="Z33" s="212"/>
      <c r="AA33" s="212"/>
      <c r="AB33" s="212"/>
      <c r="AC33" s="212"/>
      <c r="AD33" s="212"/>
      <c r="AE33" s="212"/>
      <c r="AF33" s="212"/>
      <c r="AG33" s="212" t="s">
        <v>811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53">
        <v>18</v>
      </c>
      <c r="B34" s="254" t="s">
        <v>851</v>
      </c>
      <c r="C34" s="267" t="s">
        <v>852</v>
      </c>
      <c r="D34" s="255" t="s">
        <v>193</v>
      </c>
      <c r="E34" s="256">
        <v>1</v>
      </c>
      <c r="F34" s="257"/>
      <c r="G34" s="258">
        <f>ROUND(E34*F34,2)</f>
        <v>0</v>
      </c>
      <c r="H34" s="257"/>
      <c r="I34" s="258">
        <f>ROUND(E34*H34,2)</f>
        <v>0</v>
      </c>
      <c r="J34" s="257"/>
      <c r="K34" s="258">
        <f>ROUND(E34*J34,2)</f>
        <v>0</v>
      </c>
      <c r="L34" s="258">
        <v>21</v>
      </c>
      <c r="M34" s="258">
        <f>G34*(1+L34/100)</f>
        <v>0</v>
      </c>
      <c r="N34" s="256">
        <v>0</v>
      </c>
      <c r="O34" s="256">
        <f>ROUND(E34*N34,2)</f>
        <v>0</v>
      </c>
      <c r="P34" s="256">
        <v>0</v>
      </c>
      <c r="Q34" s="256">
        <f>ROUND(E34*P34,2)</f>
        <v>0</v>
      </c>
      <c r="R34" s="258"/>
      <c r="S34" s="258" t="s">
        <v>152</v>
      </c>
      <c r="T34" s="259" t="s">
        <v>153</v>
      </c>
      <c r="U34" s="222">
        <v>0</v>
      </c>
      <c r="V34" s="222">
        <f>ROUND(E34*U34,2)</f>
        <v>0</v>
      </c>
      <c r="W34" s="222"/>
      <c r="X34" s="222" t="s">
        <v>810</v>
      </c>
      <c r="Y34" s="222" t="s">
        <v>131</v>
      </c>
      <c r="Z34" s="212"/>
      <c r="AA34" s="212"/>
      <c r="AB34" s="212"/>
      <c r="AC34" s="212"/>
      <c r="AD34" s="212"/>
      <c r="AE34" s="212"/>
      <c r="AF34" s="212"/>
      <c r="AG34" s="212" t="s">
        <v>811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53">
        <v>19</v>
      </c>
      <c r="B35" s="254" t="s">
        <v>853</v>
      </c>
      <c r="C35" s="267" t="s">
        <v>854</v>
      </c>
      <c r="D35" s="255" t="s">
        <v>193</v>
      </c>
      <c r="E35" s="256">
        <v>1</v>
      </c>
      <c r="F35" s="257"/>
      <c r="G35" s="258">
        <f>ROUND(E35*F35,2)</f>
        <v>0</v>
      </c>
      <c r="H35" s="257"/>
      <c r="I35" s="258">
        <f>ROUND(E35*H35,2)</f>
        <v>0</v>
      </c>
      <c r="J35" s="257"/>
      <c r="K35" s="258">
        <f>ROUND(E35*J35,2)</f>
        <v>0</v>
      </c>
      <c r="L35" s="258">
        <v>21</v>
      </c>
      <c r="M35" s="258">
        <f>G35*(1+L35/100)</f>
        <v>0</v>
      </c>
      <c r="N35" s="256">
        <v>0</v>
      </c>
      <c r="O35" s="256">
        <f>ROUND(E35*N35,2)</f>
        <v>0</v>
      </c>
      <c r="P35" s="256">
        <v>0</v>
      </c>
      <c r="Q35" s="256">
        <f>ROUND(E35*P35,2)</f>
        <v>0</v>
      </c>
      <c r="R35" s="258"/>
      <c r="S35" s="258" t="s">
        <v>152</v>
      </c>
      <c r="T35" s="259" t="s">
        <v>153</v>
      </c>
      <c r="U35" s="222">
        <v>0</v>
      </c>
      <c r="V35" s="222">
        <f>ROUND(E35*U35,2)</f>
        <v>0</v>
      </c>
      <c r="W35" s="222"/>
      <c r="X35" s="222" t="s">
        <v>810</v>
      </c>
      <c r="Y35" s="222" t="s">
        <v>131</v>
      </c>
      <c r="Z35" s="212"/>
      <c r="AA35" s="212"/>
      <c r="AB35" s="212"/>
      <c r="AC35" s="212"/>
      <c r="AD35" s="212"/>
      <c r="AE35" s="212"/>
      <c r="AF35" s="212"/>
      <c r="AG35" s="212" t="s">
        <v>811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42">
        <v>20</v>
      </c>
      <c r="B36" s="243" t="s">
        <v>855</v>
      </c>
      <c r="C36" s="261" t="s">
        <v>856</v>
      </c>
      <c r="D36" s="244" t="s">
        <v>193</v>
      </c>
      <c r="E36" s="245">
        <v>1</v>
      </c>
      <c r="F36" s="246"/>
      <c r="G36" s="247">
        <f>ROUND(E36*F36,2)</f>
        <v>0</v>
      </c>
      <c r="H36" s="246"/>
      <c r="I36" s="247">
        <f>ROUND(E36*H36,2)</f>
        <v>0</v>
      </c>
      <c r="J36" s="246"/>
      <c r="K36" s="247">
        <f>ROUND(E36*J36,2)</f>
        <v>0</v>
      </c>
      <c r="L36" s="247">
        <v>21</v>
      </c>
      <c r="M36" s="247">
        <f>G36*(1+L36/100)</f>
        <v>0</v>
      </c>
      <c r="N36" s="245">
        <v>0</v>
      </c>
      <c r="O36" s="245">
        <f>ROUND(E36*N36,2)</f>
        <v>0</v>
      </c>
      <c r="P36" s="245">
        <v>0</v>
      </c>
      <c r="Q36" s="245">
        <f>ROUND(E36*P36,2)</f>
        <v>0</v>
      </c>
      <c r="R36" s="247"/>
      <c r="S36" s="247" t="s">
        <v>152</v>
      </c>
      <c r="T36" s="248" t="s">
        <v>153</v>
      </c>
      <c r="U36" s="222">
        <v>0</v>
      </c>
      <c r="V36" s="222">
        <f>ROUND(E36*U36,2)</f>
        <v>0</v>
      </c>
      <c r="W36" s="222"/>
      <c r="X36" s="222" t="s">
        <v>810</v>
      </c>
      <c r="Y36" s="222" t="s">
        <v>131</v>
      </c>
      <c r="Z36" s="212"/>
      <c r="AA36" s="212"/>
      <c r="AB36" s="212"/>
      <c r="AC36" s="212"/>
      <c r="AD36" s="212"/>
      <c r="AE36" s="212"/>
      <c r="AF36" s="212"/>
      <c r="AG36" s="212" t="s">
        <v>811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4" t="s">
        <v>857</v>
      </c>
      <c r="D37" s="251"/>
      <c r="E37" s="251"/>
      <c r="F37" s="251"/>
      <c r="G37" s="251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155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42">
        <v>21</v>
      </c>
      <c r="B38" s="243" t="s">
        <v>858</v>
      </c>
      <c r="C38" s="261" t="s">
        <v>859</v>
      </c>
      <c r="D38" s="244" t="s">
        <v>193</v>
      </c>
      <c r="E38" s="245">
        <v>1</v>
      </c>
      <c r="F38" s="246"/>
      <c r="G38" s="247">
        <f>ROUND(E38*F38,2)</f>
        <v>0</v>
      </c>
      <c r="H38" s="246"/>
      <c r="I38" s="247">
        <f>ROUND(E38*H38,2)</f>
        <v>0</v>
      </c>
      <c r="J38" s="246"/>
      <c r="K38" s="247">
        <f>ROUND(E38*J38,2)</f>
        <v>0</v>
      </c>
      <c r="L38" s="247">
        <v>21</v>
      </c>
      <c r="M38" s="247">
        <f>G38*(1+L38/100)</f>
        <v>0</v>
      </c>
      <c r="N38" s="245">
        <v>0</v>
      </c>
      <c r="O38" s="245">
        <f>ROUND(E38*N38,2)</f>
        <v>0</v>
      </c>
      <c r="P38" s="245">
        <v>0</v>
      </c>
      <c r="Q38" s="245">
        <f>ROUND(E38*P38,2)</f>
        <v>0</v>
      </c>
      <c r="R38" s="247"/>
      <c r="S38" s="247" t="s">
        <v>152</v>
      </c>
      <c r="T38" s="248" t="s">
        <v>153</v>
      </c>
      <c r="U38" s="222">
        <v>0</v>
      </c>
      <c r="V38" s="222">
        <f>ROUND(E38*U38,2)</f>
        <v>0</v>
      </c>
      <c r="W38" s="222"/>
      <c r="X38" s="222" t="s">
        <v>810</v>
      </c>
      <c r="Y38" s="222" t="s">
        <v>131</v>
      </c>
      <c r="Z38" s="212"/>
      <c r="AA38" s="212"/>
      <c r="AB38" s="212"/>
      <c r="AC38" s="212"/>
      <c r="AD38" s="212"/>
      <c r="AE38" s="212"/>
      <c r="AF38" s="212"/>
      <c r="AG38" s="212" t="s">
        <v>811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2" x14ac:dyDescent="0.2">
      <c r="A39" s="219"/>
      <c r="B39" s="220"/>
      <c r="C39" s="264" t="s">
        <v>860</v>
      </c>
      <c r="D39" s="251"/>
      <c r="E39" s="251"/>
      <c r="F39" s="251"/>
      <c r="G39" s="251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155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42">
        <v>22</v>
      </c>
      <c r="B40" s="243" t="s">
        <v>861</v>
      </c>
      <c r="C40" s="261" t="s">
        <v>862</v>
      </c>
      <c r="D40" s="244" t="s">
        <v>193</v>
      </c>
      <c r="E40" s="245">
        <v>1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0</v>
      </c>
      <c r="O40" s="245">
        <f>ROUND(E40*N40,2)</f>
        <v>0</v>
      </c>
      <c r="P40" s="245">
        <v>0</v>
      </c>
      <c r="Q40" s="245">
        <f>ROUND(E40*P40,2)</f>
        <v>0</v>
      </c>
      <c r="R40" s="247"/>
      <c r="S40" s="247" t="s">
        <v>152</v>
      </c>
      <c r="T40" s="248" t="s">
        <v>153</v>
      </c>
      <c r="U40" s="222">
        <v>0</v>
      </c>
      <c r="V40" s="222">
        <f>ROUND(E40*U40,2)</f>
        <v>0</v>
      </c>
      <c r="W40" s="222"/>
      <c r="X40" s="222" t="s">
        <v>810</v>
      </c>
      <c r="Y40" s="222" t="s">
        <v>131</v>
      </c>
      <c r="Z40" s="212"/>
      <c r="AA40" s="212"/>
      <c r="AB40" s="212"/>
      <c r="AC40" s="212"/>
      <c r="AD40" s="212"/>
      <c r="AE40" s="212"/>
      <c r="AF40" s="212"/>
      <c r="AG40" s="212" t="s">
        <v>811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64" t="s">
        <v>863</v>
      </c>
      <c r="D41" s="251"/>
      <c r="E41" s="251"/>
      <c r="F41" s="251"/>
      <c r="G41" s="251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155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53">
        <v>23</v>
      </c>
      <c r="B42" s="254" t="s">
        <v>864</v>
      </c>
      <c r="C42" s="267" t="s">
        <v>865</v>
      </c>
      <c r="D42" s="255" t="s">
        <v>193</v>
      </c>
      <c r="E42" s="256">
        <v>1</v>
      </c>
      <c r="F42" s="257"/>
      <c r="G42" s="258">
        <f>ROUND(E42*F42,2)</f>
        <v>0</v>
      </c>
      <c r="H42" s="257"/>
      <c r="I42" s="258">
        <f>ROUND(E42*H42,2)</f>
        <v>0</v>
      </c>
      <c r="J42" s="257"/>
      <c r="K42" s="258">
        <f>ROUND(E42*J42,2)</f>
        <v>0</v>
      </c>
      <c r="L42" s="258">
        <v>21</v>
      </c>
      <c r="M42" s="258">
        <f>G42*(1+L42/100)</f>
        <v>0</v>
      </c>
      <c r="N42" s="256">
        <v>0</v>
      </c>
      <c r="O42" s="256">
        <f>ROUND(E42*N42,2)</f>
        <v>0</v>
      </c>
      <c r="P42" s="256">
        <v>0</v>
      </c>
      <c r="Q42" s="256">
        <f>ROUND(E42*P42,2)</f>
        <v>0</v>
      </c>
      <c r="R42" s="258"/>
      <c r="S42" s="258" t="s">
        <v>152</v>
      </c>
      <c r="T42" s="259" t="s">
        <v>153</v>
      </c>
      <c r="U42" s="222">
        <v>0</v>
      </c>
      <c r="V42" s="222">
        <f>ROUND(E42*U42,2)</f>
        <v>0</v>
      </c>
      <c r="W42" s="222"/>
      <c r="X42" s="222" t="s">
        <v>810</v>
      </c>
      <c r="Y42" s="222" t="s">
        <v>131</v>
      </c>
      <c r="Z42" s="212"/>
      <c r="AA42" s="212"/>
      <c r="AB42" s="212"/>
      <c r="AC42" s="212"/>
      <c r="AD42" s="212"/>
      <c r="AE42" s="212"/>
      <c r="AF42" s="212"/>
      <c r="AG42" s="212" t="s">
        <v>811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53">
        <v>24</v>
      </c>
      <c r="B43" s="254" t="s">
        <v>866</v>
      </c>
      <c r="C43" s="267" t="s">
        <v>867</v>
      </c>
      <c r="D43" s="255" t="s">
        <v>193</v>
      </c>
      <c r="E43" s="256">
        <v>1</v>
      </c>
      <c r="F43" s="257"/>
      <c r="G43" s="258">
        <f>ROUND(E43*F43,2)</f>
        <v>0</v>
      </c>
      <c r="H43" s="257"/>
      <c r="I43" s="258">
        <f>ROUND(E43*H43,2)</f>
        <v>0</v>
      </c>
      <c r="J43" s="257"/>
      <c r="K43" s="258">
        <f>ROUND(E43*J43,2)</f>
        <v>0</v>
      </c>
      <c r="L43" s="258">
        <v>21</v>
      </c>
      <c r="M43" s="258">
        <f>G43*(1+L43/100)</f>
        <v>0</v>
      </c>
      <c r="N43" s="256">
        <v>0</v>
      </c>
      <c r="O43" s="256">
        <f>ROUND(E43*N43,2)</f>
        <v>0</v>
      </c>
      <c r="P43" s="256">
        <v>0</v>
      </c>
      <c r="Q43" s="256">
        <f>ROUND(E43*P43,2)</f>
        <v>0</v>
      </c>
      <c r="R43" s="258"/>
      <c r="S43" s="258" t="s">
        <v>152</v>
      </c>
      <c r="T43" s="259" t="s">
        <v>153</v>
      </c>
      <c r="U43" s="222">
        <v>0</v>
      </c>
      <c r="V43" s="222">
        <f>ROUND(E43*U43,2)</f>
        <v>0</v>
      </c>
      <c r="W43" s="222"/>
      <c r="X43" s="222" t="s">
        <v>810</v>
      </c>
      <c r="Y43" s="222" t="s">
        <v>131</v>
      </c>
      <c r="Z43" s="212"/>
      <c r="AA43" s="212"/>
      <c r="AB43" s="212"/>
      <c r="AC43" s="212"/>
      <c r="AD43" s="212"/>
      <c r="AE43" s="212"/>
      <c r="AF43" s="212"/>
      <c r="AG43" s="212" t="s">
        <v>811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53">
        <v>25</v>
      </c>
      <c r="B44" s="254" t="s">
        <v>868</v>
      </c>
      <c r="C44" s="267" t="s">
        <v>869</v>
      </c>
      <c r="D44" s="255" t="s">
        <v>193</v>
      </c>
      <c r="E44" s="256">
        <v>1</v>
      </c>
      <c r="F44" s="257"/>
      <c r="G44" s="258">
        <f>ROUND(E44*F44,2)</f>
        <v>0</v>
      </c>
      <c r="H44" s="257"/>
      <c r="I44" s="258">
        <f>ROUND(E44*H44,2)</f>
        <v>0</v>
      </c>
      <c r="J44" s="257"/>
      <c r="K44" s="258">
        <f>ROUND(E44*J44,2)</f>
        <v>0</v>
      </c>
      <c r="L44" s="258">
        <v>21</v>
      </c>
      <c r="M44" s="258">
        <f>G44*(1+L44/100)</f>
        <v>0</v>
      </c>
      <c r="N44" s="256">
        <v>0</v>
      </c>
      <c r="O44" s="256">
        <f>ROUND(E44*N44,2)</f>
        <v>0</v>
      </c>
      <c r="P44" s="256">
        <v>0</v>
      </c>
      <c r="Q44" s="256">
        <f>ROUND(E44*P44,2)</f>
        <v>0</v>
      </c>
      <c r="R44" s="258"/>
      <c r="S44" s="258" t="s">
        <v>152</v>
      </c>
      <c r="T44" s="259" t="s">
        <v>153</v>
      </c>
      <c r="U44" s="222">
        <v>0</v>
      </c>
      <c r="V44" s="222">
        <f>ROUND(E44*U44,2)</f>
        <v>0</v>
      </c>
      <c r="W44" s="222"/>
      <c r="X44" s="222" t="s">
        <v>810</v>
      </c>
      <c r="Y44" s="222" t="s">
        <v>131</v>
      </c>
      <c r="Z44" s="212"/>
      <c r="AA44" s="212"/>
      <c r="AB44" s="212"/>
      <c r="AC44" s="212"/>
      <c r="AD44" s="212"/>
      <c r="AE44" s="212"/>
      <c r="AF44" s="212"/>
      <c r="AG44" s="212" t="s">
        <v>811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53">
        <v>26</v>
      </c>
      <c r="B45" s="254" t="s">
        <v>870</v>
      </c>
      <c r="C45" s="267" t="s">
        <v>871</v>
      </c>
      <c r="D45" s="255" t="s">
        <v>193</v>
      </c>
      <c r="E45" s="256">
        <v>1</v>
      </c>
      <c r="F45" s="257"/>
      <c r="G45" s="258">
        <f>ROUND(E45*F45,2)</f>
        <v>0</v>
      </c>
      <c r="H45" s="257"/>
      <c r="I45" s="258">
        <f>ROUND(E45*H45,2)</f>
        <v>0</v>
      </c>
      <c r="J45" s="257"/>
      <c r="K45" s="258">
        <f>ROUND(E45*J45,2)</f>
        <v>0</v>
      </c>
      <c r="L45" s="258">
        <v>21</v>
      </c>
      <c r="M45" s="258">
        <f>G45*(1+L45/100)</f>
        <v>0</v>
      </c>
      <c r="N45" s="256">
        <v>0</v>
      </c>
      <c r="O45" s="256">
        <f>ROUND(E45*N45,2)</f>
        <v>0</v>
      </c>
      <c r="P45" s="256">
        <v>0</v>
      </c>
      <c r="Q45" s="256">
        <f>ROUND(E45*P45,2)</f>
        <v>0</v>
      </c>
      <c r="R45" s="258"/>
      <c r="S45" s="258" t="s">
        <v>152</v>
      </c>
      <c r="T45" s="259" t="s">
        <v>153</v>
      </c>
      <c r="U45" s="222">
        <v>0</v>
      </c>
      <c r="V45" s="222">
        <f>ROUND(E45*U45,2)</f>
        <v>0</v>
      </c>
      <c r="W45" s="222"/>
      <c r="X45" s="222" t="s">
        <v>810</v>
      </c>
      <c r="Y45" s="222" t="s">
        <v>131</v>
      </c>
      <c r="Z45" s="212"/>
      <c r="AA45" s="212"/>
      <c r="AB45" s="212"/>
      <c r="AC45" s="212"/>
      <c r="AD45" s="212"/>
      <c r="AE45" s="212"/>
      <c r="AF45" s="212"/>
      <c r="AG45" s="212" t="s">
        <v>811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53">
        <v>27</v>
      </c>
      <c r="B46" s="254" t="s">
        <v>872</v>
      </c>
      <c r="C46" s="267" t="s">
        <v>873</v>
      </c>
      <c r="D46" s="255" t="s">
        <v>193</v>
      </c>
      <c r="E46" s="256">
        <v>1</v>
      </c>
      <c r="F46" s="257"/>
      <c r="G46" s="258">
        <f>ROUND(E46*F46,2)</f>
        <v>0</v>
      </c>
      <c r="H46" s="257"/>
      <c r="I46" s="258">
        <f>ROUND(E46*H46,2)</f>
        <v>0</v>
      </c>
      <c r="J46" s="257"/>
      <c r="K46" s="258">
        <f>ROUND(E46*J46,2)</f>
        <v>0</v>
      </c>
      <c r="L46" s="258">
        <v>21</v>
      </c>
      <c r="M46" s="258">
        <f>G46*(1+L46/100)</f>
        <v>0</v>
      </c>
      <c r="N46" s="256">
        <v>0</v>
      </c>
      <c r="O46" s="256">
        <f>ROUND(E46*N46,2)</f>
        <v>0</v>
      </c>
      <c r="P46" s="256">
        <v>0</v>
      </c>
      <c r="Q46" s="256">
        <f>ROUND(E46*P46,2)</f>
        <v>0</v>
      </c>
      <c r="R46" s="258"/>
      <c r="S46" s="258" t="s">
        <v>152</v>
      </c>
      <c r="T46" s="259" t="s">
        <v>153</v>
      </c>
      <c r="U46" s="222">
        <v>0</v>
      </c>
      <c r="V46" s="222">
        <f>ROUND(E46*U46,2)</f>
        <v>0</v>
      </c>
      <c r="W46" s="222"/>
      <c r="X46" s="222" t="s">
        <v>810</v>
      </c>
      <c r="Y46" s="222" t="s">
        <v>131</v>
      </c>
      <c r="Z46" s="212"/>
      <c r="AA46" s="212"/>
      <c r="AB46" s="212"/>
      <c r="AC46" s="212"/>
      <c r="AD46" s="212"/>
      <c r="AE46" s="212"/>
      <c r="AF46" s="212"/>
      <c r="AG46" s="212" t="s">
        <v>811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 x14ac:dyDescent="0.2">
      <c r="A47" s="242">
        <v>28</v>
      </c>
      <c r="B47" s="243" t="s">
        <v>874</v>
      </c>
      <c r="C47" s="261" t="s">
        <v>875</v>
      </c>
      <c r="D47" s="244" t="s">
        <v>193</v>
      </c>
      <c r="E47" s="245">
        <v>1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/>
      <c r="S47" s="247" t="s">
        <v>152</v>
      </c>
      <c r="T47" s="248" t="s">
        <v>153</v>
      </c>
      <c r="U47" s="222">
        <v>0</v>
      </c>
      <c r="V47" s="222">
        <f>ROUND(E47*U47,2)</f>
        <v>0</v>
      </c>
      <c r="W47" s="222"/>
      <c r="X47" s="222" t="s">
        <v>810</v>
      </c>
      <c r="Y47" s="222" t="s">
        <v>131</v>
      </c>
      <c r="Z47" s="212"/>
      <c r="AA47" s="212"/>
      <c r="AB47" s="212"/>
      <c r="AC47" s="212"/>
      <c r="AD47" s="212"/>
      <c r="AE47" s="212"/>
      <c r="AF47" s="212"/>
      <c r="AG47" s="212" t="s">
        <v>811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x14ac:dyDescent="0.2">
      <c r="A48" s="3"/>
      <c r="B48" s="4"/>
      <c r="C48" s="272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v>12</v>
      </c>
      <c r="AF48">
        <v>21</v>
      </c>
      <c r="AG48" t="s">
        <v>108</v>
      </c>
    </row>
    <row r="49" spans="1:33" x14ac:dyDescent="0.2">
      <c r="A49" s="215"/>
      <c r="B49" s="216" t="s">
        <v>29</v>
      </c>
      <c r="C49" s="273"/>
      <c r="D49" s="217"/>
      <c r="E49" s="218"/>
      <c r="F49" s="218"/>
      <c r="G49" s="241">
        <f>G8+G20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f>SUMIF(L7:L47,AE48,G7:G47)</f>
        <v>0</v>
      </c>
      <c r="AF49">
        <f>SUMIF(L7:L47,AF48,G7:G47)</f>
        <v>0</v>
      </c>
      <c r="AG49" t="s">
        <v>639</v>
      </c>
    </row>
    <row r="50" spans="1:33" x14ac:dyDescent="0.2">
      <c r="C50" s="274"/>
      <c r="D50" s="10"/>
      <c r="AG50" t="s">
        <v>641</v>
      </c>
    </row>
    <row r="51" spans="1:33" x14ac:dyDescent="0.2">
      <c r="D51" s="10"/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b3QzcRZtfD+2KVeKcrq1NIyeU5mcwPPXAlxyUZimFagTvLfMaB28T/7SjNfVOtrp81a/RVYYIksHldJvqR5hw==" saltValue="C8fJTNn3fIDonTCswCAbLg==" spinCount="100000" sheet="1" formatRows="0"/>
  <mergeCells count="14">
    <mergeCell ref="C39:G39"/>
    <mergeCell ref="C41:G41"/>
    <mergeCell ref="C14:G14"/>
    <mergeCell ref="C19:G19"/>
    <mergeCell ref="C24:G24"/>
    <mergeCell ref="C28:G28"/>
    <mergeCell ref="C32:G32"/>
    <mergeCell ref="C37:G37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SO.01 SO.01 Pol</vt:lpstr>
      <vt:lpstr>SO.02 SO.02 Pol</vt:lpstr>
      <vt:lpstr>VN, ON VN, ON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'SO.01 SO.01 Pol'!Názvy_tisku</vt:lpstr>
      <vt:lpstr>'SO.02 SO.02 Pol'!Názvy_tisku</vt:lpstr>
      <vt:lpstr>'VN, ON VN, ON Pol'!Názvy_tisku</vt:lpstr>
      <vt:lpstr>oadresa</vt:lpstr>
      <vt:lpstr>Stavba!Objednatel</vt:lpstr>
      <vt:lpstr>Stavba!Objekt</vt:lpstr>
      <vt:lpstr>'SO.01 SO.01 Pol'!Oblast_tisku</vt:lpstr>
      <vt:lpstr>'SO.02 SO.02 Pol'!Oblast_tisku</vt:lpstr>
      <vt:lpstr>Stavba!Oblast_tisku</vt:lpstr>
      <vt:lpstr>'VN, ON VN, ON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Švábová</dc:creator>
  <cp:lastModifiedBy>Lucie Švábová</cp:lastModifiedBy>
  <cp:lastPrinted>2019-03-19T12:27:02Z</cp:lastPrinted>
  <dcterms:created xsi:type="dcterms:W3CDTF">2009-04-08T07:15:50Z</dcterms:created>
  <dcterms:modified xsi:type="dcterms:W3CDTF">2025-10-10T06:27:34Z</dcterms:modified>
</cp:coreProperties>
</file>