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5\70_Mrkev\priloha2-forms\"/>
    </mc:Choice>
  </mc:AlternateContent>
  <xr:revisionPtr revIDLastSave="0" documentId="13_ncr:1_{F3ABCFF9-276E-47BA-BCCB-0FA5C62969B0}" xr6:coauthVersionLast="47" xr6:coauthVersionMax="47" xr10:uidLastSave="{00000000-0000-0000-0000-000000000000}"/>
  <bookViews>
    <workbookView xWindow="-108" yWindow="-108" windowWidth="23256" windowHeight="12456" tabRatio="734" xr2:uid="{00000000-000D-0000-FFFF-FFFF00000000}"/>
  </bookViews>
  <sheets>
    <sheet name="Trziste" sheetId="18" r:id="rId1"/>
    <sheet name="LCC" sheetId="17" r:id="rId2"/>
  </sheets>
  <externalReferences>
    <externalReference r:id="rId3"/>
  </externalReferences>
  <definedNames>
    <definedName name="Metadatový_editor">'[1]tech.list_nepovinne_funkce-all'!$G$1:$G$2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8" l="1"/>
  <c r="F20" i="18" s="1"/>
  <c r="H15" i="18"/>
  <c r="H16" i="18" s="1"/>
  <c r="G15" i="18"/>
  <c r="E25" i="18" l="1"/>
  <c r="F25" i="18" s="1"/>
  <c r="F26" i="18" s="1"/>
  <c r="I15" i="18"/>
  <c r="I16" i="18" s="1"/>
  <c r="G16" i="18"/>
  <c r="E21" i="18"/>
  <c r="E26" i="18" l="1"/>
  <c r="G26" i="18" s="1"/>
  <c r="G25" i="18"/>
  <c r="J15" i="18"/>
  <c r="J16" i="18" s="1"/>
  <c r="F21" i="18" l="1"/>
  <c r="G20" i="18"/>
  <c r="G21" i="18" s="1"/>
  <c r="E11" i="18" l="1"/>
  <c r="F11" i="18" s="1"/>
  <c r="G11" i="18" l="1"/>
  <c r="E10" i="18"/>
  <c r="F10" i="18" s="1"/>
  <c r="G10" i="18" l="1"/>
  <c r="A1" i="17"/>
  <c r="B3" i="17" l="1"/>
  <c r="E8" i="18" l="1"/>
  <c r="F8" i="18" l="1"/>
  <c r="F9" i="18" s="1"/>
  <c r="E9" i="18"/>
  <c r="G8" i="18" l="1"/>
  <c r="G9" i="18" s="1"/>
  <c r="B6" i="17"/>
</calcChain>
</file>

<file path=xl/sharedStrings.xml><?xml version="1.0" encoding="utf-8"?>
<sst xmlns="http://schemas.openxmlformats.org/spreadsheetml/2006/main" count="64" uniqueCount="60">
  <si>
    <t>Popis¹</t>
  </si>
  <si>
    <t>Cena Kč bez DPH za jeden kus    (jednotková - JC)</t>
  </si>
  <si>
    <t>Cena celkem Kč s DPH</t>
  </si>
  <si>
    <t>1.</t>
  </si>
  <si>
    <t>2.</t>
  </si>
  <si>
    <t>3.</t>
  </si>
  <si>
    <t xml:space="preserve"> Sazba DPH % / DPH</t>
  </si>
  <si>
    <t xml:space="preserve">Cena celkem Kč s DPH </t>
  </si>
  <si>
    <t>Za správnost výpočtů odpovídá dodavatel (nastavené vzorce nejsou závazné). Ceny budou stanoveny s přesností na dvě desetinná místa.</t>
  </si>
  <si>
    <t>Podmínky a pokyny pro vyplnění:</t>
  </si>
  <si>
    <t>Nabídková cena celkem Kč bez DPH      (počet ks x JC)</t>
  </si>
  <si>
    <t>Položka</t>
  </si>
  <si>
    <t>Roční cena za čtvrtletní paušál servisu</t>
  </si>
  <si>
    <t>Dodavatel vyplní u každé položky cenu bez DPH</t>
  </si>
  <si>
    <t>Dodavatel vyplní zeleně podbarvená pole (zadavatelem předvyplněné hodnoty nejsou závazné), tj.:</t>
  </si>
  <si>
    <t>Hodnota LCC nabídky:</t>
  </si>
  <si>
    <t>počet let životnosti:</t>
  </si>
  <si>
    <t>Dodavatel:</t>
  </si>
  <si>
    <t>Vyplnit obchodní název dodavatele</t>
  </si>
  <si>
    <t>Tabulka má pouze informativní charakter</t>
  </si>
  <si>
    <t>Obchodní název dodavatele a právní formu</t>
  </si>
  <si>
    <t>Příloha č. 4 zadávací dokumentace</t>
  </si>
  <si>
    <t>Počet kusů - jednotka (komplet)</t>
  </si>
  <si>
    <t>4.</t>
  </si>
  <si>
    <t>5.</t>
  </si>
  <si>
    <t>Nabídková cena za dodání "Tržiště"</t>
  </si>
  <si>
    <t>Veřejná zakázka: Tržiště Kraje Vysočina</t>
  </si>
  <si>
    <t>Položka YHS / YHDev</t>
  </si>
  <si>
    <t>Položka - typ servisního úkonu (REQ)</t>
  </si>
  <si>
    <t>Předpokládaný počet hodin servisu "technická podpora"/ rok</t>
  </si>
  <si>
    <t xml:space="preserve">Předpokládaný počet hodin servisu "vývoj" / rok </t>
  </si>
  <si>
    <t xml:space="preserve">Nabízená hodinová sazba servisu - technická podpora Kč bez DPH </t>
  </si>
  <si>
    <t>Nabízená hodinová sazba servisu - vývoj Kč bez DPH</t>
  </si>
  <si>
    <t>Roční cena servisu - technická podpora  Kč bez DPH (YHS)</t>
  </si>
  <si>
    <t>Roční cena servisu - vývoj Kč bez DPH (YHDev)</t>
  </si>
  <si>
    <t xml:space="preserve"> Sazba DPH % / DPH celkem</t>
  </si>
  <si>
    <r>
      <rPr>
        <b/>
        <sz val="11"/>
        <color theme="1"/>
        <rFont val="Arial"/>
        <family val="2"/>
        <charset val="238"/>
      </rPr>
      <t>Roční  cena servisu (za hodinové</t>
    </r>
    <r>
      <rPr>
        <b/>
        <sz val="11"/>
        <color theme="1"/>
        <rFont val="Arial"/>
        <family val="2"/>
        <charset val="238"/>
      </rPr>
      <t xml:space="preserve"> sazby</t>
    </r>
    <r>
      <rPr>
        <b/>
        <sz val="11"/>
        <color theme="1"/>
        <rFont val="Arial"/>
        <family val="2"/>
        <charset val="238"/>
      </rPr>
      <t xml:space="preserve"> servisu)  v Kč bez DPH</t>
    </r>
  </si>
  <si>
    <t>Položka YQS</t>
  </si>
  <si>
    <t>Položka - paušál servisu</t>
  </si>
  <si>
    <t>Nabízená sazba čtvrtletního servisu v Kč bez DPH</t>
  </si>
  <si>
    <t>Roční cena servisu Kč bez DPH (YQS)</t>
  </si>
  <si>
    <t>Položka YQDev</t>
  </si>
  <si>
    <t>Položka - paušál servisu: zvýšení paušálu o vývoj na základě REQ (na základě % sazby * YHDev)</t>
  </si>
  <si>
    <t>Nabízená sazba zvýšení čtvrtletního paušálu v  %</t>
  </si>
  <si>
    <t>Roční hodnota zvýšení paušálu v Kč bez DPH (YQDev)</t>
  </si>
  <si>
    <t>Roční hotnota zvýšení čtvrtletního paušálu servisu - zvýšení na základě vývoje (REQ) pro účely hodnocení</t>
  </si>
  <si>
    <t>1 technická specifikace viz příloha 1 ZD a technický list nabídky</t>
  </si>
  <si>
    <t>Technická podpora a vývoj</t>
  </si>
  <si>
    <t>Cena za čtvrtletní paušál servisu</t>
  </si>
  <si>
    <t>Hodnota zvýšení -  čtvrtletní paušál servisu</t>
  </si>
  <si>
    <t>Tržiště Kraje Vysočina</t>
  </si>
  <si>
    <t>Roční poplatek za užívání za jednu organizaci (YUF)</t>
  </si>
  <si>
    <t>Dodavatel vyplní sazbu DPH v % (např. 21). Dodavatel neplátce vyplní sazbu "0". Jednotkové ceny jsou v takovém případě konečnými</t>
  </si>
  <si>
    <t>6.</t>
  </si>
  <si>
    <t>Dodavatel vyplní cenu za čtvrtlení paušál servisu (dle podmínek  sml.) v položce 5</t>
  </si>
  <si>
    <t>Dodavatel vyplní nabízenou hodinovou sazbu servisu v položce 4, přičemž  zde uvedený předpokádaný počet hodin servisu/rok je modelový pro účely hodnocení, plnění ze smlouvy v kategorii "technická podpora" bude probíhat dle potřeb zadavatele za hodinové sazby uvedené dodavatelem v této tabulce. Roční počet hodin pro kategorii "vývoj" představujerovněž model počtu hodin / rok.</t>
  </si>
  <si>
    <t>Dodavatel vyplní čtvrtletní paušál servisu za podmínek servisní smlouvy (položka 5) a uveden hodnotu procenta o které bude paušál zvýšen při použití výhrady vývoje Aplikace . Hodota procenta bude uvedena na dvě desetinná místa (pol. 6).</t>
  </si>
  <si>
    <t>Dodavatel při stanovení ceny servisního úkonu (hodinové sazby servisu) postupuje  dle obchodních podmínek  smlouvy, tj. cena včetně veškerých prací, dodávek a služeb, a veškerých poplatků, dopravy a dalších spojených nákladů.</t>
  </si>
  <si>
    <t>Platforma  "Tržiště" (PI)</t>
  </si>
  <si>
    <t>Pevný jednorázový vstupní poplatek za jednu organizaci (AF)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</si>
</sst>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rgb="FFF2F2F2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theme="0"/>
      </patternFill>
    </fill>
    <fill>
      <patternFill patternType="solid">
        <fgColor rgb="FFF7CAAC"/>
        <bgColor rgb="FFF7CAAC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1" fillId="3" borderId="3" xfId="0" applyFont="1" applyFill="1" applyBorder="1" applyAlignment="1">
      <alignment horizontal="right" wrapText="1"/>
    </xf>
    <xf numFmtId="0" fontId="2" fillId="2" borderId="14" xfId="0" applyFont="1" applyFill="1" applyBorder="1"/>
    <xf numFmtId="0" fontId="2" fillId="2" borderId="15" xfId="0" applyFont="1" applyFill="1" applyBorder="1"/>
    <xf numFmtId="164" fontId="2" fillId="2" borderId="15" xfId="0" applyNumberFormat="1" applyFont="1" applyFill="1" applyBorder="1"/>
    <xf numFmtId="0" fontId="1" fillId="3" borderId="16" xfId="0" applyFont="1" applyFill="1" applyBorder="1" applyAlignment="1">
      <alignment horizontal="left" vertical="top" wrapText="1"/>
    </xf>
    <xf numFmtId="164" fontId="1" fillId="0" borderId="17" xfId="0" applyNumberFormat="1" applyFont="1" applyBorder="1" applyAlignment="1">
      <alignment wrapText="1"/>
    </xf>
    <xf numFmtId="164" fontId="2" fillId="2" borderId="18" xfId="0" applyNumberFormat="1" applyFont="1" applyFill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4" borderId="0" xfId="0" applyFont="1" applyFill="1" applyAlignment="1">
      <alignment wrapText="1"/>
    </xf>
    <xf numFmtId="0" fontId="4" fillId="7" borderId="0" xfId="0" applyFont="1" applyFill="1" applyAlignment="1">
      <alignment horizontal="right" wrapText="1"/>
    </xf>
    <xf numFmtId="0" fontId="7" fillId="0" borderId="0" xfId="0" applyFont="1"/>
    <xf numFmtId="0" fontId="4" fillId="7" borderId="1" xfId="0" applyFont="1" applyFill="1" applyBorder="1"/>
    <xf numFmtId="164" fontId="4" fillId="6" borderId="1" xfId="0" applyNumberFormat="1" applyFont="1" applyFill="1" applyBorder="1"/>
    <xf numFmtId="0" fontId="1" fillId="3" borderId="1" xfId="0" applyFont="1" applyFill="1" applyBorder="1"/>
    <xf numFmtId="0" fontId="6" fillId="8" borderId="21" xfId="0" applyFont="1" applyFill="1" applyBorder="1" applyAlignment="1">
      <alignment vertical="center" wrapText="1"/>
    </xf>
    <xf numFmtId="0" fontId="4" fillId="0" borderId="0" xfId="0" applyFont="1" applyAlignment="1">
      <alignment wrapText="1"/>
    </xf>
    <xf numFmtId="0" fontId="6" fillId="9" borderId="25" xfId="0" applyFont="1" applyFill="1" applyBorder="1" applyAlignment="1">
      <alignment vertical="center" wrapText="1"/>
    </xf>
    <xf numFmtId="0" fontId="4" fillId="10" borderId="27" xfId="0" applyFont="1" applyFill="1" applyBorder="1" applyAlignment="1">
      <alignment horizontal="left" vertical="top" wrapText="1"/>
    </xf>
    <xf numFmtId="0" fontId="4" fillId="10" borderId="28" xfId="0" applyFont="1" applyFill="1" applyBorder="1" applyAlignment="1">
      <alignment wrapText="1"/>
    </xf>
    <xf numFmtId="164" fontId="4" fillId="9" borderId="28" xfId="0" applyNumberFormat="1" applyFont="1" applyFill="1" applyBorder="1"/>
    <xf numFmtId="164" fontId="4" fillId="10" borderId="29" xfId="0" applyNumberFormat="1" applyFont="1" applyFill="1" applyBorder="1"/>
    <xf numFmtId="164" fontId="4" fillId="0" borderId="30" xfId="0" applyNumberFormat="1" applyFont="1" applyBorder="1" applyAlignment="1">
      <alignment wrapText="1"/>
    </xf>
    <xf numFmtId="0" fontId="6" fillId="8" borderId="31" xfId="0" applyFont="1" applyFill="1" applyBorder="1"/>
    <xf numFmtId="0" fontId="6" fillId="8" borderId="32" xfId="0" applyFont="1" applyFill="1" applyBorder="1"/>
    <xf numFmtId="0" fontId="6" fillId="10" borderId="33" xfId="0" applyFont="1" applyFill="1" applyBorder="1"/>
    <xf numFmtId="164" fontId="6" fillId="10" borderId="33" xfId="0" applyNumberFormat="1" applyFont="1" applyFill="1" applyBorder="1"/>
    <xf numFmtId="164" fontId="6" fillId="10" borderId="34" xfId="0" applyNumberFormat="1" applyFont="1" applyFill="1" applyBorder="1"/>
    <xf numFmtId="164" fontId="6" fillId="11" borderId="32" xfId="0" applyNumberFormat="1" applyFont="1" applyFill="1" applyBorder="1"/>
    <xf numFmtId="164" fontId="6" fillId="11" borderId="33" xfId="0" applyNumberFormat="1" applyFont="1" applyFill="1" applyBorder="1"/>
    <xf numFmtId="164" fontId="6" fillId="8" borderId="32" xfId="0" applyNumberFormat="1" applyFont="1" applyFill="1" applyBorder="1"/>
    <xf numFmtId="0" fontId="8" fillId="0" borderId="0" xfId="0" applyFont="1"/>
    <xf numFmtId="164" fontId="8" fillId="0" borderId="0" xfId="0" applyNumberFormat="1" applyFont="1"/>
    <xf numFmtId="49" fontId="4" fillId="10" borderId="37" xfId="0" applyNumberFormat="1" applyFont="1" applyFill="1" applyBorder="1" applyAlignment="1">
      <alignment horizontal="left" vertical="top" wrapText="1"/>
    </xf>
    <xf numFmtId="0" fontId="4" fillId="10" borderId="21" xfId="0" applyFont="1" applyFill="1" applyBorder="1" applyAlignment="1">
      <alignment wrapText="1"/>
    </xf>
    <xf numFmtId="0" fontId="6" fillId="10" borderId="28" xfId="0" applyFont="1" applyFill="1" applyBorder="1"/>
    <xf numFmtId="164" fontId="4" fillId="0" borderId="29" xfId="0" applyNumberFormat="1" applyFont="1" applyBorder="1"/>
    <xf numFmtId="164" fontId="6" fillId="10" borderId="33" xfId="0" applyNumberFormat="1" applyFont="1" applyFill="1" applyBorder="1" applyAlignment="1">
      <alignment wrapText="1"/>
    </xf>
    <xf numFmtId="0" fontId="10" fillId="0" borderId="0" xfId="0" applyFont="1"/>
    <xf numFmtId="164" fontId="6" fillId="0" borderId="0" xfId="0" applyNumberFormat="1" applyFont="1"/>
    <xf numFmtId="0" fontId="6" fillId="10" borderId="38" xfId="0" applyFont="1" applyFill="1" applyBorder="1"/>
    <xf numFmtId="0" fontId="6" fillId="8" borderId="34" xfId="0" applyFont="1" applyFill="1" applyBorder="1"/>
    <xf numFmtId="164" fontId="6" fillId="10" borderId="39" xfId="0" applyNumberFormat="1" applyFont="1" applyFill="1" applyBorder="1"/>
    <xf numFmtId="164" fontId="6" fillId="10" borderId="40" xfId="0" applyNumberFormat="1" applyFont="1" applyFill="1" applyBorder="1"/>
    <xf numFmtId="10" fontId="6" fillId="9" borderId="2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" fontId="4" fillId="0" borderId="29" xfId="0" applyNumberFormat="1" applyFont="1" applyBorder="1"/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6" fillId="8" borderId="19" xfId="0" applyFont="1" applyFill="1" applyBorder="1" applyAlignment="1">
      <alignment horizontal="center" vertical="center" wrapText="1"/>
    </xf>
    <xf numFmtId="0" fontId="9" fillId="0" borderId="23" xfId="0" applyFont="1" applyBorder="1"/>
    <xf numFmtId="0" fontId="6" fillId="8" borderId="22" xfId="0" applyFont="1" applyFill="1" applyBorder="1" applyAlignment="1">
      <alignment horizontal="center" vertical="center" wrapText="1"/>
    </xf>
    <xf numFmtId="0" fontId="9" fillId="0" borderId="26" xfId="0" applyFont="1" applyBorder="1"/>
    <xf numFmtId="0" fontId="9" fillId="0" borderId="23" xfId="0" applyFont="1" applyBorder="1" applyAlignment="1">
      <alignment wrapText="1"/>
    </xf>
    <xf numFmtId="0" fontId="6" fillId="8" borderId="20" xfId="0" applyFont="1" applyFill="1" applyBorder="1" applyAlignment="1">
      <alignment horizontal="center" vertical="center" wrapText="1"/>
    </xf>
    <xf numFmtId="0" fontId="9" fillId="0" borderId="24" xfId="0" applyFont="1" applyBorder="1"/>
    <xf numFmtId="0" fontId="6" fillId="8" borderId="35" xfId="0" applyFont="1" applyFill="1" applyBorder="1" applyAlignment="1">
      <alignment horizontal="center" vertical="center" wrapText="1"/>
    </xf>
    <xf numFmtId="0" fontId="9" fillId="0" borderId="36" xfId="0" applyFont="1" applyBorder="1"/>
    <xf numFmtId="0" fontId="6" fillId="8" borderId="1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38"/>
  <sheetViews>
    <sheetView tabSelected="1" zoomScale="70" zoomScaleNormal="70" workbookViewId="0">
      <selection activeCell="B11" sqref="B11"/>
    </sheetView>
  </sheetViews>
  <sheetFormatPr defaultColWidth="9.33203125" defaultRowHeight="13.8" x14ac:dyDescent="0.25"/>
  <cols>
    <col min="1" max="1" width="11.33203125" style="1" customWidth="1"/>
    <col min="2" max="2" width="72.77734375" style="7" customWidth="1"/>
    <col min="3" max="3" width="18" style="1" customWidth="1"/>
    <col min="4" max="4" width="17" style="1" customWidth="1"/>
    <col min="5" max="5" width="19" style="1" customWidth="1"/>
    <col min="6" max="6" width="18.6640625" style="1" customWidth="1"/>
    <col min="7" max="7" width="20" style="1" customWidth="1"/>
    <col min="8" max="8" width="18.33203125" style="1" customWidth="1"/>
    <col min="9" max="9" width="14.77734375" style="1" customWidth="1"/>
    <col min="10" max="10" width="19" style="1" customWidth="1"/>
    <col min="11" max="16384" width="9.33203125" style="1"/>
  </cols>
  <sheetData>
    <row r="1" spans="1:29" x14ac:dyDescent="0.25">
      <c r="A1" s="3" t="s">
        <v>21</v>
      </c>
    </row>
    <row r="2" spans="1:29" x14ac:dyDescent="0.25">
      <c r="A2" s="1" t="s">
        <v>26</v>
      </c>
      <c r="B2" s="2"/>
    </row>
    <row r="4" spans="1:29" x14ac:dyDescent="0.25">
      <c r="A4" s="3" t="s">
        <v>17</v>
      </c>
      <c r="B4" s="26" t="s">
        <v>18</v>
      </c>
    </row>
    <row r="5" spans="1:29" ht="14.4" thickBot="1" x14ac:dyDescent="0.3">
      <c r="A5" s="3"/>
      <c r="B5" s="2"/>
    </row>
    <row r="6" spans="1:29" ht="27.45" customHeight="1" x14ac:dyDescent="0.25">
      <c r="A6" s="67" t="s">
        <v>11</v>
      </c>
      <c r="B6" s="69" t="s">
        <v>0</v>
      </c>
      <c r="C6" s="69" t="s">
        <v>22</v>
      </c>
      <c r="D6" s="69" t="s">
        <v>1</v>
      </c>
      <c r="E6" s="69" t="s">
        <v>10</v>
      </c>
      <c r="F6" s="5" t="s">
        <v>6</v>
      </c>
      <c r="G6" s="64" t="s">
        <v>2</v>
      </c>
    </row>
    <row r="7" spans="1:29" s="4" customFormat="1" ht="42.6" customHeight="1" thickBot="1" x14ac:dyDescent="0.35">
      <c r="A7" s="68"/>
      <c r="B7" s="70"/>
      <c r="C7" s="70"/>
      <c r="D7" s="70"/>
      <c r="E7" s="70"/>
      <c r="F7" s="6">
        <v>21</v>
      </c>
      <c r="G7" s="65"/>
    </row>
    <row r="8" spans="1:29" s="7" customFormat="1" ht="14.4" thickBot="1" x14ac:dyDescent="0.3">
      <c r="A8" s="20" t="s">
        <v>3</v>
      </c>
      <c r="B8" s="31" t="s">
        <v>58</v>
      </c>
      <c r="C8" s="16">
        <v>1</v>
      </c>
      <c r="D8" s="8">
        <v>0</v>
      </c>
      <c r="E8" s="9">
        <f t="shared" ref="E8" si="0">C8*D8</f>
        <v>0</v>
      </c>
      <c r="F8" s="9">
        <f t="shared" ref="F8" si="1">E8*0.01*$F$7</f>
        <v>0</v>
      </c>
      <c r="G8" s="21">
        <f t="shared" ref="G8" si="2">E8+F8</f>
        <v>0</v>
      </c>
    </row>
    <row r="9" spans="1:29" s="7" customFormat="1" ht="15" customHeight="1" thickBot="1" x14ac:dyDescent="0.3">
      <c r="A9" s="10" t="s">
        <v>25</v>
      </c>
      <c r="B9" s="11"/>
      <c r="C9" s="12"/>
      <c r="D9" s="12"/>
      <c r="E9" s="13">
        <f>SUM(E8:E8)</f>
        <v>0</v>
      </c>
      <c r="F9" s="14">
        <f>SUM(F8:F8)</f>
        <v>0</v>
      </c>
      <c r="G9" s="14">
        <f>SUM(G8:G8)</f>
        <v>0</v>
      </c>
    </row>
    <row r="10" spans="1:29" s="7" customFormat="1" ht="14.4" thickBot="1" x14ac:dyDescent="0.3">
      <c r="A10" s="20" t="s">
        <v>4</v>
      </c>
      <c r="B10" s="31" t="s">
        <v>59</v>
      </c>
      <c r="C10" s="16">
        <v>90</v>
      </c>
      <c r="D10" s="8">
        <v>0</v>
      </c>
      <c r="E10" s="13">
        <f>C10*D10</f>
        <v>0</v>
      </c>
      <c r="F10" s="9">
        <f>E10*0.01*$F$7</f>
        <v>0</v>
      </c>
      <c r="G10" s="21">
        <f>E10+F10</f>
        <v>0</v>
      </c>
    </row>
    <row r="11" spans="1:29" s="7" customFormat="1" ht="14.4" thickBot="1" x14ac:dyDescent="0.3">
      <c r="A11" s="20" t="s">
        <v>5</v>
      </c>
      <c r="B11" s="31" t="s">
        <v>51</v>
      </c>
      <c r="C11" s="16">
        <v>90</v>
      </c>
      <c r="D11" s="8">
        <v>0</v>
      </c>
      <c r="E11" s="13">
        <f t="shared" ref="E11" si="3">C11*D11</f>
        <v>0</v>
      </c>
      <c r="F11" s="9">
        <f t="shared" ref="F11" si="4">E11*0.01*$F$7</f>
        <v>0</v>
      </c>
      <c r="G11" s="21">
        <f t="shared" ref="G11" si="5">E11+F11</f>
        <v>0</v>
      </c>
    </row>
    <row r="12" spans="1:29" s="7" customFormat="1" ht="9.6" customHeight="1" thickBot="1" x14ac:dyDescent="0.3">
      <c r="A12" s="17"/>
      <c r="B12" s="18"/>
      <c r="C12" s="18"/>
      <c r="D12" s="18"/>
      <c r="E12" s="19"/>
      <c r="F12" s="19"/>
      <c r="G12" s="22"/>
    </row>
    <row r="13" spans="1:29" customFormat="1" ht="27.75" customHeight="1" x14ac:dyDescent="0.3">
      <c r="A13" s="71" t="s">
        <v>27</v>
      </c>
      <c r="B13" s="80" t="s">
        <v>28</v>
      </c>
      <c r="C13" s="76" t="s">
        <v>29</v>
      </c>
      <c r="D13" s="76" t="s">
        <v>30</v>
      </c>
      <c r="E13" s="76" t="s">
        <v>31</v>
      </c>
      <c r="F13" s="76" t="s">
        <v>32</v>
      </c>
      <c r="G13" s="76" t="s">
        <v>33</v>
      </c>
      <c r="H13" s="76" t="s">
        <v>34</v>
      </c>
      <c r="I13" s="32" t="s">
        <v>35</v>
      </c>
      <c r="J13" s="73" t="s">
        <v>7</v>
      </c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</row>
    <row r="14" spans="1:29" customFormat="1" ht="66.75" customHeight="1" thickBot="1" x14ac:dyDescent="0.35">
      <c r="A14" s="72"/>
      <c r="B14" s="72"/>
      <c r="C14" s="77"/>
      <c r="D14" s="77"/>
      <c r="E14" s="77"/>
      <c r="F14" s="77"/>
      <c r="G14" s="77"/>
      <c r="H14" s="77"/>
      <c r="I14" s="34">
        <v>21</v>
      </c>
      <c r="J14" s="74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</row>
    <row r="15" spans="1:29" customFormat="1" ht="13.8" customHeight="1" thickBot="1" x14ac:dyDescent="0.35">
      <c r="A15" s="35" t="s">
        <v>23</v>
      </c>
      <c r="B15" s="36" t="s">
        <v>47</v>
      </c>
      <c r="C15" s="63">
        <v>20</v>
      </c>
      <c r="D15" s="63">
        <v>50</v>
      </c>
      <c r="E15" s="37">
        <v>0</v>
      </c>
      <c r="F15" s="37">
        <v>0</v>
      </c>
      <c r="G15" s="38">
        <f t="shared" ref="G15:H15" si="6">(C15)*E15</f>
        <v>0</v>
      </c>
      <c r="H15" s="38">
        <f t="shared" si="6"/>
        <v>0</v>
      </c>
      <c r="I15" s="9">
        <f>H15*0.01*$I$14</f>
        <v>0</v>
      </c>
      <c r="J15" s="39">
        <f t="shared" ref="J15" si="7">G15+H15+I15</f>
        <v>0</v>
      </c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</row>
    <row r="16" spans="1:29" customFormat="1" ht="15" customHeight="1" thickBot="1" x14ac:dyDescent="0.35">
      <c r="A16" s="40" t="s">
        <v>36</v>
      </c>
      <c r="B16" s="41"/>
      <c r="C16" s="42"/>
      <c r="D16" s="43"/>
      <c r="E16" s="43"/>
      <c r="F16" s="44"/>
      <c r="G16" s="45">
        <f>SUM(G15:G15)</f>
        <v>0</v>
      </c>
      <c r="H16" s="46">
        <f>SUM(H15:H15)</f>
        <v>0</v>
      </c>
      <c r="I16" s="47">
        <f>SUM(I15:I15)</f>
        <v>0</v>
      </c>
      <c r="J16" s="47">
        <f>SUM(J15:J15)</f>
        <v>0</v>
      </c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1:29" customFormat="1" ht="3.75" customHeight="1" thickBot="1" x14ac:dyDescent="0.35">
      <c r="A17" s="48"/>
      <c r="B17" s="48"/>
      <c r="C17" s="48"/>
      <c r="D17" s="48"/>
      <c r="E17" s="48"/>
      <c r="F17" s="49"/>
      <c r="G17" s="49"/>
      <c r="H17" s="49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</row>
    <row r="18" spans="1:29" customFormat="1" ht="30" customHeight="1" x14ac:dyDescent="0.3">
      <c r="A18" s="71" t="s">
        <v>37</v>
      </c>
      <c r="B18" s="80" t="s">
        <v>38</v>
      </c>
      <c r="C18" s="76"/>
      <c r="D18" s="78" t="s">
        <v>39</v>
      </c>
      <c r="E18" s="71" t="s">
        <v>40</v>
      </c>
      <c r="F18" s="32" t="s">
        <v>6</v>
      </c>
      <c r="G18" s="73" t="s">
        <v>7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9" customFormat="1" ht="30" customHeight="1" thickBot="1" x14ac:dyDescent="0.35">
      <c r="A19" s="72"/>
      <c r="B19" s="72"/>
      <c r="C19" s="77"/>
      <c r="D19" s="79"/>
      <c r="E19" s="72"/>
      <c r="F19" s="34">
        <v>21</v>
      </c>
      <c r="G19" s="74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9" customFormat="1" ht="14.25" customHeight="1" thickBot="1" x14ac:dyDescent="0.35">
      <c r="A20" s="50" t="s">
        <v>24</v>
      </c>
      <c r="B20" s="51" t="s">
        <v>48</v>
      </c>
      <c r="C20" s="52"/>
      <c r="D20" s="37">
        <v>0</v>
      </c>
      <c r="E20" s="53">
        <f t="shared" ref="E20" si="8">D20*4</f>
        <v>0</v>
      </c>
      <c r="F20" s="9">
        <f>E20*0.01*$F$19</f>
        <v>0</v>
      </c>
      <c r="G20" s="38">
        <f t="shared" ref="G20" si="9">E20+F20</f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9" customFormat="1" ht="14.25" customHeight="1" thickBot="1" x14ac:dyDescent="0.35">
      <c r="A21" s="40" t="s">
        <v>12</v>
      </c>
      <c r="B21" s="41"/>
      <c r="C21" s="42"/>
      <c r="D21" s="54"/>
      <c r="E21" s="45">
        <f>SUM(E20:E20)</f>
        <v>0</v>
      </c>
      <c r="F21" s="47">
        <f>SUM(F20:F20)</f>
        <v>0</v>
      </c>
      <c r="G21" s="47">
        <f>SUM(G20:G20)</f>
        <v>0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9" customFormat="1" ht="3.75" customHeight="1" thickBot="1" x14ac:dyDescent="0.35">
      <c r="A22" s="55"/>
      <c r="B22" s="25"/>
      <c r="C22" s="25"/>
      <c r="D22" s="25"/>
      <c r="E22" s="25"/>
      <c r="F22" s="25"/>
      <c r="G22" s="56"/>
      <c r="H22" s="56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</row>
    <row r="23" spans="1:29" customFormat="1" ht="13.5" customHeight="1" x14ac:dyDescent="0.3">
      <c r="A23" s="71" t="s">
        <v>41</v>
      </c>
      <c r="B23" s="71" t="s">
        <v>42</v>
      </c>
      <c r="C23" s="76"/>
      <c r="D23" s="78" t="s">
        <v>43</v>
      </c>
      <c r="E23" s="71" t="s">
        <v>44</v>
      </c>
      <c r="F23" s="32" t="s">
        <v>6</v>
      </c>
      <c r="G23" s="73" t="s">
        <v>7</v>
      </c>
      <c r="H23" s="56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</row>
    <row r="24" spans="1:29" customFormat="1" ht="41.4" customHeight="1" thickBot="1" x14ac:dyDescent="0.35">
      <c r="A24" s="72"/>
      <c r="B24" s="75"/>
      <c r="C24" s="77"/>
      <c r="D24" s="79"/>
      <c r="E24" s="72"/>
      <c r="F24" s="34">
        <v>21</v>
      </c>
      <c r="G24" s="74"/>
      <c r="H24" s="56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</row>
    <row r="25" spans="1:29" customFormat="1" ht="13.5" customHeight="1" thickBot="1" x14ac:dyDescent="0.35">
      <c r="A25" s="50" t="s">
        <v>53</v>
      </c>
      <c r="B25" s="51" t="s">
        <v>49</v>
      </c>
      <c r="C25" s="57"/>
      <c r="D25" s="61">
        <v>0</v>
      </c>
      <c r="E25" s="53">
        <f>D25*H15</f>
        <v>0</v>
      </c>
      <c r="F25" s="9">
        <f>E25*0.01*$F$24</f>
        <v>0</v>
      </c>
      <c r="G25" s="38">
        <f t="shared" ref="G25:G26" si="10">E25+F25</f>
        <v>0</v>
      </c>
      <c r="H25" s="56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</row>
    <row r="26" spans="1:29" customFormat="1" ht="13.8" customHeight="1" thickBot="1" x14ac:dyDescent="0.35">
      <c r="A26" s="40" t="s">
        <v>45</v>
      </c>
      <c r="B26" s="58"/>
      <c r="C26" s="42"/>
      <c r="D26" s="54"/>
      <c r="E26" s="45">
        <f>SUM(E25:E25)</f>
        <v>0</v>
      </c>
      <c r="F26" s="59">
        <f>SUM(F25)</f>
        <v>0</v>
      </c>
      <c r="G26" s="60">
        <f t="shared" si="10"/>
        <v>0</v>
      </c>
      <c r="H26" s="56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</row>
    <row r="27" spans="1:29" customFormat="1" ht="13.5" customHeight="1" x14ac:dyDescent="0.3">
      <c r="A27" s="55" t="s">
        <v>46</v>
      </c>
      <c r="B27" s="25"/>
      <c r="C27" s="25"/>
      <c r="D27" s="25"/>
      <c r="E27" s="25"/>
      <c r="F27" s="25"/>
      <c r="G27" s="56"/>
      <c r="H27" s="56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</row>
    <row r="29" spans="1:29" x14ac:dyDescent="0.25">
      <c r="A29" s="15" t="s">
        <v>9</v>
      </c>
    </row>
    <row r="30" spans="1:29" x14ac:dyDescent="0.25">
      <c r="A30" s="3" t="s">
        <v>14</v>
      </c>
    </row>
    <row r="31" spans="1:29" x14ac:dyDescent="0.25">
      <c r="A31" s="62" t="s">
        <v>20</v>
      </c>
      <c r="B31" s="62"/>
      <c r="C31" s="62"/>
      <c r="D31" s="62"/>
      <c r="E31" s="62"/>
      <c r="F31" s="62"/>
      <c r="G31" s="62"/>
    </row>
    <row r="32" spans="1:29" ht="13.8" customHeight="1" x14ac:dyDescent="0.25">
      <c r="A32" s="62" t="s">
        <v>13</v>
      </c>
      <c r="B32" s="62"/>
      <c r="C32" s="62"/>
      <c r="D32" s="62"/>
      <c r="E32" s="62"/>
      <c r="F32" s="62"/>
      <c r="G32" s="62"/>
    </row>
    <row r="33" spans="1:7" ht="13.8" customHeight="1" x14ac:dyDescent="0.25">
      <c r="A33" s="62" t="s">
        <v>54</v>
      </c>
      <c r="B33" s="62"/>
      <c r="C33" s="62"/>
      <c r="D33" s="62"/>
      <c r="E33" s="62"/>
      <c r="F33" s="62"/>
      <c r="G33" s="62"/>
    </row>
    <row r="34" spans="1:7" ht="28.5" customHeight="1" x14ac:dyDescent="0.25">
      <c r="A34" s="66" t="s">
        <v>55</v>
      </c>
      <c r="B34" s="66"/>
      <c r="C34" s="66"/>
      <c r="D34" s="66"/>
      <c r="E34" s="66"/>
      <c r="F34" s="66"/>
      <c r="G34" s="66"/>
    </row>
    <row r="35" spans="1:7" ht="27.45" customHeight="1" x14ac:dyDescent="0.25">
      <c r="A35" s="66" t="s">
        <v>56</v>
      </c>
      <c r="B35" s="66"/>
      <c r="C35" s="66"/>
      <c r="D35" s="66"/>
      <c r="E35" s="66"/>
      <c r="F35" s="66"/>
      <c r="G35" s="66"/>
    </row>
    <row r="36" spans="1:7" x14ac:dyDescent="0.25">
      <c r="A36" s="62" t="s">
        <v>57</v>
      </c>
      <c r="B36" s="62"/>
      <c r="C36" s="62"/>
      <c r="D36" s="62"/>
      <c r="E36" s="62"/>
      <c r="F36" s="62"/>
      <c r="G36" s="62"/>
    </row>
    <row r="37" spans="1:7" x14ac:dyDescent="0.25">
      <c r="A37" s="62" t="s">
        <v>52</v>
      </c>
      <c r="B37" s="62"/>
      <c r="C37" s="62"/>
      <c r="D37" s="62"/>
      <c r="E37" s="62"/>
      <c r="F37" s="62"/>
      <c r="G37" s="62"/>
    </row>
    <row r="38" spans="1:7" x14ac:dyDescent="0.25">
      <c r="A38" s="1" t="s">
        <v>8</v>
      </c>
      <c r="B38" s="1"/>
    </row>
  </sheetData>
  <mergeCells count="29">
    <mergeCell ref="J13:J14"/>
    <mergeCell ref="A18:A19"/>
    <mergeCell ref="B18:B19"/>
    <mergeCell ref="C18:C19"/>
    <mergeCell ref="D18:D19"/>
    <mergeCell ref="E18:E19"/>
    <mergeCell ref="G18:G19"/>
    <mergeCell ref="B13:B14"/>
    <mergeCell ref="C13:C14"/>
    <mergeCell ref="D13:D14"/>
    <mergeCell ref="E13:E14"/>
    <mergeCell ref="G13:G14"/>
    <mergeCell ref="F13:F14"/>
    <mergeCell ref="H13:H14"/>
    <mergeCell ref="G6:G7"/>
    <mergeCell ref="A34:G34"/>
    <mergeCell ref="A35:G35"/>
    <mergeCell ref="A6:A7"/>
    <mergeCell ref="B6:B7"/>
    <mergeCell ref="C6:C7"/>
    <mergeCell ref="D6:D7"/>
    <mergeCell ref="E6:E7"/>
    <mergeCell ref="A13:A14"/>
    <mergeCell ref="G23:G24"/>
    <mergeCell ref="A23:A24"/>
    <mergeCell ref="B23:B24"/>
    <mergeCell ref="C23:C24"/>
    <mergeCell ref="D23:D24"/>
    <mergeCell ref="E23:E24"/>
  </mergeCells>
  <pageMargins left="0.25" right="0.25" top="0.75" bottom="0.75" header="0.3" footer="0.3"/>
  <pageSetup paperSize="9" scale="75" fitToHeight="0" orientation="landscape" r:id="rId1"/>
  <ignoredErrors>
    <ignoredError sqref="G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8"/>
  <sheetViews>
    <sheetView workbookViewId="0">
      <selection activeCell="B6" sqref="B6"/>
    </sheetView>
  </sheetViews>
  <sheetFormatPr defaultColWidth="21" defaultRowHeight="13.8" x14ac:dyDescent="0.25"/>
  <cols>
    <col min="1" max="1" width="22.77734375" style="23" customWidth="1"/>
    <col min="2" max="2" width="31.21875" style="23" customWidth="1"/>
    <col min="3" max="3" width="21" style="23" customWidth="1"/>
    <col min="4" max="16384" width="21" style="23"/>
  </cols>
  <sheetData>
    <row r="1" spans="1:2" x14ac:dyDescent="0.25">
      <c r="A1" s="1" t="str">
        <f>Trziste!A2</f>
        <v>Veřejná zakázka: Tržiště Kraje Vysočina</v>
      </c>
    </row>
    <row r="2" spans="1:2" x14ac:dyDescent="0.25">
      <c r="A2" s="1"/>
    </row>
    <row r="3" spans="1:2" ht="13.5" customHeight="1" x14ac:dyDescent="0.25">
      <c r="A3" s="25" t="s">
        <v>15</v>
      </c>
      <c r="B3" s="27" t="str">
        <f>(Trziste!B4)</f>
        <v>Vyplnit obchodní název dodavatele</v>
      </c>
    </row>
    <row r="5" spans="1:2" x14ac:dyDescent="0.25">
      <c r="A5" s="24" t="s">
        <v>16</v>
      </c>
      <c r="B5" s="24">
        <v>10</v>
      </c>
    </row>
    <row r="6" spans="1:2" x14ac:dyDescent="0.25">
      <c r="A6" s="29" t="s">
        <v>50</v>
      </c>
      <c r="B6" s="30">
        <f>Trziste!E9+Trziste!E10+LCC!B5*(Trziste!E11+Trziste!G16+Trziste!H16+Trziste!E21+Trziste!E26)</f>
        <v>0</v>
      </c>
    </row>
    <row r="8" spans="1:2" ht="14.4" x14ac:dyDescent="0.3">
      <c r="A8" s="28" t="s">
        <v>19</v>
      </c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Trziste</vt:lpstr>
      <vt:lpstr>LCC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2024-11-27T09:47:12Z</cp:lastPrinted>
  <dcterms:created xsi:type="dcterms:W3CDTF">2017-07-10T12:48:42Z</dcterms:created>
  <dcterms:modified xsi:type="dcterms:W3CDTF">2025-11-18T14:21:08Z</dcterms:modified>
</cp:coreProperties>
</file>