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EO\SHEZ\Dokumenty-obch. odd\VEŘEJNÉ ZAKÁZKY_EÚ\VZ 2026\VZ 500 - 3 mil._ZC\2025, ZC 15 Realizace servisu  - sterilizátory BMT Medical Technology\SCHVÁLENÍ\"/>
    </mc:Choice>
  </mc:AlternateContent>
  <bookViews>
    <workbookView xWindow="0" yWindow="0" windowWidth="28800" windowHeight="121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1" l="1"/>
  <c r="I12" i="1"/>
  <c r="H8" i="1"/>
  <c r="D30" i="1" l="1"/>
  <c r="D31" i="1" s="1"/>
  <c r="H13" i="1"/>
  <c r="H12" i="1"/>
  <c r="H11" i="1"/>
  <c r="I11" i="1" s="1"/>
  <c r="H10" i="1"/>
  <c r="I10" i="1" s="1"/>
  <c r="H9" i="1"/>
  <c r="I9" i="1" s="1"/>
  <c r="I8" i="1" l="1"/>
  <c r="I14" i="1"/>
  <c r="H23" i="1"/>
  <c r="I23" i="1" s="1"/>
  <c r="H22" i="1"/>
  <c r="C30" i="1" l="1"/>
  <c r="C31" i="1" s="1"/>
  <c r="I16" i="1"/>
  <c r="I22" i="1"/>
  <c r="I26" i="1" s="1"/>
  <c r="I24" i="1"/>
  <c r="C14" i="1"/>
  <c r="E30" i="1" l="1"/>
  <c r="E31" i="1" s="1"/>
</calcChain>
</file>

<file path=xl/sharedStrings.xml><?xml version="1.0" encoding="utf-8"?>
<sst xmlns="http://schemas.openxmlformats.org/spreadsheetml/2006/main" count="69" uniqueCount="50">
  <si>
    <t>Název ZP</t>
  </si>
  <si>
    <t>Výrobní model</t>
  </si>
  <si>
    <t>Předpokládaný počet přístrojů</t>
  </si>
  <si>
    <t>parní sterilizátor</t>
  </si>
  <si>
    <t>Sterivap HP 6612-2 ED</t>
  </si>
  <si>
    <t>Sterivap HP 666-1 ED</t>
  </si>
  <si>
    <t>Unisteri HP 336-2 ED</t>
  </si>
  <si>
    <t>kombinovaný sterilizátor</t>
  </si>
  <si>
    <t>VS 8/2 F</t>
  </si>
  <si>
    <t>Stericell 222</t>
  </si>
  <si>
    <t>horkovzdušný sterilizátor</t>
  </si>
  <si>
    <t>Stericell 404-2</t>
  </si>
  <si>
    <t>PBTK</t>
  </si>
  <si>
    <t>bez DPH</t>
  </si>
  <si>
    <t>Cena celkem</t>
  </si>
  <si>
    <t>Seznam přístrojů a ceny bez DPH:</t>
  </si>
  <si>
    <t>Přístrojů celkem</t>
  </si>
  <si>
    <t>P = půlroční prohlídka a údržba</t>
  </si>
  <si>
    <t>R = roční prohlídka a údržba</t>
  </si>
  <si>
    <t>V = validace</t>
  </si>
  <si>
    <t>Servisní práce</t>
  </si>
  <si>
    <t>včetně DPH</t>
  </si>
  <si>
    <t>Předpoklád. počet za rok</t>
  </si>
  <si>
    <t>Celková cena</t>
  </si>
  <si>
    <t>Cena BTK a servis za rok</t>
  </si>
  <si>
    <t>Cena BTK a servis za 4 roky</t>
  </si>
  <si>
    <t>s DPH</t>
  </si>
  <si>
    <t>Specifikace:</t>
  </si>
  <si>
    <t>Q = čtvrtletní prohlídka a údržba</t>
  </si>
  <si>
    <t>Cena hodiny servisní práce (pouze v případě opravy - nevztahuje se na realizaci BTK)</t>
  </si>
  <si>
    <t>Cena za servisní výjezd k opravě (zahrnuje veškeré náklady na dopravu technika)</t>
  </si>
  <si>
    <t>Roční technické prohlídky (dále jen BTK)</t>
  </si>
  <si>
    <t>Q (2x za rok)</t>
  </si>
  <si>
    <t>P (1x za rok)</t>
  </si>
  <si>
    <t xml:space="preserve">V </t>
  </si>
  <si>
    <t>(1x za rok)</t>
  </si>
  <si>
    <t>R (1x za rok)</t>
  </si>
  <si>
    <t>Cena za hod. bez DPH</t>
  </si>
  <si>
    <t>BTK+validace/rok</t>
  </si>
  <si>
    <t>BTK/ 1ks/rok</t>
  </si>
  <si>
    <t>Specifikace a cenová nabídka - Servis zdravotnických prostředků - sterilizátory BMT Medical Technology</t>
  </si>
  <si>
    <t>VZ ZC15/2025-Příloha č. 4</t>
  </si>
  <si>
    <t>Předpokládaná cena za servis za rok bez DPH</t>
  </si>
  <si>
    <t>Předpokládaná cena za servis za rok včetně DPH</t>
  </si>
  <si>
    <t>DPH</t>
  </si>
  <si>
    <t>Celková cena za BTK+validace a servisní práce</t>
  </si>
  <si>
    <t>Cena celkem za BTK bez DPH</t>
  </si>
  <si>
    <t>Kč bez DPH/ks</t>
  </si>
  <si>
    <t>X</t>
  </si>
  <si>
    <t>Cena celkem za BTK s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</si>
</sst>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Kč&quot;* #,##0.00_);_(&quot;Kč&quot;* \(#,##0.00\);_(&quot;Kč&quot;* &quot;-&quot;??_);_(@_)"/>
    <numFmt numFmtId="165" formatCode="_-* #,##0.00\ [$Kč-405]_-;\-* #,##0.00\ [$Kč-405]_-;_-* &quot;-&quot;??\ [$Kč-405]_-;_-@_-"/>
  </numFmts>
  <fonts count="7" x14ac:knownFonts="1">
    <font>
      <sz val="11"/>
      <color theme="1"/>
      <name val="Calibri"/>
      <family val="2"/>
      <charset val="238"/>
      <scheme val="minor"/>
    </font>
    <font>
      <sz val="8"/>
      <color theme="1"/>
      <name val="Arial"/>
      <family val="2"/>
      <charset val="238"/>
    </font>
    <font>
      <b/>
      <sz val="8"/>
      <color theme="1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7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6" fillId="0" borderId="0" applyFont="0" applyFill="0" applyBorder="0" applyAlignment="0" applyProtection="0"/>
  </cellStyleXfs>
  <cellXfs count="112">
    <xf numFmtId="0" fontId="0" fillId="0" borderId="0" xfId="0"/>
    <xf numFmtId="0" fontId="3" fillId="0" borderId="1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49" fontId="3" fillId="0" borderId="3" xfId="0" applyNumberFormat="1" applyFont="1" applyFill="1" applyBorder="1" applyAlignment="1">
      <alignment horizontal="left" vertical="center" wrapText="1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left" vertical="center" wrapText="1"/>
    </xf>
    <xf numFmtId="0" fontId="1" fillId="0" borderId="3" xfId="0" applyFont="1" applyBorder="1" applyAlignment="1">
      <alignment horizontal="center"/>
    </xf>
    <xf numFmtId="0" fontId="1" fillId="0" borderId="15" xfId="0" applyFont="1" applyBorder="1"/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7" xfId="0" applyFont="1" applyBorder="1"/>
    <xf numFmtId="0" fontId="1" fillId="0" borderId="2" xfId="0" applyFont="1" applyBorder="1"/>
    <xf numFmtId="0" fontId="1" fillId="0" borderId="8" xfId="0" applyFont="1" applyBorder="1"/>
    <xf numFmtId="0" fontId="1" fillId="0" borderId="17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/>
    <xf numFmtId="0" fontId="1" fillId="0" borderId="17" xfId="0" applyFont="1" applyBorder="1"/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horizontal="center"/>
    </xf>
    <xf numFmtId="0" fontId="2" fillId="0" borderId="16" xfId="0" applyFont="1" applyBorder="1"/>
    <xf numFmtId="0" fontId="2" fillId="0" borderId="0" xfId="0" applyFont="1"/>
    <xf numFmtId="0" fontId="2" fillId="0" borderId="2" xfId="0" applyFon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8" xfId="0" applyFont="1" applyBorder="1" applyAlignment="1">
      <alignment vertical="center" wrapText="1"/>
    </xf>
    <xf numFmtId="0" fontId="1" fillId="0" borderId="18" xfId="0" applyFont="1" applyBorder="1" applyAlignment="1">
      <alignment horizontal="center"/>
    </xf>
    <xf numFmtId="165" fontId="1" fillId="0" borderId="18" xfId="1" applyNumberFormat="1" applyFont="1" applyBorder="1"/>
    <xf numFmtId="165" fontId="1" fillId="0" borderId="9" xfId="1" applyNumberFormat="1" applyFont="1" applyBorder="1"/>
    <xf numFmtId="165" fontId="1" fillId="0" borderId="3" xfId="1" applyNumberFormat="1" applyFont="1" applyBorder="1"/>
    <xf numFmtId="165" fontId="1" fillId="0" borderId="1" xfId="1" applyNumberFormat="1" applyFont="1" applyBorder="1"/>
    <xf numFmtId="165" fontId="1" fillId="0" borderId="5" xfId="1" applyNumberFormat="1" applyFont="1" applyBorder="1"/>
    <xf numFmtId="165" fontId="1" fillId="0" borderId="4" xfId="1" applyNumberFormat="1" applyFont="1" applyBorder="1"/>
    <xf numFmtId="0" fontId="1" fillId="0" borderId="13" xfId="0" applyFont="1" applyBorder="1" applyAlignment="1">
      <alignment horizontal="center" vertical="center" wrapText="1"/>
    </xf>
    <xf numFmtId="165" fontId="1" fillId="0" borderId="12" xfId="1" applyNumberFormat="1" applyFont="1" applyBorder="1"/>
    <xf numFmtId="0" fontId="0" fillId="0" borderId="0" xfId="0" applyAlignment="1">
      <alignment horizontal="right"/>
    </xf>
    <xf numFmtId="165" fontId="1" fillId="0" borderId="20" xfId="1" applyNumberFormat="1" applyFont="1" applyBorder="1"/>
    <xf numFmtId="0" fontId="1" fillId="0" borderId="0" xfId="0" applyFont="1" applyBorder="1"/>
    <xf numFmtId="0" fontId="1" fillId="0" borderId="21" xfId="0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165" fontId="1" fillId="0" borderId="18" xfId="0" applyNumberFormat="1" applyFont="1" applyBorder="1" applyAlignment="1">
      <alignment vertical="center"/>
    </xf>
    <xf numFmtId="165" fontId="1" fillId="0" borderId="22" xfId="0" applyNumberFormat="1" applyFont="1" applyBorder="1" applyAlignment="1">
      <alignment vertical="center"/>
    </xf>
    <xf numFmtId="0" fontId="1" fillId="0" borderId="23" xfId="0" applyFont="1" applyFill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165" fontId="1" fillId="0" borderId="14" xfId="0" applyNumberFormat="1" applyFont="1" applyBorder="1" applyAlignment="1">
      <alignment vertical="center"/>
    </xf>
    <xf numFmtId="165" fontId="1" fillId="0" borderId="26" xfId="0" applyNumberFormat="1" applyFont="1" applyBorder="1" applyAlignment="1">
      <alignment vertical="center"/>
    </xf>
    <xf numFmtId="0" fontId="0" fillId="0" borderId="17" xfId="0" applyBorder="1"/>
    <xf numFmtId="0" fontId="2" fillId="0" borderId="21" xfId="0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0" fontId="0" fillId="0" borderId="10" xfId="0" applyBorder="1"/>
    <xf numFmtId="0" fontId="0" fillId="0" borderId="30" xfId="0" applyBorder="1"/>
    <xf numFmtId="165" fontId="1" fillId="0" borderId="17" xfId="0" applyNumberFormat="1" applyFont="1" applyFill="1" applyBorder="1" applyAlignment="1">
      <alignment vertical="center"/>
    </xf>
    <xf numFmtId="165" fontId="1" fillId="0" borderId="10" xfId="0" applyNumberFormat="1" applyFont="1" applyFill="1" applyBorder="1" applyAlignment="1">
      <alignment vertical="center"/>
    </xf>
    <xf numFmtId="0" fontId="2" fillId="0" borderId="33" xfId="0" applyFont="1" applyFill="1" applyBorder="1" applyAlignment="1">
      <alignment vertical="center"/>
    </xf>
    <xf numFmtId="0" fontId="1" fillId="0" borderId="15" xfId="0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horizontal="left" vertical="center" wrapText="1"/>
    </xf>
    <xf numFmtId="0" fontId="2" fillId="0" borderId="34" xfId="0" applyFont="1" applyBorder="1"/>
    <xf numFmtId="165" fontId="2" fillId="2" borderId="19" xfId="0" applyNumberFormat="1" applyFont="1" applyFill="1" applyBorder="1"/>
    <xf numFmtId="165" fontId="2" fillId="2" borderId="35" xfId="0" applyNumberFormat="1" applyFont="1" applyFill="1" applyBorder="1"/>
    <xf numFmtId="0" fontId="2" fillId="0" borderId="33" xfId="0" applyFont="1" applyBorder="1"/>
    <xf numFmtId="165" fontId="2" fillId="2" borderId="32" xfId="0" applyNumberFormat="1" applyFont="1" applyFill="1" applyBorder="1"/>
    <xf numFmtId="0" fontId="2" fillId="0" borderId="32" xfId="0" applyFont="1" applyBorder="1" applyAlignment="1">
      <alignment horizontal="center"/>
    </xf>
    <xf numFmtId="0" fontId="2" fillId="0" borderId="8" xfId="0" applyFont="1" applyBorder="1"/>
    <xf numFmtId="0" fontId="2" fillId="0" borderId="6" xfId="0" applyFont="1" applyBorder="1"/>
    <xf numFmtId="0" fontId="2" fillId="0" borderId="17" xfId="0" applyFont="1" applyBorder="1"/>
    <xf numFmtId="165" fontId="2" fillId="0" borderId="3" xfId="0" applyNumberFormat="1" applyFont="1" applyBorder="1"/>
    <xf numFmtId="165" fontId="2" fillId="0" borderId="28" xfId="0" applyNumberFormat="1" applyFont="1" applyBorder="1"/>
    <xf numFmtId="0" fontId="2" fillId="0" borderId="36" xfId="0" applyFont="1" applyBorder="1"/>
    <xf numFmtId="0" fontId="2" fillId="0" borderId="24" xfId="0" applyFont="1" applyBorder="1"/>
    <xf numFmtId="165" fontId="2" fillId="0" borderId="14" xfId="0" applyNumberFormat="1" applyFont="1" applyBorder="1"/>
    <xf numFmtId="165" fontId="2" fillId="0" borderId="26" xfId="0" applyNumberFormat="1" applyFont="1" applyBorder="1"/>
    <xf numFmtId="165" fontId="2" fillId="2" borderId="31" xfId="0" applyNumberFormat="1" applyFont="1" applyFill="1" applyBorder="1" applyAlignment="1">
      <alignment vertical="center"/>
    </xf>
    <xf numFmtId="165" fontId="2" fillId="2" borderId="32" xfId="0" applyNumberFormat="1" applyFont="1" applyFill="1" applyBorder="1" applyAlignment="1">
      <alignment vertical="center"/>
    </xf>
    <xf numFmtId="165" fontId="2" fillId="2" borderId="26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165" fontId="2" fillId="4" borderId="3" xfId="1" applyNumberFormat="1" applyFont="1" applyFill="1" applyBorder="1" applyAlignment="1">
      <alignment horizontal="center"/>
    </xf>
    <xf numFmtId="165" fontId="2" fillId="4" borderId="1" xfId="1" applyNumberFormat="1" applyFont="1" applyFill="1" applyBorder="1" applyAlignment="1">
      <alignment horizontal="center"/>
    </xf>
    <xf numFmtId="165" fontId="2" fillId="4" borderId="13" xfId="1" applyNumberFormat="1" applyFont="1" applyFill="1" applyBorder="1" applyAlignment="1">
      <alignment horizontal="center"/>
    </xf>
    <xf numFmtId="0" fontId="2" fillId="0" borderId="7" xfId="0" applyFont="1" applyBorder="1" applyAlignment="1">
      <alignment vertical="center" wrapText="1"/>
    </xf>
    <xf numFmtId="0" fontId="2" fillId="0" borderId="27" xfId="0" applyFont="1" applyBorder="1" applyAlignment="1">
      <alignment vertical="center" wrapText="1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2" fillId="0" borderId="9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6" xfId="0" applyFont="1" applyBorder="1" applyAlignment="1">
      <alignment vertical="center"/>
    </xf>
  </cellXfs>
  <cellStyles count="2">
    <cellStyle name="Měna" xfId="1" builtinId="4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workbookViewId="0">
      <selection activeCell="J22" sqref="J22"/>
    </sheetView>
  </sheetViews>
  <sheetFormatPr defaultRowHeight="15" x14ac:dyDescent="0.25"/>
  <cols>
    <col min="1" max="1" width="18.7109375" customWidth="1"/>
    <col min="2" max="2" width="16.5703125" customWidth="1"/>
    <col min="3" max="3" width="11.28515625" customWidth="1"/>
    <col min="4" max="4" width="11.140625" customWidth="1"/>
    <col min="5" max="5" width="12" customWidth="1"/>
    <col min="6" max="6" width="11.28515625" customWidth="1"/>
    <col min="7" max="7" width="11.85546875" customWidth="1"/>
    <col min="8" max="8" width="17" customWidth="1"/>
    <col min="9" max="9" width="12.5703125" customWidth="1"/>
  </cols>
  <sheetData>
    <row r="1" spans="1:9" x14ac:dyDescent="0.25">
      <c r="I1" s="43" t="s">
        <v>41</v>
      </c>
    </row>
    <row r="2" spans="1:9" x14ac:dyDescent="0.25">
      <c r="A2" t="s">
        <v>40</v>
      </c>
    </row>
    <row r="4" spans="1:9" ht="15.75" thickBot="1" x14ac:dyDescent="0.3">
      <c r="A4" s="25" t="s">
        <v>31</v>
      </c>
      <c r="B4" s="4"/>
      <c r="C4" s="4"/>
      <c r="D4" s="4"/>
      <c r="E4" s="4"/>
      <c r="F4" s="4"/>
      <c r="G4" s="4"/>
      <c r="H4" s="4"/>
      <c r="I4" s="4"/>
    </row>
    <row r="5" spans="1:9" x14ac:dyDescent="0.25">
      <c r="A5" s="103" t="s">
        <v>0</v>
      </c>
      <c r="B5" s="103" t="s">
        <v>1</v>
      </c>
      <c r="C5" s="105" t="s">
        <v>2</v>
      </c>
      <c r="D5" s="100" t="s">
        <v>12</v>
      </c>
      <c r="E5" s="101"/>
      <c r="F5" s="102"/>
      <c r="G5" s="12" t="s">
        <v>34</v>
      </c>
      <c r="H5" s="98" t="s">
        <v>14</v>
      </c>
      <c r="I5" s="99"/>
    </row>
    <row r="6" spans="1:9" x14ac:dyDescent="0.25">
      <c r="A6" s="104"/>
      <c r="B6" s="104"/>
      <c r="C6" s="106"/>
      <c r="D6" s="23" t="s">
        <v>32</v>
      </c>
      <c r="E6" s="23" t="s">
        <v>33</v>
      </c>
      <c r="F6" s="23" t="s">
        <v>36</v>
      </c>
      <c r="G6" s="28" t="s">
        <v>35</v>
      </c>
      <c r="H6" s="5" t="s">
        <v>39</v>
      </c>
      <c r="I6" s="6" t="s">
        <v>38</v>
      </c>
    </row>
    <row r="7" spans="1:9" ht="15.75" thickBot="1" x14ac:dyDescent="0.3">
      <c r="A7" s="24" t="s">
        <v>15</v>
      </c>
      <c r="B7" s="9"/>
      <c r="C7" s="9"/>
      <c r="D7" s="11" t="s">
        <v>47</v>
      </c>
      <c r="E7" s="11" t="s">
        <v>47</v>
      </c>
      <c r="F7" s="11" t="s">
        <v>47</v>
      </c>
      <c r="G7" s="11" t="s">
        <v>47</v>
      </c>
      <c r="H7" s="41" t="s">
        <v>13</v>
      </c>
      <c r="I7" s="10" t="s">
        <v>13</v>
      </c>
    </row>
    <row r="8" spans="1:9" ht="22.5" x14ac:dyDescent="0.25">
      <c r="A8" s="32" t="s">
        <v>3</v>
      </c>
      <c r="B8" s="33" t="s">
        <v>4</v>
      </c>
      <c r="C8" s="34">
        <v>2</v>
      </c>
      <c r="D8" s="35"/>
      <c r="E8" s="35"/>
      <c r="F8" s="35"/>
      <c r="G8" s="36"/>
      <c r="H8" s="42">
        <f>2*(D8+E8+F8)</f>
        <v>0</v>
      </c>
      <c r="I8" s="35">
        <f>(H8+G8)*C8</f>
        <v>0</v>
      </c>
    </row>
    <row r="9" spans="1:9" x14ac:dyDescent="0.25">
      <c r="A9" s="1" t="s">
        <v>3</v>
      </c>
      <c r="B9" s="2" t="s">
        <v>5</v>
      </c>
      <c r="C9" s="8">
        <v>1</v>
      </c>
      <c r="D9" s="37"/>
      <c r="E9" s="37"/>
      <c r="F9" s="37"/>
      <c r="G9" s="38"/>
      <c r="H9" s="37">
        <f>(2*D9+E9+F9)</f>
        <v>0</v>
      </c>
      <c r="I9" s="39">
        <f>(H9+G9)*C9</f>
        <v>0</v>
      </c>
    </row>
    <row r="10" spans="1:9" x14ac:dyDescent="0.25">
      <c r="A10" s="1" t="s">
        <v>3</v>
      </c>
      <c r="B10" s="2" t="s">
        <v>6</v>
      </c>
      <c r="C10" s="8">
        <v>1</v>
      </c>
      <c r="D10" s="90" t="s">
        <v>48</v>
      </c>
      <c r="E10" s="37"/>
      <c r="F10" s="37"/>
      <c r="G10" s="38"/>
      <c r="H10" s="37">
        <f>E10+F10</f>
        <v>0</v>
      </c>
      <c r="I10" s="39">
        <f t="shared" ref="I10:I11" si="0">(H10+G10)*C10</f>
        <v>0</v>
      </c>
    </row>
    <row r="11" spans="1:9" x14ac:dyDescent="0.25">
      <c r="A11" s="3" t="s">
        <v>7</v>
      </c>
      <c r="B11" s="2" t="s">
        <v>8</v>
      </c>
      <c r="C11" s="8">
        <v>1</v>
      </c>
      <c r="D11" s="90" t="s">
        <v>48</v>
      </c>
      <c r="E11" s="37"/>
      <c r="F11" s="37"/>
      <c r="G11" s="38"/>
      <c r="H11" s="37">
        <f>E11+F11</f>
        <v>0</v>
      </c>
      <c r="I11" s="39">
        <f t="shared" si="0"/>
        <v>0</v>
      </c>
    </row>
    <row r="12" spans="1:9" x14ac:dyDescent="0.25">
      <c r="A12" s="3" t="s">
        <v>10</v>
      </c>
      <c r="B12" s="2" t="s">
        <v>9</v>
      </c>
      <c r="C12" s="8">
        <v>4</v>
      </c>
      <c r="D12" s="90" t="s">
        <v>48</v>
      </c>
      <c r="E12" s="90" t="s">
        <v>48</v>
      </c>
      <c r="F12" s="37"/>
      <c r="G12" s="91" t="s">
        <v>48</v>
      </c>
      <c r="H12" s="37">
        <f>F12</f>
        <v>0</v>
      </c>
      <c r="I12" s="39">
        <f>(F12)*C12</f>
        <v>0</v>
      </c>
    </row>
    <row r="13" spans="1:9" ht="15.75" thickBot="1" x14ac:dyDescent="0.3">
      <c r="A13" s="3" t="s">
        <v>10</v>
      </c>
      <c r="B13" s="2" t="s">
        <v>11</v>
      </c>
      <c r="C13" s="8">
        <v>2</v>
      </c>
      <c r="D13" s="90" t="s">
        <v>48</v>
      </c>
      <c r="E13" s="90" t="s">
        <v>48</v>
      </c>
      <c r="F13" s="40"/>
      <c r="G13" s="92" t="s">
        <v>48</v>
      </c>
      <c r="H13" s="40">
        <f>F13</f>
        <v>0</v>
      </c>
      <c r="I13" s="44">
        <f>(F13)*C13</f>
        <v>0</v>
      </c>
    </row>
    <row r="14" spans="1:9" x14ac:dyDescent="0.25">
      <c r="A14" s="7" t="s">
        <v>16</v>
      </c>
      <c r="B14" s="14"/>
      <c r="C14" s="27">
        <f>SUM(C8:C13)</f>
        <v>11</v>
      </c>
      <c r="D14" s="4"/>
      <c r="E14" s="4"/>
      <c r="F14" s="13" t="s">
        <v>46</v>
      </c>
      <c r="G14" s="15"/>
      <c r="H14" s="15"/>
      <c r="I14" s="71">
        <f>SUM(H8:H13)</f>
        <v>0</v>
      </c>
    </row>
    <row r="15" spans="1:9" x14ac:dyDescent="0.25">
      <c r="A15" s="69"/>
      <c r="B15" s="45"/>
      <c r="C15" s="88"/>
      <c r="D15" s="4"/>
      <c r="E15" s="4"/>
      <c r="F15" s="73" t="s">
        <v>44</v>
      </c>
      <c r="G15" s="21"/>
      <c r="H15" s="21"/>
      <c r="I15" s="74"/>
    </row>
    <row r="16" spans="1:9" ht="15.75" thickBot="1" x14ac:dyDescent="0.3">
      <c r="A16" s="89"/>
      <c r="B16" s="4"/>
      <c r="C16" s="4"/>
      <c r="D16" s="4"/>
      <c r="E16" s="4"/>
      <c r="F16" s="70" t="s">
        <v>49</v>
      </c>
      <c r="G16" s="9"/>
      <c r="H16" s="9"/>
      <c r="I16" s="72">
        <f>I14+I15</f>
        <v>0</v>
      </c>
    </row>
    <row r="17" spans="1:9" x14ac:dyDescent="0.25">
      <c r="A17" s="4"/>
      <c r="B17" s="4"/>
      <c r="C17" s="4"/>
      <c r="D17" s="4"/>
      <c r="E17" s="4"/>
      <c r="F17" s="4"/>
      <c r="G17" s="4"/>
      <c r="H17" s="4"/>
      <c r="I17" s="4"/>
    </row>
    <row r="18" spans="1:9" x14ac:dyDescent="0.25">
      <c r="A18" s="22" t="s">
        <v>27</v>
      </c>
      <c r="B18" s="16" t="s">
        <v>28</v>
      </c>
      <c r="C18" s="16"/>
      <c r="D18" s="16" t="s">
        <v>17</v>
      </c>
      <c r="E18" s="16"/>
      <c r="F18" s="16" t="s">
        <v>18</v>
      </c>
      <c r="G18" s="16"/>
      <c r="H18" s="16" t="s">
        <v>19</v>
      </c>
      <c r="I18" s="17"/>
    </row>
    <row r="19" spans="1:9" ht="15.75" thickBot="1" x14ac:dyDescent="0.3">
      <c r="A19" s="4"/>
      <c r="B19" s="4"/>
      <c r="C19" s="4"/>
      <c r="D19" s="4"/>
      <c r="E19" s="4"/>
      <c r="F19" s="4"/>
      <c r="G19" s="4"/>
      <c r="H19" s="4"/>
      <c r="I19" s="4"/>
    </row>
    <row r="20" spans="1:9" x14ac:dyDescent="0.25">
      <c r="A20" s="110" t="s">
        <v>20</v>
      </c>
      <c r="B20" s="29"/>
      <c r="C20" s="29"/>
      <c r="D20" s="29"/>
      <c r="E20" s="29"/>
      <c r="F20" s="108" t="s">
        <v>22</v>
      </c>
      <c r="G20" s="108" t="s">
        <v>37</v>
      </c>
      <c r="H20" s="107" t="s">
        <v>14</v>
      </c>
      <c r="I20" s="107"/>
    </row>
    <row r="21" spans="1:9" ht="15.75" thickBot="1" x14ac:dyDescent="0.3">
      <c r="A21" s="111"/>
      <c r="B21" s="30"/>
      <c r="C21" s="30"/>
      <c r="D21" s="30"/>
      <c r="E21" s="30"/>
      <c r="F21" s="109"/>
      <c r="G21" s="109"/>
      <c r="H21" s="31" t="s">
        <v>13</v>
      </c>
      <c r="I21" s="31" t="s">
        <v>21</v>
      </c>
    </row>
    <row r="22" spans="1:9" x14ac:dyDescent="0.25">
      <c r="A22" s="46" t="s">
        <v>29</v>
      </c>
      <c r="B22" s="47"/>
      <c r="C22" s="48"/>
      <c r="D22" s="49"/>
      <c r="E22" s="50"/>
      <c r="F22" s="47">
        <v>20</v>
      </c>
      <c r="G22" s="51"/>
      <c r="H22" s="51">
        <f>F22*G22</f>
        <v>0</v>
      </c>
      <c r="I22" s="52">
        <f>H22*1.21</f>
        <v>0</v>
      </c>
    </row>
    <row r="23" spans="1:9" ht="15.75" thickBot="1" x14ac:dyDescent="0.3">
      <c r="A23" s="53" t="s">
        <v>30</v>
      </c>
      <c r="B23" s="54"/>
      <c r="C23" s="55"/>
      <c r="D23" s="56"/>
      <c r="E23" s="57"/>
      <c r="F23" s="54">
        <v>20</v>
      </c>
      <c r="G23" s="58"/>
      <c r="H23" s="58">
        <f>F23*G23</f>
        <v>0</v>
      </c>
      <c r="I23" s="59">
        <f>H23*1.21</f>
        <v>0</v>
      </c>
    </row>
    <row r="24" spans="1:9" x14ac:dyDescent="0.25">
      <c r="B24" s="19"/>
      <c r="C24" s="19"/>
      <c r="E24" s="19"/>
      <c r="F24" s="61" t="s">
        <v>42</v>
      </c>
      <c r="G24" s="63"/>
      <c r="H24" s="66"/>
      <c r="I24" s="85">
        <f>H22+H23</f>
        <v>0</v>
      </c>
    </row>
    <row r="25" spans="1:9" x14ac:dyDescent="0.25">
      <c r="B25" s="19"/>
      <c r="C25" s="19"/>
      <c r="E25" s="19"/>
      <c r="F25" s="67" t="s">
        <v>44</v>
      </c>
      <c r="G25" s="60"/>
      <c r="H25" s="65"/>
      <c r="I25" s="86"/>
    </row>
    <row r="26" spans="1:9" ht="15.75" thickBot="1" x14ac:dyDescent="0.3">
      <c r="A26" s="18"/>
      <c r="B26" s="19"/>
      <c r="C26" s="19"/>
      <c r="E26" s="19"/>
      <c r="F26" s="62" t="s">
        <v>43</v>
      </c>
      <c r="G26" s="64"/>
      <c r="H26" s="68"/>
      <c r="I26" s="87">
        <f>I22+I23</f>
        <v>0</v>
      </c>
    </row>
    <row r="27" spans="1:9" ht="15.75" thickBot="1" x14ac:dyDescent="0.3">
      <c r="A27" s="4"/>
      <c r="B27" s="4"/>
      <c r="C27" s="4"/>
      <c r="D27" s="4"/>
      <c r="E27" s="4"/>
      <c r="F27" s="4"/>
      <c r="G27" s="20"/>
      <c r="H27" s="20"/>
      <c r="I27" s="20"/>
    </row>
    <row r="28" spans="1:9" x14ac:dyDescent="0.25">
      <c r="A28" s="93" t="s">
        <v>23</v>
      </c>
      <c r="B28" s="76"/>
      <c r="C28" s="95" t="s">
        <v>45</v>
      </c>
      <c r="D28" s="96"/>
      <c r="E28" s="97"/>
    </row>
    <row r="29" spans="1:9" x14ac:dyDescent="0.25">
      <c r="A29" s="94"/>
      <c r="B29" s="77"/>
      <c r="C29" s="23" t="s">
        <v>13</v>
      </c>
      <c r="D29" s="26" t="s">
        <v>44</v>
      </c>
      <c r="E29" s="75" t="s">
        <v>26</v>
      </c>
    </row>
    <row r="30" spans="1:9" x14ac:dyDescent="0.25">
      <c r="A30" s="73" t="s">
        <v>24</v>
      </c>
      <c r="B30" s="78"/>
      <c r="C30" s="79">
        <f>I14+I24</f>
        <v>0</v>
      </c>
      <c r="D30" s="79">
        <f>I15+I25</f>
        <v>0</v>
      </c>
      <c r="E30" s="80">
        <f>I16+I26</f>
        <v>0</v>
      </c>
    </row>
    <row r="31" spans="1:9" ht="15.75" thickBot="1" x14ac:dyDescent="0.3">
      <c r="A31" s="81" t="s">
        <v>25</v>
      </c>
      <c r="B31" s="82"/>
      <c r="C31" s="83">
        <f>C30*4</f>
        <v>0</v>
      </c>
      <c r="D31" s="83">
        <f>D30*4</f>
        <v>0</v>
      </c>
      <c r="E31" s="84">
        <f>E30*4</f>
        <v>0</v>
      </c>
    </row>
  </sheetData>
  <mergeCells count="11">
    <mergeCell ref="A28:A29"/>
    <mergeCell ref="C28:E28"/>
    <mergeCell ref="H5:I5"/>
    <mergeCell ref="D5:F5"/>
    <mergeCell ref="A5:A6"/>
    <mergeCell ref="B5:B6"/>
    <mergeCell ref="C5:C6"/>
    <mergeCell ref="H20:I20"/>
    <mergeCell ref="F20:F21"/>
    <mergeCell ref="G20:G21"/>
    <mergeCell ref="A20:A21"/>
  </mergeCells>
  <pageMargins left="0.7" right="0.7" top="0.78740157499999996" bottom="0.78740157499999996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Majerová Šárka, Bc.</dc:creator>
  <cp:lastModifiedBy>Klímová Markéta</cp:lastModifiedBy>
  <cp:lastPrinted>2025-11-04T09:53:35Z</cp:lastPrinted>
  <dcterms:created xsi:type="dcterms:W3CDTF">2024-11-25T06:22:11Z</dcterms:created>
  <dcterms:modified xsi:type="dcterms:W3CDTF">2026-01-14T09:13:13Z</dcterms:modified>
</cp:coreProperties>
</file>