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mc:AlternateContent xmlns:mc="http://schemas.openxmlformats.org/markup-compatibility/2006">
    <mc:Choice Requires="x15">
      <x15ac:absPath xmlns:x15ac="http://schemas.microsoft.com/office/spreadsheetml/2010/11/ac" url="C:\Users\Vacek Milan\Desktop\střecha\"/>
    </mc:Choice>
  </mc:AlternateContent>
  <xr:revisionPtr revIDLastSave="0" documentId="13_ncr:1_{72BE40E9-484E-4B3B-83AB-1E7B78F2FEFF}" xr6:coauthVersionLast="47" xr6:coauthVersionMax="47" xr10:uidLastSave="{00000000-0000-0000-0000-000000000000}"/>
  <bookViews>
    <workbookView xWindow="-108" yWindow="-108" windowWidth="23256" windowHeight="13896" xr2:uid="{00000000-000D-0000-FFFF-FFFF00000000}"/>
  </bookViews>
  <sheets>
    <sheet name="Krycí List" sheetId="1" r:id="rId1"/>
    <sheet name="Rekapitulace" sheetId="3" r:id="rId2"/>
    <sheet name="Zakázka" sheetId="4" r:id="rId3"/>
  </sheets>
  <externalReferences>
    <externalReference r:id="rId4"/>
  </externalReferences>
  <definedNames>
    <definedName name="__B360F1EC_A4E9_4044_9F31_84B5B39A93C8_FIGURE__">'[1]#REF!'!$B$3:$F$5</definedName>
    <definedName name="__B360F1EC_A4E9_4044_9F31_84B5B39A93C8_ITEM__">Zakázka!$A$10:$Q$10</definedName>
    <definedName name="__B360F1EC_A4E9_4044_9F31_84B5B39A93C8_ITEM_GROUP1__">Zakázka!$A$6:$Q$951</definedName>
    <definedName name="__B360F1EC_A4E9_4044_9F31_84B5B39A93C8_ITEM_GROUP1_RECAP__">Rekapitulace!$A$6:$F$9</definedName>
    <definedName name="__B360F1EC_A4E9_4044_9F31_84B5B39A93C8_ITEM_GROUP2__">Zakázka!$A$8:$Q$393</definedName>
    <definedName name="__B360F1EC_A4E9_4044_9F31_84B5B39A93C8_ITEM_GROUP2_RECAP__">Rekapitulace!$A$8:$F$9</definedName>
    <definedName name="__B360F1EC_A4E9_4044_9F31_84B5B39A93C8_ITEM_GROUP3__X">Zakázka!$A$9:$Q$31</definedName>
    <definedName name="__B360F1EC_A4E9_4044_9F31_84B5B39A93C8_ITEM_GROUP3_RECAP__">Rekapitulace!$A$9:$F$9</definedName>
    <definedName name="__B360F1EC_A4E9_4044_9F31_84B5B39A93C8_QBILL__">Zakázka!#REF!</definedName>
    <definedName name="__B360F1EC_A4E9_4044_9F31_84B5B39A93C8_QBILLFIG__">'[1]#REF!'!$C$4:$D$4</definedName>
    <definedName name="__B360F1EC_A4E9_4044_9F31_84B5B39A93C8_QINDEX__">Zakázka!#REF!</definedName>
    <definedName name="GROUP_ID">Zakázka!$B$6:$B$952</definedName>
    <definedName name="ITEM_PRICES">Zakázka!$J$6:$J$952</definedName>
    <definedName name="_xlnm.Print_Titles" localSheetId="1">Rekapitulace!$4:$5</definedName>
    <definedName name="_xlnm.Print_Titles" localSheetId="2">Zakázka!$4:$5</definedName>
    <definedName name="_xlnm.Print_Area" localSheetId="0">'Krycí List'!$C$1:$H$29</definedName>
    <definedName name="_xlnm.Print_Area" localSheetId="1">Rekapitulace!$B$1:$F$79</definedName>
    <definedName name="_xlnm.Print_Area" localSheetId="2">Zakázka!$C$1:$Q$952</definedName>
    <definedName name="VAT_RATES">Zakázka!$O$6:$O$952</definedName>
  </definedNames>
  <calcPr calcId="181029"/>
</workbook>
</file>

<file path=xl/calcChain.xml><?xml version="1.0" encoding="utf-8"?>
<calcChain xmlns="http://schemas.openxmlformats.org/spreadsheetml/2006/main">
  <c r="N949" i="4" l="1"/>
  <c r="L949" i="4"/>
  <c r="J949" i="4"/>
  <c r="N948" i="4"/>
  <c r="L948" i="4"/>
  <c r="J948" i="4"/>
  <c r="N946" i="4"/>
  <c r="L946" i="4"/>
  <c r="J946" i="4"/>
  <c r="N945" i="4"/>
  <c r="L945" i="4"/>
  <c r="J945" i="4"/>
  <c r="P945" i="4" s="1"/>
  <c r="N942" i="4"/>
  <c r="L942" i="4"/>
  <c r="J942" i="4"/>
  <c r="N941" i="4"/>
  <c r="L941" i="4"/>
  <c r="J941" i="4"/>
  <c r="P941" i="4" s="1"/>
  <c r="Q941" i="4" s="1"/>
  <c r="P940" i="4"/>
  <c r="N940" i="4"/>
  <c r="L940" i="4"/>
  <c r="J940" i="4"/>
  <c r="N939" i="4"/>
  <c r="L939" i="4"/>
  <c r="J939" i="4"/>
  <c r="N938" i="4"/>
  <c r="L938" i="4"/>
  <c r="J938" i="4"/>
  <c r="P938" i="4" s="1"/>
  <c r="Q938" i="4" s="1"/>
  <c r="N937" i="4"/>
  <c r="L937" i="4"/>
  <c r="J937" i="4"/>
  <c r="N936" i="4"/>
  <c r="L936" i="4"/>
  <c r="J936" i="4"/>
  <c r="N935" i="4"/>
  <c r="L935" i="4"/>
  <c r="J935" i="4"/>
  <c r="N934" i="4"/>
  <c r="L934" i="4"/>
  <c r="J934" i="4"/>
  <c r="N933" i="4"/>
  <c r="L933" i="4"/>
  <c r="J933" i="4"/>
  <c r="N932" i="4"/>
  <c r="L932" i="4"/>
  <c r="J932" i="4"/>
  <c r="P932" i="4" s="1"/>
  <c r="N931" i="4"/>
  <c r="L931" i="4"/>
  <c r="J931" i="4"/>
  <c r="N928" i="4"/>
  <c r="L928" i="4"/>
  <c r="J928" i="4"/>
  <c r="N927" i="4"/>
  <c r="L927" i="4"/>
  <c r="J927" i="4"/>
  <c r="P927" i="4" s="1"/>
  <c r="N924" i="4"/>
  <c r="N923" i="4" s="1"/>
  <c r="L924" i="4"/>
  <c r="L923" i="4" s="1"/>
  <c r="J924" i="4"/>
  <c r="J923" i="4" s="1"/>
  <c r="C73" i="3" s="1"/>
  <c r="N920" i="4"/>
  <c r="L920" i="4"/>
  <c r="J920" i="4"/>
  <c r="N919" i="4"/>
  <c r="L919" i="4"/>
  <c r="J919" i="4"/>
  <c r="P919" i="4" s="1"/>
  <c r="Q919" i="4" s="1"/>
  <c r="N918" i="4"/>
  <c r="L918" i="4"/>
  <c r="J918" i="4"/>
  <c r="N917" i="4"/>
  <c r="L917" i="4"/>
  <c r="J917" i="4"/>
  <c r="Q916" i="4"/>
  <c r="P916" i="4"/>
  <c r="N916" i="4"/>
  <c r="L916" i="4"/>
  <c r="J916" i="4"/>
  <c r="N915" i="4"/>
  <c r="L915" i="4"/>
  <c r="J915" i="4"/>
  <c r="N914" i="4"/>
  <c r="L914" i="4"/>
  <c r="J914" i="4"/>
  <c r="P914" i="4" s="1"/>
  <c r="Q914" i="4" s="1"/>
  <c r="N913" i="4"/>
  <c r="L913" i="4"/>
  <c r="J913" i="4"/>
  <c r="N912" i="4"/>
  <c r="L912" i="4"/>
  <c r="J912" i="4"/>
  <c r="P911" i="4"/>
  <c r="Q911" i="4" s="1"/>
  <c r="N911" i="4"/>
  <c r="L911" i="4"/>
  <c r="J911" i="4"/>
  <c r="N910" i="4"/>
  <c r="L910" i="4"/>
  <c r="J910" i="4"/>
  <c r="N909" i="4"/>
  <c r="L909" i="4"/>
  <c r="J909" i="4"/>
  <c r="N908" i="4"/>
  <c r="L908" i="4"/>
  <c r="J908" i="4"/>
  <c r="P908" i="4" s="1"/>
  <c r="Q908" i="4" s="1"/>
  <c r="N907" i="4"/>
  <c r="L907" i="4"/>
  <c r="J907" i="4"/>
  <c r="N906" i="4"/>
  <c r="L906" i="4"/>
  <c r="J906" i="4"/>
  <c r="N905" i="4"/>
  <c r="L905" i="4"/>
  <c r="J905" i="4"/>
  <c r="N904" i="4"/>
  <c r="L904" i="4"/>
  <c r="J904" i="4"/>
  <c r="P903" i="4"/>
  <c r="Q903" i="4" s="1"/>
  <c r="N903" i="4"/>
  <c r="L903" i="4"/>
  <c r="J903" i="4"/>
  <c r="N902" i="4"/>
  <c r="L902" i="4"/>
  <c r="J902" i="4"/>
  <c r="N901" i="4"/>
  <c r="L901" i="4"/>
  <c r="J901" i="4"/>
  <c r="N900" i="4"/>
  <c r="L900" i="4"/>
  <c r="J900" i="4"/>
  <c r="N899" i="4"/>
  <c r="L899" i="4"/>
  <c r="J899" i="4"/>
  <c r="N898" i="4"/>
  <c r="L898" i="4"/>
  <c r="J898" i="4"/>
  <c r="P898" i="4" s="1"/>
  <c r="Q898" i="4" s="1"/>
  <c r="N897" i="4"/>
  <c r="L897" i="4"/>
  <c r="J897" i="4"/>
  <c r="N896" i="4"/>
  <c r="L896" i="4"/>
  <c r="J896" i="4"/>
  <c r="N895" i="4"/>
  <c r="L895" i="4"/>
  <c r="J895" i="4"/>
  <c r="P895" i="4" s="1"/>
  <c r="Q895" i="4" s="1"/>
  <c r="N894" i="4"/>
  <c r="L894" i="4"/>
  <c r="J894" i="4"/>
  <c r="N893" i="4"/>
  <c r="L893" i="4"/>
  <c r="J893" i="4"/>
  <c r="P893" i="4" s="1"/>
  <c r="Q893" i="4" s="1"/>
  <c r="N892" i="4"/>
  <c r="L892" i="4"/>
  <c r="J892" i="4"/>
  <c r="P892" i="4" s="1"/>
  <c r="Q892" i="4" s="1"/>
  <c r="N891" i="4"/>
  <c r="L891" i="4"/>
  <c r="J891" i="4"/>
  <c r="N890" i="4"/>
  <c r="L890" i="4"/>
  <c r="J890" i="4"/>
  <c r="N889" i="4"/>
  <c r="L889" i="4"/>
  <c r="J889" i="4"/>
  <c r="N888" i="4"/>
  <c r="L888" i="4"/>
  <c r="J888" i="4"/>
  <c r="N887" i="4"/>
  <c r="L887" i="4"/>
  <c r="J887" i="4"/>
  <c r="P887" i="4" s="1"/>
  <c r="Q887" i="4" s="1"/>
  <c r="N886" i="4"/>
  <c r="L886" i="4"/>
  <c r="J886" i="4"/>
  <c r="N885" i="4"/>
  <c r="L885" i="4"/>
  <c r="J885" i="4"/>
  <c r="N881" i="4"/>
  <c r="L881" i="4"/>
  <c r="J881" i="4"/>
  <c r="P881" i="4" s="1"/>
  <c r="Q881" i="4" s="1"/>
  <c r="Q880" i="4" s="1"/>
  <c r="P880" i="4"/>
  <c r="E69" i="3" s="1"/>
  <c r="N880" i="4"/>
  <c r="L880" i="4"/>
  <c r="J880" i="4"/>
  <c r="N878" i="4"/>
  <c r="L878" i="4"/>
  <c r="J878" i="4"/>
  <c r="N877" i="4"/>
  <c r="L877" i="4"/>
  <c r="J877" i="4"/>
  <c r="P877" i="4" s="1"/>
  <c r="Q877" i="4" s="1"/>
  <c r="N876" i="4"/>
  <c r="N875" i="4" s="1"/>
  <c r="L876" i="4"/>
  <c r="J876" i="4"/>
  <c r="N873" i="4"/>
  <c r="L873" i="4"/>
  <c r="J873" i="4"/>
  <c r="P873" i="4" s="1"/>
  <c r="Q873" i="4" s="1"/>
  <c r="N872" i="4"/>
  <c r="L872" i="4"/>
  <c r="J872" i="4"/>
  <c r="N871" i="4"/>
  <c r="L871" i="4"/>
  <c r="J871" i="4"/>
  <c r="J869" i="4" s="1"/>
  <c r="C67" i="3" s="1"/>
  <c r="P870" i="4"/>
  <c r="Q870" i="4" s="1"/>
  <c r="N870" i="4"/>
  <c r="N869" i="4" s="1"/>
  <c r="L870" i="4"/>
  <c r="J870" i="4"/>
  <c r="P867" i="4"/>
  <c r="Q867" i="4" s="1"/>
  <c r="N867" i="4"/>
  <c r="L867" i="4"/>
  <c r="J867" i="4"/>
  <c r="N866" i="4"/>
  <c r="L866" i="4"/>
  <c r="J866" i="4"/>
  <c r="N865" i="4"/>
  <c r="L865" i="4"/>
  <c r="J865" i="4"/>
  <c r="J863" i="4" s="1"/>
  <c r="Q864" i="4"/>
  <c r="P864" i="4"/>
  <c r="N864" i="4"/>
  <c r="N863" i="4" s="1"/>
  <c r="L864" i="4"/>
  <c r="J864" i="4"/>
  <c r="N861" i="4"/>
  <c r="L861" i="4"/>
  <c r="J861" i="4"/>
  <c r="P861" i="4" s="1"/>
  <c r="Q861" i="4" s="1"/>
  <c r="P860" i="4"/>
  <c r="N860" i="4"/>
  <c r="N859" i="4" s="1"/>
  <c r="L860" i="4"/>
  <c r="J860" i="4"/>
  <c r="N857" i="4"/>
  <c r="L857" i="4"/>
  <c r="J857" i="4"/>
  <c r="P857" i="4" s="1"/>
  <c r="Q857" i="4" s="1"/>
  <c r="N856" i="4"/>
  <c r="L856" i="4"/>
  <c r="J856" i="4"/>
  <c r="N855" i="4"/>
  <c r="L855" i="4"/>
  <c r="J855" i="4"/>
  <c r="P855" i="4" s="1"/>
  <c r="Q855" i="4" s="1"/>
  <c r="N854" i="4"/>
  <c r="L854" i="4"/>
  <c r="J854" i="4"/>
  <c r="P854" i="4" s="1"/>
  <c r="Q854" i="4" s="1"/>
  <c r="N853" i="4"/>
  <c r="L853" i="4"/>
  <c r="J853" i="4"/>
  <c r="N852" i="4"/>
  <c r="L852" i="4"/>
  <c r="J852" i="4"/>
  <c r="P851" i="4"/>
  <c r="Q851" i="4" s="1"/>
  <c r="N851" i="4"/>
  <c r="L851" i="4"/>
  <c r="J851" i="4"/>
  <c r="N850" i="4"/>
  <c r="L850" i="4"/>
  <c r="J850" i="4"/>
  <c r="N849" i="4"/>
  <c r="L849" i="4"/>
  <c r="J849" i="4"/>
  <c r="P849" i="4" s="1"/>
  <c r="Q849" i="4" s="1"/>
  <c r="N848" i="4"/>
  <c r="L848" i="4"/>
  <c r="J848" i="4"/>
  <c r="N847" i="4"/>
  <c r="L847" i="4"/>
  <c r="L843" i="4" s="1"/>
  <c r="D64" i="3" s="1"/>
  <c r="J847" i="4"/>
  <c r="N846" i="4"/>
  <c r="L846" i="4"/>
  <c r="J846" i="4"/>
  <c r="N845" i="4"/>
  <c r="L845" i="4"/>
  <c r="J845" i="4"/>
  <c r="N844" i="4"/>
  <c r="L844" i="4"/>
  <c r="J844" i="4"/>
  <c r="P844" i="4" s="1"/>
  <c r="Q844" i="4" s="1"/>
  <c r="N841" i="4"/>
  <c r="L841" i="4"/>
  <c r="J841" i="4"/>
  <c r="P840" i="4"/>
  <c r="Q840" i="4" s="1"/>
  <c r="N840" i="4"/>
  <c r="L840" i="4"/>
  <c r="J840" i="4"/>
  <c r="N839" i="4"/>
  <c r="L839" i="4"/>
  <c r="J839" i="4"/>
  <c r="N838" i="4"/>
  <c r="L838" i="4"/>
  <c r="J838" i="4"/>
  <c r="P838" i="4" s="1"/>
  <c r="Q838" i="4" s="1"/>
  <c r="N837" i="4"/>
  <c r="L837" i="4"/>
  <c r="J837" i="4"/>
  <c r="P837" i="4" s="1"/>
  <c r="Q837" i="4" s="1"/>
  <c r="N836" i="4"/>
  <c r="L836" i="4"/>
  <c r="J836" i="4"/>
  <c r="N833" i="4"/>
  <c r="N832" i="4" s="1"/>
  <c r="L833" i="4"/>
  <c r="J833" i="4"/>
  <c r="P833" i="4" s="1"/>
  <c r="L832" i="4"/>
  <c r="N830" i="4"/>
  <c r="L830" i="4"/>
  <c r="J830" i="4"/>
  <c r="P830" i="4" s="1"/>
  <c r="Q830" i="4" s="1"/>
  <c r="N829" i="4"/>
  <c r="L829" i="4"/>
  <c r="J829" i="4"/>
  <c r="N828" i="4"/>
  <c r="L828" i="4"/>
  <c r="J828" i="4"/>
  <c r="N827" i="4"/>
  <c r="L827" i="4"/>
  <c r="J827" i="4"/>
  <c r="N826" i="4"/>
  <c r="L826" i="4"/>
  <c r="J826" i="4"/>
  <c r="N825" i="4"/>
  <c r="L825" i="4"/>
  <c r="J825" i="4"/>
  <c r="P825" i="4" s="1"/>
  <c r="Q825" i="4" s="1"/>
  <c r="N824" i="4"/>
  <c r="L824" i="4"/>
  <c r="J824" i="4"/>
  <c r="P824" i="4" s="1"/>
  <c r="N823" i="4"/>
  <c r="L823" i="4"/>
  <c r="J823" i="4"/>
  <c r="N822" i="4"/>
  <c r="L822" i="4"/>
  <c r="J822" i="4"/>
  <c r="P822" i="4" s="1"/>
  <c r="Q822" i="4" s="1"/>
  <c r="N821" i="4"/>
  <c r="L821" i="4"/>
  <c r="J821" i="4"/>
  <c r="N820" i="4"/>
  <c r="L820" i="4"/>
  <c r="J820" i="4"/>
  <c r="P820" i="4" s="1"/>
  <c r="Q820" i="4" s="1"/>
  <c r="P819" i="4"/>
  <c r="Q819" i="4" s="1"/>
  <c r="N819" i="4"/>
  <c r="L819" i="4"/>
  <c r="J819" i="4"/>
  <c r="N818" i="4"/>
  <c r="L818" i="4"/>
  <c r="J818" i="4"/>
  <c r="Q817" i="4"/>
  <c r="P817" i="4"/>
  <c r="N817" i="4"/>
  <c r="L817" i="4"/>
  <c r="J817" i="4"/>
  <c r="N816" i="4"/>
  <c r="L816" i="4"/>
  <c r="J816" i="4"/>
  <c r="P816" i="4" s="1"/>
  <c r="Q816" i="4" s="1"/>
  <c r="N815" i="4"/>
  <c r="L815" i="4"/>
  <c r="J815" i="4"/>
  <c r="P814" i="4"/>
  <c r="Q814" i="4" s="1"/>
  <c r="N814" i="4"/>
  <c r="L814" i="4"/>
  <c r="J814" i="4"/>
  <c r="N813" i="4"/>
  <c r="L813" i="4"/>
  <c r="J813" i="4"/>
  <c r="N812" i="4"/>
  <c r="L812" i="4"/>
  <c r="J812" i="4"/>
  <c r="N811" i="4"/>
  <c r="L811" i="4"/>
  <c r="J811" i="4"/>
  <c r="N808" i="4"/>
  <c r="L808" i="4"/>
  <c r="J808" i="4"/>
  <c r="P808" i="4" s="1"/>
  <c r="Q808" i="4" s="1"/>
  <c r="N807" i="4"/>
  <c r="L807" i="4"/>
  <c r="J807" i="4"/>
  <c r="P807" i="4" s="1"/>
  <c r="P806" i="4"/>
  <c r="N806" i="4"/>
  <c r="L806" i="4"/>
  <c r="J806" i="4"/>
  <c r="N805" i="4"/>
  <c r="L805" i="4"/>
  <c r="J805" i="4"/>
  <c r="N804" i="4"/>
  <c r="L804" i="4"/>
  <c r="J804" i="4"/>
  <c r="N803" i="4"/>
  <c r="L803" i="4"/>
  <c r="J803" i="4"/>
  <c r="P803" i="4" s="1"/>
  <c r="Q803" i="4" s="1"/>
  <c r="P802" i="4"/>
  <c r="Q802" i="4" s="1"/>
  <c r="N802" i="4"/>
  <c r="L802" i="4"/>
  <c r="J802" i="4"/>
  <c r="N801" i="4"/>
  <c r="L801" i="4"/>
  <c r="J801" i="4"/>
  <c r="N800" i="4"/>
  <c r="L800" i="4"/>
  <c r="J800" i="4"/>
  <c r="N797" i="4"/>
  <c r="L797" i="4"/>
  <c r="L796" i="4" s="1"/>
  <c r="J797" i="4"/>
  <c r="N796" i="4"/>
  <c r="N793" i="4"/>
  <c r="L793" i="4"/>
  <c r="J793" i="4"/>
  <c r="N792" i="4"/>
  <c r="L792" i="4"/>
  <c r="J792" i="4"/>
  <c r="N791" i="4"/>
  <c r="L791" i="4"/>
  <c r="J791" i="4"/>
  <c r="N790" i="4"/>
  <c r="L790" i="4"/>
  <c r="J790" i="4"/>
  <c r="P790" i="4" s="1"/>
  <c r="Q790" i="4" s="1"/>
  <c r="N789" i="4"/>
  <c r="L789" i="4"/>
  <c r="J789" i="4"/>
  <c r="N788" i="4"/>
  <c r="L788" i="4"/>
  <c r="J788" i="4"/>
  <c r="N787" i="4"/>
  <c r="L787" i="4"/>
  <c r="J787" i="4"/>
  <c r="P787" i="4" s="1"/>
  <c r="Q787" i="4" s="1"/>
  <c r="N786" i="4"/>
  <c r="L786" i="4"/>
  <c r="J786" i="4"/>
  <c r="N785" i="4"/>
  <c r="L785" i="4"/>
  <c r="J785" i="4"/>
  <c r="P785" i="4" s="1"/>
  <c r="N782" i="4"/>
  <c r="L782" i="4"/>
  <c r="J782" i="4"/>
  <c r="N781" i="4"/>
  <c r="L781" i="4"/>
  <c r="J781" i="4"/>
  <c r="N780" i="4"/>
  <c r="L780" i="4"/>
  <c r="J780" i="4"/>
  <c r="P780" i="4" s="1"/>
  <c r="Q780" i="4" s="1"/>
  <c r="N779" i="4"/>
  <c r="L779" i="4"/>
  <c r="J779" i="4"/>
  <c r="P778" i="4"/>
  <c r="Q778" i="4" s="1"/>
  <c r="N778" i="4"/>
  <c r="L778" i="4"/>
  <c r="J778" i="4"/>
  <c r="N777" i="4"/>
  <c r="L777" i="4"/>
  <c r="J777" i="4"/>
  <c r="N774" i="4"/>
  <c r="L774" i="4"/>
  <c r="J774" i="4"/>
  <c r="N773" i="4"/>
  <c r="L773" i="4"/>
  <c r="J773" i="4"/>
  <c r="P772" i="4"/>
  <c r="N772" i="4"/>
  <c r="L772" i="4"/>
  <c r="J772" i="4"/>
  <c r="Q772" i="4" s="1"/>
  <c r="N771" i="4"/>
  <c r="L771" i="4"/>
  <c r="J771" i="4"/>
  <c r="P771" i="4" s="1"/>
  <c r="N770" i="4"/>
  <c r="L770" i="4"/>
  <c r="J770" i="4"/>
  <c r="P769" i="4"/>
  <c r="Q769" i="4" s="1"/>
  <c r="N769" i="4"/>
  <c r="L769" i="4"/>
  <c r="J769" i="4"/>
  <c r="N768" i="4"/>
  <c r="L768" i="4"/>
  <c r="J768" i="4"/>
  <c r="N767" i="4"/>
  <c r="L767" i="4"/>
  <c r="J767" i="4"/>
  <c r="P767" i="4" s="1"/>
  <c r="Q767" i="4" s="1"/>
  <c r="N766" i="4"/>
  <c r="L766" i="4"/>
  <c r="J766" i="4"/>
  <c r="N765" i="4"/>
  <c r="L765" i="4"/>
  <c r="J765" i="4"/>
  <c r="N764" i="4"/>
  <c r="L764" i="4"/>
  <c r="J764" i="4"/>
  <c r="P763" i="4"/>
  <c r="N763" i="4"/>
  <c r="L763" i="4"/>
  <c r="J763" i="4"/>
  <c r="N760" i="4"/>
  <c r="L760" i="4"/>
  <c r="J760" i="4"/>
  <c r="P760" i="4" s="1"/>
  <c r="Q760" i="4" s="1"/>
  <c r="N759" i="4"/>
  <c r="L759" i="4"/>
  <c r="J759" i="4"/>
  <c r="N758" i="4"/>
  <c r="L758" i="4"/>
  <c r="J758" i="4"/>
  <c r="Q757" i="4"/>
  <c r="P757" i="4"/>
  <c r="N757" i="4"/>
  <c r="L757" i="4"/>
  <c r="J757" i="4"/>
  <c r="N756" i="4"/>
  <c r="L756" i="4"/>
  <c r="J756" i="4"/>
  <c r="P756" i="4" s="1"/>
  <c r="Q756" i="4" s="1"/>
  <c r="N755" i="4"/>
  <c r="L755" i="4"/>
  <c r="J755" i="4"/>
  <c r="P754" i="4"/>
  <c r="N754" i="4"/>
  <c r="L754" i="4"/>
  <c r="J754" i="4"/>
  <c r="N753" i="4"/>
  <c r="L753" i="4"/>
  <c r="J753" i="4"/>
  <c r="N752" i="4"/>
  <c r="L752" i="4"/>
  <c r="J752" i="4"/>
  <c r="N751" i="4"/>
  <c r="L751" i="4"/>
  <c r="J751" i="4"/>
  <c r="N750" i="4"/>
  <c r="L750" i="4"/>
  <c r="J750" i="4"/>
  <c r="P750" i="4" s="1"/>
  <c r="Q750" i="4" s="1"/>
  <c r="N749" i="4"/>
  <c r="L749" i="4"/>
  <c r="J749" i="4"/>
  <c r="P749" i="4" s="1"/>
  <c r="Q749" i="4" s="1"/>
  <c r="N748" i="4"/>
  <c r="L748" i="4"/>
  <c r="J748" i="4"/>
  <c r="N747" i="4"/>
  <c r="L747" i="4"/>
  <c r="J747" i="4"/>
  <c r="N746" i="4"/>
  <c r="L746" i="4"/>
  <c r="J746" i="4"/>
  <c r="N745" i="4"/>
  <c r="L745" i="4"/>
  <c r="J745" i="4"/>
  <c r="N744" i="4"/>
  <c r="L744" i="4"/>
  <c r="J744" i="4"/>
  <c r="P744" i="4" s="1"/>
  <c r="Q744" i="4" s="1"/>
  <c r="N743" i="4"/>
  <c r="L743" i="4"/>
  <c r="J743" i="4"/>
  <c r="P743" i="4" s="1"/>
  <c r="Q743" i="4" s="1"/>
  <c r="N742" i="4"/>
  <c r="L742" i="4"/>
  <c r="J742" i="4"/>
  <c r="P741" i="4"/>
  <c r="Q741" i="4" s="1"/>
  <c r="N741" i="4"/>
  <c r="L741" i="4"/>
  <c r="J741" i="4"/>
  <c r="N740" i="4"/>
  <c r="L740" i="4"/>
  <c r="J740" i="4"/>
  <c r="P740" i="4" s="1"/>
  <c r="Q740" i="4" s="1"/>
  <c r="N739" i="4"/>
  <c r="L739" i="4"/>
  <c r="J739" i="4"/>
  <c r="N735" i="4"/>
  <c r="L735" i="4"/>
  <c r="J735" i="4"/>
  <c r="N734" i="4"/>
  <c r="L734" i="4"/>
  <c r="J734" i="4"/>
  <c r="N733" i="4"/>
  <c r="L733" i="4"/>
  <c r="J733" i="4"/>
  <c r="P733" i="4" s="1"/>
  <c r="Q733" i="4" s="1"/>
  <c r="N732" i="4"/>
  <c r="L732" i="4"/>
  <c r="J732" i="4"/>
  <c r="P732" i="4" s="1"/>
  <c r="Q732" i="4" s="1"/>
  <c r="N731" i="4"/>
  <c r="L731" i="4"/>
  <c r="J731" i="4"/>
  <c r="N730" i="4"/>
  <c r="L730" i="4"/>
  <c r="J730" i="4"/>
  <c r="P729" i="4"/>
  <c r="Q729" i="4" s="1"/>
  <c r="N729" i="4"/>
  <c r="L729" i="4"/>
  <c r="J729" i="4"/>
  <c r="N728" i="4"/>
  <c r="L728" i="4"/>
  <c r="J728" i="4"/>
  <c r="P727" i="4"/>
  <c r="Q727" i="4" s="1"/>
  <c r="N727" i="4"/>
  <c r="L727" i="4"/>
  <c r="J727" i="4"/>
  <c r="N726" i="4"/>
  <c r="L726" i="4"/>
  <c r="J726" i="4"/>
  <c r="P726" i="4" s="1"/>
  <c r="Q726" i="4" s="1"/>
  <c r="N725" i="4"/>
  <c r="L725" i="4"/>
  <c r="J725" i="4"/>
  <c r="N724" i="4"/>
  <c r="L724" i="4"/>
  <c r="J724" i="4"/>
  <c r="P724" i="4" s="1"/>
  <c r="Q724" i="4" s="1"/>
  <c r="P723" i="4"/>
  <c r="Q723" i="4" s="1"/>
  <c r="N723" i="4"/>
  <c r="L723" i="4"/>
  <c r="J723" i="4"/>
  <c r="N720" i="4"/>
  <c r="L720" i="4"/>
  <c r="J720" i="4"/>
  <c r="N719" i="4"/>
  <c r="L719" i="4"/>
  <c r="J719" i="4"/>
  <c r="P719" i="4" s="1"/>
  <c r="Q719" i="4" s="1"/>
  <c r="N718" i="4"/>
  <c r="L718" i="4"/>
  <c r="J718" i="4"/>
  <c r="N717" i="4"/>
  <c r="L717" i="4"/>
  <c r="J717" i="4"/>
  <c r="N716" i="4"/>
  <c r="L716" i="4"/>
  <c r="J716" i="4"/>
  <c r="P716" i="4" s="1"/>
  <c r="Q716" i="4" s="1"/>
  <c r="N715" i="4"/>
  <c r="L715" i="4"/>
  <c r="J715" i="4"/>
  <c r="N714" i="4"/>
  <c r="L714" i="4"/>
  <c r="J714" i="4"/>
  <c r="N713" i="4"/>
  <c r="L713" i="4"/>
  <c r="J713" i="4"/>
  <c r="P713" i="4" s="1"/>
  <c r="Q713" i="4" s="1"/>
  <c r="N712" i="4"/>
  <c r="L712" i="4"/>
  <c r="J712" i="4"/>
  <c r="P712" i="4" s="1"/>
  <c r="N709" i="4"/>
  <c r="L709" i="4"/>
  <c r="J709" i="4"/>
  <c r="P709" i="4" s="1"/>
  <c r="Q709" i="4" s="1"/>
  <c r="N708" i="4"/>
  <c r="L708" i="4"/>
  <c r="J708" i="4"/>
  <c r="P708" i="4" s="1"/>
  <c r="Q708" i="4" s="1"/>
  <c r="N707" i="4"/>
  <c r="L707" i="4"/>
  <c r="J707" i="4"/>
  <c r="P706" i="4"/>
  <c r="N706" i="4"/>
  <c r="L706" i="4"/>
  <c r="J706" i="4"/>
  <c r="Q706" i="4" s="1"/>
  <c r="N705" i="4"/>
  <c r="L705" i="4"/>
  <c r="J705" i="4"/>
  <c r="N704" i="4"/>
  <c r="L704" i="4"/>
  <c r="J704" i="4"/>
  <c r="P703" i="4"/>
  <c r="N703" i="4"/>
  <c r="L703" i="4"/>
  <c r="L700" i="4" s="1"/>
  <c r="D50" i="3" s="1"/>
  <c r="J703" i="4"/>
  <c r="N702" i="4"/>
  <c r="L702" i="4"/>
  <c r="J702" i="4"/>
  <c r="J700" i="4" s="1"/>
  <c r="C50" i="3" s="1"/>
  <c r="N701" i="4"/>
  <c r="L701" i="4"/>
  <c r="J701" i="4"/>
  <c r="N698" i="4"/>
  <c r="L698" i="4"/>
  <c r="J698" i="4"/>
  <c r="P698" i="4" s="1"/>
  <c r="Q698" i="4" s="1"/>
  <c r="N697" i="4"/>
  <c r="L697" i="4"/>
  <c r="J697" i="4"/>
  <c r="N696" i="4"/>
  <c r="N692" i="4" s="1"/>
  <c r="L696" i="4"/>
  <c r="J696" i="4"/>
  <c r="N695" i="4"/>
  <c r="L695" i="4"/>
  <c r="J695" i="4"/>
  <c r="N694" i="4"/>
  <c r="L694" i="4"/>
  <c r="J694" i="4"/>
  <c r="P694" i="4" s="1"/>
  <c r="Q694" i="4" s="1"/>
  <c r="N693" i="4"/>
  <c r="L693" i="4"/>
  <c r="J693" i="4"/>
  <c r="P690" i="4"/>
  <c r="Q690" i="4" s="1"/>
  <c r="N690" i="4"/>
  <c r="L690" i="4"/>
  <c r="J690" i="4"/>
  <c r="N689" i="4"/>
  <c r="L689" i="4"/>
  <c r="J689" i="4"/>
  <c r="Q688" i="4"/>
  <c r="P688" i="4"/>
  <c r="N688" i="4"/>
  <c r="L688" i="4"/>
  <c r="J688" i="4"/>
  <c r="N687" i="4"/>
  <c r="L687" i="4"/>
  <c r="J687" i="4"/>
  <c r="P687" i="4" s="1"/>
  <c r="Q687" i="4" s="1"/>
  <c r="N686" i="4"/>
  <c r="L686" i="4"/>
  <c r="J686" i="4"/>
  <c r="J682" i="4" s="1"/>
  <c r="C48" i="3" s="1"/>
  <c r="P685" i="4"/>
  <c r="N685" i="4"/>
  <c r="L685" i="4"/>
  <c r="J685" i="4"/>
  <c r="P684" i="4"/>
  <c r="Q684" i="4" s="1"/>
  <c r="N684" i="4"/>
  <c r="N682" i="4" s="1"/>
  <c r="L684" i="4"/>
  <c r="J684" i="4"/>
  <c r="N683" i="4"/>
  <c r="L683" i="4"/>
  <c r="J683" i="4"/>
  <c r="N680" i="4"/>
  <c r="L680" i="4"/>
  <c r="J680" i="4"/>
  <c r="P680" i="4" s="1"/>
  <c r="Q680" i="4" s="1"/>
  <c r="N679" i="4"/>
  <c r="L679" i="4"/>
  <c r="J679" i="4"/>
  <c r="N678" i="4"/>
  <c r="L678" i="4"/>
  <c r="J678" i="4"/>
  <c r="N677" i="4"/>
  <c r="L677" i="4"/>
  <c r="J677" i="4"/>
  <c r="N676" i="4"/>
  <c r="L676" i="4"/>
  <c r="J676" i="4"/>
  <c r="P676" i="4" s="1"/>
  <c r="Q676" i="4" s="1"/>
  <c r="N675" i="4"/>
  <c r="L675" i="4"/>
  <c r="J675" i="4"/>
  <c r="N674" i="4"/>
  <c r="L674" i="4"/>
  <c r="J674" i="4"/>
  <c r="P674" i="4" s="1"/>
  <c r="Q674" i="4" s="1"/>
  <c r="P673" i="4"/>
  <c r="Q673" i="4" s="1"/>
  <c r="N673" i="4"/>
  <c r="L673" i="4"/>
  <c r="J673" i="4"/>
  <c r="N672" i="4"/>
  <c r="L672" i="4"/>
  <c r="J672" i="4"/>
  <c r="P671" i="4"/>
  <c r="Q671" i="4" s="1"/>
  <c r="N671" i="4"/>
  <c r="L671" i="4"/>
  <c r="J671" i="4"/>
  <c r="N670" i="4"/>
  <c r="L670" i="4"/>
  <c r="J670" i="4"/>
  <c r="P670" i="4" s="1"/>
  <c r="Q670" i="4" s="1"/>
  <c r="N669" i="4"/>
  <c r="L669" i="4"/>
  <c r="J669" i="4"/>
  <c r="N668" i="4"/>
  <c r="L668" i="4"/>
  <c r="J668" i="4"/>
  <c r="N667" i="4"/>
  <c r="L667" i="4"/>
  <c r="J667" i="4"/>
  <c r="N666" i="4"/>
  <c r="L666" i="4"/>
  <c r="J666" i="4"/>
  <c r="N665" i="4"/>
  <c r="L665" i="4"/>
  <c r="J665" i="4"/>
  <c r="N664" i="4"/>
  <c r="L664" i="4"/>
  <c r="J664" i="4"/>
  <c r="P664" i="4" s="1"/>
  <c r="Q664" i="4" s="1"/>
  <c r="N663" i="4"/>
  <c r="L663" i="4"/>
  <c r="J663" i="4"/>
  <c r="P663" i="4" s="1"/>
  <c r="N660" i="4"/>
  <c r="L660" i="4"/>
  <c r="J660" i="4"/>
  <c r="N659" i="4"/>
  <c r="L659" i="4"/>
  <c r="J659" i="4"/>
  <c r="N658" i="4"/>
  <c r="L658" i="4"/>
  <c r="J658" i="4"/>
  <c r="N657" i="4"/>
  <c r="L657" i="4"/>
  <c r="J657" i="4"/>
  <c r="P657" i="4" s="1"/>
  <c r="Q657" i="4" s="1"/>
  <c r="N656" i="4"/>
  <c r="L656" i="4"/>
  <c r="J656" i="4"/>
  <c r="P656" i="4" s="1"/>
  <c r="Q656" i="4" s="1"/>
  <c r="N655" i="4"/>
  <c r="L655" i="4"/>
  <c r="J655" i="4"/>
  <c r="N654" i="4"/>
  <c r="L654" i="4"/>
  <c r="J654" i="4"/>
  <c r="P653" i="4"/>
  <c r="N653" i="4"/>
  <c r="L653" i="4"/>
  <c r="J653" i="4"/>
  <c r="N652" i="4"/>
  <c r="L652" i="4"/>
  <c r="J652" i="4"/>
  <c r="N651" i="4"/>
  <c r="L651" i="4"/>
  <c r="J651" i="4"/>
  <c r="P651" i="4" s="1"/>
  <c r="N650" i="4"/>
  <c r="L650" i="4"/>
  <c r="J650" i="4"/>
  <c r="N649" i="4"/>
  <c r="L649" i="4"/>
  <c r="J649" i="4"/>
  <c r="N648" i="4"/>
  <c r="L648" i="4"/>
  <c r="J648" i="4"/>
  <c r="N647" i="4"/>
  <c r="L647" i="4"/>
  <c r="J647" i="4"/>
  <c r="P647" i="4" s="1"/>
  <c r="Q647" i="4" s="1"/>
  <c r="N646" i="4"/>
  <c r="L646" i="4"/>
  <c r="J646" i="4"/>
  <c r="P646" i="4" s="1"/>
  <c r="Q646" i="4" s="1"/>
  <c r="N645" i="4"/>
  <c r="L645" i="4"/>
  <c r="J645" i="4"/>
  <c r="P644" i="4"/>
  <c r="N644" i="4"/>
  <c r="L644" i="4"/>
  <c r="J644" i="4"/>
  <c r="Q644" i="4" s="1"/>
  <c r="N643" i="4"/>
  <c r="L643" i="4"/>
  <c r="J643" i="4"/>
  <c r="P643" i="4" s="1"/>
  <c r="Q643" i="4" s="1"/>
  <c r="N640" i="4"/>
  <c r="L640" i="4"/>
  <c r="J640" i="4"/>
  <c r="P640" i="4" s="1"/>
  <c r="Q640" i="4" s="1"/>
  <c r="N639" i="4"/>
  <c r="L639" i="4"/>
  <c r="J639" i="4"/>
  <c r="N638" i="4"/>
  <c r="L638" i="4"/>
  <c r="J638" i="4"/>
  <c r="N637" i="4"/>
  <c r="L637" i="4"/>
  <c r="J637" i="4"/>
  <c r="N636" i="4"/>
  <c r="L636" i="4"/>
  <c r="J636" i="4"/>
  <c r="P636" i="4" s="1"/>
  <c r="Q636" i="4" s="1"/>
  <c r="N635" i="4"/>
  <c r="L635" i="4"/>
  <c r="J635" i="4"/>
  <c r="N634" i="4"/>
  <c r="L634" i="4"/>
  <c r="J634" i="4"/>
  <c r="P634" i="4" s="1"/>
  <c r="N633" i="4"/>
  <c r="L633" i="4"/>
  <c r="J633" i="4"/>
  <c r="N632" i="4"/>
  <c r="L632" i="4"/>
  <c r="J632" i="4"/>
  <c r="N631" i="4"/>
  <c r="L631" i="4"/>
  <c r="J631" i="4"/>
  <c r="N630" i="4"/>
  <c r="L630" i="4"/>
  <c r="J630" i="4"/>
  <c r="P630" i="4" s="1"/>
  <c r="Q630" i="4" s="1"/>
  <c r="N629" i="4"/>
  <c r="L629" i="4"/>
  <c r="J629" i="4"/>
  <c r="P629" i="4" s="1"/>
  <c r="Q629" i="4" s="1"/>
  <c r="N628" i="4"/>
  <c r="L628" i="4"/>
  <c r="J628" i="4"/>
  <c r="N627" i="4"/>
  <c r="L627" i="4"/>
  <c r="J627" i="4"/>
  <c r="N626" i="4"/>
  <c r="L626" i="4"/>
  <c r="J626" i="4"/>
  <c r="P626" i="4" s="1"/>
  <c r="N625" i="4"/>
  <c r="L625" i="4"/>
  <c r="J625" i="4"/>
  <c r="P624" i="4"/>
  <c r="Q624" i="4" s="1"/>
  <c r="N624" i="4"/>
  <c r="L624" i="4"/>
  <c r="J624" i="4"/>
  <c r="N623" i="4"/>
  <c r="L623" i="4"/>
  <c r="J623" i="4"/>
  <c r="N622" i="4"/>
  <c r="L622" i="4"/>
  <c r="J622" i="4"/>
  <c r="Q621" i="4"/>
  <c r="P621" i="4"/>
  <c r="N621" i="4"/>
  <c r="L621" i="4"/>
  <c r="J621" i="4"/>
  <c r="N620" i="4"/>
  <c r="L620" i="4"/>
  <c r="J620" i="4"/>
  <c r="N619" i="4"/>
  <c r="L619" i="4"/>
  <c r="J619" i="4"/>
  <c r="N618" i="4"/>
  <c r="L618" i="4"/>
  <c r="J618" i="4"/>
  <c r="N615" i="4"/>
  <c r="L615" i="4"/>
  <c r="J615" i="4"/>
  <c r="N614" i="4"/>
  <c r="L614" i="4"/>
  <c r="J614" i="4"/>
  <c r="N613" i="4"/>
  <c r="L613" i="4"/>
  <c r="J613" i="4"/>
  <c r="P613" i="4" s="1"/>
  <c r="Q613" i="4" s="1"/>
  <c r="N612" i="4"/>
  <c r="L612" i="4"/>
  <c r="J612" i="4"/>
  <c r="P612" i="4" s="1"/>
  <c r="Q612" i="4" s="1"/>
  <c r="N611" i="4"/>
  <c r="L611" i="4"/>
  <c r="J611" i="4"/>
  <c r="N610" i="4"/>
  <c r="L610" i="4"/>
  <c r="J610" i="4"/>
  <c r="N609" i="4"/>
  <c r="L609" i="4"/>
  <c r="J609" i="4"/>
  <c r="P609" i="4" s="1"/>
  <c r="Q609" i="4" s="1"/>
  <c r="N608" i="4"/>
  <c r="L608" i="4"/>
  <c r="J608" i="4"/>
  <c r="N607" i="4"/>
  <c r="L607" i="4"/>
  <c r="J607" i="4"/>
  <c r="P607" i="4" s="1"/>
  <c r="Q607" i="4" s="1"/>
  <c r="N606" i="4"/>
  <c r="L606" i="4"/>
  <c r="J606" i="4"/>
  <c r="P606" i="4" s="1"/>
  <c r="Q606" i="4" s="1"/>
  <c r="N605" i="4"/>
  <c r="L605" i="4"/>
  <c r="J605" i="4"/>
  <c r="P604" i="4"/>
  <c r="N604" i="4"/>
  <c r="L604" i="4"/>
  <c r="J604" i="4"/>
  <c r="Q604" i="4" s="1"/>
  <c r="N601" i="4"/>
  <c r="L601" i="4"/>
  <c r="J601" i="4"/>
  <c r="N600" i="4"/>
  <c r="L600" i="4"/>
  <c r="J600" i="4"/>
  <c r="P600" i="4" s="1"/>
  <c r="N599" i="4"/>
  <c r="L599" i="4"/>
  <c r="J599" i="4"/>
  <c r="N598" i="4"/>
  <c r="L598" i="4"/>
  <c r="J598" i="4"/>
  <c r="P598" i="4" s="1"/>
  <c r="Q598" i="4" s="1"/>
  <c r="N597" i="4"/>
  <c r="N596" i="4" s="1"/>
  <c r="L597" i="4"/>
  <c r="J597" i="4"/>
  <c r="N593" i="4"/>
  <c r="L593" i="4"/>
  <c r="J593" i="4"/>
  <c r="N592" i="4"/>
  <c r="L592" i="4"/>
  <c r="L591" i="4" s="1"/>
  <c r="J592" i="4"/>
  <c r="J591" i="4" s="1"/>
  <c r="N591" i="4"/>
  <c r="N589" i="4"/>
  <c r="L589" i="4"/>
  <c r="J589" i="4"/>
  <c r="P588" i="4"/>
  <c r="N588" i="4"/>
  <c r="L588" i="4"/>
  <c r="J588" i="4"/>
  <c r="N587" i="4"/>
  <c r="L587" i="4"/>
  <c r="J587" i="4"/>
  <c r="P587" i="4" s="1"/>
  <c r="Q587" i="4" s="1"/>
  <c r="N586" i="4"/>
  <c r="L586" i="4"/>
  <c r="J586" i="4"/>
  <c r="N585" i="4"/>
  <c r="L585" i="4"/>
  <c r="J585" i="4"/>
  <c r="P585" i="4" s="1"/>
  <c r="Q585" i="4" s="1"/>
  <c r="N584" i="4"/>
  <c r="L584" i="4"/>
  <c r="J584" i="4"/>
  <c r="N583" i="4"/>
  <c r="L583" i="4"/>
  <c r="J583" i="4"/>
  <c r="N582" i="4"/>
  <c r="L582" i="4"/>
  <c r="J582" i="4"/>
  <c r="N581" i="4"/>
  <c r="L581" i="4"/>
  <c r="J581" i="4"/>
  <c r="N580" i="4"/>
  <c r="L580" i="4"/>
  <c r="J580" i="4"/>
  <c r="P580" i="4" s="1"/>
  <c r="Q580" i="4" s="1"/>
  <c r="N579" i="4"/>
  <c r="L579" i="4"/>
  <c r="J579" i="4"/>
  <c r="N578" i="4"/>
  <c r="L578" i="4"/>
  <c r="J578" i="4"/>
  <c r="P578" i="4" s="1"/>
  <c r="Q578" i="4" s="1"/>
  <c r="N577" i="4"/>
  <c r="L577" i="4"/>
  <c r="J577" i="4"/>
  <c r="P577" i="4" s="1"/>
  <c r="Q577" i="4" s="1"/>
  <c r="N576" i="4"/>
  <c r="L576" i="4"/>
  <c r="J576" i="4"/>
  <c r="P575" i="4"/>
  <c r="Q575" i="4" s="1"/>
  <c r="N575" i="4"/>
  <c r="L575" i="4"/>
  <c r="J575" i="4"/>
  <c r="P574" i="4"/>
  <c r="Q574" i="4" s="1"/>
  <c r="N574" i="4"/>
  <c r="L574" i="4"/>
  <c r="J574" i="4"/>
  <c r="N573" i="4"/>
  <c r="L573" i="4"/>
  <c r="J573" i="4"/>
  <c r="N572" i="4"/>
  <c r="L572" i="4"/>
  <c r="J572" i="4"/>
  <c r="P572" i="4" s="1"/>
  <c r="P571" i="4"/>
  <c r="Q571" i="4" s="1"/>
  <c r="N571" i="4"/>
  <c r="L571" i="4"/>
  <c r="J571" i="4"/>
  <c r="N570" i="4"/>
  <c r="L570" i="4"/>
  <c r="J570" i="4"/>
  <c r="N569" i="4"/>
  <c r="L569" i="4"/>
  <c r="J569" i="4"/>
  <c r="P569" i="4" s="1"/>
  <c r="Q569" i="4" s="1"/>
  <c r="N568" i="4"/>
  <c r="L568" i="4"/>
  <c r="J568" i="4"/>
  <c r="N567" i="4"/>
  <c r="L567" i="4"/>
  <c r="J567" i="4"/>
  <c r="P566" i="4"/>
  <c r="N566" i="4"/>
  <c r="L566" i="4"/>
  <c r="J566" i="4"/>
  <c r="N565" i="4"/>
  <c r="L565" i="4"/>
  <c r="J565" i="4"/>
  <c r="N564" i="4"/>
  <c r="L564" i="4"/>
  <c r="J564" i="4"/>
  <c r="P564" i="4" s="1"/>
  <c r="Q564" i="4" s="1"/>
  <c r="N563" i="4"/>
  <c r="L563" i="4"/>
  <c r="J563" i="4"/>
  <c r="N562" i="4"/>
  <c r="L562" i="4"/>
  <c r="J562" i="4"/>
  <c r="P562" i="4" s="1"/>
  <c r="N559" i="4"/>
  <c r="L559" i="4"/>
  <c r="J559" i="4"/>
  <c r="N558" i="4"/>
  <c r="L558" i="4"/>
  <c r="J558" i="4"/>
  <c r="N557" i="4"/>
  <c r="L557" i="4"/>
  <c r="J557" i="4"/>
  <c r="P557" i="4" s="1"/>
  <c r="Q557" i="4" s="1"/>
  <c r="N556" i="4"/>
  <c r="L556" i="4"/>
  <c r="J556" i="4"/>
  <c r="P555" i="4"/>
  <c r="N555" i="4"/>
  <c r="L555" i="4"/>
  <c r="J555" i="4"/>
  <c r="N554" i="4"/>
  <c r="L554" i="4"/>
  <c r="J554" i="4"/>
  <c r="P554" i="4" s="1"/>
  <c r="Q554" i="4" s="1"/>
  <c r="N553" i="4"/>
  <c r="L553" i="4"/>
  <c r="J553" i="4"/>
  <c r="N552" i="4"/>
  <c r="L552" i="4"/>
  <c r="J552" i="4"/>
  <c r="P552" i="4" s="1"/>
  <c r="N551" i="4"/>
  <c r="L551" i="4"/>
  <c r="J551" i="4"/>
  <c r="N550" i="4"/>
  <c r="L550" i="4"/>
  <c r="J550" i="4"/>
  <c r="N549" i="4"/>
  <c r="L549" i="4"/>
  <c r="J549" i="4"/>
  <c r="N548" i="4"/>
  <c r="L548" i="4"/>
  <c r="J548" i="4"/>
  <c r="N547" i="4"/>
  <c r="L547" i="4"/>
  <c r="J547" i="4"/>
  <c r="P547" i="4" s="1"/>
  <c r="Q547" i="4" s="1"/>
  <c r="N546" i="4"/>
  <c r="L546" i="4"/>
  <c r="J546" i="4"/>
  <c r="N545" i="4"/>
  <c r="L545" i="4"/>
  <c r="J545" i="4"/>
  <c r="P545" i="4" s="1"/>
  <c r="N544" i="4"/>
  <c r="L544" i="4"/>
  <c r="J544" i="4"/>
  <c r="P544" i="4" s="1"/>
  <c r="Q544" i="4" s="1"/>
  <c r="N543" i="4"/>
  <c r="L543" i="4"/>
  <c r="J543" i="4"/>
  <c r="N542" i="4"/>
  <c r="L542" i="4"/>
  <c r="J542" i="4"/>
  <c r="P542" i="4" s="1"/>
  <c r="P541" i="4"/>
  <c r="Q541" i="4" s="1"/>
  <c r="N541" i="4"/>
  <c r="L541" i="4"/>
  <c r="J541" i="4"/>
  <c r="N540" i="4"/>
  <c r="L540" i="4"/>
  <c r="J540" i="4"/>
  <c r="P537" i="4"/>
  <c r="Q537" i="4" s="1"/>
  <c r="N537" i="4"/>
  <c r="L537" i="4"/>
  <c r="J537" i="4"/>
  <c r="N536" i="4"/>
  <c r="L536" i="4"/>
  <c r="J536" i="4"/>
  <c r="N535" i="4"/>
  <c r="L535" i="4"/>
  <c r="J535" i="4"/>
  <c r="P535" i="4" s="1"/>
  <c r="Q535" i="4" s="1"/>
  <c r="P534" i="4"/>
  <c r="Q534" i="4" s="1"/>
  <c r="N534" i="4"/>
  <c r="L534" i="4"/>
  <c r="J534" i="4"/>
  <c r="N533" i="4"/>
  <c r="L533" i="4"/>
  <c r="J533" i="4"/>
  <c r="P533" i="4" s="1"/>
  <c r="Q533" i="4" s="1"/>
  <c r="N532" i="4"/>
  <c r="L532" i="4"/>
  <c r="J532" i="4"/>
  <c r="P532" i="4" s="1"/>
  <c r="N531" i="4"/>
  <c r="L531" i="4"/>
  <c r="J531" i="4"/>
  <c r="P531" i="4" s="1"/>
  <c r="Q531" i="4" s="1"/>
  <c r="N530" i="4"/>
  <c r="L530" i="4"/>
  <c r="J530" i="4"/>
  <c r="N529" i="4"/>
  <c r="L529" i="4"/>
  <c r="J529" i="4"/>
  <c r="Q528" i="4"/>
  <c r="P528" i="4"/>
  <c r="N528" i="4"/>
  <c r="L528" i="4"/>
  <c r="J528" i="4"/>
  <c r="N527" i="4"/>
  <c r="L527" i="4"/>
  <c r="J527" i="4"/>
  <c r="P527" i="4" s="1"/>
  <c r="Q527" i="4" s="1"/>
  <c r="N526" i="4"/>
  <c r="L526" i="4"/>
  <c r="J526" i="4"/>
  <c r="N525" i="4"/>
  <c r="L525" i="4"/>
  <c r="J525" i="4"/>
  <c r="P525" i="4" s="1"/>
  <c r="Q525" i="4" s="1"/>
  <c r="P524" i="4"/>
  <c r="Q524" i="4" s="1"/>
  <c r="N524" i="4"/>
  <c r="L524" i="4"/>
  <c r="J524" i="4"/>
  <c r="N523" i="4"/>
  <c r="L523" i="4"/>
  <c r="J523" i="4"/>
  <c r="N522" i="4"/>
  <c r="L522" i="4"/>
  <c r="J522" i="4"/>
  <c r="P521" i="4"/>
  <c r="N521" i="4"/>
  <c r="L521" i="4"/>
  <c r="J521" i="4"/>
  <c r="N520" i="4"/>
  <c r="L520" i="4"/>
  <c r="J520" i="4"/>
  <c r="N519" i="4"/>
  <c r="L519" i="4"/>
  <c r="J519" i="4"/>
  <c r="P519" i="4" s="1"/>
  <c r="N518" i="4"/>
  <c r="L518" i="4"/>
  <c r="J518" i="4"/>
  <c r="P518" i="4" s="1"/>
  <c r="Q518" i="4" s="1"/>
  <c r="N517" i="4"/>
  <c r="L517" i="4"/>
  <c r="J517" i="4"/>
  <c r="N516" i="4"/>
  <c r="L516" i="4"/>
  <c r="J516" i="4"/>
  <c r="N512" i="4"/>
  <c r="L512" i="4"/>
  <c r="J512" i="4"/>
  <c r="N511" i="4"/>
  <c r="L511" i="4"/>
  <c r="J511" i="4"/>
  <c r="P511" i="4" s="1"/>
  <c r="N510" i="4"/>
  <c r="L510" i="4"/>
  <c r="J510" i="4"/>
  <c r="P510" i="4" s="1"/>
  <c r="Q510" i="4" s="1"/>
  <c r="N509" i="4"/>
  <c r="L509" i="4"/>
  <c r="L505" i="4" s="1"/>
  <c r="J509" i="4"/>
  <c r="N508" i="4"/>
  <c r="L508" i="4"/>
  <c r="J508" i="4"/>
  <c r="P508" i="4" s="1"/>
  <c r="Q508" i="4" s="1"/>
  <c r="P507" i="4"/>
  <c r="Q507" i="4" s="1"/>
  <c r="N507" i="4"/>
  <c r="L507" i="4"/>
  <c r="J507" i="4"/>
  <c r="N506" i="4"/>
  <c r="L506" i="4"/>
  <c r="J506" i="4"/>
  <c r="N503" i="4"/>
  <c r="L503" i="4"/>
  <c r="J503" i="4"/>
  <c r="P503" i="4" s="1"/>
  <c r="Q503" i="4" s="1"/>
  <c r="N502" i="4"/>
  <c r="L502" i="4"/>
  <c r="J502" i="4"/>
  <c r="P502" i="4" s="1"/>
  <c r="Q502" i="4" s="1"/>
  <c r="N501" i="4"/>
  <c r="L501" i="4"/>
  <c r="J501" i="4"/>
  <c r="P500" i="4"/>
  <c r="Q500" i="4" s="1"/>
  <c r="N500" i="4"/>
  <c r="L500" i="4"/>
  <c r="L499" i="4" s="1"/>
  <c r="D35" i="3" s="1"/>
  <c r="J500" i="4"/>
  <c r="N497" i="4"/>
  <c r="L497" i="4"/>
  <c r="J497" i="4"/>
  <c r="P497" i="4" s="1"/>
  <c r="P496" i="4"/>
  <c r="N496" i="4"/>
  <c r="L496" i="4"/>
  <c r="J496" i="4"/>
  <c r="N495" i="4"/>
  <c r="L495" i="4"/>
  <c r="J495" i="4"/>
  <c r="N494" i="4"/>
  <c r="N491" i="4" s="1"/>
  <c r="L494" i="4"/>
  <c r="J494" i="4"/>
  <c r="N493" i="4"/>
  <c r="L493" i="4"/>
  <c r="J493" i="4"/>
  <c r="P493" i="4" s="1"/>
  <c r="N492" i="4"/>
  <c r="L492" i="4"/>
  <c r="J492" i="4"/>
  <c r="N488" i="4"/>
  <c r="L488" i="4"/>
  <c r="L484" i="4" s="1"/>
  <c r="D32" i="3" s="1"/>
  <c r="J488" i="4"/>
  <c r="P488" i="4" s="1"/>
  <c r="Q488" i="4" s="1"/>
  <c r="N487" i="4"/>
  <c r="L487" i="4"/>
  <c r="J487" i="4"/>
  <c r="P486" i="4"/>
  <c r="N486" i="4"/>
  <c r="N484" i="4" s="1"/>
  <c r="L486" i="4"/>
  <c r="J486" i="4"/>
  <c r="N485" i="4"/>
  <c r="L485" i="4"/>
  <c r="J485" i="4"/>
  <c r="P485" i="4" s="1"/>
  <c r="Q485" i="4" s="1"/>
  <c r="N482" i="4"/>
  <c r="L482" i="4"/>
  <c r="J482" i="4"/>
  <c r="P482" i="4" s="1"/>
  <c r="Q482" i="4" s="1"/>
  <c r="N481" i="4"/>
  <c r="L481" i="4"/>
  <c r="J481" i="4"/>
  <c r="P481" i="4" s="1"/>
  <c r="Q481" i="4" s="1"/>
  <c r="N480" i="4"/>
  <c r="L480" i="4"/>
  <c r="J480" i="4"/>
  <c r="N479" i="4"/>
  <c r="L479" i="4"/>
  <c r="J479" i="4"/>
  <c r="P479" i="4" s="1"/>
  <c r="N478" i="4"/>
  <c r="L478" i="4"/>
  <c r="J478" i="4"/>
  <c r="N477" i="4"/>
  <c r="L477" i="4"/>
  <c r="J477" i="4"/>
  <c r="N476" i="4"/>
  <c r="L476" i="4"/>
  <c r="J476" i="4"/>
  <c r="N475" i="4"/>
  <c r="L475" i="4"/>
  <c r="J475" i="4"/>
  <c r="P475" i="4" s="1"/>
  <c r="N472" i="4"/>
  <c r="L472" i="4"/>
  <c r="J472" i="4"/>
  <c r="N471" i="4"/>
  <c r="L471" i="4"/>
  <c r="J471" i="4"/>
  <c r="P471" i="4" s="1"/>
  <c r="Q471" i="4" s="1"/>
  <c r="N470" i="4"/>
  <c r="L470" i="4"/>
  <c r="J470" i="4"/>
  <c r="N469" i="4"/>
  <c r="L469" i="4"/>
  <c r="J469" i="4"/>
  <c r="P468" i="4"/>
  <c r="N468" i="4"/>
  <c r="L468" i="4"/>
  <c r="J468" i="4"/>
  <c r="N467" i="4"/>
  <c r="L467" i="4"/>
  <c r="J467" i="4"/>
  <c r="P467" i="4" s="1"/>
  <c r="Q467" i="4" s="1"/>
  <c r="N466" i="4"/>
  <c r="L466" i="4"/>
  <c r="J466" i="4"/>
  <c r="Q465" i="4"/>
  <c r="N465" i="4"/>
  <c r="N461" i="4" s="1"/>
  <c r="L465" i="4"/>
  <c r="J465" i="4"/>
  <c r="P465" i="4" s="1"/>
  <c r="N464" i="4"/>
  <c r="L464" i="4"/>
  <c r="J464" i="4"/>
  <c r="N463" i="4"/>
  <c r="L463" i="4"/>
  <c r="J463" i="4"/>
  <c r="N462" i="4"/>
  <c r="L462" i="4"/>
  <c r="J462" i="4"/>
  <c r="P462" i="4" s="1"/>
  <c r="N459" i="4"/>
  <c r="L459" i="4"/>
  <c r="J459" i="4"/>
  <c r="N458" i="4"/>
  <c r="N451" i="4" s="1"/>
  <c r="L458" i="4"/>
  <c r="J458" i="4"/>
  <c r="N457" i="4"/>
  <c r="L457" i="4"/>
  <c r="J457" i="4"/>
  <c r="P457" i="4" s="1"/>
  <c r="N456" i="4"/>
  <c r="L456" i="4"/>
  <c r="J456" i="4"/>
  <c r="N455" i="4"/>
  <c r="L455" i="4"/>
  <c r="J455" i="4"/>
  <c r="N454" i="4"/>
  <c r="L454" i="4"/>
  <c r="J454" i="4"/>
  <c r="P454" i="4" s="1"/>
  <c r="Q454" i="4" s="1"/>
  <c r="N453" i="4"/>
  <c r="L453" i="4"/>
  <c r="J453" i="4"/>
  <c r="P453" i="4" s="1"/>
  <c r="Q453" i="4" s="1"/>
  <c r="N452" i="4"/>
  <c r="L452" i="4"/>
  <c r="J452" i="4"/>
  <c r="N449" i="4"/>
  <c r="L449" i="4"/>
  <c r="J449" i="4"/>
  <c r="P449" i="4" s="1"/>
  <c r="Q449" i="4" s="1"/>
  <c r="N448" i="4"/>
  <c r="L448" i="4"/>
  <c r="J448" i="4"/>
  <c r="Q447" i="4"/>
  <c r="N447" i="4"/>
  <c r="L447" i="4"/>
  <c r="J447" i="4"/>
  <c r="P447" i="4" s="1"/>
  <c r="P446" i="4"/>
  <c r="N446" i="4"/>
  <c r="L446" i="4"/>
  <c r="J446" i="4"/>
  <c r="Q446" i="4" s="1"/>
  <c r="N445" i="4"/>
  <c r="L445" i="4"/>
  <c r="J445" i="4"/>
  <c r="N444" i="4"/>
  <c r="L444" i="4"/>
  <c r="J444" i="4"/>
  <c r="N443" i="4"/>
  <c r="L443" i="4"/>
  <c r="J443" i="4"/>
  <c r="N440" i="4"/>
  <c r="L440" i="4"/>
  <c r="J440" i="4"/>
  <c r="N439" i="4"/>
  <c r="L439" i="4"/>
  <c r="J439" i="4"/>
  <c r="P439" i="4" s="1"/>
  <c r="Q439" i="4" s="1"/>
  <c r="N438" i="4"/>
  <c r="L438" i="4"/>
  <c r="J438" i="4"/>
  <c r="N437" i="4"/>
  <c r="L437" i="4"/>
  <c r="J437" i="4"/>
  <c r="N436" i="4"/>
  <c r="L436" i="4"/>
  <c r="J436" i="4"/>
  <c r="P436" i="4" s="1"/>
  <c r="Q436" i="4" s="1"/>
  <c r="N435" i="4"/>
  <c r="L435" i="4"/>
  <c r="J435" i="4"/>
  <c r="P435" i="4" s="1"/>
  <c r="Q435" i="4" s="1"/>
  <c r="N434" i="4"/>
  <c r="L434" i="4"/>
  <c r="J434" i="4"/>
  <c r="N433" i="4"/>
  <c r="L433" i="4"/>
  <c r="J433" i="4"/>
  <c r="P432" i="4"/>
  <c r="Q432" i="4" s="1"/>
  <c r="N432" i="4"/>
  <c r="L432" i="4"/>
  <c r="J432" i="4"/>
  <c r="N431" i="4"/>
  <c r="L431" i="4"/>
  <c r="J431" i="4"/>
  <c r="Q430" i="4"/>
  <c r="N430" i="4"/>
  <c r="L430" i="4"/>
  <c r="J430" i="4"/>
  <c r="P430" i="4" s="1"/>
  <c r="N429" i="4"/>
  <c r="L429" i="4"/>
  <c r="J429" i="4"/>
  <c r="P429" i="4" s="1"/>
  <c r="Q429" i="4" s="1"/>
  <c r="N428" i="4"/>
  <c r="L428" i="4"/>
  <c r="J428" i="4"/>
  <c r="P427" i="4"/>
  <c r="N427" i="4"/>
  <c r="L427" i="4"/>
  <c r="J427" i="4"/>
  <c r="N426" i="4"/>
  <c r="L426" i="4"/>
  <c r="J426" i="4"/>
  <c r="N425" i="4"/>
  <c r="L425" i="4"/>
  <c r="J425" i="4"/>
  <c r="P425" i="4" s="1"/>
  <c r="Q425" i="4" s="1"/>
  <c r="N424" i="4"/>
  <c r="L424" i="4"/>
  <c r="J424" i="4"/>
  <c r="N423" i="4"/>
  <c r="L423" i="4"/>
  <c r="J423" i="4"/>
  <c r="P423" i="4" s="1"/>
  <c r="N422" i="4"/>
  <c r="L422" i="4"/>
  <c r="J422" i="4"/>
  <c r="P422" i="4" s="1"/>
  <c r="Q422" i="4" s="1"/>
  <c r="N421" i="4"/>
  <c r="L421" i="4"/>
  <c r="J421" i="4"/>
  <c r="N420" i="4"/>
  <c r="L420" i="4"/>
  <c r="J420" i="4"/>
  <c r="P420" i="4" s="1"/>
  <c r="Q420" i="4" s="1"/>
  <c r="N419" i="4"/>
  <c r="L419" i="4"/>
  <c r="J419" i="4"/>
  <c r="P419" i="4" s="1"/>
  <c r="Q419" i="4" s="1"/>
  <c r="N418" i="4"/>
  <c r="L418" i="4"/>
  <c r="J418" i="4"/>
  <c r="N417" i="4"/>
  <c r="L417" i="4"/>
  <c r="J417" i="4"/>
  <c r="P417" i="4" s="1"/>
  <c r="P416" i="4"/>
  <c r="Q416" i="4" s="1"/>
  <c r="N416" i="4"/>
  <c r="L416" i="4"/>
  <c r="J416" i="4"/>
  <c r="N415" i="4"/>
  <c r="L415" i="4"/>
  <c r="J415" i="4"/>
  <c r="N414" i="4"/>
  <c r="L414" i="4"/>
  <c r="J414" i="4"/>
  <c r="P414" i="4" s="1"/>
  <c r="N413" i="4"/>
  <c r="L413" i="4"/>
  <c r="J413" i="4"/>
  <c r="P413" i="4" s="1"/>
  <c r="Q413" i="4" s="1"/>
  <c r="N412" i="4"/>
  <c r="L412" i="4"/>
  <c r="J412" i="4"/>
  <c r="N411" i="4"/>
  <c r="L411" i="4"/>
  <c r="J411" i="4"/>
  <c r="N410" i="4"/>
  <c r="L410" i="4"/>
  <c r="J410" i="4"/>
  <c r="N409" i="4"/>
  <c r="L409" i="4"/>
  <c r="J409" i="4"/>
  <c r="N408" i="4"/>
  <c r="L408" i="4"/>
  <c r="J408" i="4"/>
  <c r="N407" i="4"/>
  <c r="L407" i="4"/>
  <c r="J407" i="4"/>
  <c r="P407" i="4" s="1"/>
  <c r="N406" i="4"/>
  <c r="L406" i="4"/>
  <c r="J406" i="4"/>
  <c r="N405" i="4"/>
  <c r="L405" i="4"/>
  <c r="J405" i="4"/>
  <c r="N404" i="4"/>
  <c r="L404" i="4"/>
  <c r="J404" i="4"/>
  <c r="P404" i="4" s="1"/>
  <c r="Q403" i="4"/>
  <c r="P403" i="4"/>
  <c r="N403" i="4"/>
  <c r="L403" i="4"/>
  <c r="J403" i="4"/>
  <c r="N402" i="4"/>
  <c r="L402" i="4"/>
  <c r="J402" i="4"/>
  <c r="N401" i="4"/>
  <c r="L401" i="4"/>
  <c r="J401" i="4"/>
  <c r="P401" i="4" s="1"/>
  <c r="N400" i="4"/>
  <c r="L400" i="4"/>
  <c r="J400" i="4"/>
  <c r="P400" i="4" s="1"/>
  <c r="Q400" i="4" s="1"/>
  <c r="N399" i="4"/>
  <c r="L399" i="4"/>
  <c r="J399" i="4"/>
  <c r="N398" i="4"/>
  <c r="L398" i="4"/>
  <c r="J398" i="4"/>
  <c r="P398" i="4" s="1"/>
  <c r="Q398" i="4" s="1"/>
  <c r="N397" i="4"/>
  <c r="L397" i="4"/>
  <c r="J397" i="4"/>
  <c r="P397" i="4" s="1"/>
  <c r="Q397" i="4" s="1"/>
  <c r="N396" i="4"/>
  <c r="L396" i="4"/>
  <c r="J396" i="4"/>
  <c r="N392" i="4"/>
  <c r="L392" i="4"/>
  <c r="J392" i="4"/>
  <c r="N391" i="4"/>
  <c r="L391" i="4"/>
  <c r="J391" i="4"/>
  <c r="N390" i="4"/>
  <c r="L390" i="4"/>
  <c r="J390" i="4"/>
  <c r="P390" i="4" s="1"/>
  <c r="N389" i="4"/>
  <c r="L389" i="4"/>
  <c r="J389" i="4"/>
  <c r="N388" i="4"/>
  <c r="L388" i="4"/>
  <c r="J388" i="4"/>
  <c r="N387" i="4"/>
  <c r="L387" i="4"/>
  <c r="J387" i="4"/>
  <c r="P387" i="4" s="1"/>
  <c r="Q387" i="4" s="1"/>
  <c r="N386" i="4"/>
  <c r="L386" i="4"/>
  <c r="J386" i="4"/>
  <c r="N385" i="4"/>
  <c r="L385" i="4"/>
  <c r="J385" i="4"/>
  <c r="P382" i="4"/>
  <c r="Q382" i="4" s="1"/>
  <c r="N382" i="4"/>
  <c r="L382" i="4"/>
  <c r="J382" i="4"/>
  <c r="N381" i="4"/>
  <c r="L381" i="4"/>
  <c r="J381" i="4"/>
  <c r="N380" i="4"/>
  <c r="L380" i="4"/>
  <c r="J380" i="4"/>
  <c r="P380" i="4" s="1"/>
  <c r="Q380" i="4" s="1"/>
  <c r="N379" i="4"/>
  <c r="L379" i="4"/>
  <c r="J379" i="4"/>
  <c r="N378" i="4"/>
  <c r="L378" i="4"/>
  <c r="J378" i="4"/>
  <c r="P377" i="4"/>
  <c r="N377" i="4"/>
  <c r="L377" i="4"/>
  <c r="J377" i="4"/>
  <c r="P376" i="4"/>
  <c r="Q376" i="4" s="1"/>
  <c r="N376" i="4"/>
  <c r="L376" i="4"/>
  <c r="J376" i="4"/>
  <c r="N373" i="4"/>
  <c r="L373" i="4"/>
  <c r="J373" i="4"/>
  <c r="N372" i="4"/>
  <c r="L372" i="4"/>
  <c r="J372" i="4"/>
  <c r="P372" i="4" s="1"/>
  <c r="Q372" i="4" s="1"/>
  <c r="P371" i="4"/>
  <c r="Q371" i="4" s="1"/>
  <c r="N371" i="4"/>
  <c r="L371" i="4"/>
  <c r="J371" i="4"/>
  <c r="N370" i="4"/>
  <c r="L370" i="4"/>
  <c r="L369" i="4" s="1"/>
  <c r="J370" i="4"/>
  <c r="N367" i="4"/>
  <c r="L367" i="4"/>
  <c r="J367" i="4"/>
  <c r="N366" i="4"/>
  <c r="L366" i="4"/>
  <c r="J366" i="4"/>
  <c r="P365" i="4"/>
  <c r="N365" i="4"/>
  <c r="L365" i="4"/>
  <c r="J365" i="4"/>
  <c r="P364" i="4"/>
  <c r="N364" i="4"/>
  <c r="L364" i="4"/>
  <c r="J364" i="4"/>
  <c r="Q364" i="4" s="1"/>
  <c r="N363" i="4"/>
  <c r="L363" i="4"/>
  <c r="J363" i="4"/>
  <c r="N362" i="4"/>
  <c r="L362" i="4"/>
  <c r="L359" i="4" s="1"/>
  <c r="D22" i="3" s="1"/>
  <c r="J362" i="4"/>
  <c r="P362" i="4" s="1"/>
  <c r="P361" i="4"/>
  <c r="Q361" i="4" s="1"/>
  <c r="N361" i="4"/>
  <c r="L361" i="4"/>
  <c r="J361" i="4"/>
  <c r="N360" i="4"/>
  <c r="L360" i="4"/>
  <c r="J360" i="4"/>
  <c r="N357" i="4"/>
  <c r="L357" i="4"/>
  <c r="J357" i="4"/>
  <c r="P357" i="4" s="1"/>
  <c r="Q357" i="4" s="1"/>
  <c r="N356" i="4"/>
  <c r="L356" i="4"/>
  <c r="J356" i="4"/>
  <c r="N355" i="4"/>
  <c r="L355" i="4"/>
  <c r="J355" i="4"/>
  <c r="N354" i="4"/>
  <c r="L354" i="4"/>
  <c r="J354" i="4"/>
  <c r="N353" i="4"/>
  <c r="L353" i="4"/>
  <c r="J353" i="4"/>
  <c r="N352" i="4"/>
  <c r="L352" i="4"/>
  <c r="J352" i="4"/>
  <c r="P351" i="4"/>
  <c r="Q351" i="4" s="1"/>
  <c r="N351" i="4"/>
  <c r="L351" i="4"/>
  <c r="J351" i="4"/>
  <c r="P350" i="4"/>
  <c r="N350" i="4"/>
  <c r="L350" i="4"/>
  <c r="J350" i="4"/>
  <c r="Q350" i="4" s="1"/>
  <c r="N349" i="4"/>
  <c r="L349" i="4"/>
  <c r="J349" i="4"/>
  <c r="N348" i="4"/>
  <c r="L348" i="4"/>
  <c r="J348" i="4"/>
  <c r="P348" i="4" s="1"/>
  <c r="P347" i="4"/>
  <c r="Q347" i="4" s="1"/>
  <c r="N347" i="4"/>
  <c r="L347" i="4"/>
  <c r="J347" i="4"/>
  <c r="N346" i="4"/>
  <c r="L346" i="4"/>
  <c r="J346" i="4"/>
  <c r="N345" i="4"/>
  <c r="L345" i="4"/>
  <c r="J345" i="4"/>
  <c r="P345" i="4" s="1"/>
  <c r="Q345" i="4" s="1"/>
  <c r="N344" i="4"/>
  <c r="L344" i="4"/>
  <c r="J344" i="4"/>
  <c r="P344" i="4" s="1"/>
  <c r="Q344" i="4" s="1"/>
  <c r="N343" i="4"/>
  <c r="L343" i="4"/>
  <c r="J343" i="4"/>
  <c r="N342" i="4"/>
  <c r="L342" i="4"/>
  <c r="J342" i="4"/>
  <c r="P341" i="4"/>
  <c r="Q341" i="4" s="1"/>
  <c r="N341" i="4"/>
  <c r="L341" i="4"/>
  <c r="J341" i="4"/>
  <c r="N340" i="4"/>
  <c r="L340" i="4"/>
  <c r="J340" i="4"/>
  <c r="N339" i="4"/>
  <c r="L339" i="4"/>
  <c r="J339" i="4"/>
  <c r="P338" i="4"/>
  <c r="Q338" i="4" s="1"/>
  <c r="N338" i="4"/>
  <c r="L338" i="4"/>
  <c r="J338" i="4"/>
  <c r="P337" i="4"/>
  <c r="N337" i="4"/>
  <c r="L337" i="4"/>
  <c r="J337" i="4"/>
  <c r="Q337" i="4" s="1"/>
  <c r="N336" i="4"/>
  <c r="L336" i="4"/>
  <c r="J336" i="4"/>
  <c r="P336" i="4" s="1"/>
  <c r="Q336" i="4" s="1"/>
  <c r="N335" i="4"/>
  <c r="L335" i="4"/>
  <c r="J335" i="4"/>
  <c r="P335" i="4" s="1"/>
  <c r="P334" i="4"/>
  <c r="Q334" i="4" s="1"/>
  <c r="N334" i="4"/>
  <c r="L334" i="4"/>
  <c r="J334" i="4"/>
  <c r="N333" i="4"/>
  <c r="L333" i="4"/>
  <c r="J333" i="4"/>
  <c r="N332" i="4"/>
  <c r="L332" i="4"/>
  <c r="J332" i="4"/>
  <c r="N329" i="4"/>
  <c r="L329" i="4"/>
  <c r="J329" i="4"/>
  <c r="N328" i="4"/>
  <c r="L328" i="4"/>
  <c r="J328" i="4"/>
  <c r="P328" i="4" s="1"/>
  <c r="N327" i="4"/>
  <c r="L327" i="4"/>
  <c r="J327" i="4"/>
  <c r="P327" i="4" s="1"/>
  <c r="Q327" i="4" s="1"/>
  <c r="N326" i="4"/>
  <c r="L326" i="4"/>
  <c r="J326" i="4"/>
  <c r="N325" i="4"/>
  <c r="L325" i="4"/>
  <c r="J325" i="4"/>
  <c r="P325" i="4" s="1"/>
  <c r="N324" i="4"/>
  <c r="L324" i="4"/>
  <c r="J324" i="4"/>
  <c r="Q323" i="4"/>
  <c r="N323" i="4"/>
  <c r="L323" i="4"/>
  <c r="J323" i="4"/>
  <c r="P323" i="4" s="1"/>
  <c r="N322" i="4"/>
  <c r="L322" i="4"/>
  <c r="J322" i="4"/>
  <c r="Q321" i="4"/>
  <c r="P321" i="4"/>
  <c r="N321" i="4"/>
  <c r="L321" i="4"/>
  <c r="J321" i="4"/>
  <c r="N320" i="4"/>
  <c r="L320" i="4"/>
  <c r="J320" i="4"/>
  <c r="P319" i="4"/>
  <c r="Q319" i="4" s="1"/>
  <c r="N319" i="4"/>
  <c r="L319" i="4"/>
  <c r="J319" i="4"/>
  <c r="N318" i="4"/>
  <c r="L318" i="4"/>
  <c r="J318" i="4"/>
  <c r="N317" i="4"/>
  <c r="L317" i="4"/>
  <c r="J317" i="4"/>
  <c r="P317" i="4" s="1"/>
  <c r="Q317" i="4" s="1"/>
  <c r="N316" i="4"/>
  <c r="L316" i="4"/>
  <c r="J316" i="4"/>
  <c r="N315" i="4"/>
  <c r="L315" i="4"/>
  <c r="J315" i="4"/>
  <c r="N314" i="4"/>
  <c r="L314" i="4"/>
  <c r="J314" i="4"/>
  <c r="P314" i="4" s="1"/>
  <c r="Q314" i="4" s="1"/>
  <c r="N313" i="4"/>
  <c r="L313" i="4"/>
  <c r="J313" i="4"/>
  <c r="N312" i="4"/>
  <c r="L312" i="4"/>
  <c r="J312" i="4"/>
  <c r="P312" i="4" s="1"/>
  <c r="Q312" i="4" s="1"/>
  <c r="N311" i="4"/>
  <c r="L311" i="4"/>
  <c r="J311" i="4"/>
  <c r="P311" i="4" s="1"/>
  <c r="Q311" i="4" s="1"/>
  <c r="N310" i="4"/>
  <c r="L310" i="4"/>
  <c r="J310" i="4"/>
  <c r="N309" i="4"/>
  <c r="L309" i="4"/>
  <c r="J309" i="4"/>
  <c r="P308" i="4"/>
  <c r="N308" i="4"/>
  <c r="L308" i="4"/>
  <c r="J308" i="4"/>
  <c r="N307" i="4"/>
  <c r="L307" i="4"/>
  <c r="J307" i="4"/>
  <c r="N306" i="4"/>
  <c r="L306" i="4"/>
  <c r="J306" i="4"/>
  <c r="P306" i="4" s="1"/>
  <c r="N305" i="4"/>
  <c r="L305" i="4"/>
  <c r="J305" i="4"/>
  <c r="N304" i="4"/>
  <c r="L304" i="4"/>
  <c r="J304" i="4"/>
  <c r="P304" i="4" s="1"/>
  <c r="Q304" i="4" s="1"/>
  <c r="N303" i="4"/>
  <c r="L303" i="4"/>
  <c r="J303" i="4"/>
  <c r="N302" i="4"/>
  <c r="L302" i="4"/>
  <c r="J302" i="4"/>
  <c r="N301" i="4"/>
  <c r="L301" i="4"/>
  <c r="J301" i="4"/>
  <c r="P301" i="4" s="1"/>
  <c r="Q301" i="4" s="1"/>
  <c r="N300" i="4"/>
  <c r="L300" i="4"/>
  <c r="J300" i="4"/>
  <c r="P297" i="4"/>
  <c r="Q297" i="4" s="1"/>
  <c r="N297" i="4"/>
  <c r="L297" i="4"/>
  <c r="J297" i="4"/>
  <c r="N296" i="4"/>
  <c r="L296" i="4"/>
  <c r="J296" i="4"/>
  <c r="N295" i="4"/>
  <c r="L295" i="4"/>
  <c r="J295" i="4"/>
  <c r="P295" i="4" s="1"/>
  <c r="Q295" i="4" s="1"/>
  <c r="P294" i="4"/>
  <c r="Q294" i="4" s="1"/>
  <c r="N294" i="4"/>
  <c r="L294" i="4"/>
  <c r="J294" i="4"/>
  <c r="N293" i="4"/>
  <c r="L293" i="4"/>
  <c r="J293" i="4"/>
  <c r="P292" i="4"/>
  <c r="N292" i="4"/>
  <c r="L292" i="4"/>
  <c r="J292" i="4"/>
  <c r="N291" i="4"/>
  <c r="L291" i="4"/>
  <c r="J291" i="4"/>
  <c r="N290" i="4"/>
  <c r="L290" i="4"/>
  <c r="J290" i="4"/>
  <c r="N289" i="4"/>
  <c r="L289" i="4"/>
  <c r="J289" i="4"/>
  <c r="P288" i="4"/>
  <c r="N288" i="4"/>
  <c r="L288" i="4"/>
  <c r="J288" i="4"/>
  <c r="N287" i="4"/>
  <c r="L287" i="4"/>
  <c r="J287" i="4"/>
  <c r="P287" i="4" s="1"/>
  <c r="Q287" i="4" s="1"/>
  <c r="N286" i="4"/>
  <c r="L286" i="4"/>
  <c r="J286" i="4"/>
  <c r="N285" i="4"/>
  <c r="L285" i="4"/>
  <c r="J285" i="4"/>
  <c r="N284" i="4"/>
  <c r="L284" i="4"/>
  <c r="J284" i="4"/>
  <c r="P284" i="4" s="1"/>
  <c r="Q284" i="4" s="1"/>
  <c r="N283" i="4"/>
  <c r="L283" i="4"/>
  <c r="J283" i="4"/>
  <c r="N282" i="4"/>
  <c r="L282" i="4"/>
  <c r="J282" i="4"/>
  <c r="N281" i="4"/>
  <c r="L281" i="4"/>
  <c r="J281" i="4"/>
  <c r="N280" i="4"/>
  <c r="L280" i="4"/>
  <c r="J280" i="4"/>
  <c r="N279" i="4"/>
  <c r="L279" i="4"/>
  <c r="J279" i="4"/>
  <c r="P279" i="4" s="1"/>
  <c r="Q279" i="4" s="1"/>
  <c r="N278" i="4"/>
  <c r="L278" i="4"/>
  <c r="J278" i="4"/>
  <c r="P278" i="4" s="1"/>
  <c r="Q278" i="4" s="1"/>
  <c r="N277" i="4"/>
  <c r="L277" i="4"/>
  <c r="J277" i="4"/>
  <c r="P276" i="4"/>
  <c r="N276" i="4"/>
  <c r="L276" i="4"/>
  <c r="J276" i="4"/>
  <c r="N275" i="4"/>
  <c r="L275" i="4"/>
  <c r="J275" i="4"/>
  <c r="N274" i="4"/>
  <c r="L274" i="4"/>
  <c r="J274" i="4"/>
  <c r="N273" i="4"/>
  <c r="L273" i="4"/>
  <c r="J273" i="4"/>
  <c r="N272" i="4"/>
  <c r="L272" i="4"/>
  <c r="J272" i="4"/>
  <c r="P272" i="4" s="1"/>
  <c r="N271" i="4"/>
  <c r="L271" i="4"/>
  <c r="J271" i="4"/>
  <c r="P271" i="4" s="1"/>
  <c r="Q271" i="4" s="1"/>
  <c r="N270" i="4"/>
  <c r="L270" i="4"/>
  <c r="J270" i="4"/>
  <c r="N269" i="4"/>
  <c r="L269" i="4"/>
  <c r="J269" i="4"/>
  <c r="N268" i="4"/>
  <c r="L268" i="4"/>
  <c r="J268" i="4"/>
  <c r="P268" i="4" s="1"/>
  <c r="Q268" i="4" s="1"/>
  <c r="N267" i="4"/>
  <c r="L267" i="4"/>
  <c r="J267" i="4"/>
  <c r="N266" i="4"/>
  <c r="L266" i="4"/>
  <c r="J266" i="4"/>
  <c r="P265" i="4"/>
  <c r="Q265" i="4" s="1"/>
  <c r="N265" i="4"/>
  <c r="L265" i="4"/>
  <c r="J265" i="4"/>
  <c r="N264" i="4"/>
  <c r="L264" i="4"/>
  <c r="J264" i="4"/>
  <c r="N263" i="4"/>
  <c r="L263" i="4"/>
  <c r="J263" i="4"/>
  <c r="P263" i="4" s="1"/>
  <c r="Q263" i="4" s="1"/>
  <c r="P262" i="4"/>
  <c r="Q262" i="4" s="1"/>
  <c r="N262" i="4"/>
  <c r="L262" i="4"/>
  <c r="J262" i="4"/>
  <c r="N261" i="4"/>
  <c r="L261" i="4"/>
  <c r="J261" i="4"/>
  <c r="P260" i="4"/>
  <c r="N260" i="4"/>
  <c r="L260" i="4"/>
  <c r="J260" i="4"/>
  <c r="N259" i="4"/>
  <c r="L259" i="4"/>
  <c r="J259" i="4"/>
  <c r="N258" i="4"/>
  <c r="L258" i="4"/>
  <c r="J258" i="4"/>
  <c r="N257" i="4"/>
  <c r="L257" i="4"/>
  <c r="J257" i="4"/>
  <c r="P256" i="4"/>
  <c r="N256" i="4"/>
  <c r="L256" i="4"/>
  <c r="J256" i="4"/>
  <c r="N255" i="4"/>
  <c r="L255" i="4"/>
  <c r="J255" i="4"/>
  <c r="P255" i="4" s="1"/>
  <c r="Q255" i="4" s="1"/>
  <c r="N254" i="4"/>
  <c r="L254" i="4"/>
  <c r="J254" i="4"/>
  <c r="N253" i="4"/>
  <c r="L253" i="4"/>
  <c r="J253" i="4"/>
  <c r="N252" i="4"/>
  <c r="L252" i="4"/>
  <c r="J252" i="4"/>
  <c r="P252" i="4" s="1"/>
  <c r="Q252" i="4" s="1"/>
  <c r="N251" i="4"/>
  <c r="L251" i="4"/>
  <c r="J251" i="4"/>
  <c r="N250" i="4"/>
  <c r="L250" i="4"/>
  <c r="J250" i="4"/>
  <c r="N249" i="4"/>
  <c r="L249" i="4"/>
  <c r="J249" i="4"/>
  <c r="N248" i="4"/>
  <c r="L248" i="4"/>
  <c r="J248" i="4"/>
  <c r="N247" i="4"/>
  <c r="L247" i="4"/>
  <c r="J247" i="4"/>
  <c r="P247" i="4" s="1"/>
  <c r="Q247" i="4" s="1"/>
  <c r="N246" i="4"/>
  <c r="L246" i="4"/>
  <c r="J246" i="4"/>
  <c r="P246" i="4" s="1"/>
  <c r="Q246" i="4" s="1"/>
  <c r="N245" i="4"/>
  <c r="L245" i="4"/>
  <c r="J245" i="4"/>
  <c r="P244" i="4"/>
  <c r="N244" i="4"/>
  <c r="L244" i="4"/>
  <c r="J244" i="4"/>
  <c r="N243" i="4"/>
  <c r="L243" i="4"/>
  <c r="J243" i="4"/>
  <c r="N242" i="4"/>
  <c r="L242" i="4"/>
  <c r="J242" i="4"/>
  <c r="N241" i="4"/>
  <c r="L241" i="4"/>
  <c r="J241" i="4"/>
  <c r="N240" i="4"/>
  <c r="L240" i="4"/>
  <c r="J240" i="4"/>
  <c r="P240" i="4" s="1"/>
  <c r="N239" i="4"/>
  <c r="L239" i="4"/>
  <c r="J239" i="4"/>
  <c r="P239" i="4" s="1"/>
  <c r="Q239" i="4" s="1"/>
  <c r="N238" i="4"/>
  <c r="L238" i="4"/>
  <c r="J238" i="4"/>
  <c r="N237" i="4"/>
  <c r="L237" i="4"/>
  <c r="J237" i="4"/>
  <c r="N236" i="4"/>
  <c r="L236" i="4"/>
  <c r="J236" i="4"/>
  <c r="P236" i="4" s="1"/>
  <c r="Q236" i="4" s="1"/>
  <c r="N235" i="4"/>
  <c r="L235" i="4"/>
  <c r="J235" i="4"/>
  <c r="N234" i="4"/>
  <c r="L234" i="4"/>
  <c r="J234" i="4"/>
  <c r="P233" i="4"/>
  <c r="Q233" i="4" s="1"/>
  <c r="N233" i="4"/>
  <c r="L233" i="4"/>
  <c r="J233" i="4"/>
  <c r="N232" i="4"/>
  <c r="L232" i="4"/>
  <c r="J232" i="4"/>
  <c r="N229" i="4"/>
  <c r="L229" i="4"/>
  <c r="J229" i="4"/>
  <c r="P229" i="4" s="1"/>
  <c r="Q229" i="4" s="1"/>
  <c r="N228" i="4"/>
  <c r="L228" i="4"/>
  <c r="J228" i="4"/>
  <c r="N227" i="4"/>
  <c r="L227" i="4"/>
  <c r="J227" i="4"/>
  <c r="N226" i="4"/>
  <c r="L226" i="4"/>
  <c r="J226" i="4"/>
  <c r="N225" i="4"/>
  <c r="L225" i="4"/>
  <c r="J225" i="4"/>
  <c r="P224" i="4"/>
  <c r="N224" i="4"/>
  <c r="L224" i="4"/>
  <c r="L223" i="4" s="1"/>
  <c r="D18" i="3" s="1"/>
  <c r="J224" i="4"/>
  <c r="N221" i="4"/>
  <c r="L221" i="4"/>
  <c r="J221" i="4"/>
  <c r="P221" i="4" s="1"/>
  <c r="Q221" i="4" s="1"/>
  <c r="N220" i="4"/>
  <c r="L220" i="4"/>
  <c r="J220" i="4"/>
  <c r="N219" i="4"/>
  <c r="L219" i="4"/>
  <c r="J219" i="4"/>
  <c r="N218" i="4"/>
  <c r="L218" i="4"/>
  <c r="J218" i="4"/>
  <c r="P218" i="4" s="1"/>
  <c r="Q218" i="4" s="1"/>
  <c r="N217" i="4"/>
  <c r="L217" i="4"/>
  <c r="J217" i="4"/>
  <c r="N216" i="4"/>
  <c r="L216" i="4"/>
  <c r="J216" i="4"/>
  <c r="N215" i="4"/>
  <c r="L215" i="4"/>
  <c r="J215" i="4"/>
  <c r="N214" i="4"/>
  <c r="L214" i="4"/>
  <c r="J214" i="4"/>
  <c r="N213" i="4"/>
  <c r="L213" i="4"/>
  <c r="J213" i="4"/>
  <c r="P213" i="4" s="1"/>
  <c r="Q213" i="4" s="1"/>
  <c r="N212" i="4"/>
  <c r="L212" i="4"/>
  <c r="J212" i="4"/>
  <c r="P212" i="4" s="1"/>
  <c r="Q212" i="4" s="1"/>
  <c r="N211" i="4"/>
  <c r="L211" i="4"/>
  <c r="J211" i="4"/>
  <c r="N210" i="4"/>
  <c r="L210" i="4"/>
  <c r="J210" i="4"/>
  <c r="N209" i="4"/>
  <c r="L209" i="4"/>
  <c r="J209" i="4"/>
  <c r="N208" i="4"/>
  <c r="L208" i="4"/>
  <c r="J208" i="4"/>
  <c r="N207" i="4"/>
  <c r="L207" i="4"/>
  <c r="L206" i="4" s="1"/>
  <c r="D17" i="3" s="1"/>
  <c r="J207" i="4"/>
  <c r="N204" i="4"/>
  <c r="L204" i="4"/>
  <c r="J204" i="4"/>
  <c r="P204" i="4" s="1"/>
  <c r="Q204" i="4" s="1"/>
  <c r="N203" i="4"/>
  <c r="L203" i="4"/>
  <c r="J203" i="4"/>
  <c r="N202" i="4"/>
  <c r="L202" i="4"/>
  <c r="J202" i="4"/>
  <c r="N201" i="4"/>
  <c r="L201" i="4"/>
  <c r="J201" i="4"/>
  <c r="P201" i="4" s="1"/>
  <c r="Q201" i="4" s="1"/>
  <c r="N200" i="4"/>
  <c r="L200" i="4"/>
  <c r="J200" i="4"/>
  <c r="N199" i="4"/>
  <c r="L199" i="4"/>
  <c r="J199" i="4"/>
  <c r="N198" i="4"/>
  <c r="L198" i="4"/>
  <c r="J198" i="4"/>
  <c r="N195" i="4"/>
  <c r="L195" i="4"/>
  <c r="J195" i="4"/>
  <c r="P195" i="4" s="1"/>
  <c r="Q195" i="4" s="1"/>
  <c r="N194" i="4"/>
  <c r="L194" i="4"/>
  <c r="J194" i="4"/>
  <c r="P194" i="4" s="1"/>
  <c r="Q194" i="4" s="1"/>
  <c r="N193" i="4"/>
  <c r="L193" i="4"/>
  <c r="J193" i="4"/>
  <c r="N192" i="4"/>
  <c r="L192" i="4"/>
  <c r="J192" i="4"/>
  <c r="P191" i="4"/>
  <c r="N191" i="4"/>
  <c r="L191" i="4"/>
  <c r="J191" i="4"/>
  <c r="N190" i="4"/>
  <c r="L190" i="4"/>
  <c r="J190" i="4"/>
  <c r="P189" i="4"/>
  <c r="N189" i="4"/>
  <c r="L189" i="4"/>
  <c r="J189" i="4"/>
  <c r="N188" i="4"/>
  <c r="L188" i="4"/>
  <c r="J188" i="4"/>
  <c r="N187" i="4"/>
  <c r="L187" i="4"/>
  <c r="J187" i="4"/>
  <c r="P187" i="4" s="1"/>
  <c r="Q187" i="4" s="1"/>
  <c r="N186" i="4"/>
  <c r="L186" i="4"/>
  <c r="J186" i="4"/>
  <c r="N185" i="4"/>
  <c r="L185" i="4"/>
  <c r="J185" i="4"/>
  <c r="J184" i="4" s="1"/>
  <c r="C15" i="3" s="1"/>
  <c r="N182" i="4"/>
  <c r="L182" i="4"/>
  <c r="J182" i="4"/>
  <c r="N181" i="4"/>
  <c r="L181" i="4"/>
  <c r="J181" i="4"/>
  <c r="N180" i="4"/>
  <c r="L180" i="4"/>
  <c r="J180" i="4"/>
  <c r="N179" i="4"/>
  <c r="L179" i="4"/>
  <c r="J179" i="4"/>
  <c r="N178" i="4"/>
  <c r="L178" i="4"/>
  <c r="J178" i="4"/>
  <c r="P178" i="4" s="1"/>
  <c r="Q178" i="4" s="1"/>
  <c r="N177" i="4"/>
  <c r="L177" i="4"/>
  <c r="J177" i="4"/>
  <c r="P177" i="4" s="1"/>
  <c r="Q177" i="4" s="1"/>
  <c r="N176" i="4"/>
  <c r="L176" i="4"/>
  <c r="J176" i="4"/>
  <c r="P175" i="4"/>
  <c r="N175" i="4"/>
  <c r="L175" i="4"/>
  <c r="J175" i="4"/>
  <c r="N174" i="4"/>
  <c r="L174" i="4"/>
  <c r="J174" i="4"/>
  <c r="N173" i="4"/>
  <c r="L173" i="4"/>
  <c r="J173" i="4"/>
  <c r="N172" i="4"/>
  <c r="L172" i="4"/>
  <c r="J172" i="4"/>
  <c r="N171" i="4"/>
  <c r="L171" i="4"/>
  <c r="J171" i="4"/>
  <c r="P171" i="4" s="1"/>
  <c r="N170" i="4"/>
  <c r="L170" i="4"/>
  <c r="J170" i="4"/>
  <c r="P170" i="4" s="1"/>
  <c r="Q170" i="4" s="1"/>
  <c r="N169" i="4"/>
  <c r="L169" i="4"/>
  <c r="J169" i="4"/>
  <c r="N168" i="4"/>
  <c r="L168" i="4"/>
  <c r="J168" i="4"/>
  <c r="N167" i="4"/>
  <c r="L167" i="4"/>
  <c r="J167" i="4"/>
  <c r="P167" i="4" s="1"/>
  <c r="Q167" i="4" s="1"/>
  <c r="N166" i="4"/>
  <c r="L166" i="4"/>
  <c r="J166" i="4"/>
  <c r="N165" i="4"/>
  <c r="L165" i="4"/>
  <c r="J165" i="4"/>
  <c r="P164" i="4"/>
  <c r="Q164" i="4" s="1"/>
  <c r="N164" i="4"/>
  <c r="L164" i="4"/>
  <c r="J164" i="4"/>
  <c r="N163" i="4"/>
  <c r="L163" i="4"/>
  <c r="J163" i="4"/>
  <c r="N162" i="4"/>
  <c r="L162" i="4"/>
  <c r="J162" i="4"/>
  <c r="P162" i="4" s="1"/>
  <c r="Q162" i="4" s="1"/>
  <c r="P161" i="4"/>
  <c r="Q161" i="4" s="1"/>
  <c r="N161" i="4"/>
  <c r="L161" i="4"/>
  <c r="J161" i="4"/>
  <c r="N160" i="4"/>
  <c r="L160" i="4"/>
  <c r="J160" i="4"/>
  <c r="P159" i="4"/>
  <c r="N159" i="4"/>
  <c r="L159" i="4"/>
  <c r="J159" i="4"/>
  <c r="N158" i="4"/>
  <c r="L158" i="4"/>
  <c r="J158" i="4"/>
  <c r="N157" i="4"/>
  <c r="L157" i="4"/>
  <c r="J157" i="4"/>
  <c r="N156" i="4"/>
  <c r="L156" i="4"/>
  <c r="J156" i="4"/>
  <c r="N155" i="4"/>
  <c r="L155" i="4"/>
  <c r="J155" i="4"/>
  <c r="N154" i="4"/>
  <c r="L154" i="4"/>
  <c r="J154" i="4"/>
  <c r="P154" i="4" s="1"/>
  <c r="Q154" i="4" s="1"/>
  <c r="N153" i="4"/>
  <c r="L153" i="4"/>
  <c r="J153" i="4"/>
  <c r="N152" i="4"/>
  <c r="L152" i="4"/>
  <c r="J152" i="4"/>
  <c r="N151" i="4"/>
  <c r="L151" i="4"/>
  <c r="J151" i="4"/>
  <c r="P151" i="4" s="1"/>
  <c r="Q151" i="4" s="1"/>
  <c r="N150" i="4"/>
  <c r="L150" i="4"/>
  <c r="J150" i="4"/>
  <c r="N149" i="4"/>
  <c r="L149" i="4"/>
  <c r="J149" i="4"/>
  <c r="N148" i="4"/>
  <c r="L148" i="4"/>
  <c r="J148" i="4"/>
  <c r="N145" i="4"/>
  <c r="N141" i="4" s="1"/>
  <c r="L145" i="4"/>
  <c r="J145" i="4"/>
  <c r="P145" i="4" s="1"/>
  <c r="Q145" i="4" s="1"/>
  <c r="N144" i="4"/>
  <c r="L144" i="4"/>
  <c r="L141" i="4" s="1"/>
  <c r="D13" i="3" s="1"/>
  <c r="J144" i="4"/>
  <c r="P144" i="4" s="1"/>
  <c r="Q144" i="4" s="1"/>
  <c r="N143" i="4"/>
  <c r="L143" i="4"/>
  <c r="J143" i="4"/>
  <c r="N142" i="4"/>
  <c r="L142" i="4"/>
  <c r="J142" i="4"/>
  <c r="J141" i="4"/>
  <c r="C13" i="3" s="1"/>
  <c r="N139" i="4"/>
  <c r="L139" i="4"/>
  <c r="J139" i="4"/>
  <c r="N138" i="4"/>
  <c r="L138" i="4"/>
  <c r="J138" i="4"/>
  <c r="N137" i="4"/>
  <c r="L137" i="4"/>
  <c r="J137" i="4"/>
  <c r="N136" i="4"/>
  <c r="L136" i="4"/>
  <c r="J136" i="4"/>
  <c r="P136" i="4" s="1"/>
  <c r="Q136" i="4" s="1"/>
  <c r="N135" i="4"/>
  <c r="L135" i="4"/>
  <c r="J135" i="4"/>
  <c r="N134" i="4"/>
  <c r="L134" i="4"/>
  <c r="J134" i="4"/>
  <c r="N133" i="4"/>
  <c r="L133" i="4"/>
  <c r="J133" i="4"/>
  <c r="P133" i="4" s="1"/>
  <c r="Q133" i="4" s="1"/>
  <c r="N132" i="4"/>
  <c r="L132" i="4"/>
  <c r="J132" i="4"/>
  <c r="N131" i="4"/>
  <c r="L131" i="4"/>
  <c r="J131" i="4"/>
  <c r="N128" i="4"/>
  <c r="L128" i="4"/>
  <c r="J128" i="4"/>
  <c r="N127" i="4"/>
  <c r="L127" i="4"/>
  <c r="J127" i="4"/>
  <c r="P127" i="4" s="1"/>
  <c r="Q127" i="4" s="1"/>
  <c r="N126" i="4"/>
  <c r="L126" i="4"/>
  <c r="J126" i="4"/>
  <c r="P126" i="4" s="1"/>
  <c r="Q126" i="4" s="1"/>
  <c r="N125" i="4"/>
  <c r="L125" i="4"/>
  <c r="J125" i="4"/>
  <c r="N124" i="4"/>
  <c r="L124" i="4"/>
  <c r="J124" i="4"/>
  <c r="P123" i="4"/>
  <c r="N123" i="4"/>
  <c r="L123" i="4"/>
  <c r="J123" i="4"/>
  <c r="N122" i="4"/>
  <c r="L122" i="4"/>
  <c r="J122" i="4"/>
  <c r="N121" i="4"/>
  <c r="L121" i="4"/>
  <c r="J121" i="4"/>
  <c r="N120" i="4"/>
  <c r="L120" i="4"/>
  <c r="J120" i="4"/>
  <c r="N119" i="4"/>
  <c r="L119" i="4"/>
  <c r="J119" i="4"/>
  <c r="P119" i="4" s="1"/>
  <c r="Q119" i="4" s="1"/>
  <c r="N118" i="4"/>
  <c r="L118" i="4"/>
  <c r="J118" i="4"/>
  <c r="N117" i="4"/>
  <c r="L117" i="4"/>
  <c r="J117" i="4"/>
  <c r="P116" i="4"/>
  <c r="Q116" i="4" s="1"/>
  <c r="N116" i="4"/>
  <c r="L116" i="4"/>
  <c r="J116" i="4"/>
  <c r="N115" i="4"/>
  <c r="L115" i="4"/>
  <c r="J115" i="4"/>
  <c r="N114" i="4"/>
  <c r="L114" i="4"/>
  <c r="J114" i="4"/>
  <c r="P113" i="4"/>
  <c r="Q113" i="4" s="1"/>
  <c r="N113" i="4"/>
  <c r="L113" i="4"/>
  <c r="J113" i="4"/>
  <c r="N112" i="4"/>
  <c r="L112" i="4"/>
  <c r="J112" i="4"/>
  <c r="N111" i="4"/>
  <c r="L111" i="4"/>
  <c r="J111" i="4"/>
  <c r="P111" i="4" s="1"/>
  <c r="Q111" i="4" s="1"/>
  <c r="N110" i="4"/>
  <c r="L110" i="4"/>
  <c r="J110" i="4"/>
  <c r="P110" i="4" s="1"/>
  <c r="Q110" i="4" s="1"/>
  <c r="N109" i="4"/>
  <c r="L109" i="4"/>
  <c r="J109" i="4"/>
  <c r="P108" i="4"/>
  <c r="N108" i="4"/>
  <c r="L108" i="4"/>
  <c r="J108" i="4"/>
  <c r="P107" i="4"/>
  <c r="N107" i="4"/>
  <c r="L107" i="4"/>
  <c r="J107" i="4"/>
  <c r="N106" i="4"/>
  <c r="L106" i="4"/>
  <c r="J106" i="4"/>
  <c r="N105" i="4"/>
  <c r="L105" i="4"/>
  <c r="J105" i="4"/>
  <c r="N104" i="4"/>
  <c r="L104" i="4"/>
  <c r="J104" i="4"/>
  <c r="N103" i="4"/>
  <c r="L103" i="4"/>
  <c r="J103" i="4"/>
  <c r="P103" i="4" s="1"/>
  <c r="Q103" i="4" s="1"/>
  <c r="N102" i="4"/>
  <c r="L102" i="4"/>
  <c r="J102" i="4"/>
  <c r="N101" i="4"/>
  <c r="L101" i="4"/>
  <c r="J101" i="4"/>
  <c r="N100" i="4"/>
  <c r="L100" i="4"/>
  <c r="J100" i="4"/>
  <c r="P100" i="4" s="1"/>
  <c r="Q100" i="4" s="1"/>
  <c r="N99" i="4"/>
  <c r="L99" i="4"/>
  <c r="J99" i="4"/>
  <c r="N98" i="4"/>
  <c r="L98" i="4"/>
  <c r="J98" i="4"/>
  <c r="P97" i="4"/>
  <c r="Q97" i="4" s="1"/>
  <c r="N97" i="4"/>
  <c r="L97" i="4"/>
  <c r="J97" i="4"/>
  <c r="N96" i="4"/>
  <c r="L96" i="4"/>
  <c r="J96" i="4"/>
  <c r="N95" i="4"/>
  <c r="L95" i="4"/>
  <c r="J95" i="4"/>
  <c r="P95" i="4" s="1"/>
  <c r="Q95" i="4" s="1"/>
  <c r="P94" i="4"/>
  <c r="Q94" i="4" s="1"/>
  <c r="N94" i="4"/>
  <c r="L94" i="4"/>
  <c r="J94" i="4"/>
  <c r="N93" i="4"/>
  <c r="L93" i="4"/>
  <c r="J93" i="4"/>
  <c r="P92" i="4"/>
  <c r="N92" i="4"/>
  <c r="L92" i="4"/>
  <c r="J92" i="4"/>
  <c r="N91" i="4"/>
  <c r="L91" i="4"/>
  <c r="J91" i="4"/>
  <c r="N90" i="4"/>
  <c r="L90" i="4"/>
  <c r="J90" i="4"/>
  <c r="N89" i="4"/>
  <c r="L89" i="4"/>
  <c r="J89" i="4"/>
  <c r="N88" i="4"/>
  <c r="L88" i="4"/>
  <c r="J88" i="4"/>
  <c r="N85" i="4"/>
  <c r="L85" i="4"/>
  <c r="J85" i="4"/>
  <c r="N84" i="4"/>
  <c r="L84" i="4"/>
  <c r="J84" i="4"/>
  <c r="N83" i="4"/>
  <c r="L83" i="4"/>
  <c r="J83" i="4"/>
  <c r="P83" i="4" s="1"/>
  <c r="Q83" i="4" s="1"/>
  <c r="N82" i="4"/>
  <c r="L82" i="4"/>
  <c r="J82" i="4"/>
  <c r="N81" i="4"/>
  <c r="L81" i="4"/>
  <c r="J81" i="4"/>
  <c r="N80" i="4"/>
  <c r="L80" i="4"/>
  <c r="J80" i="4"/>
  <c r="N79" i="4"/>
  <c r="L79" i="4"/>
  <c r="J79" i="4"/>
  <c r="N78" i="4"/>
  <c r="L78" i="4"/>
  <c r="J78" i="4"/>
  <c r="P78" i="4" s="1"/>
  <c r="Q78" i="4" s="1"/>
  <c r="N77" i="4"/>
  <c r="L77" i="4"/>
  <c r="J77" i="4"/>
  <c r="P77" i="4" s="1"/>
  <c r="Q77" i="4" s="1"/>
  <c r="N76" i="4"/>
  <c r="L76" i="4"/>
  <c r="J76" i="4"/>
  <c r="N75" i="4"/>
  <c r="L75" i="4"/>
  <c r="J75" i="4"/>
  <c r="N74" i="4"/>
  <c r="L74" i="4"/>
  <c r="J74" i="4"/>
  <c r="P74" i="4" s="1"/>
  <c r="N73" i="4"/>
  <c r="L73" i="4"/>
  <c r="J73" i="4"/>
  <c r="N72" i="4"/>
  <c r="L72" i="4"/>
  <c r="J72" i="4"/>
  <c r="N71" i="4"/>
  <c r="L71" i="4"/>
  <c r="J71" i="4"/>
  <c r="N70" i="4"/>
  <c r="L70" i="4"/>
  <c r="J70" i="4"/>
  <c r="P70" i="4" s="1"/>
  <c r="Q70" i="4" s="1"/>
  <c r="N69" i="4"/>
  <c r="L69" i="4"/>
  <c r="J69" i="4"/>
  <c r="N68" i="4"/>
  <c r="L68" i="4"/>
  <c r="J68" i="4"/>
  <c r="N67" i="4"/>
  <c r="L67" i="4"/>
  <c r="J67" i="4"/>
  <c r="P67" i="4" s="1"/>
  <c r="Q67" i="4" s="1"/>
  <c r="N66" i="4"/>
  <c r="L66" i="4"/>
  <c r="J66" i="4"/>
  <c r="N65" i="4"/>
  <c r="L65" i="4"/>
  <c r="J65" i="4"/>
  <c r="Q64" i="4"/>
  <c r="P64" i="4"/>
  <c r="N64" i="4"/>
  <c r="L64" i="4"/>
  <c r="J64" i="4"/>
  <c r="N63" i="4"/>
  <c r="L63" i="4"/>
  <c r="J63" i="4"/>
  <c r="N62" i="4"/>
  <c r="L62" i="4"/>
  <c r="J62" i="4"/>
  <c r="P62" i="4" s="1"/>
  <c r="Q62" i="4" s="1"/>
  <c r="N61" i="4"/>
  <c r="L61" i="4"/>
  <c r="J61" i="4"/>
  <c r="P61" i="4" s="1"/>
  <c r="Q61" i="4" s="1"/>
  <c r="N60" i="4"/>
  <c r="L60" i="4"/>
  <c r="J60" i="4"/>
  <c r="P59" i="4"/>
  <c r="N59" i="4"/>
  <c r="L59" i="4"/>
  <c r="J59" i="4"/>
  <c r="N58" i="4"/>
  <c r="L58" i="4"/>
  <c r="J58" i="4"/>
  <c r="N57" i="4"/>
  <c r="L57" i="4"/>
  <c r="J57" i="4"/>
  <c r="N56" i="4"/>
  <c r="L56" i="4"/>
  <c r="J56" i="4"/>
  <c r="N55" i="4"/>
  <c r="L55" i="4"/>
  <c r="J55" i="4"/>
  <c r="N54" i="4"/>
  <c r="L54" i="4"/>
  <c r="J54" i="4"/>
  <c r="P54" i="4" s="1"/>
  <c r="Q54" i="4" s="1"/>
  <c r="N53" i="4"/>
  <c r="L53" i="4"/>
  <c r="J53" i="4"/>
  <c r="N52" i="4"/>
  <c r="L52" i="4"/>
  <c r="J52" i="4"/>
  <c r="N51" i="4"/>
  <c r="L51" i="4"/>
  <c r="J51" i="4"/>
  <c r="N50" i="4"/>
  <c r="L50" i="4"/>
  <c r="J50" i="4"/>
  <c r="N49" i="4"/>
  <c r="L49" i="4"/>
  <c r="J49" i="4"/>
  <c r="P48" i="4"/>
  <c r="Q48" i="4" s="1"/>
  <c r="N48" i="4"/>
  <c r="L48" i="4"/>
  <c r="J48" i="4"/>
  <c r="N47" i="4"/>
  <c r="L47" i="4"/>
  <c r="J47" i="4"/>
  <c r="N46" i="4"/>
  <c r="L46" i="4"/>
  <c r="J46" i="4"/>
  <c r="P46" i="4" s="1"/>
  <c r="Q46" i="4" s="1"/>
  <c r="P45" i="4"/>
  <c r="Q45" i="4" s="1"/>
  <c r="N45" i="4"/>
  <c r="L45" i="4"/>
  <c r="J45" i="4"/>
  <c r="N44" i="4"/>
  <c r="L44" i="4"/>
  <c r="J44" i="4"/>
  <c r="P43" i="4"/>
  <c r="N43" i="4"/>
  <c r="L43" i="4"/>
  <c r="J43" i="4"/>
  <c r="N42" i="4"/>
  <c r="L42" i="4"/>
  <c r="J42" i="4"/>
  <c r="N41" i="4"/>
  <c r="L41" i="4"/>
  <c r="J41" i="4"/>
  <c r="N40" i="4"/>
  <c r="L40" i="4"/>
  <c r="J40" i="4"/>
  <c r="N39" i="4"/>
  <c r="L39" i="4"/>
  <c r="J39" i="4"/>
  <c r="N38" i="4"/>
  <c r="L38" i="4"/>
  <c r="J38" i="4"/>
  <c r="P38" i="4" s="1"/>
  <c r="Q38" i="4" s="1"/>
  <c r="N37" i="4"/>
  <c r="L37" i="4"/>
  <c r="J37" i="4"/>
  <c r="N36" i="4"/>
  <c r="L36" i="4"/>
  <c r="J36" i="4"/>
  <c r="P35" i="4"/>
  <c r="Q35" i="4" s="1"/>
  <c r="N35" i="4"/>
  <c r="L35" i="4"/>
  <c r="J35" i="4"/>
  <c r="N34" i="4"/>
  <c r="L34" i="4"/>
  <c r="J34" i="4"/>
  <c r="N33" i="4"/>
  <c r="L33" i="4"/>
  <c r="J33" i="4"/>
  <c r="N30" i="4"/>
  <c r="L30" i="4"/>
  <c r="J30" i="4"/>
  <c r="N29" i="4"/>
  <c r="L29" i="4"/>
  <c r="J29" i="4"/>
  <c r="P29" i="4" s="1"/>
  <c r="Q29" i="4" s="1"/>
  <c r="P28" i="4"/>
  <c r="Q28" i="4" s="1"/>
  <c r="N28" i="4"/>
  <c r="L28" i="4"/>
  <c r="J28" i="4"/>
  <c r="N27" i="4"/>
  <c r="L27" i="4"/>
  <c r="J27" i="4"/>
  <c r="N26" i="4"/>
  <c r="L26" i="4"/>
  <c r="J26" i="4"/>
  <c r="N25" i="4"/>
  <c r="L25" i="4"/>
  <c r="J25" i="4"/>
  <c r="N24" i="4"/>
  <c r="L24" i="4"/>
  <c r="J24" i="4"/>
  <c r="N23" i="4"/>
  <c r="L23" i="4"/>
  <c r="J23" i="4"/>
  <c r="N22" i="4"/>
  <c r="L22" i="4"/>
  <c r="J22" i="4"/>
  <c r="N21" i="4"/>
  <c r="L21" i="4"/>
  <c r="J21" i="4"/>
  <c r="P21" i="4" s="1"/>
  <c r="Q21" i="4" s="1"/>
  <c r="N20" i="4"/>
  <c r="L20" i="4"/>
  <c r="J20" i="4"/>
  <c r="N19" i="4"/>
  <c r="L19" i="4"/>
  <c r="J19" i="4"/>
  <c r="N18" i="4"/>
  <c r="L18" i="4"/>
  <c r="J18" i="4"/>
  <c r="N17" i="4"/>
  <c r="L17" i="4"/>
  <c r="J17" i="4"/>
  <c r="N16" i="4"/>
  <c r="L16" i="4"/>
  <c r="J16" i="4"/>
  <c r="N15" i="4"/>
  <c r="L15" i="4"/>
  <c r="J15" i="4"/>
  <c r="N14" i="4"/>
  <c r="L14" i="4"/>
  <c r="J14" i="4"/>
  <c r="N13" i="4"/>
  <c r="L13" i="4"/>
  <c r="J13" i="4"/>
  <c r="P13" i="4" s="1"/>
  <c r="Q13" i="4" s="1"/>
  <c r="N12" i="4"/>
  <c r="L12" i="4"/>
  <c r="J12" i="4"/>
  <c r="P12" i="4" s="1"/>
  <c r="Q12" i="4" s="1"/>
  <c r="N11" i="4"/>
  <c r="L11" i="4"/>
  <c r="J11" i="4"/>
  <c r="P10" i="4"/>
  <c r="N10" i="4"/>
  <c r="N9" i="4" s="1"/>
  <c r="L10" i="4"/>
  <c r="J10" i="4"/>
  <c r="D77" i="3"/>
  <c r="C77" i="3"/>
  <c r="D73" i="3"/>
  <c r="F69" i="3"/>
  <c r="D69" i="3"/>
  <c r="C69" i="3"/>
  <c r="C66" i="3"/>
  <c r="D62" i="3"/>
  <c r="D59" i="3"/>
  <c r="D41" i="3"/>
  <c r="C41" i="3"/>
  <c r="D36" i="3"/>
  <c r="D23" i="3"/>
  <c r="F28" i="1"/>
  <c r="F27" i="1"/>
  <c r="L11" i="1"/>
  <c r="L10" i="1"/>
  <c r="L9" i="1"/>
  <c r="L8" i="1"/>
  <c r="A3" i="1" a="1"/>
  <c r="A3" i="1" s="1"/>
  <c r="Q833" i="4" l="1"/>
  <c r="Q832" i="4" s="1"/>
  <c r="F62" i="3" s="1"/>
  <c r="P832" i="4"/>
  <c r="E62" i="3" s="1"/>
  <c r="Q281" i="4"/>
  <c r="Q805" i="4"/>
  <c r="Q890" i="4"/>
  <c r="Q80" i="4"/>
  <c r="Q406" i="4"/>
  <c r="Q677" i="4"/>
  <c r="Q180" i="4"/>
  <c r="Q320" i="4"/>
  <c r="Q438" i="4"/>
  <c r="Q747" i="4"/>
  <c r="Q249" i="4"/>
  <c r="L9" i="4"/>
  <c r="N223" i="4"/>
  <c r="N442" i="4"/>
  <c r="Q522" i="4"/>
  <c r="L835" i="4"/>
  <c r="D63" i="3" s="1"/>
  <c r="N884" i="4"/>
  <c r="N883" i="4" s="1"/>
  <c r="Q444" i="4"/>
  <c r="L711" i="4"/>
  <c r="D51" i="3" s="1"/>
  <c r="P15" i="4"/>
  <c r="Q15" i="4" s="1"/>
  <c r="N147" i="4"/>
  <c r="P180" i="4"/>
  <c r="N197" i="4"/>
  <c r="P249" i="4"/>
  <c r="Q259" i="4"/>
  <c r="P281" i="4"/>
  <c r="Q291" i="4"/>
  <c r="Q414" i="4"/>
  <c r="Q433" i="4"/>
  <c r="L596" i="4"/>
  <c r="D43" i="3" s="1"/>
  <c r="P610" i="4"/>
  <c r="Q610" i="4" s="1"/>
  <c r="P660" i="4"/>
  <c r="Q660" i="4" s="1"/>
  <c r="P800" i="4"/>
  <c r="Q800" i="4" s="1"/>
  <c r="P890" i="4"/>
  <c r="Q240" i="4"/>
  <c r="J130" i="4"/>
  <c r="C12" i="3" s="1"/>
  <c r="P148" i="4"/>
  <c r="Q148" i="4" s="1"/>
  <c r="P198" i="4"/>
  <c r="Q198" i="4" s="1"/>
  <c r="P209" i="4"/>
  <c r="Q209" i="4" s="1"/>
  <c r="Q335" i="4"/>
  <c r="P389" i="4"/>
  <c r="Q389" i="4" s="1"/>
  <c r="P410" i="4"/>
  <c r="Q410" i="4" s="1"/>
  <c r="L451" i="4"/>
  <c r="D29" i="3" s="1"/>
  <c r="L491" i="4"/>
  <c r="P522" i="4"/>
  <c r="P592" i="4"/>
  <c r="J617" i="4"/>
  <c r="C45" i="3" s="1"/>
  <c r="J642" i="4"/>
  <c r="C46" i="3" s="1"/>
  <c r="P746" i="4"/>
  <c r="Q746" i="4" s="1"/>
  <c r="P774" i="4"/>
  <c r="Q774" i="4" s="1"/>
  <c r="P852" i="4"/>
  <c r="Q852" i="4" s="1"/>
  <c r="Q913" i="4"/>
  <c r="Q626" i="4"/>
  <c r="C79" i="3"/>
  <c r="P25" i="4"/>
  <c r="Q25" i="4" s="1"/>
  <c r="L130" i="4"/>
  <c r="D12" i="3" s="1"/>
  <c r="Q210" i="4"/>
  <c r="L299" i="4"/>
  <c r="D20" i="3" s="1"/>
  <c r="P320" i="4"/>
  <c r="Q362" i="4"/>
  <c r="P444" i="4"/>
  <c r="Q592" i="4"/>
  <c r="P805" i="4"/>
  <c r="P811" i="4"/>
  <c r="Q811" i="4" s="1"/>
  <c r="P871" i="4"/>
  <c r="Q26" i="4"/>
  <c r="P42" i="4"/>
  <c r="Q42" i="4" s="1"/>
  <c r="P51" i="4"/>
  <c r="Q51" i="4" s="1"/>
  <c r="P91" i="4"/>
  <c r="Q91" i="4" s="1"/>
  <c r="P124" i="4"/>
  <c r="Q124" i="4" s="1"/>
  <c r="P142" i="4"/>
  <c r="Q142" i="4" s="1"/>
  <c r="J147" i="4"/>
  <c r="C14" i="3" s="1"/>
  <c r="P158" i="4"/>
  <c r="Q158" i="4" s="1"/>
  <c r="P192" i="4"/>
  <c r="Q192" i="4" s="1"/>
  <c r="J197" i="4"/>
  <c r="C16" i="3" s="1"/>
  <c r="P259" i="4"/>
  <c r="P291" i="4"/>
  <c r="N299" i="4"/>
  <c r="P406" i="4"/>
  <c r="P433" i="4"/>
  <c r="L474" i="4"/>
  <c r="D31" i="3" s="1"/>
  <c r="Q542" i="4"/>
  <c r="J762" i="4"/>
  <c r="C55" i="3" s="1"/>
  <c r="P766" i="4"/>
  <c r="Q766" i="4" s="1"/>
  <c r="Q871" i="4"/>
  <c r="P900" i="4"/>
  <c r="Q900" i="4" s="1"/>
  <c r="J32" i="4"/>
  <c r="C10" i="3" s="1"/>
  <c r="Q43" i="4"/>
  <c r="P75" i="4"/>
  <c r="Q75" i="4" s="1"/>
  <c r="Q92" i="4"/>
  <c r="L147" i="4"/>
  <c r="D14" i="3" s="1"/>
  <c r="Q159" i="4"/>
  <c r="P172" i="4"/>
  <c r="Q172" i="4" s="1"/>
  <c r="P188" i="4"/>
  <c r="Q188" i="4" s="1"/>
  <c r="L197" i="4"/>
  <c r="D16" i="3" s="1"/>
  <c r="P241" i="4"/>
  <c r="Q241" i="4" s="1"/>
  <c r="Q260" i="4"/>
  <c r="P273" i="4"/>
  <c r="Q273" i="4" s="1"/>
  <c r="Q292" i="4"/>
  <c r="Q308" i="4"/>
  <c r="N369" i="4"/>
  <c r="P379" i="4"/>
  <c r="Q379" i="4" s="1"/>
  <c r="P438" i="4"/>
  <c r="Q552" i="4"/>
  <c r="P618" i="4"/>
  <c r="P627" i="4"/>
  <c r="Q627" i="4" s="1"/>
  <c r="Q653" i="4"/>
  <c r="P668" i="4"/>
  <c r="Q668" i="4" s="1"/>
  <c r="P720" i="4"/>
  <c r="Q720" i="4" s="1"/>
  <c r="P730" i="4"/>
  <c r="Q730" i="4" s="1"/>
  <c r="Q763" i="4"/>
  <c r="L776" i="4"/>
  <c r="D56" i="3" s="1"/>
  <c r="P781" i="4"/>
  <c r="Q781" i="4" s="1"/>
  <c r="P792" i="4"/>
  <c r="Q792" i="4" s="1"/>
  <c r="N799" i="4"/>
  <c r="Q806" i="4"/>
  <c r="J810" i="4"/>
  <c r="C61" i="3" s="1"/>
  <c r="J859" i="4"/>
  <c r="C65" i="3" s="1"/>
  <c r="P913" i="4"/>
  <c r="L926" i="4"/>
  <c r="D74" i="3" s="1"/>
  <c r="L32" i="4"/>
  <c r="D10" i="3" s="1"/>
  <c r="P80" i="4"/>
  <c r="Q189" i="4"/>
  <c r="P210" i="4"/>
  <c r="Q256" i="4"/>
  <c r="Q288" i="4"/>
  <c r="P367" i="4"/>
  <c r="Q367" i="4" s="1"/>
  <c r="J375" i="4"/>
  <c r="C24" i="3" s="1"/>
  <c r="P411" i="4"/>
  <c r="Q411" i="4" s="1"/>
  <c r="N515" i="4"/>
  <c r="P582" i="4"/>
  <c r="Q582" i="4" s="1"/>
  <c r="P637" i="4"/>
  <c r="Q637" i="4" s="1"/>
  <c r="N776" i="4"/>
  <c r="L859" i="4"/>
  <c r="D65" i="3" s="1"/>
  <c r="L869" i="4"/>
  <c r="D67" i="3" s="1"/>
  <c r="P905" i="4"/>
  <c r="Q905" i="4" s="1"/>
  <c r="P909" i="4"/>
  <c r="Q909" i="4" s="1"/>
  <c r="N926" i="4"/>
  <c r="Q940" i="4"/>
  <c r="L944" i="4"/>
  <c r="D76" i="3" s="1"/>
  <c r="Q171" i="4"/>
  <c r="Q306" i="4"/>
  <c r="P26" i="4"/>
  <c r="Q107" i="4"/>
  <c r="N130" i="4"/>
  <c r="P215" i="4"/>
  <c r="Q215" i="4" s="1"/>
  <c r="P226" i="4"/>
  <c r="Q226" i="4" s="1"/>
  <c r="P353" i="4"/>
  <c r="Q353" i="4" s="1"/>
  <c r="L375" i="4"/>
  <c r="D24" i="3" s="1"/>
  <c r="P386" i="4"/>
  <c r="Q386" i="4" s="1"/>
  <c r="P456" i="4"/>
  <c r="Q456" i="4" s="1"/>
  <c r="Q468" i="4"/>
  <c r="Q519" i="4"/>
  <c r="P677" i="4"/>
  <c r="P747" i="4"/>
  <c r="P788" i="4"/>
  <c r="Q788" i="4" s="1"/>
  <c r="J832" i="4"/>
  <c r="C62" i="3" s="1"/>
  <c r="P935" i="4"/>
  <c r="Q935" i="4" s="1"/>
  <c r="N944" i="4"/>
  <c r="Q58" i="4"/>
  <c r="J87" i="4"/>
  <c r="C11" i="3" s="1"/>
  <c r="Q138" i="4"/>
  <c r="Q227" i="4"/>
  <c r="N231" i="4"/>
  <c r="Q318" i="4"/>
  <c r="N375" i="4"/>
  <c r="L395" i="4"/>
  <c r="D27" i="3" s="1"/>
  <c r="N499" i="4"/>
  <c r="J711" i="4"/>
  <c r="C51" i="3" s="1"/>
  <c r="N722" i="4"/>
  <c r="L87" i="4"/>
  <c r="D11" i="3" s="1"/>
  <c r="Q174" i="4"/>
  <c r="Q243" i="4"/>
  <c r="N384" i="4"/>
  <c r="N490" i="4"/>
  <c r="N505" i="4"/>
  <c r="N700" i="4"/>
  <c r="N32" i="4"/>
  <c r="N87" i="4"/>
  <c r="L184" i="4"/>
  <c r="D15" i="3" s="1"/>
  <c r="N206" i="4"/>
  <c r="J499" i="4"/>
  <c r="C35" i="3" s="1"/>
  <c r="Q516" i="4"/>
  <c r="L662" i="4"/>
  <c r="D47" i="3" s="1"/>
  <c r="N711" i="4"/>
  <c r="P897" i="4"/>
  <c r="Q897" i="4" s="1"/>
  <c r="P906" i="4"/>
  <c r="Q906" i="4" s="1"/>
  <c r="Q74" i="4"/>
  <c r="P58" i="4"/>
  <c r="Q108" i="4"/>
  <c r="P138" i="4"/>
  <c r="N184" i="4"/>
  <c r="P207" i="4"/>
  <c r="Q207" i="4" s="1"/>
  <c r="P227" i="4"/>
  <c r="P318" i="4"/>
  <c r="Q377" i="4"/>
  <c r="Q427" i="4"/>
  <c r="Q521" i="4"/>
  <c r="P549" i="4"/>
  <c r="Q549" i="4" s="1"/>
  <c r="P558" i="4"/>
  <c r="Q558" i="4" s="1"/>
  <c r="N662" i="4"/>
  <c r="Q685" i="4"/>
  <c r="P695" i="4"/>
  <c r="Q695" i="4" s="1"/>
  <c r="Q754" i="4"/>
  <c r="P789" i="4"/>
  <c r="Q789" i="4" s="1"/>
  <c r="P827" i="4"/>
  <c r="Q827" i="4" s="1"/>
  <c r="N843" i="4"/>
  <c r="Q272" i="4"/>
  <c r="P18" i="4"/>
  <c r="Q18" i="4" s="1"/>
  <c r="Q59" i="4"/>
  <c r="P174" i="4"/>
  <c r="L231" i="4"/>
  <c r="D19" i="3" s="1"/>
  <c r="P243" i="4"/>
  <c r="P275" i="4"/>
  <c r="Q275" i="4" s="1"/>
  <c r="P309" i="4"/>
  <c r="Q309" i="4" s="1"/>
  <c r="P354" i="4"/>
  <c r="Q354" i="4" s="1"/>
  <c r="Q365" i="4"/>
  <c r="P654" i="4"/>
  <c r="Q654" i="4" s="1"/>
  <c r="L682" i="4"/>
  <c r="D48" i="3" s="1"/>
  <c r="L738" i="4"/>
  <c r="P764" i="4"/>
  <c r="Q764" i="4" s="1"/>
  <c r="P846" i="4"/>
  <c r="Q846" i="4" s="1"/>
  <c r="Q651" i="4"/>
  <c r="Q10" i="4"/>
  <c r="Q123" i="4"/>
  <c r="P156" i="4"/>
  <c r="Q156" i="4" s="1"/>
  <c r="Q175" i="4"/>
  <c r="Q191" i="4"/>
  <c r="Q224" i="4"/>
  <c r="Q244" i="4"/>
  <c r="P257" i="4"/>
  <c r="Q257" i="4" s="1"/>
  <c r="Q276" i="4"/>
  <c r="P289" i="4"/>
  <c r="Q289" i="4" s="1"/>
  <c r="P342" i="4"/>
  <c r="Q342" i="4" s="1"/>
  <c r="L384" i="4"/>
  <c r="D25" i="3" s="1"/>
  <c r="Q404" i="4"/>
  <c r="Q496" i="4"/>
  <c r="P516" i="4"/>
  <c r="Q555" i="4"/>
  <c r="L642" i="4"/>
  <c r="D46" i="3" s="1"/>
  <c r="Q703" i="4"/>
  <c r="L863" i="4"/>
  <c r="D66" i="3" s="1"/>
  <c r="L875" i="4"/>
  <c r="D68" i="3" s="1"/>
  <c r="P889" i="4"/>
  <c r="Q889" i="4" s="1"/>
  <c r="Q258" i="4"/>
  <c r="Q267" i="4"/>
  <c r="L8" i="4"/>
  <c r="D9" i="3"/>
  <c r="L490" i="4"/>
  <c r="D33" i="3" s="1"/>
  <c r="D34" i="3"/>
  <c r="Q219" i="4"/>
  <c r="A4" i="1" a="1"/>
  <c r="A4" i="1" s="1"/>
  <c r="A8" i="1" s="1"/>
  <c r="A7" i="1"/>
  <c r="Q71" i="4"/>
  <c r="Q101" i="4"/>
  <c r="Q117" i="4"/>
  <c r="Q300" i="4"/>
  <c r="Q305" i="4"/>
  <c r="D54" i="3"/>
  <c r="J9" i="4"/>
  <c r="P366" i="4"/>
  <c r="Q366" i="4" s="1"/>
  <c r="J359" i="4"/>
  <c r="C22" i="3" s="1"/>
  <c r="P408" i="4"/>
  <c r="Q408" i="4" s="1"/>
  <c r="Q417" i="4"/>
  <c r="Q497" i="4"/>
  <c r="Q566" i="4"/>
  <c r="P665" i="4"/>
  <c r="Q665" i="4" s="1"/>
  <c r="J662" i="4"/>
  <c r="C47" i="3" s="1"/>
  <c r="A6" i="1"/>
  <c r="J206" i="4"/>
  <c r="C17" i="3" s="1"/>
  <c r="J223" i="4"/>
  <c r="C18" i="3" s="1"/>
  <c r="J451" i="4"/>
  <c r="C29" i="3" s="1"/>
  <c r="P452" i="4"/>
  <c r="P589" i="4"/>
  <c r="Q589" i="4" s="1"/>
  <c r="P625" i="4"/>
  <c r="Q625" i="4" s="1"/>
  <c r="Q712" i="4"/>
  <c r="P821" i="4"/>
  <c r="Q821" i="4" s="1"/>
  <c r="P904" i="4"/>
  <c r="Q904" i="4" s="1"/>
  <c r="J331" i="4"/>
  <c r="C21" i="3" s="1"/>
  <c r="P614" i="4"/>
  <c r="Q614" i="4" s="1"/>
  <c r="P717" i="4"/>
  <c r="Q717" i="4" s="1"/>
  <c r="J299" i="4"/>
  <c r="C20" i="3" s="1"/>
  <c r="P322" i="4"/>
  <c r="Q322" i="4" s="1"/>
  <c r="L331" i="4"/>
  <c r="D21" i="3" s="1"/>
  <c r="P349" i="4"/>
  <c r="Q349" i="4" s="1"/>
  <c r="P440" i="4"/>
  <c r="Q440" i="4" s="1"/>
  <c r="Q546" i="4"/>
  <c r="P546" i="4"/>
  <c r="Q927" i="4"/>
  <c r="P22" i="4"/>
  <c r="Q22" i="4" s="1"/>
  <c r="P39" i="4"/>
  <c r="Q39" i="4" s="1"/>
  <c r="P55" i="4"/>
  <c r="Q55" i="4" s="1"/>
  <c r="P71" i="4"/>
  <c r="P88" i="4"/>
  <c r="Q88" i="4" s="1"/>
  <c r="P104" i="4"/>
  <c r="Q104" i="4" s="1"/>
  <c r="P120" i="4"/>
  <c r="Q120" i="4" s="1"/>
  <c r="P137" i="4"/>
  <c r="Q137" i="4" s="1"/>
  <c r="P155" i="4"/>
  <c r="Q155" i="4" s="1"/>
  <c r="J231" i="4"/>
  <c r="C19" i="3" s="1"/>
  <c r="P305" i="4"/>
  <c r="N331" i="4"/>
  <c r="J369" i="4"/>
  <c r="C23" i="3" s="1"/>
  <c r="P373" i="4"/>
  <c r="Q373" i="4" s="1"/>
  <c r="J384" i="4"/>
  <c r="C25" i="3" s="1"/>
  <c r="Q385" i="4"/>
  <c r="P385" i="4"/>
  <c r="P418" i="4"/>
  <c r="Q418" i="4" s="1"/>
  <c r="J484" i="4"/>
  <c r="C32" i="3" s="1"/>
  <c r="Q562" i="4"/>
  <c r="P675" i="4"/>
  <c r="Q675" i="4" s="1"/>
  <c r="P728" i="4"/>
  <c r="Q728" i="4" s="1"/>
  <c r="Q872" i="4"/>
  <c r="Q945" i="4"/>
  <c r="P19" i="4"/>
  <c r="Q19" i="4" s="1"/>
  <c r="P36" i="4"/>
  <c r="Q36" i="4" s="1"/>
  <c r="P52" i="4"/>
  <c r="Q52" i="4" s="1"/>
  <c r="P68" i="4"/>
  <c r="Q68" i="4" s="1"/>
  <c r="P84" i="4"/>
  <c r="Q84" i="4" s="1"/>
  <c r="P101" i="4"/>
  <c r="P117" i="4"/>
  <c r="P134" i="4"/>
  <c r="Q134" i="4" s="1"/>
  <c r="P152" i="4"/>
  <c r="Q152" i="4" s="1"/>
  <c r="P168" i="4"/>
  <c r="Q168" i="4" s="1"/>
  <c r="P185" i="4"/>
  <c r="P202" i="4"/>
  <c r="Q202" i="4" s="1"/>
  <c r="P219" i="4"/>
  <c r="P237" i="4"/>
  <c r="Q237" i="4" s="1"/>
  <c r="P253" i="4"/>
  <c r="Q253" i="4" s="1"/>
  <c r="P269" i="4"/>
  <c r="Q269" i="4" s="1"/>
  <c r="P285" i="4"/>
  <c r="Q285" i="4" s="1"/>
  <c r="P302" i="4"/>
  <c r="Q302" i="4" s="1"/>
  <c r="P315" i="4"/>
  <c r="Q315" i="4" s="1"/>
  <c r="P332" i="4"/>
  <c r="Q401" i="4"/>
  <c r="N474" i="4"/>
  <c r="J505" i="4"/>
  <c r="C36" i="3" s="1"/>
  <c r="P506" i="4"/>
  <c r="Q506" i="4" s="1"/>
  <c r="J515" i="4"/>
  <c r="P523" i="4"/>
  <c r="Q523" i="4" s="1"/>
  <c r="N539" i="4"/>
  <c r="P556" i="4"/>
  <c r="Q556" i="4" s="1"/>
  <c r="L561" i="4"/>
  <c r="D40" i="3" s="1"/>
  <c r="Q572" i="4"/>
  <c r="Q576" i="4"/>
  <c r="Q581" i="4"/>
  <c r="L722" i="4"/>
  <c r="D52" i="3" s="1"/>
  <c r="Q748" i="4"/>
  <c r="Q768" i="4"/>
  <c r="P768" i="4"/>
  <c r="L884" i="4"/>
  <c r="P939" i="4"/>
  <c r="Q939" i="4" s="1"/>
  <c r="P16" i="4"/>
  <c r="P33" i="4"/>
  <c r="P49" i="4"/>
  <c r="Q49" i="4" s="1"/>
  <c r="P65" i="4"/>
  <c r="Q65" i="4" s="1"/>
  <c r="P81" i="4"/>
  <c r="Q81" i="4" s="1"/>
  <c r="P98" i="4"/>
  <c r="Q98" i="4" s="1"/>
  <c r="P114" i="4"/>
  <c r="Q114" i="4" s="1"/>
  <c r="P131" i="4"/>
  <c r="P149" i="4"/>
  <c r="P165" i="4"/>
  <c r="Q165" i="4" s="1"/>
  <c r="P181" i="4"/>
  <c r="Q181" i="4" s="1"/>
  <c r="P199" i="4"/>
  <c r="P197" i="4" s="1"/>
  <c r="E16" i="3" s="1"/>
  <c r="P216" i="4"/>
  <c r="Q216" i="4" s="1"/>
  <c r="P234" i="4"/>
  <c r="Q234" i="4" s="1"/>
  <c r="P250" i="4"/>
  <c r="Q250" i="4" s="1"/>
  <c r="P266" i="4"/>
  <c r="Q266" i="4" s="1"/>
  <c r="P282" i="4"/>
  <c r="Q282" i="4" s="1"/>
  <c r="P333" i="4"/>
  <c r="Q333" i="4" s="1"/>
  <c r="J461" i="4"/>
  <c r="C30" i="3" s="1"/>
  <c r="P469" i="4"/>
  <c r="Q469" i="4" s="1"/>
  <c r="Q476" i="4"/>
  <c r="P476" i="4"/>
  <c r="P494" i="4"/>
  <c r="Q494" i="4" s="1"/>
  <c r="J491" i="4"/>
  <c r="Q532" i="4"/>
  <c r="N561" i="4"/>
  <c r="N514" i="4" s="1"/>
  <c r="Q600" i="4"/>
  <c r="P631" i="4"/>
  <c r="Q631" i="4" s="1"/>
  <c r="Q785" i="4"/>
  <c r="Q807" i="4"/>
  <c r="P839" i="4"/>
  <c r="Q839" i="4" s="1"/>
  <c r="J926" i="4"/>
  <c r="C74" i="3" s="1"/>
  <c r="P928" i="4"/>
  <c r="Q928" i="4" s="1"/>
  <c r="Q16" i="4"/>
  <c r="Q33" i="4"/>
  <c r="Q199" i="4"/>
  <c r="Q316" i="4"/>
  <c r="Q346" i="4"/>
  <c r="L442" i="4"/>
  <c r="D28" i="3" s="1"/>
  <c r="P458" i="4"/>
  <c r="Q458" i="4" s="1"/>
  <c r="P563" i="4"/>
  <c r="Q563" i="4" s="1"/>
  <c r="Q779" i="4"/>
  <c r="P779" i="4"/>
  <c r="J776" i="4"/>
  <c r="C56" i="3" s="1"/>
  <c r="L784" i="4"/>
  <c r="D57" i="3" s="1"/>
  <c r="P850" i="4"/>
  <c r="Q850" i="4" s="1"/>
  <c r="J843" i="4"/>
  <c r="C64" i="3" s="1"/>
  <c r="P859" i="4"/>
  <c r="E65" i="3" s="1"/>
  <c r="J944" i="4"/>
  <c r="C76" i="3" s="1"/>
  <c r="P946" i="4"/>
  <c r="P944" i="4" s="1"/>
  <c r="E76" i="3" s="1"/>
  <c r="N395" i="4"/>
  <c r="N394" i="4" s="1"/>
  <c r="P487" i="4"/>
  <c r="P484" i="4" s="1"/>
  <c r="E32" i="3" s="1"/>
  <c r="P591" i="4"/>
  <c r="E41" i="3" s="1"/>
  <c r="P745" i="4"/>
  <c r="Q745" i="4" s="1"/>
  <c r="J738" i="4"/>
  <c r="J796" i="4"/>
  <c r="P797" i="4"/>
  <c r="P796" i="4" s="1"/>
  <c r="P888" i="4"/>
  <c r="Q888" i="4" s="1"/>
  <c r="P23" i="4"/>
  <c r="Q23" i="4" s="1"/>
  <c r="P40" i="4"/>
  <c r="Q40" i="4" s="1"/>
  <c r="P56" i="4"/>
  <c r="Q56" i="4" s="1"/>
  <c r="P72" i="4"/>
  <c r="Q72" i="4" s="1"/>
  <c r="P89" i="4"/>
  <c r="Q89" i="4" s="1"/>
  <c r="P105" i="4"/>
  <c r="Q105" i="4" s="1"/>
  <c r="P121" i="4"/>
  <c r="Q121" i="4" s="1"/>
  <c r="Q360" i="4"/>
  <c r="Q402" i="4"/>
  <c r="P402" i="4"/>
  <c r="J395" i="4"/>
  <c r="Q448" i="4"/>
  <c r="P512" i="4"/>
  <c r="Q512" i="4" s="1"/>
  <c r="Q548" i="4"/>
  <c r="P573" i="4"/>
  <c r="Q573" i="4" s="1"/>
  <c r="L617" i="4"/>
  <c r="D45" i="3" s="1"/>
  <c r="P786" i="4"/>
  <c r="Q786" i="4" s="1"/>
  <c r="P910" i="4"/>
  <c r="Q910" i="4" s="1"/>
  <c r="P20" i="4"/>
  <c r="Q20" i="4" s="1"/>
  <c r="P37" i="4"/>
  <c r="Q37" i="4" s="1"/>
  <c r="P53" i="4"/>
  <c r="Q53" i="4" s="1"/>
  <c r="P69" i="4"/>
  <c r="Q69" i="4" s="1"/>
  <c r="P85" i="4"/>
  <c r="Q85" i="4" s="1"/>
  <c r="P102" i="4"/>
  <c r="Q102" i="4" s="1"/>
  <c r="P118" i="4"/>
  <c r="Q118" i="4" s="1"/>
  <c r="P135" i="4"/>
  <c r="Q135" i="4" s="1"/>
  <c r="P153" i="4"/>
  <c r="Q153" i="4" s="1"/>
  <c r="P169" i="4"/>
  <c r="Q169" i="4" s="1"/>
  <c r="P186" i="4"/>
  <c r="Q186" i="4" s="1"/>
  <c r="P203" i="4"/>
  <c r="Q203" i="4" s="1"/>
  <c r="P220" i="4"/>
  <c r="Q220" i="4" s="1"/>
  <c r="P238" i="4"/>
  <c r="Q238" i="4" s="1"/>
  <c r="P254" i="4"/>
  <c r="Q254" i="4" s="1"/>
  <c r="P270" i="4"/>
  <c r="Q270" i="4" s="1"/>
  <c r="P286" i="4"/>
  <c r="Q286" i="4" s="1"/>
  <c r="P303" i="4"/>
  <c r="Q303" i="4" s="1"/>
  <c r="P316" i="4"/>
  <c r="Q424" i="4"/>
  <c r="P424" i="4"/>
  <c r="L539" i="4"/>
  <c r="D39" i="3" s="1"/>
  <c r="Q593" i="4"/>
  <c r="Q591" i="4" s="1"/>
  <c r="F41" i="3" s="1"/>
  <c r="N617" i="4"/>
  <c r="Q663" i="4"/>
  <c r="J692" i="4"/>
  <c r="C49" i="3" s="1"/>
  <c r="P693" i="4"/>
  <c r="Q693" i="4" s="1"/>
  <c r="P734" i="4"/>
  <c r="Q734" i="4" s="1"/>
  <c r="N738" i="4"/>
  <c r="P804" i="4"/>
  <c r="Q804" i="4" s="1"/>
  <c r="P17" i="4"/>
  <c r="Q17" i="4" s="1"/>
  <c r="P34" i="4"/>
  <c r="Q34" i="4" s="1"/>
  <c r="P50" i="4"/>
  <c r="Q50" i="4" s="1"/>
  <c r="P66" i="4"/>
  <c r="Q66" i="4" s="1"/>
  <c r="P82" i="4"/>
  <c r="Q82" i="4" s="1"/>
  <c r="P99" i="4"/>
  <c r="Q99" i="4" s="1"/>
  <c r="P115" i="4"/>
  <c r="Q115" i="4" s="1"/>
  <c r="P132" i="4"/>
  <c r="Q132" i="4" s="1"/>
  <c r="P150" i="4"/>
  <c r="Q150" i="4" s="1"/>
  <c r="P166" i="4"/>
  <c r="Q166" i="4" s="1"/>
  <c r="P182" i="4"/>
  <c r="Q182" i="4" s="1"/>
  <c r="P200" i="4"/>
  <c r="Q200" i="4" s="1"/>
  <c r="P217" i="4"/>
  <c r="Q217" i="4" s="1"/>
  <c r="P235" i="4"/>
  <c r="Q235" i="4" s="1"/>
  <c r="P251" i="4"/>
  <c r="Q251" i="4" s="1"/>
  <c r="P267" i="4"/>
  <c r="P283" i="4"/>
  <c r="Q283" i="4" s="1"/>
  <c r="P300" i="4"/>
  <c r="Q391" i="4"/>
  <c r="P391" i="4"/>
  <c r="Q466" i="4"/>
  <c r="P648" i="4"/>
  <c r="Q648" i="4" s="1"/>
  <c r="L692" i="4"/>
  <c r="D49" i="3" s="1"/>
  <c r="Q755" i="4"/>
  <c r="L762" i="4"/>
  <c r="D55" i="3" s="1"/>
  <c r="N784" i="4"/>
  <c r="J799" i="4"/>
  <c r="C60" i="3" s="1"/>
  <c r="Q824" i="4"/>
  <c r="J875" i="4"/>
  <c r="C68" i="3" s="1"/>
  <c r="P876" i="4"/>
  <c r="P14" i="4"/>
  <c r="Q14" i="4" s="1"/>
  <c r="P30" i="4"/>
  <c r="Q30" i="4" s="1"/>
  <c r="P47" i="4"/>
  <c r="Q47" i="4" s="1"/>
  <c r="P63" i="4"/>
  <c r="Q63" i="4" s="1"/>
  <c r="P79" i="4"/>
  <c r="Q79" i="4" s="1"/>
  <c r="P96" i="4"/>
  <c r="Q96" i="4" s="1"/>
  <c r="P112" i="4"/>
  <c r="Q112" i="4" s="1"/>
  <c r="P128" i="4"/>
  <c r="Q128" i="4" s="1"/>
  <c r="P163" i="4"/>
  <c r="Q163" i="4" s="1"/>
  <c r="P179" i="4"/>
  <c r="Q179" i="4" s="1"/>
  <c r="P214" i="4"/>
  <c r="Q214" i="4" s="1"/>
  <c r="P232" i="4"/>
  <c r="Q232" i="4" s="1"/>
  <c r="P248" i="4"/>
  <c r="Q248" i="4" s="1"/>
  <c r="P264" i="4"/>
  <c r="Q264" i="4" s="1"/>
  <c r="P280" i="4"/>
  <c r="Q280" i="4" s="1"/>
  <c r="P296" i="4"/>
  <c r="Q296" i="4" s="1"/>
  <c r="P313" i="4"/>
  <c r="Q313" i="4" s="1"/>
  <c r="P529" i="4"/>
  <c r="Q529" i="4" s="1"/>
  <c r="Q633" i="4"/>
  <c r="N762" i="4"/>
  <c r="L799" i="4"/>
  <c r="D60" i="3" s="1"/>
  <c r="P815" i="4"/>
  <c r="Q815" i="4" s="1"/>
  <c r="J835" i="4"/>
  <c r="C63" i="3" s="1"/>
  <c r="P920" i="4"/>
  <c r="Q920" i="4" s="1"/>
  <c r="J930" i="4"/>
  <c r="C75" i="3" s="1"/>
  <c r="P11" i="4"/>
  <c r="P27" i="4"/>
  <c r="Q27" i="4" s="1"/>
  <c r="P44" i="4"/>
  <c r="Q44" i="4" s="1"/>
  <c r="P60" i="4"/>
  <c r="Q60" i="4" s="1"/>
  <c r="P76" i="4"/>
  <c r="Q76" i="4" s="1"/>
  <c r="P93" i="4"/>
  <c r="Q93" i="4" s="1"/>
  <c r="P109" i="4"/>
  <c r="Q109" i="4" s="1"/>
  <c r="P125" i="4"/>
  <c r="Q125" i="4" s="1"/>
  <c r="P143" i="4"/>
  <c r="Q143" i="4" s="1"/>
  <c r="P160" i="4"/>
  <c r="Q160" i="4" s="1"/>
  <c r="P176" i="4"/>
  <c r="Q176" i="4" s="1"/>
  <c r="P193" i="4"/>
  <c r="Q193" i="4" s="1"/>
  <c r="P211" i="4"/>
  <c r="Q211" i="4" s="1"/>
  <c r="P228" i="4"/>
  <c r="Q228" i="4" s="1"/>
  <c r="P245" i="4"/>
  <c r="Q245" i="4" s="1"/>
  <c r="P261" i="4"/>
  <c r="Q261" i="4" s="1"/>
  <c r="P277" i="4"/>
  <c r="Q277" i="4" s="1"/>
  <c r="P293" i="4"/>
  <c r="Q293" i="4" s="1"/>
  <c r="P310" i="4"/>
  <c r="Q310" i="4" s="1"/>
  <c r="P324" i="4"/>
  <c r="Q324" i="4" s="1"/>
  <c r="P355" i="4"/>
  <c r="Q355" i="4" s="1"/>
  <c r="P434" i="4"/>
  <c r="Q434" i="4" s="1"/>
  <c r="Q462" i="4"/>
  <c r="L515" i="4"/>
  <c r="Q588" i="4"/>
  <c r="J596" i="4"/>
  <c r="P597" i="4"/>
  <c r="J603" i="4"/>
  <c r="C44" i="3" s="1"/>
  <c r="Q608" i="4"/>
  <c r="P608" i="4"/>
  <c r="N642" i="4"/>
  <c r="Q669" i="4"/>
  <c r="Q856" i="4"/>
  <c r="P856" i="4"/>
  <c r="L930" i="4"/>
  <c r="D75" i="3" s="1"/>
  <c r="P24" i="4"/>
  <c r="Q24" i="4" s="1"/>
  <c r="P41" i="4"/>
  <c r="Q41" i="4" s="1"/>
  <c r="P57" i="4"/>
  <c r="Q57" i="4" s="1"/>
  <c r="P73" i="4"/>
  <c r="Q73" i="4" s="1"/>
  <c r="P90" i="4"/>
  <c r="Q90" i="4" s="1"/>
  <c r="P106" i="4"/>
  <c r="Q106" i="4" s="1"/>
  <c r="P122" i="4"/>
  <c r="Q122" i="4" s="1"/>
  <c r="P139" i="4"/>
  <c r="Q139" i="4" s="1"/>
  <c r="P157" i="4"/>
  <c r="Q157" i="4" s="1"/>
  <c r="P173" i="4"/>
  <c r="Q173" i="4" s="1"/>
  <c r="P190" i="4"/>
  <c r="Q190" i="4" s="1"/>
  <c r="P208" i="4"/>
  <c r="Q208" i="4" s="1"/>
  <c r="P225" i="4"/>
  <c r="P242" i="4"/>
  <c r="Q242" i="4" s="1"/>
  <c r="P258" i="4"/>
  <c r="P274" i="4"/>
  <c r="Q274" i="4" s="1"/>
  <c r="P290" i="4"/>
  <c r="Q290" i="4" s="1"/>
  <c r="P307" i="4"/>
  <c r="Q307" i="4" s="1"/>
  <c r="Q328" i="4"/>
  <c r="P339" i="4"/>
  <c r="Q339" i="4" s="1"/>
  <c r="N359" i="4"/>
  <c r="N8" i="4" s="1"/>
  <c r="Q392" i="4"/>
  <c r="Q399" i="4"/>
  <c r="L461" i="4"/>
  <c r="D30" i="3" s="1"/>
  <c r="J539" i="4"/>
  <c r="C39" i="3" s="1"/>
  <c r="P540" i="4"/>
  <c r="Q540" i="4" s="1"/>
  <c r="L603" i="4"/>
  <c r="D44" i="3" s="1"/>
  <c r="P658" i="4"/>
  <c r="Q658" i="4" s="1"/>
  <c r="Q751" i="4"/>
  <c r="P751" i="4"/>
  <c r="L810" i="4"/>
  <c r="D61" i="3" s="1"/>
  <c r="N835" i="4"/>
  <c r="Q869" i="4"/>
  <c r="F67" i="3" s="1"/>
  <c r="J884" i="4"/>
  <c r="Q894" i="4"/>
  <c r="P894" i="4"/>
  <c r="N930" i="4"/>
  <c r="N922" i="4" s="1"/>
  <c r="Q325" i="4"/>
  <c r="Q348" i="4"/>
  <c r="Q479" i="4"/>
  <c r="P579" i="4"/>
  <c r="Q579" i="4" s="1"/>
  <c r="N603" i="4"/>
  <c r="N595" i="4" s="1"/>
  <c r="Q634" i="4"/>
  <c r="Q771" i="4"/>
  <c r="N810" i="4"/>
  <c r="N795" i="4" s="1"/>
  <c r="Q899" i="4"/>
  <c r="Q390" i="4"/>
  <c r="Q407" i="4"/>
  <c r="Q423" i="4"/>
  <c r="Q457" i="4"/>
  <c r="Q475" i="4"/>
  <c r="Q493" i="4"/>
  <c r="Q511" i="4"/>
  <c r="Q545" i="4"/>
  <c r="Q486" i="4"/>
  <c r="P501" i="4"/>
  <c r="Q501" i="4" s="1"/>
  <c r="Q499" i="4" s="1"/>
  <c r="F35" i="3" s="1"/>
  <c r="Q618" i="4"/>
  <c r="Q860" i="4"/>
  <c r="Q859" i="4" s="1"/>
  <c r="F65" i="3" s="1"/>
  <c r="Q932" i="4"/>
  <c r="P352" i="4"/>
  <c r="Q352" i="4" s="1"/>
  <c r="P370" i="4"/>
  <c r="P369" i="4" s="1"/>
  <c r="E23" i="3" s="1"/>
  <c r="P388" i="4"/>
  <c r="Q388" i="4" s="1"/>
  <c r="P405" i="4"/>
  <c r="Q405" i="4" s="1"/>
  <c r="P421" i="4"/>
  <c r="Q421" i="4" s="1"/>
  <c r="P437" i="4"/>
  <c r="Q437" i="4" s="1"/>
  <c r="P455" i="4"/>
  <c r="Q455" i="4" s="1"/>
  <c r="P472" i="4"/>
  <c r="Q472" i="4" s="1"/>
  <c r="P509" i="4"/>
  <c r="Q509" i="4" s="1"/>
  <c r="P526" i="4"/>
  <c r="Q526" i="4" s="1"/>
  <c r="P543" i="4"/>
  <c r="Q543" i="4" s="1"/>
  <c r="P559" i="4"/>
  <c r="Q559" i="4" s="1"/>
  <c r="P576" i="4"/>
  <c r="P593" i="4"/>
  <c r="P611" i="4"/>
  <c r="Q611" i="4" s="1"/>
  <c r="P628" i="4"/>
  <c r="Q628" i="4" s="1"/>
  <c r="P645" i="4"/>
  <c r="P642" i="4" s="1"/>
  <c r="E46" i="3" s="1"/>
  <c r="P678" i="4"/>
  <c r="Q678" i="4" s="1"/>
  <c r="P696" i="4"/>
  <c r="Q696" i="4" s="1"/>
  <c r="P714" i="4"/>
  <c r="J722" i="4"/>
  <c r="C52" i="3" s="1"/>
  <c r="P731" i="4"/>
  <c r="Q731" i="4" s="1"/>
  <c r="P748" i="4"/>
  <c r="P765" i="4"/>
  <c r="Q765" i="4" s="1"/>
  <c r="P782" i="4"/>
  <c r="Q782" i="4" s="1"/>
  <c r="P801" i="4"/>
  <c r="Q801" i="4" s="1"/>
  <c r="P818" i="4"/>
  <c r="Q818" i="4" s="1"/>
  <c r="P836" i="4"/>
  <c r="P853" i="4"/>
  <c r="Q853" i="4" s="1"/>
  <c r="P872" i="4"/>
  <c r="P869" i="4" s="1"/>
  <c r="E67" i="3" s="1"/>
  <c r="P891" i="4"/>
  <c r="Q891" i="4" s="1"/>
  <c r="P907" i="4"/>
  <c r="Q907" i="4" s="1"/>
  <c r="P924" i="4"/>
  <c r="P923" i="4" s="1"/>
  <c r="P942" i="4"/>
  <c r="Q942" i="4" s="1"/>
  <c r="J442" i="4"/>
  <c r="C28" i="3" s="1"/>
  <c r="Q836" i="4"/>
  <c r="P329" i="4"/>
  <c r="Q329" i="4" s="1"/>
  <c r="P346" i="4"/>
  <c r="P363" i="4"/>
  <c r="Q363" i="4" s="1"/>
  <c r="P381" i="4"/>
  <c r="Q381" i="4" s="1"/>
  <c r="P399" i="4"/>
  <c r="P415" i="4"/>
  <c r="Q415" i="4" s="1"/>
  <c r="P431" i="4"/>
  <c r="Q431" i="4" s="1"/>
  <c r="P448" i="4"/>
  <c r="P466" i="4"/>
  <c r="J474" i="4"/>
  <c r="C31" i="3" s="1"/>
  <c r="P520" i="4"/>
  <c r="Q520" i="4" s="1"/>
  <c r="P536" i="4"/>
  <c r="Q536" i="4" s="1"/>
  <c r="P553" i="4"/>
  <c r="Q553" i="4" s="1"/>
  <c r="J561" i="4"/>
  <c r="C40" i="3" s="1"/>
  <c r="P570" i="4"/>
  <c r="Q570" i="4" s="1"/>
  <c r="P586" i="4"/>
  <c r="Q586" i="4" s="1"/>
  <c r="P605" i="4"/>
  <c r="P622" i="4"/>
  <c r="Q622" i="4" s="1"/>
  <c r="P638" i="4"/>
  <c r="Q638" i="4" s="1"/>
  <c r="P655" i="4"/>
  <c r="Q655" i="4" s="1"/>
  <c r="P672" i="4"/>
  <c r="Q672" i="4" s="1"/>
  <c r="P689" i="4"/>
  <c r="Q689" i="4" s="1"/>
  <c r="P707" i="4"/>
  <c r="Q707" i="4" s="1"/>
  <c r="P725" i="4"/>
  <c r="Q725" i="4" s="1"/>
  <c r="P742" i="4"/>
  <c r="Q742" i="4" s="1"/>
  <c r="P758" i="4"/>
  <c r="Q758" i="4" s="1"/>
  <c r="J784" i="4"/>
  <c r="C57" i="3" s="1"/>
  <c r="P793" i="4"/>
  <c r="Q793" i="4" s="1"/>
  <c r="P812" i="4"/>
  <c r="Q812" i="4" s="1"/>
  <c r="P828" i="4"/>
  <c r="Q828" i="4" s="1"/>
  <c r="P847" i="4"/>
  <c r="Q847" i="4" s="1"/>
  <c r="P865" i="4"/>
  <c r="P863" i="4" s="1"/>
  <c r="E66" i="3" s="1"/>
  <c r="P885" i="4"/>
  <c r="P901" i="4"/>
  <c r="Q901" i="4" s="1"/>
  <c r="P917" i="4"/>
  <c r="Q917" i="4" s="1"/>
  <c r="P936" i="4"/>
  <c r="Q936" i="4" s="1"/>
  <c r="P326" i="4"/>
  <c r="Q326" i="4" s="1"/>
  <c r="P343" i="4"/>
  <c r="Q343" i="4" s="1"/>
  <c r="P360" i="4"/>
  <c r="P378" i="4"/>
  <c r="P396" i="4"/>
  <c r="Q396" i="4" s="1"/>
  <c r="P412" i="4"/>
  <c r="Q412" i="4" s="1"/>
  <c r="P428" i="4"/>
  <c r="Q428" i="4" s="1"/>
  <c r="P445" i="4"/>
  <c r="Q445" i="4" s="1"/>
  <c r="P463" i="4"/>
  <c r="P461" i="4" s="1"/>
  <c r="E30" i="3" s="1"/>
  <c r="P480" i="4"/>
  <c r="Q480" i="4" s="1"/>
  <c r="P499" i="4"/>
  <c r="E35" i="3" s="1"/>
  <c r="P517" i="4"/>
  <c r="Q517" i="4" s="1"/>
  <c r="P550" i="4"/>
  <c r="Q550" i="4" s="1"/>
  <c r="P567" i="4"/>
  <c r="P583" i="4"/>
  <c r="Q583" i="4" s="1"/>
  <c r="P601" i="4"/>
  <c r="Q601" i="4" s="1"/>
  <c r="P619" i="4"/>
  <c r="P635" i="4"/>
  <c r="Q635" i="4" s="1"/>
  <c r="P652" i="4"/>
  <c r="Q652" i="4" s="1"/>
  <c r="P669" i="4"/>
  <c r="P686" i="4"/>
  <c r="Q686" i="4" s="1"/>
  <c r="P704" i="4"/>
  <c r="Q704" i="4" s="1"/>
  <c r="P739" i="4"/>
  <c r="P755" i="4"/>
  <c r="P933" i="4"/>
  <c r="Q933" i="4" s="1"/>
  <c r="P340" i="4"/>
  <c r="Q340" i="4" s="1"/>
  <c r="P356" i="4"/>
  <c r="Q356" i="4" s="1"/>
  <c r="P392" i="4"/>
  <c r="P409" i="4"/>
  <c r="Q409" i="4" s="1"/>
  <c r="P459" i="4"/>
  <c r="Q459" i="4" s="1"/>
  <c r="P477" i="4"/>
  <c r="Q477" i="4" s="1"/>
  <c r="P495" i="4"/>
  <c r="Q495" i="4" s="1"/>
  <c r="P530" i="4"/>
  <c r="Q530" i="4" s="1"/>
  <c r="P615" i="4"/>
  <c r="Q615" i="4" s="1"/>
  <c r="P632" i="4"/>
  <c r="Q632" i="4" s="1"/>
  <c r="P649" i="4"/>
  <c r="Q649" i="4" s="1"/>
  <c r="P666" i="4"/>
  <c r="Q666" i="4" s="1"/>
  <c r="P683" i="4"/>
  <c r="P682" i="4" s="1"/>
  <c r="E48" i="3" s="1"/>
  <c r="P701" i="4"/>
  <c r="P718" i="4"/>
  <c r="Q718" i="4" s="1"/>
  <c r="P735" i="4"/>
  <c r="Q735" i="4" s="1"/>
  <c r="P752" i="4"/>
  <c r="Q752" i="4" s="1"/>
  <c r="P492" i="4"/>
  <c r="P679" i="4"/>
  <c r="Q679" i="4" s="1"/>
  <c r="P697" i="4"/>
  <c r="Q697" i="4" s="1"/>
  <c r="P715" i="4"/>
  <c r="Q715" i="4" s="1"/>
  <c r="P470" i="4"/>
  <c r="Q470" i="4" s="1"/>
  <c r="P659" i="4"/>
  <c r="Q659" i="4" s="1"/>
  <c r="P623" i="4"/>
  <c r="Q623" i="4" s="1"/>
  <c r="P639" i="4"/>
  <c r="Q639" i="4" s="1"/>
  <c r="P759" i="4"/>
  <c r="Q759" i="4" s="1"/>
  <c r="P777" i="4"/>
  <c r="Q777" i="4" s="1"/>
  <c r="P813" i="4"/>
  <c r="Q813" i="4" s="1"/>
  <c r="P829" i="4"/>
  <c r="Q829" i="4" s="1"/>
  <c r="P848" i="4"/>
  <c r="Q848" i="4" s="1"/>
  <c r="P866" i="4"/>
  <c r="Q866" i="4" s="1"/>
  <c r="P886" i="4"/>
  <c r="Q886" i="4" s="1"/>
  <c r="P902" i="4"/>
  <c r="Q902" i="4" s="1"/>
  <c r="P918" i="4"/>
  <c r="Q918" i="4" s="1"/>
  <c r="P937" i="4"/>
  <c r="Q937" i="4" s="1"/>
  <c r="P464" i="4"/>
  <c r="Q464" i="4" s="1"/>
  <c r="P551" i="4"/>
  <c r="Q551" i="4" s="1"/>
  <c r="P568" i="4"/>
  <c r="Q568" i="4" s="1"/>
  <c r="P584" i="4"/>
  <c r="Q584" i="4" s="1"/>
  <c r="P620" i="4"/>
  <c r="Q620" i="4" s="1"/>
  <c r="P705" i="4"/>
  <c r="Q705" i="4" s="1"/>
  <c r="P773" i="4"/>
  <c r="Q773" i="4" s="1"/>
  <c r="P791" i="4"/>
  <c r="Q791" i="4" s="1"/>
  <c r="P826" i="4"/>
  <c r="Q826" i="4" s="1"/>
  <c r="P845" i="4"/>
  <c r="Q845" i="4" s="1"/>
  <c r="P899" i="4"/>
  <c r="P915" i="4"/>
  <c r="Q915" i="4" s="1"/>
  <c r="P934" i="4"/>
  <c r="Q934" i="4" s="1"/>
  <c r="P426" i="4"/>
  <c r="Q426" i="4" s="1"/>
  <c r="P443" i="4"/>
  <c r="P478" i="4"/>
  <c r="Q478" i="4" s="1"/>
  <c r="P548" i="4"/>
  <c r="P565" i="4"/>
  <c r="Q565" i="4" s="1"/>
  <c r="P581" i="4"/>
  <c r="P599" i="4"/>
  <c r="Q599" i="4" s="1"/>
  <c r="P633" i="4"/>
  <c r="P650" i="4"/>
  <c r="Q650" i="4" s="1"/>
  <c r="P667" i="4"/>
  <c r="Q667" i="4" s="1"/>
  <c r="P702" i="4"/>
  <c r="Q702" i="4" s="1"/>
  <c r="P753" i="4"/>
  <c r="Q753" i="4" s="1"/>
  <c r="P770" i="4"/>
  <c r="Q770" i="4" s="1"/>
  <c r="P823" i="4"/>
  <c r="Q823" i="4" s="1"/>
  <c r="P841" i="4"/>
  <c r="Q841" i="4" s="1"/>
  <c r="P878" i="4"/>
  <c r="Q878" i="4" s="1"/>
  <c r="P896" i="4"/>
  <c r="Q896" i="4" s="1"/>
  <c r="P912" i="4"/>
  <c r="Q912" i="4" s="1"/>
  <c r="P931" i="4"/>
  <c r="Q931" i="4" s="1"/>
  <c r="P949" i="4"/>
  <c r="P948" i="4" s="1"/>
  <c r="E77" i="3" s="1"/>
  <c r="E26" i="1"/>
  <c r="P561" i="4" l="1"/>
  <c r="E40" i="3" s="1"/>
  <c r="P442" i="4"/>
  <c r="E28" i="3" s="1"/>
  <c r="P491" i="4"/>
  <c r="P9" i="4"/>
  <c r="Q692" i="4"/>
  <c r="F49" i="3" s="1"/>
  <c r="Q487" i="4"/>
  <c r="Q484" i="4" s="1"/>
  <c r="F32" i="3" s="1"/>
  <c r="P711" i="4"/>
  <c r="E51" i="3" s="1"/>
  <c r="Q865" i="4"/>
  <c r="Q863" i="4" s="1"/>
  <c r="F66" i="3" s="1"/>
  <c r="J922" i="4"/>
  <c r="C72" i="3" s="1"/>
  <c r="Q645" i="4"/>
  <c r="P147" i="4"/>
  <c r="E14" i="3" s="1"/>
  <c r="Q776" i="4"/>
  <c r="F56" i="3" s="1"/>
  <c r="P474" i="4"/>
  <c r="E31" i="3" s="1"/>
  <c r="Q141" i="4"/>
  <c r="F13" i="3" s="1"/>
  <c r="P375" i="4"/>
  <c r="E24" i="3" s="1"/>
  <c r="P738" i="4"/>
  <c r="P722" i="4"/>
  <c r="E52" i="3" s="1"/>
  <c r="P617" i="4"/>
  <c r="E45" i="3" s="1"/>
  <c r="P223" i="4"/>
  <c r="E18" i="3" s="1"/>
  <c r="P875" i="4"/>
  <c r="E68" i="3" s="1"/>
  <c r="L595" i="4"/>
  <c r="D42" i="3" s="1"/>
  <c r="Q463" i="4"/>
  <c r="P451" i="4"/>
  <c r="E29" i="3" s="1"/>
  <c r="E27" i="1"/>
  <c r="E28" i="1" s="1"/>
  <c r="Q843" i="4"/>
  <c r="F64" i="3" s="1"/>
  <c r="Q722" i="4"/>
  <c r="F52" i="3" s="1"/>
  <c r="Q799" i="4"/>
  <c r="F60" i="3" s="1"/>
  <c r="Q762" i="4"/>
  <c r="F55" i="3" s="1"/>
  <c r="Q206" i="4"/>
  <c r="F17" i="3" s="1"/>
  <c r="Q505" i="4"/>
  <c r="F36" i="3" s="1"/>
  <c r="E9" i="3"/>
  <c r="Q515" i="4"/>
  <c r="Q810" i="4"/>
  <c r="F61" i="3" s="1"/>
  <c r="Q197" i="4"/>
  <c r="F16" i="3" s="1"/>
  <c r="Q642" i="4"/>
  <c r="F46" i="3" s="1"/>
  <c r="P930" i="4"/>
  <c r="E75" i="3" s="1"/>
  <c r="Q461" i="4"/>
  <c r="F30" i="3" s="1"/>
  <c r="P784" i="4"/>
  <c r="E57" i="3" s="1"/>
  <c r="P130" i="4"/>
  <c r="E12" i="3" s="1"/>
  <c r="J514" i="4"/>
  <c r="C37" i="3" s="1"/>
  <c r="C38" i="3"/>
  <c r="P184" i="4"/>
  <c r="E15" i="3" s="1"/>
  <c r="P762" i="4"/>
  <c r="E55" i="3" s="1"/>
  <c r="L922" i="4"/>
  <c r="D72" i="3" s="1"/>
  <c r="J8" i="4"/>
  <c r="C9" i="3"/>
  <c r="E34" i="3"/>
  <c r="Q231" i="4"/>
  <c r="F19" i="3" s="1"/>
  <c r="Q876" i="4"/>
  <c r="Q875" i="4" s="1"/>
  <c r="F68" i="3" s="1"/>
  <c r="P662" i="4"/>
  <c r="E47" i="3" s="1"/>
  <c r="Q930" i="4"/>
  <c r="F75" i="3" s="1"/>
  <c r="Q926" i="4"/>
  <c r="F74" i="3" s="1"/>
  <c r="Q299" i="4"/>
  <c r="F20" i="3" s="1"/>
  <c r="P884" i="4"/>
  <c r="P603" i="4"/>
  <c r="E44" i="3" s="1"/>
  <c r="P799" i="4"/>
  <c r="E60" i="3" s="1"/>
  <c r="P299" i="4"/>
  <c r="E20" i="3" s="1"/>
  <c r="Q662" i="4"/>
  <c r="F47" i="3" s="1"/>
  <c r="Q443" i="4"/>
  <c r="Q442" i="4" s="1"/>
  <c r="F28" i="3" s="1"/>
  <c r="P926" i="4"/>
  <c r="E74" i="3" s="1"/>
  <c r="P505" i="4"/>
  <c r="E36" i="3" s="1"/>
  <c r="Q474" i="4"/>
  <c r="F31" i="3" s="1"/>
  <c r="Q492" i="4"/>
  <c r="Q491" i="4" s="1"/>
  <c r="Q885" i="4"/>
  <c r="Q884" i="4" s="1"/>
  <c r="P515" i="4"/>
  <c r="P231" i="4"/>
  <c r="E19" i="3" s="1"/>
  <c r="Q149" i="4"/>
  <c r="Q147" i="4" s="1"/>
  <c r="F14" i="3" s="1"/>
  <c r="P843" i="4"/>
  <c r="E64" i="3" s="1"/>
  <c r="P810" i="4"/>
  <c r="E61" i="3" s="1"/>
  <c r="P700" i="4"/>
  <c r="E50" i="3" s="1"/>
  <c r="Q924" i="4"/>
  <c r="Q923" i="4" s="1"/>
  <c r="L795" i="4"/>
  <c r="D58" i="3" s="1"/>
  <c r="Q131" i="4"/>
  <c r="Q130" i="4" s="1"/>
  <c r="F12" i="3" s="1"/>
  <c r="Q739" i="4"/>
  <c r="Q738" i="4" s="1"/>
  <c r="Q11" i="4"/>
  <c r="Q9" i="4" s="1"/>
  <c r="Q835" i="4"/>
  <c r="F63" i="3" s="1"/>
  <c r="Q619" i="4"/>
  <c r="Q617" i="4" s="1"/>
  <c r="F45" i="3" s="1"/>
  <c r="Q32" i="4"/>
  <c r="F10" i="3" s="1"/>
  <c r="P32" i="4"/>
  <c r="E10" i="3" s="1"/>
  <c r="Q87" i="4"/>
  <c r="F11" i="3" s="1"/>
  <c r="P331" i="4"/>
  <c r="E21" i="3" s="1"/>
  <c r="Q567" i="4"/>
  <c r="Q561" i="4" s="1"/>
  <c r="F40" i="3" s="1"/>
  <c r="Q395" i="4"/>
  <c r="Q701" i="4"/>
  <c r="Q700" i="4" s="1"/>
  <c r="F50" i="3" s="1"/>
  <c r="A13" i="1"/>
  <c r="A10" i="1"/>
  <c r="A5" i="1" a="1"/>
  <c r="A5" i="1" s="1"/>
  <c r="A9" i="1" s="1"/>
  <c r="D8" i="3"/>
  <c r="A14" i="1"/>
  <c r="A11" i="1"/>
  <c r="P141" i="4"/>
  <c r="E13" i="3" s="1"/>
  <c r="Q949" i="4"/>
  <c r="Q948" i="4" s="1"/>
  <c r="F77" i="3" s="1"/>
  <c r="P596" i="4"/>
  <c r="Q714" i="4"/>
  <c r="Q711" i="4" s="1"/>
  <c r="F51" i="3" s="1"/>
  <c r="Q452" i="4"/>
  <c r="Q451" i="4" s="1"/>
  <c r="F29" i="3" s="1"/>
  <c r="Q378" i="4"/>
  <c r="Q375" i="4" s="1"/>
  <c r="F24" i="3" s="1"/>
  <c r="L737" i="4"/>
  <c r="D53" i="3" s="1"/>
  <c r="E73" i="3"/>
  <c r="P395" i="4"/>
  <c r="Q597" i="4"/>
  <c r="Q596" i="4" s="1"/>
  <c r="Q683" i="4"/>
  <c r="Q682" i="4" s="1"/>
  <c r="F48" i="3" s="1"/>
  <c r="N737" i="4"/>
  <c r="N6" i="4" s="1"/>
  <c r="J394" i="4"/>
  <c r="C26" i="3" s="1"/>
  <c r="C27" i="3"/>
  <c r="E59" i="3"/>
  <c r="J490" i="4"/>
  <c r="C33" i="3" s="1"/>
  <c r="C34" i="3"/>
  <c r="Q605" i="4"/>
  <c r="Q603" i="4" s="1"/>
  <c r="F44" i="3" s="1"/>
  <c r="P776" i="4"/>
  <c r="E56" i="3" s="1"/>
  <c r="P539" i="4"/>
  <c r="E39" i="3" s="1"/>
  <c r="J595" i="4"/>
  <c r="C42" i="3" s="1"/>
  <c r="C43" i="3"/>
  <c r="Q797" i="4"/>
  <c r="Q796" i="4" s="1"/>
  <c r="Q946" i="4"/>
  <c r="Q185" i="4"/>
  <c r="Q184" i="4" s="1"/>
  <c r="F15" i="3" s="1"/>
  <c r="L883" i="4"/>
  <c r="D70" i="3" s="1"/>
  <c r="D71" i="3"/>
  <c r="Q944" i="4"/>
  <c r="F76" i="3" s="1"/>
  <c r="P87" i="4"/>
  <c r="E11" i="3" s="1"/>
  <c r="Q225" i="4"/>
  <c r="Q223" i="4" s="1"/>
  <c r="F18" i="3" s="1"/>
  <c r="P359" i="4"/>
  <c r="E22" i="3" s="1"/>
  <c r="Q539" i="4"/>
  <c r="F39" i="3" s="1"/>
  <c r="P206" i="4"/>
  <c r="E17" i="3" s="1"/>
  <c r="J795" i="4"/>
  <c r="C58" i="3" s="1"/>
  <c r="C59" i="3"/>
  <c r="Q332" i="4"/>
  <c r="Q331" i="4" s="1"/>
  <c r="F21" i="3" s="1"/>
  <c r="P835" i="4"/>
  <c r="E63" i="3" s="1"/>
  <c r="J883" i="4"/>
  <c r="C70" i="3" s="1"/>
  <c r="C71" i="3"/>
  <c r="Q370" i="4"/>
  <c r="Q369" i="4" s="1"/>
  <c r="F23" i="3" s="1"/>
  <c r="P384" i="4"/>
  <c r="E25" i="3" s="1"/>
  <c r="E54" i="3"/>
  <c r="L514" i="4"/>
  <c r="D37" i="3" s="1"/>
  <c r="D38" i="3"/>
  <c r="P692" i="4"/>
  <c r="E49" i="3" s="1"/>
  <c r="Q359" i="4"/>
  <c r="F22" i="3" s="1"/>
  <c r="J737" i="4"/>
  <c r="C53" i="3" s="1"/>
  <c r="C54" i="3"/>
  <c r="Q784" i="4"/>
  <c r="F57" i="3" s="1"/>
  <c r="Q384" i="4"/>
  <c r="F25" i="3" s="1"/>
  <c r="L394" i="4"/>
  <c r="D26" i="3" s="1"/>
  <c r="P922" i="4" l="1"/>
  <c r="E72" i="3" s="1"/>
  <c r="P514" i="4"/>
  <c r="E37" i="3" s="1"/>
  <c r="E38" i="3"/>
  <c r="Q883" i="4"/>
  <c r="F70" i="3" s="1"/>
  <c r="F71" i="3"/>
  <c r="P595" i="4"/>
  <c r="E42" i="3" s="1"/>
  <c r="E43" i="3"/>
  <c r="P490" i="4"/>
  <c r="E33" i="3" s="1"/>
  <c r="Q514" i="4"/>
  <c r="F37" i="3" s="1"/>
  <c r="F38" i="3"/>
  <c r="C8" i="3"/>
  <c r="J6" i="4"/>
  <c r="C6" i="3" s="1"/>
  <c r="P8" i="4"/>
  <c r="Q394" i="4"/>
  <c r="F26" i="3" s="1"/>
  <c r="F27" i="3"/>
  <c r="Q8" i="4"/>
  <c r="F9" i="3"/>
  <c r="P795" i="4"/>
  <c r="E58" i="3" s="1"/>
  <c r="P737" i="4"/>
  <c r="E53" i="3" s="1"/>
  <c r="Q737" i="4"/>
  <c r="F53" i="3" s="1"/>
  <c r="F54" i="3"/>
  <c r="Q490" i="4"/>
  <c r="F33" i="3" s="1"/>
  <c r="F34" i="3"/>
  <c r="L6" i="4"/>
  <c r="D6" i="3" s="1"/>
  <c r="A15" i="1"/>
  <c r="A16" i="1" s="1"/>
  <c r="A12" i="1"/>
  <c r="Q922" i="4"/>
  <c r="F72" i="3" s="1"/>
  <c r="F73" i="3"/>
  <c r="Q595" i="4"/>
  <c r="F42" i="3" s="1"/>
  <c r="F43" i="3"/>
  <c r="P883" i="4"/>
  <c r="E70" i="3" s="1"/>
  <c r="E71" i="3"/>
  <c r="Q795" i="4"/>
  <c r="F58" i="3" s="1"/>
  <c r="F59" i="3"/>
  <c r="P394" i="4"/>
  <c r="E26" i="3" s="1"/>
  <c r="E27" i="3"/>
  <c r="P6" i="4" l="1"/>
  <c r="E6" i="3" s="1"/>
  <c r="E8" i="3"/>
  <c r="Q6" i="4"/>
  <c r="F6" i="3" s="1"/>
  <c r="F8" i="3"/>
</calcChain>
</file>

<file path=xl/sharedStrings.xml><?xml version="1.0" encoding="utf-8"?>
<sst xmlns="http://schemas.openxmlformats.org/spreadsheetml/2006/main" count="3402" uniqueCount="1497">
  <si>
    <t>Celkem (bez DPH)</t>
  </si>
  <si>
    <t>DPH</t>
  </si>
  <si>
    <t>Popis</t>
  </si>
  <si>
    <t>Poř.</t>
  </si>
  <si>
    <t>Typ</t>
  </si>
  <si>
    <t>Kód</t>
  </si>
  <si>
    <t>MJ</t>
  </si>
  <si>
    <t>Výměra</t>
  </si>
  <si>
    <t>Cena</t>
  </si>
  <si>
    <t>Jedn. hmotn.</t>
  </si>
  <si>
    <t>Hmotnost</t>
  </si>
  <si>
    <t>Jedn. suť</t>
  </si>
  <si>
    <t>Suť</t>
  </si>
  <si>
    <t>Sazba DPH</t>
  </si>
  <si>
    <t>Cena s DPH</t>
  </si>
  <si>
    <t>Jedn. Cena</t>
  </si>
  <si>
    <t>ZAKÁZKA</t>
  </si>
  <si>
    <t>Set Column width to</t>
  </si>
  <si>
    <t>Zakázka:</t>
  </si>
  <si>
    <t>---</t>
  </si>
  <si>
    <t>ROZPOČET</t>
  </si>
  <si>
    <t>Celkem (bez DPH):</t>
  </si>
  <si>
    <t>Kč</t>
  </si>
  <si>
    <t>Celkem včetně DPH:</t>
  </si>
  <si>
    <t>S</t>
  </si>
  <si>
    <t>S: Stavba</t>
  </si>
  <si>
    <t>S/D.1.1.</t>
  </si>
  <si>
    <t>D.1.1.: Architektonicko stavební řešení</t>
  </si>
  <si>
    <t>S/D.1.1./003</t>
  </si>
  <si>
    <t>003: Svislé konstrukce</t>
  </si>
  <si>
    <t>S/D.1.1./006</t>
  </si>
  <si>
    <t>006: Úpravy povrchu</t>
  </si>
  <si>
    <t>S/D.1.1./009</t>
  </si>
  <si>
    <t>009: Ostatní konstrukce a práce</t>
  </si>
  <si>
    <t>S/D.1.1./099</t>
  </si>
  <si>
    <t>099: Přesun hmot HSV</t>
  </si>
  <si>
    <t>S/D.1.1./711</t>
  </si>
  <si>
    <t>711: Izolace proti vodě a vlhkosti</t>
  </si>
  <si>
    <t>S/D.1.1./712</t>
  </si>
  <si>
    <t>712: Povlakové krytiny</t>
  </si>
  <si>
    <t>S/D.1.1./713</t>
  </si>
  <si>
    <t>713: Izolace tepelné</t>
  </si>
  <si>
    <t>S/D.1.1./762</t>
  </si>
  <si>
    <t>762: Konstrukce tesařské</t>
  </si>
  <si>
    <t>S/D.1.1./763</t>
  </si>
  <si>
    <t>763: Konstrukce montované</t>
  </si>
  <si>
    <t>S/D.1.1./764</t>
  </si>
  <si>
    <t>764: Konstrukce klempířské</t>
  </si>
  <si>
    <t>S/D.1.1./766</t>
  </si>
  <si>
    <t>766: Konstrukce truhlářské a výplně otvorů</t>
  </si>
  <si>
    <t>S/D.1.1./767</t>
  </si>
  <si>
    <t>767: Konstrukce zámečnické</t>
  </si>
  <si>
    <t>S/D.1.1./776</t>
  </si>
  <si>
    <t>776: Podlahy povlakové</t>
  </si>
  <si>
    <t>S/D.1.1./777</t>
  </si>
  <si>
    <t>777: Podlahy lité</t>
  </si>
  <si>
    <t>S/D.1.1./781</t>
  </si>
  <si>
    <t>781: Obklady</t>
  </si>
  <si>
    <t>S/D.1.1./783</t>
  </si>
  <si>
    <t>783: Nátěry</t>
  </si>
  <si>
    <t>S/D.1.1./784</t>
  </si>
  <si>
    <t>784: Malby</t>
  </si>
  <si>
    <t>S/D.1.4.1</t>
  </si>
  <si>
    <t>D.1.4.1: Vzduchotechnika a klimatizace</t>
  </si>
  <si>
    <t>S/D.1.4.1/001</t>
  </si>
  <si>
    <t>001: Zařízení č.1 - větrání gynekologie 4NP</t>
  </si>
  <si>
    <t>S/D.1.4.1/001_01</t>
  </si>
  <si>
    <t>001_01: Zařízení č.2 - nástřešní ventilátor a přeložka potrubí</t>
  </si>
  <si>
    <t>S/D.1.4.1/001_02</t>
  </si>
  <si>
    <t>001_02: Zařízení č.3 - chladící zařízení pro pol. č.1 - VZT jednotka venkovní</t>
  </si>
  <si>
    <t>S/D.1.4.1/001_03</t>
  </si>
  <si>
    <t>001_03: Zařízení č.4 - chlazení technické místnosti č. 437</t>
  </si>
  <si>
    <t>S/D.1.4.1/001_04</t>
  </si>
  <si>
    <t>001_04: Zařízení č.5 - požární, tepelné a hlukové izolace</t>
  </si>
  <si>
    <t>S/D.1.4.1/751</t>
  </si>
  <si>
    <t>751: Vzduchotechnika</t>
  </si>
  <si>
    <t>S/D.1.4.2</t>
  </si>
  <si>
    <t>D.1.4.2: Vytápění</t>
  </si>
  <si>
    <t>S/D.1.4.2/733</t>
  </si>
  <si>
    <t>733: Rozvod potrubí</t>
  </si>
  <si>
    <t>S/D.1.4.2/734</t>
  </si>
  <si>
    <t>734: Armatury</t>
  </si>
  <si>
    <t>S/D.1.4.2/735</t>
  </si>
  <si>
    <t>735: Otopná tělesa</t>
  </si>
  <si>
    <t>S/D.1.4.3</t>
  </si>
  <si>
    <t>D.1.4.3: Zdravotně technické instalace</t>
  </si>
  <si>
    <t>S/D.1.4.3/721</t>
  </si>
  <si>
    <t>721: Vnitřní kanalizace</t>
  </si>
  <si>
    <t>S/D.1.4.3/722</t>
  </si>
  <si>
    <t>722: Vnitřní vodovod</t>
  </si>
  <si>
    <t>S/D.1.4.3/725</t>
  </si>
  <si>
    <t>725: Zařizovací předměty</t>
  </si>
  <si>
    <t>S/D.1.4.3/726</t>
  </si>
  <si>
    <t>726: Instalační prefabrikáty</t>
  </si>
  <si>
    <t>S/D.1.4.4</t>
  </si>
  <si>
    <t>D.1.4.4: Zařízení silnoproudé a slaboproudé elektrotechniky</t>
  </si>
  <si>
    <t>S/D.1.4.4/D_001_00</t>
  </si>
  <si>
    <t>D_001_00: Rozvaděče NN 0,4kV</t>
  </si>
  <si>
    <t>S/D.1.4.4/D_002_00</t>
  </si>
  <si>
    <t>D_002_00: Svítidla a zdroje</t>
  </si>
  <si>
    <t>S/D.1.4.4/D_003_00</t>
  </si>
  <si>
    <t>D_003_00: Koncové přístroje</t>
  </si>
  <si>
    <t>S/D.1.4.4/D_004_00</t>
  </si>
  <si>
    <t>D_004_00: Trasy</t>
  </si>
  <si>
    <t>S/D.1.4.4/D_005</t>
  </si>
  <si>
    <t>D_005: Kabeláž</t>
  </si>
  <si>
    <t>S/D.1.4.4/D_006</t>
  </si>
  <si>
    <t>D_006: Přístupový systém</t>
  </si>
  <si>
    <t>S/D.1.4.4/D_007</t>
  </si>
  <si>
    <t>D_007: Detekce neoprávněného vstupu/odchodu</t>
  </si>
  <si>
    <t>S/D.1.4.4/D_008</t>
  </si>
  <si>
    <t>D_008: Ochranné pospojování</t>
  </si>
  <si>
    <t>S/D.1.4.4/D_009</t>
  </si>
  <si>
    <t>D_009: Úprava hromosvodu</t>
  </si>
  <si>
    <t>S/D.1.4.4/D_010</t>
  </si>
  <si>
    <t>D_010: Ostatní</t>
  </si>
  <si>
    <t>S/D.1.4.5</t>
  </si>
  <si>
    <t>D.1.4.5: Dorozumívací zařízení</t>
  </si>
  <si>
    <t>S/D.1.4.5/D_001</t>
  </si>
  <si>
    <t>D_001: Dorozumívací zařízení</t>
  </si>
  <si>
    <t>S/D.1.4.5/D_002</t>
  </si>
  <si>
    <t>D_002: Trasy</t>
  </si>
  <si>
    <t>S/D.1.4.5/D_003</t>
  </si>
  <si>
    <t>D_003: Kabeláž</t>
  </si>
  <si>
    <t>S/D.1.4.5/D_004</t>
  </si>
  <si>
    <t>D_004: Ostatní</t>
  </si>
  <si>
    <t>S/D.1.4.6</t>
  </si>
  <si>
    <t>D.1.4.6: Měření a regulace</t>
  </si>
  <si>
    <t xml:space="preserve">S/D.1.4.6/1.1 </t>
  </si>
  <si>
    <t>1.1 : Dispečerské pracoviště - DESIGO CC</t>
  </si>
  <si>
    <t>S/D.1.4.6/2.1</t>
  </si>
  <si>
    <t>2.1: Řídící systém DESIGO PX - Rozvaděč DT71</t>
  </si>
  <si>
    <t xml:space="preserve">S/D.1.4.6/3.1 </t>
  </si>
  <si>
    <t>3.1 : Periferie VZT 1 - gynekologie 4.NP</t>
  </si>
  <si>
    <t xml:space="preserve">S/D.1.4.6/3.2 </t>
  </si>
  <si>
    <t>3.2 : Periferie VZT 3 - klimatizace prostoru UPS</t>
  </si>
  <si>
    <t xml:space="preserve">S/D.1.4.6/4.1 </t>
  </si>
  <si>
    <t>4.1 : Rozvaděč DT71</t>
  </si>
  <si>
    <t>S/D.1.4.6/5.1</t>
  </si>
  <si>
    <t>5.1: Kabelové rozvody</t>
  </si>
  <si>
    <t>S/D.1.4.6/6.1</t>
  </si>
  <si>
    <t>6.1: Software</t>
  </si>
  <si>
    <t>S/D.1.4.6/6.2</t>
  </si>
  <si>
    <t>6.2: Uvedení do provozu</t>
  </si>
  <si>
    <t>S/D.1.4.6/6.3</t>
  </si>
  <si>
    <t>6.3: Montážní práce</t>
  </si>
  <si>
    <t>S/D.1.4.6/6.4</t>
  </si>
  <si>
    <t>6.4: Ostatní služby</t>
  </si>
  <si>
    <t>S/D.1.4.6/7.1</t>
  </si>
  <si>
    <t>7.1: Ostatní</t>
  </si>
  <si>
    <t>S/D.1.4.7</t>
  </si>
  <si>
    <t>D.1.4.7: Medicinální plyny</t>
  </si>
  <si>
    <t>S/D.1.4.7/724</t>
  </si>
  <si>
    <t>724: Medicinální plyny</t>
  </si>
  <si>
    <t>S/VRN</t>
  </si>
  <si>
    <t>VRN: Vedlejší rozpočtové náklady</t>
  </si>
  <si>
    <t>S/VRN/V01</t>
  </si>
  <si>
    <t>V01: Průzkumné, geodetické a projektové práce</t>
  </si>
  <si>
    <t>S/VRN/V02</t>
  </si>
  <si>
    <t>V02: Příprava staveniště</t>
  </si>
  <si>
    <t>S/VRN/V03</t>
  </si>
  <si>
    <t>V03: Zařízení staveniště</t>
  </si>
  <si>
    <t>S/VRN/V04</t>
  </si>
  <si>
    <t>V04: Inženýrská činnost</t>
  </si>
  <si>
    <t>S/VRN/V09</t>
  </si>
  <si>
    <t>V09: Ostatní náklady</t>
  </si>
  <si>
    <t xml:space="preserve"> </t>
  </si>
  <si>
    <t>Stavba</t>
  </si>
  <si>
    <t>Objekt</t>
  </si>
  <si>
    <t>Oddíl</t>
  </si>
  <si>
    <t>SP</t>
  </si>
  <si>
    <t>342272205</t>
  </si>
  <si>
    <t>Příčka z pórobetonových hladkých tvárnic na tenkovrstvou maltu tl 50 mm</t>
  </si>
  <si>
    <t>m2</t>
  </si>
  <si>
    <t>342272225</t>
  </si>
  <si>
    <t>Příčka z pórobetonových hladkých tvárnic na tenkovrstvou maltu tl 100 mm</t>
  </si>
  <si>
    <t>342272235</t>
  </si>
  <si>
    <t>Příčka z pórobetonových hladkých tvárnic na tenkovrstvou maltu tl 125 mm</t>
  </si>
  <si>
    <t>342291111</t>
  </si>
  <si>
    <t>Ukotvení příček montážní polyuretanovou pěnou tl příčky do 100 mm</t>
  </si>
  <si>
    <t>m</t>
  </si>
  <si>
    <t>342291112</t>
  </si>
  <si>
    <t>Ukotvení příček montážní polyuretanovou pěnou tl příčky přes 100 mm</t>
  </si>
  <si>
    <t>342291121</t>
  </si>
  <si>
    <t>Ukotvení příček k cihelným konstrukcím plochými kotvami</t>
  </si>
  <si>
    <t>342291131</t>
  </si>
  <si>
    <t>Ukotvení příček k betonovým konstrukcím plochými kotvami</t>
  </si>
  <si>
    <t>340271041</t>
  </si>
  <si>
    <t>Zazdívka otvorů v příčkách nebo stěnách pl přes 0,25 do 1 m2 tvárnicemi pórobetonovými tl 150 mm</t>
  </si>
  <si>
    <t>340271045</t>
  </si>
  <si>
    <t>Zazdívka otvorů v příčkách nebo stěnách pl přes 1 do 4 m2 tvárnicemi pórobetonovými tl 150 mm</t>
  </si>
  <si>
    <t>310232071</t>
  </si>
  <si>
    <t>Zazdívka otvorů ve zdivu nadzákladovém pl do 1 m2 cihlami děrovanými broušenými na tenkovrstvou maltu tl zdiva 440 mm</t>
  </si>
  <si>
    <t>346272256</t>
  </si>
  <si>
    <t>Přizdívka z pórobetonových tvárnic tl 150 mm</t>
  </si>
  <si>
    <t>317142422</t>
  </si>
  <si>
    <t>Překlad nenosný pórobetonový š 100 mm v do 250 mm na tenkovrstvou maltu dl přes 1000 do 1250 mm</t>
  </si>
  <si>
    <t>kus</t>
  </si>
  <si>
    <t>317168022</t>
  </si>
  <si>
    <t>Překlad keramický plochý š 145 mm dl 1250 mm</t>
  </si>
  <si>
    <t>317168023</t>
  </si>
  <si>
    <t>Překlad keramický plochý š 145 mm dl 1500 mm</t>
  </si>
  <si>
    <t>317168011</t>
  </si>
  <si>
    <t>Překlad keramický plochý š 115 mm dl 1000 mm</t>
  </si>
  <si>
    <t>317168012</t>
  </si>
  <si>
    <t>Překlad keramický plochý š 115 mm dl 1250 mm</t>
  </si>
  <si>
    <t>317168013</t>
  </si>
  <si>
    <t>Překlad keramický plochý š 115 mm dl 1500 mm</t>
  </si>
  <si>
    <t>317168014</t>
  </si>
  <si>
    <t>Překlad keramický plochý š 115 mm dl 1750 mm</t>
  </si>
  <si>
    <t>317168056</t>
  </si>
  <si>
    <t>Překlad keramický vysoký v 238 mm dl 2250 mm</t>
  </si>
  <si>
    <t>317941121</t>
  </si>
  <si>
    <t>Osazování ocelových válcovaných nosníků na zdivu I, IE, U, UE nebo L do č. 12 nebo výšky do 120 mm</t>
  </si>
  <si>
    <t>t</t>
  </si>
  <si>
    <t>H</t>
  </si>
  <si>
    <t>13010424</t>
  </si>
  <si>
    <t>úhelník ocelový rovnostranný jakost S235JR (11 375) 60x60x6mm</t>
  </si>
  <si>
    <t>61211100x</t>
  </si>
  <si>
    <t xml:space="preserve">Ubroušení výstupků vnitřních ploch stěn </t>
  </si>
  <si>
    <t>631351101</t>
  </si>
  <si>
    <t>Zřízení bednění rýh a hran v podlahách</t>
  </si>
  <si>
    <t>631351102</t>
  </si>
  <si>
    <t>Odstranění bednění rýh a hran v podlahách</t>
  </si>
  <si>
    <t>631311121</t>
  </si>
  <si>
    <t>Doplnění dosavadních mazanin betonem prostým plochy do 1 m2 tloušťky do 80 mm</t>
  </si>
  <si>
    <t>m3</t>
  </si>
  <si>
    <t>631312141</t>
  </si>
  <si>
    <t>Doplnění rýh v dosavadních mazaninách betonem prostým</t>
  </si>
  <si>
    <t>619991001</t>
  </si>
  <si>
    <t>Zakrytí podlahy PE fólií</t>
  </si>
  <si>
    <t>629991011</t>
  </si>
  <si>
    <t>Zakrytí výplní otvorů a svislých ploch fólií přilepenou lepící páskou</t>
  </si>
  <si>
    <t>612135101</t>
  </si>
  <si>
    <t>Hrubá výplň rýh ve stěnách maltou jakékoli šířky rýhy</t>
  </si>
  <si>
    <t>621151001</t>
  </si>
  <si>
    <t>Penetrační akrylátový nátěr vnějších pastovitých tenkovrstvých omítek podhledů</t>
  </si>
  <si>
    <t>621221061</t>
  </si>
  <si>
    <t>Montáž kontaktního zateplení vnějších podhledů lepením a mechanickým kotvením TI z minerální vlny s podélnou orientací do betonu a zdiva tl přes 240 mm</t>
  </si>
  <si>
    <t>621251105</t>
  </si>
  <si>
    <t>Příplatek k cenám kontaktního zateplení podhledů za zápustnou montáž a použití tepelněizolačních zátek z minerální vlny</t>
  </si>
  <si>
    <t>63142036</t>
  </si>
  <si>
    <t>deska tepelně izolační minerální kontaktních fasád podélné vlákno λ=0,035-0,036 tl 300mm</t>
  </si>
  <si>
    <t>621151031</t>
  </si>
  <si>
    <t>Penetrační silikonový nátěr vnějších pastovitých tenkovrstvých omítek podhledů</t>
  </si>
  <si>
    <t>621531012</t>
  </si>
  <si>
    <t>Tenkovrstvá silikonová zatíraná omítka zrnitost 1,5 mm vnějších podhledů</t>
  </si>
  <si>
    <t>622221031</t>
  </si>
  <si>
    <t>Montáž kontaktního zateplení vnějších stěn lepením a mechanickým kotvením TI z minerální vlny s podélnou orientací do zdiva a betonu tl přes 120 do 160 mm</t>
  </si>
  <si>
    <t>622251105</t>
  </si>
  <si>
    <t>Příplatek k cenám kontaktního zateplení vnějších stěn za zápustnou montáž a použití tepelněizolačních zátek z minerální vlny</t>
  </si>
  <si>
    <t>63142029</t>
  </si>
  <si>
    <t>deska tepelně izolační minerální kontaktních fasád podélné vlákno λ=0,035-0,036 tl 160mm</t>
  </si>
  <si>
    <t>622151031</t>
  </si>
  <si>
    <t>Penetrační silikonový nátěr vnějších pastovitých tenkovrstvých omítek stěn</t>
  </si>
  <si>
    <t>622531012</t>
  </si>
  <si>
    <t>Tenkovrstvá silikonová zatíraná omítka zrnitost 1,5 mm vnějších stěn</t>
  </si>
  <si>
    <t>622212061</t>
  </si>
  <si>
    <t>Montáž kontaktního zateplení vnějšího ostění, nadpraží nebo parapetu hl. špalety do 400 mm lepením desek z polystyrenu tl do 80 mm</t>
  </si>
  <si>
    <t>28375933</t>
  </si>
  <si>
    <t>deska EPS 70 fasádní λ=0,039 tl 50mm</t>
  </si>
  <si>
    <t>622143003</t>
  </si>
  <si>
    <t>Montáž omítkových plastových nebo pozinkovaných rohových profilů</t>
  </si>
  <si>
    <t>622143004</t>
  </si>
  <si>
    <t>Montáž omítkových samolepících začišťovacích profilů pro spojení s okenním rámem</t>
  </si>
  <si>
    <t>63127464</t>
  </si>
  <si>
    <t>profil rohový Al s výztužnou tkaninou š 100/100mm</t>
  </si>
  <si>
    <t>28342200</t>
  </si>
  <si>
    <t>profil začišťovací PVC 6mm</t>
  </si>
  <si>
    <t>612121112</t>
  </si>
  <si>
    <t>Zatření spár stěrkovou hmotou vnitřních stěn z pórobetonových tvárnic</t>
  </si>
  <si>
    <t>612131121</t>
  </si>
  <si>
    <t>Penetrační disperzní nátěr vnitřních stěn nanášený ručně</t>
  </si>
  <si>
    <t>612142001</t>
  </si>
  <si>
    <t>Pletivo sklovláknité vnitřních stěn vtlačené do tmelu</t>
  </si>
  <si>
    <t>612321141</t>
  </si>
  <si>
    <t>Vápenocementová omítka štuková dvouvrstvá vnitřních stěn nanášená ručně</t>
  </si>
  <si>
    <t>612321191</t>
  </si>
  <si>
    <t>Příplatek k vápenocementové omítce vnitřních stěn za každých dalších 5 mm tloušťky ručně</t>
  </si>
  <si>
    <t>612311131</t>
  </si>
  <si>
    <t>Vápenný štuk vnitřních stěn tloušťky do 3 mm</t>
  </si>
  <si>
    <t>619995001</t>
  </si>
  <si>
    <t>Začištění omítek kolem oken, dveří, podlah nebo obkladů</t>
  </si>
  <si>
    <t>612315302</t>
  </si>
  <si>
    <t>Vápenná štuková omítka ostění nebo nadpraží</t>
  </si>
  <si>
    <t>59051516</t>
  </si>
  <si>
    <t>profil začišťovací PVC pro ostění vnitřních omítek</t>
  </si>
  <si>
    <t>612325423</t>
  </si>
  <si>
    <t>Oprava vnitřní vápenocementové štukové omítky tl jádrové omítky do 20 mm a tl štuku do 3 mm stěn v rozsahu plochy přes 30 do 50 %</t>
  </si>
  <si>
    <t>631311127</t>
  </si>
  <si>
    <t>Mazanina tl přes 80 do 120 mm z betonu prostého bez zvýšených nároků na prostředí tř. C 30/37</t>
  </si>
  <si>
    <t>631311137</t>
  </si>
  <si>
    <t>Mazanina tl přes 120 do 240 mm z betonu prostého bez zvýšených nároků na prostředí tř. C 30/37</t>
  </si>
  <si>
    <t>634112113</t>
  </si>
  <si>
    <t>Obvodová dilatace podlahovým páskem z pěnového PE mezi stěnou a mazaninou nebo potěrem v 80 mm</t>
  </si>
  <si>
    <t>634112112</t>
  </si>
  <si>
    <t>Obvodová dilatace podlahovým páskem z pěnového PE mezi stěnou a mazaninou nebo potěrem v 100 mm</t>
  </si>
  <si>
    <t>634112116</t>
  </si>
  <si>
    <t>Obvodová dilatace podlahovým páskem z pěnového PE mezi stěnou a mazaninou nebo potěrem v 180 mm</t>
  </si>
  <si>
    <t>631362021</t>
  </si>
  <si>
    <t>Výztuž mazanin svařovanými sítěmi Kari</t>
  </si>
  <si>
    <t>633991111</t>
  </si>
  <si>
    <t>Nástřik betonových podlah proti odpařování vody</t>
  </si>
  <si>
    <t>633811111</t>
  </si>
  <si>
    <t>Broušení nerovností betonových podlah do 2 mm - stržení šlemu</t>
  </si>
  <si>
    <t>632451234</t>
  </si>
  <si>
    <t>Potěr cementový samonivelační litý C25 tl přes 45 do 50 mm</t>
  </si>
  <si>
    <t>632451292</t>
  </si>
  <si>
    <t>Příplatek k cementovému samonivelačnímu litému potěru C25 ZKD 5 mm tl přes 50 mm</t>
  </si>
  <si>
    <t>622211031</t>
  </si>
  <si>
    <t>Montáž kontaktního zateplení stěn lepením a mechanickým kotvením polystyrénových desek do betonu a zdiva tl přes 120 do 160 mm</t>
  </si>
  <si>
    <t>28375935</t>
  </si>
  <si>
    <t>deska EPS 70 fasádní λ=0,039 tl 150mm</t>
  </si>
  <si>
    <t>622215101</t>
  </si>
  <si>
    <t>Oprava kontaktního zateplení stěn z polystyrenových desek tl do 40 mm pl do 0,1 m2</t>
  </si>
  <si>
    <t>622215121</t>
  </si>
  <si>
    <t>Oprava kontaktního zateplení stěn z polystyrenových desek tl přes 80 do 120 mm pl do 0,1 m2</t>
  </si>
  <si>
    <t>622525202</t>
  </si>
  <si>
    <t>Oprava tenkovrstvé omítky stěn v rozsahu přes 10 do 30 %</t>
  </si>
  <si>
    <t>974031142</t>
  </si>
  <si>
    <t>Vysekání rýh ve zdivu cihelném hl do 70 mm š do 70 mm</t>
  </si>
  <si>
    <t>974031153</t>
  </si>
  <si>
    <t>Vysekání rýh ve zdivu cihelném hl do 100 mm š do 100 mm</t>
  </si>
  <si>
    <t>974031164</t>
  </si>
  <si>
    <t>Vysekání rýh ve zdivu cihelném hl do 150 mm š do 150 mm</t>
  </si>
  <si>
    <t>X67746</t>
  </si>
  <si>
    <t>Montáž a dodávka označení uzávěrů a vypínačů energií a médií</t>
  </si>
  <si>
    <t>kpl</t>
  </si>
  <si>
    <t>X67747</t>
  </si>
  <si>
    <t>Montáž a dodávka tabulek směrů úniku dle PBŘ</t>
  </si>
  <si>
    <t>X67528</t>
  </si>
  <si>
    <t>Montáž a dodávka protipožární ucpávky dle PBŘ</t>
  </si>
  <si>
    <t>X67527</t>
  </si>
  <si>
    <t>Montáž a dodávka přenosné hasící přístroje 21A s náplní práškovou 6 kg</t>
  </si>
  <si>
    <t>962031011</t>
  </si>
  <si>
    <t>Bourání příček nebo přizdívek z cihel děrovaných tl do 100 mm</t>
  </si>
  <si>
    <t>962031013</t>
  </si>
  <si>
    <t>Bourání příček nebo přizdívek z cihel děrovaných tl přes 100 do 150 mm</t>
  </si>
  <si>
    <t>968072455</t>
  </si>
  <si>
    <t>Vybourání kovových dveřních zárubní pl do 2 m2</t>
  </si>
  <si>
    <t>968072456</t>
  </si>
  <si>
    <t>Vybourání kovových dveřních zárubní pl přes 2 m2</t>
  </si>
  <si>
    <t>952901111</t>
  </si>
  <si>
    <t>Vyčištění budov bytové a občanské výstavby při výšce podlaží do 4 m</t>
  </si>
  <si>
    <t>949101111</t>
  </si>
  <si>
    <t>Lešení pomocné pro objekty pozemních staveb s lešeňovou podlahou v do 1,9 m zatížení do 150 kg/m2</t>
  </si>
  <si>
    <t>96808vb</t>
  </si>
  <si>
    <t>Vybourání okenních roletových boxů, včetně rolet</t>
  </si>
  <si>
    <t>968082016</t>
  </si>
  <si>
    <t>Vybourání plastových rámů oken včetně křídel plochy přes 1 do 2 m2</t>
  </si>
  <si>
    <t>968082017</t>
  </si>
  <si>
    <t>Vybourání plastových rámů oken včetně křídel plochy přes 2 do 4 m2</t>
  </si>
  <si>
    <t>968082022</t>
  </si>
  <si>
    <t>Vybourání plastových zárubní dveří plochy do 4 m2</t>
  </si>
  <si>
    <t>976081122</t>
  </si>
  <si>
    <t>Odstranění chrániče rohů nástěnného výšky upevněného šrouby</t>
  </si>
  <si>
    <t>965046111</t>
  </si>
  <si>
    <t>Broušení stávajících betonových podlah úběr do 3 mm</t>
  </si>
  <si>
    <t>971038631</t>
  </si>
  <si>
    <t>Vybourání otvorů ve zdivu z dutých tvárnic nebo příčkovek pl do 4 m2 tl do 150 mm</t>
  </si>
  <si>
    <t>965042121</t>
  </si>
  <si>
    <t>Bourání podkladů pod dlažby nebo mazanin betonových nebo z litého asfaltu tl do 100 mm pl do 1 m2</t>
  </si>
  <si>
    <t>978011191</t>
  </si>
  <si>
    <t>Otlučení (osekání) vnitřní vápenné nebo vápenocementové omítky stropů v rozsahu přes 50 do 100 %</t>
  </si>
  <si>
    <t>943211112</t>
  </si>
  <si>
    <t>Montáž lešení prostorového rámového lehkého s podlahami zatížení do 200 kg/m2 v přes 10 do 25 m</t>
  </si>
  <si>
    <t>943211212</t>
  </si>
  <si>
    <t>Příplatek k lešení prostorovému rámovému lehkému s podlahami do 200 kg/m2 v přes 10 do 25 m za každý den použití</t>
  </si>
  <si>
    <t>943211311</t>
  </si>
  <si>
    <t>Odborná prohlídka lešení prostorového rámového lehkého s podlahami zatížení do 200 kg/m2 v do 25 m objemu do 1000 m3 nezakrytého</t>
  </si>
  <si>
    <t>943211812</t>
  </si>
  <si>
    <t>Demontáž lešení prostorového rámového lehkého s podlahami zatížení do 200 kg/m2 v přes 10 do 25 m</t>
  </si>
  <si>
    <t>965081313</t>
  </si>
  <si>
    <t>Bourání podlah z dlaždic betonových, teracových nebo čedičových tl do 20 mm plochy přes 1 m2</t>
  </si>
  <si>
    <t>971033651</t>
  </si>
  <si>
    <t>Vybourání otvorů ve zdivu cihelném pl do 4 m2 na MVC nebo MV tl do 600 mm</t>
  </si>
  <si>
    <t>953961212</t>
  </si>
  <si>
    <t>Kotva chemickou patronou M 10 hl 90 mm do betonu, ŽB nebo kamene s vyvrtáním otvoru</t>
  </si>
  <si>
    <t>953965116</t>
  </si>
  <si>
    <t>Kotevní šroub pro chemické kotvy M 10 dl 170 mm</t>
  </si>
  <si>
    <t>974031666</t>
  </si>
  <si>
    <t>Vysekání rýh ve zdivu cihelném pro vtahování nosníků hl do 150 mm v do 250 mm</t>
  </si>
  <si>
    <t>974031664</t>
  </si>
  <si>
    <t>Vysekání rýh ve zdivu cihelném pro vtahování nosníků hl do 150 mm v do 150 mm</t>
  </si>
  <si>
    <t>977151117</t>
  </si>
  <si>
    <t>Jádrové vrty diamantovými korunkami do stavebních materiálů D přes 80 do 90 mm</t>
  </si>
  <si>
    <t>977151122</t>
  </si>
  <si>
    <t>Jádrové vrty diamantovými korunkami do stavebních materiálů D přes 120 do 130 mm</t>
  </si>
  <si>
    <t>977151125</t>
  </si>
  <si>
    <t>Jádrové vrty diamantovými korunkami do stavebních materiálů D přes 180 do 200 mm</t>
  </si>
  <si>
    <t>964011221</t>
  </si>
  <si>
    <t>Vybourání ŽB překladů prefabrikovaných dl do 3 m hmotnosti do 75 kg/m</t>
  </si>
  <si>
    <t>966080101</t>
  </si>
  <si>
    <t>Bourání kontaktního zateplení z polystyrenových desek tl do 60 mm</t>
  </si>
  <si>
    <t>971033451</t>
  </si>
  <si>
    <t>Vybourání otvorů ve zdivu cihelném pl do 0,25 m2 na MVC nebo MV tl do 450 mm</t>
  </si>
  <si>
    <t>771573810</t>
  </si>
  <si>
    <t>Demontáž podlah z dlaždic keramických lepených</t>
  </si>
  <si>
    <t>771473810</t>
  </si>
  <si>
    <t>Demontáž soklíků z dlaždic keramických lepených rovných</t>
  </si>
  <si>
    <t>945411111</t>
  </si>
  <si>
    <t>Výsuvná šplhací plošina motorová s jedním podvozkem a jedním stožárem v do 80 m</t>
  </si>
  <si>
    <t>den</t>
  </si>
  <si>
    <t>998018003</t>
  </si>
  <si>
    <t>Přesun hmot pro budovy ruční pro budovy v přes 12 do 24 m</t>
  </si>
  <si>
    <t>997013216</t>
  </si>
  <si>
    <t>Vnitrostaveništní doprava suti a vybouraných hmot pro budovy v přes 18 do 21 m ručně</t>
  </si>
  <si>
    <t>997211612</t>
  </si>
  <si>
    <t>Nakládání vybouraných hmot na dopravní prostředky pro vodorovnou dopravu</t>
  </si>
  <si>
    <t>997013501</t>
  </si>
  <si>
    <t>Odvoz suti a vybouraných hmot na skládku nebo meziskládku do 1 km se složením</t>
  </si>
  <si>
    <t>997013509</t>
  </si>
  <si>
    <t>Příplatek k odvozu suti a vybouraných hmot na skládku ZKD 1 km přes 1 km</t>
  </si>
  <si>
    <t>997013631</t>
  </si>
  <si>
    <t>Poplatek za uložení na skládce (skládkovné) stavebního odpadu směsného kód odpadu 17 09 04</t>
  </si>
  <si>
    <t>997013813</t>
  </si>
  <si>
    <t>Poplatek za uložení na skládce (skládkovné) stavebního odpadu z plastických hmot kód odpadu 17 02 03</t>
  </si>
  <si>
    <t>997013312</t>
  </si>
  <si>
    <t>Montáž a demontáž shozu suti v přes 10 do 20 m</t>
  </si>
  <si>
    <t>997013322</t>
  </si>
  <si>
    <t>Příplatek k shozu suti v přes 10 do 20 m za první a ZKD den použití</t>
  </si>
  <si>
    <t>711141559</t>
  </si>
  <si>
    <t>Provedení izolace proti zemní vlhkosti pásy přitavením vodorovné NAIP</t>
  </si>
  <si>
    <t>711142559</t>
  </si>
  <si>
    <t>Provedení izolace proti zemní vlhkosti pásy přitavením svislé NAIP</t>
  </si>
  <si>
    <t>62853004</t>
  </si>
  <si>
    <t>pás asfaltový natavitelný modifikovaný SBS s vložkou ze skleněné tkaniny a spalitelnou PE fólií nebo jemnozrnným minerálním posypem na horním povrchu tl 4,0mm</t>
  </si>
  <si>
    <t>998711313</t>
  </si>
  <si>
    <t>Přesun hmot procentní pro izolace proti vodě, vlhkosti a plynům ruční v objektech v přes 12 do 24 m</t>
  </si>
  <si>
    <t>%</t>
  </si>
  <si>
    <t>712861803</t>
  </si>
  <si>
    <t>Odstranění povlakové krytiny ze svislých ploch z fólií přilepených lepidlem v plné ploše</t>
  </si>
  <si>
    <t>712331801</t>
  </si>
  <si>
    <t xml:space="preserve">Odstranění povlakové krytiny střech do 10° z pásů uložených na sucho </t>
  </si>
  <si>
    <t>712363821</t>
  </si>
  <si>
    <t>Odstranění povlakové krytiny mechanicky kotvené do dřeva, budova v přes 18 m</t>
  </si>
  <si>
    <t>712300854</t>
  </si>
  <si>
    <t>Demontáž lišt poplastovaných</t>
  </si>
  <si>
    <t>712311101</t>
  </si>
  <si>
    <t>Provedení povlakové krytiny střech do 10° za studena lakem penetračním nebo asfaltovým</t>
  </si>
  <si>
    <t>712811101</t>
  </si>
  <si>
    <t>Provedení povlakové krytiny vytažením na konstrukce za studena nátěrem penetračním</t>
  </si>
  <si>
    <t>11163150</t>
  </si>
  <si>
    <t>lak penetrační asfaltový</t>
  </si>
  <si>
    <t>712341559</t>
  </si>
  <si>
    <t>Provedení povlakové krytiny střech do 10° pásy NAIP přitavením v plné ploše</t>
  </si>
  <si>
    <t>712841559</t>
  </si>
  <si>
    <t>Provedení povlakové krytiny vytažením na konstrukce pásy přitavením NAIP</t>
  </si>
  <si>
    <t>712363352</t>
  </si>
  <si>
    <t>Povlakové krytiny střech do 10° z tvarovaných poplastovaných lišt délky 2 m koutová lišta vnitřní rš 100 mm</t>
  </si>
  <si>
    <t>712363354</t>
  </si>
  <si>
    <t>Povlakové krytiny střech do 10° z tvarovaných poplastovaných lišt délky 2 m stěnová lišta vyhnutá rš 70 mm</t>
  </si>
  <si>
    <t>712363355</t>
  </si>
  <si>
    <t>Povlakové krytiny střech do 10° z tvarovaných poplastovaných lišt délky 2 m okapnice široká rš 150 mm</t>
  </si>
  <si>
    <t>712363361</t>
  </si>
  <si>
    <t>Povlakové krytiny střech do 10° z tvarovaných poplastovaných lišt délky 2 m tmelící lišta rš 70 mm</t>
  </si>
  <si>
    <t>712363366</t>
  </si>
  <si>
    <t>Povlakové krytiny střech do 10° z tvarovaných poplastovaných lišt délky 2 m rovná lišta rš 100 mm</t>
  </si>
  <si>
    <t>712363385</t>
  </si>
  <si>
    <t>Příplatek za zvýšenou pracnost při vytvoření ohybu atypické výroby profilu</t>
  </si>
  <si>
    <t>712391171</t>
  </si>
  <si>
    <t>Provedení povlakové krytiny střech do 10° podkladní textilní vrstvy</t>
  </si>
  <si>
    <t>28343122</t>
  </si>
  <si>
    <t>rohož separační ze skelných vláken 120g/m2 pod hydroizolační fólie</t>
  </si>
  <si>
    <t>712363626</t>
  </si>
  <si>
    <t>Provedení povlak krytiny mechanicky kotvenou do betonu TI tl přes 240 mm rohové pole, budova v přes 18 m</t>
  </si>
  <si>
    <t>712861705</t>
  </si>
  <si>
    <t>Provedení povlakové krytiny vytažením na konstrukce fólií lepenou se svařovanými spoji</t>
  </si>
  <si>
    <t>712363003</t>
  </si>
  <si>
    <t>Provedení povlakové krytina střech do 10° spoj 2 pásů fólií PVC horkovzdušným navařením</t>
  </si>
  <si>
    <t>28322012</t>
  </si>
  <si>
    <t>fólie hydroizolační střešní mPVC mechanicky kotvená šedá tl 1,5mm</t>
  </si>
  <si>
    <t>X67744</t>
  </si>
  <si>
    <t>Příplatek za větší délku kotvy do betonu</t>
  </si>
  <si>
    <t>Provedení povlakové krytina střech do 10° spoj 2 pásů fólií PVC horkovzdušným navařením (se stávající fólií střechy)</t>
  </si>
  <si>
    <t>712363115</t>
  </si>
  <si>
    <t>Provedení povlakové krytiny střech do 10° zaizolování prostupů kruhového průřezu D do 300 mm</t>
  </si>
  <si>
    <t>712363116</t>
  </si>
  <si>
    <t>Provedení povlakové krytiny střech do 10° zaizolování prostupů kruhového průřezu D přes 300 do 500 mm</t>
  </si>
  <si>
    <t>712363119</t>
  </si>
  <si>
    <t>Provedení povlakové krytiny střech do 10° zaizolování prostupů hranatého průřezu pl přes 0,09 do 0,25 m2</t>
  </si>
  <si>
    <t>28342022a</t>
  </si>
  <si>
    <t>manžeta těsnící pro prostupy hydroizolací z PVC uzavřená čtyřhranná rozměr 160x160</t>
  </si>
  <si>
    <t>28342023</t>
  </si>
  <si>
    <t>manžeta těsnící pro prostupy hydroizolací z PVC otevřená kruhová vnitřní průměr 15-35</t>
  </si>
  <si>
    <t>28342026</t>
  </si>
  <si>
    <t>manžeta těsnící pro prostupy hydroizolací z PVC otevřená kruhová vnitřní průměr 90-114</t>
  </si>
  <si>
    <t>2834202da</t>
  </si>
  <si>
    <t>manžeta těsnící pro prostupy hydroizolací z PVC otevřená kruhová vnitřní průměr 300</t>
  </si>
  <si>
    <t>2834203bn</t>
  </si>
  <si>
    <t>manžeta těsnící pro prostupy hydroizolací z PVC otevřená kruhová vnitřní průměr 400</t>
  </si>
  <si>
    <t>712998004</t>
  </si>
  <si>
    <t>Montáž atikového chrliče z PVC DN 110</t>
  </si>
  <si>
    <t>2834247x</t>
  </si>
  <si>
    <t xml:space="preserve">chrlič pojistný atikový DN 110 s bitumenovou manžetou pro hydroizolaci </t>
  </si>
  <si>
    <t>998712313</t>
  </si>
  <si>
    <t>Přesun hmot procentní pro krytiny povlakové ruční v objektech v přes 12 do 24 m</t>
  </si>
  <si>
    <t>713110815</t>
  </si>
  <si>
    <t>Odstranění tepelné izolace stropů volně kladené z vláknitých materiálů suchých tl přes 200 mm</t>
  </si>
  <si>
    <t>713121111</t>
  </si>
  <si>
    <t>Montáž izolace tepelné podlah volně kladenými rohožemi, pásy, dílci, deskami 1 vrstva</t>
  </si>
  <si>
    <t>28375912</t>
  </si>
  <si>
    <t>deska EPS 150 pro konstrukce s vysokým zatížením λ=0,035 tl 80mm</t>
  </si>
  <si>
    <t>63231207</t>
  </si>
  <si>
    <t>deska čedičová minerální pro snížení kročejového hluku (max. zatížení 4 kN/m2) tl 50mm</t>
  </si>
  <si>
    <t>713191132</t>
  </si>
  <si>
    <t>Montáž izolace tepelné podlah, stropů vrchem nebo střech překrytí separační fólií z PE</t>
  </si>
  <si>
    <t>28323056</t>
  </si>
  <si>
    <t>fólie PE (500 kg/m3) separační podlahová oddělující tepelnou izolaci tl 1mm</t>
  </si>
  <si>
    <t>713141139</t>
  </si>
  <si>
    <t>Montáž izolace tepelné střech plochých lepené za studena bodově 3 vrstvy rohoží, pásů, dílců, desek</t>
  </si>
  <si>
    <t>713141336</t>
  </si>
  <si>
    <t>Montáž izolace tepelné střech plochých lepené za studena nízkoexpanzní (PUR) pěnou, spádová vrstva</t>
  </si>
  <si>
    <t>28372361</t>
  </si>
  <si>
    <t>deska EPS 150 pro konstrukce s vysokým zatížením λ=0,035 tl 220mm</t>
  </si>
  <si>
    <t>28376142</t>
  </si>
  <si>
    <t>klín izolační spád do 5% EPS 150</t>
  </si>
  <si>
    <t>998713313</t>
  </si>
  <si>
    <t>Přesun hmot procentní pro izolace tepelné ruční v objektech v přes 12 do 24 m</t>
  </si>
  <si>
    <t>762341832</t>
  </si>
  <si>
    <t>Demontáž bednění střech z desek tvrdých</t>
  </si>
  <si>
    <t>762331813</t>
  </si>
  <si>
    <t>Demontáž vázaných kcí krovů z hranolů průřezové pl přes 224 do 288 cm2</t>
  </si>
  <si>
    <t>762341811</t>
  </si>
  <si>
    <t>Demontáž bednění střech z prken</t>
  </si>
  <si>
    <t>762344811</t>
  </si>
  <si>
    <t>Demontáž bednění střešních žlabů z prken</t>
  </si>
  <si>
    <t>762361331</t>
  </si>
  <si>
    <t>Konstrukční a vyrovnávací vrstva z vodovzdorné překližky tl 18 mm (svislé čelo žlabu)</t>
  </si>
  <si>
    <t>762332921</t>
  </si>
  <si>
    <t>Doplnění části střešní vazby hranoly průřezové pl do 120 cm2 včetně materiálu</t>
  </si>
  <si>
    <t>998762313</t>
  </si>
  <si>
    <t>Přesun hmot procentní pro kce tesařské ruční v objektech v přes 12 do 24 m</t>
  </si>
  <si>
    <t>76642181a</t>
  </si>
  <si>
    <t>Demontáž obložení podhledů z panelů heraklith plochy do 1,5 m2</t>
  </si>
  <si>
    <t>763131811</t>
  </si>
  <si>
    <t>Demontáž podhledu s nosnou kcí dřevěnou opláštění jednoduché</t>
  </si>
  <si>
    <t>X6751</t>
  </si>
  <si>
    <t>Montáž a dodávka podhledu z kazet 600x600 mm na zavěšenou viditelnou nosnou konstrukci, hygienický akustický minerální kazetový podhled označení P1, viz. výkres rozvržení podhledů 4.NP, například Ecophon Clinic A-C1</t>
  </si>
  <si>
    <t>X6753</t>
  </si>
  <si>
    <t>Montáž a dodávka podhledu z kazet 600x600 mm na zavěšenou viditelnou nosnou konstrukci, hygienický akustický minerální kazetový podhled označení P2, viz. výkres rozvržení podhledů 4.NP, například Ecophon Performance A-C3</t>
  </si>
  <si>
    <t>X6752</t>
  </si>
  <si>
    <t>Montáž a dodávka podhledu z kazet 600x600 mm na zavěšenou viditelnou nosnou konstrukci, akustický minerální kazetový podhled označení P3, viz. výkres rozvržení podhledů 4.NP, například Ecophon Gedina A</t>
  </si>
  <si>
    <t>763131732</t>
  </si>
  <si>
    <t>SDK podhled - čelo pro kazetové podhledy (F lišta) tl 15 mm</t>
  </si>
  <si>
    <t>763131721</t>
  </si>
  <si>
    <t>SDK podhled skoková změna v do 0,5 m</t>
  </si>
  <si>
    <t>763431041</t>
  </si>
  <si>
    <t>Příplatek k montáži minerálního podhledu na zavěšený rošt za výšku zavěšení přes 0,5 do 1,0 m</t>
  </si>
  <si>
    <t>763431201</t>
  </si>
  <si>
    <t>Napojení minerálního podhledu na stěnu obvodovou lištou</t>
  </si>
  <si>
    <t>763164535</t>
  </si>
  <si>
    <t>SDK obklad kcí tvaru L š do 0,8 m desky 1xDF 12,5</t>
  </si>
  <si>
    <t>X67766</t>
  </si>
  <si>
    <t>Montáž a dodávka hygienický akustický minerální panel s potiskem dle výběru investora, rozměru 2700x1200x40 mm např. Ecophon Hygiene Performance Care Wall, bílá</t>
  </si>
  <si>
    <t>763122811</t>
  </si>
  <si>
    <t>Demontáž desek jednoduché opláštění SDK předsazená/šachtová stěna</t>
  </si>
  <si>
    <t>763122621</t>
  </si>
  <si>
    <t>Montáž desek tl 15 mm SDK stěna šachtová</t>
  </si>
  <si>
    <t>59030029</t>
  </si>
  <si>
    <t>deska SDK protipožární DF tl 15mm</t>
  </si>
  <si>
    <t>998763513</t>
  </si>
  <si>
    <t>Přesun hmot procentní pro konstrukce montované z desek ruční v objektech v přes 12 do 24 m</t>
  </si>
  <si>
    <t>764002851</t>
  </si>
  <si>
    <t>Demontáž oplechování parapetů do suti</t>
  </si>
  <si>
    <t>764216644</t>
  </si>
  <si>
    <t>Oplechování rovných parapetů celoplošně lepené z Pz s povrchovou úpravou rš 330 mm</t>
  </si>
  <si>
    <t>764002811</t>
  </si>
  <si>
    <t>Demontáž okapového plechu do suti v krytině povlakové</t>
  </si>
  <si>
    <t>764218631</t>
  </si>
  <si>
    <t>Oplechování rovné římsy celoplošně lepené z Pz s upraveným povrchem rš přes 670 mm</t>
  </si>
  <si>
    <t>764218647</t>
  </si>
  <si>
    <t>Příplatek k cenám rovné římsy za zvýšenou pracnost provedení rohu nebo koutu rš přes 400 mm</t>
  </si>
  <si>
    <t>998764313</t>
  </si>
  <si>
    <t>Přesun hmot procentní pro konstrukce klempířské ruční v objektech v přes 12 do 24 m</t>
  </si>
  <si>
    <t>766691811</t>
  </si>
  <si>
    <t>Demontáž parapetních desek dřevěných nebo plastových šířky do 300 mm</t>
  </si>
  <si>
    <t>766812840</t>
  </si>
  <si>
    <t>Demontáž kuchyňských linek dřevěných nebo kovových dl přes 1,8 do 2,1 m</t>
  </si>
  <si>
    <t>766211812</t>
  </si>
  <si>
    <t>Demontáž chrániče nebo madla upevněného na stěnu</t>
  </si>
  <si>
    <t>766691914</t>
  </si>
  <si>
    <t>Vyvěšení nebo zavěšení dřevěných křídel dveří pl do 2 m2</t>
  </si>
  <si>
    <t>766691915</t>
  </si>
  <si>
    <t>Vyvěšení nebo zavěšení dřevěných křídel dveří pl přes 2 m2</t>
  </si>
  <si>
    <t>X6779</t>
  </si>
  <si>
    <t>Montáž a dodávka plastové okno vnější, viz výpis prvků PSV č. 1</t>
  </si>
  <si>
    <t>X67710</t>
  </si>
  <si>
    <t>Montáž a dodávka plastové okno vnější, viz výpis prvků PSV č. 1a</t>
  </si>
  <si>
    <t>X67711</t>
  </si>
  <si>
    <t>Montáž a dodávka sestava plastových oken vnější, viz výpis prvků PSV č. 2</t>
  </si>
  <si>
    <t>X67712</t>
  </si>
  <si>
    <t>Montáž a dodávka plastové okno vnější, viz výpis prvků PSV č. 3</t>
  </si>
  <si>
    <t>X67713</t>
  </si>
  <si>
    <t>Montáž a dodávka plastové okno vnější, viz výpis prvků PSV č. 4</t>
  </si>
  <si>
    <t>X67714</t>
  </si>
  <si>
    <t>Montáž a dodávka plastové okno vnější, viz výpis prvků PSV č. 4a</t>
  </si>
  <si>
    <t>X67715</t>
  </si>
  <si>
    <t>Montáž a dodávka plastové okno vnější, viz výpis prvků PSV č. 4b</t>
  </si>
  <si>
    <t>X67716</t>
  </si>
  <si>
    <t>Montáž a dodávka plastové okno vnější, viz výpis prvků PSV č. 5</t>
  </si>
  <si>
    <t>X67718</t>
  </si>
  <si>
    <t>Montáž a dodávka vnitřní parapetní DTD deska potažená CPL laminátem, šířka 250 mm, včetně plastových krytek, viz výpis prvků PSV č. D1-D4</t>
  </si>
  <si>
    <t>X67719</t>
  </si>
  <si>
    <t>Montáž a dodávka purenitový podkladní profil šířky 90 mm výšky 160 mm pod hliníkovou vnější stěnu, pozice dle PSV č. 26</t>
  </si>
  <si>
    <t>X67727</t>
  </si>
  <si>
    <t>Montáž a dodávka vnitřní dveře včetně ocelové dvourámové zárubně a kování, viz výpis prvků PSV č. 6</t>
  </si>
  <si>
    <t>X67728</t>
  </si>
  <si>
    <t>Montáž a dodávka vnitřní dveře včetně ocelové zárubně a kování, viz výpis prvků PSV č. 7</t>
  </si>
  <si>
    <t>X67729</t>
  </si>
  <si>
    <t>Montáž a dodávka vnitřní dveře včetně ocelové zárubně a kování, viz výpis prvků PSV č. 8</t>
  </si>
  <si>
    <t>X67730</t>
  </si>
  <si>
    <t>Montáž a dodávka vnitřní dveře včetně ocelové zárubně a kování, viz výpis prvků PSV č. 9</t>
  </si>
  <si>
    <t>X67731</t>
  </si>
  <si>
    <t>Montáž a dodávka vnitřní dveře včetně ocelové zárubně a kování, viz vípis prvků PSV č. 10</t>
  </si>
  <si>
    <t>X67734</t>
  </si>
  <si>
    <t>Montáž a dodávka vnitřní dveře včetně ocelové dvourámové zárubně a kování, protipožární, viz výpis prvků PSV č. 11</t>
  </si>
  <si>
    <t>X67735</t>
  </si>
  <si>
    <t>Montáž a dodávka vnitřní dveře včetně ocelové zárubně a kování, protipožární, viz výpis prvků PSV č. 12</t>
  </si>
  <si>
    <t>X67732</t>
  </si>
  <si>
    <t>Montáž a dodávka vnitřní dveře posuvné včetně dřevěné zárubně a kování, viz výpis prvků PSV č. 13</t>
  </si>
  <si>
    <t>X67733</t>
  </si>
  <si>
    <t>Montáž a dodávka vnitřní dveře posuvné včetně dřevěné zárubně a kování, viz výpis prvků PSV č. 14</t>
  </si>
  <si>
    <t>X67736</t>
  </si>
  <si>
    <t>Montáž a dodávka vnitřní dveře včetně ocelové zárubně a kování, viz vípis prvků PSV č. 15</t>
  </si>
  <si>
    <t>X67737</t>
  </si>
  <si>
    <t>Montáž a dodávka vnitřní dveře včetně ocelové zárubně a kování, viz vípis prvků PSV č. 16</t>
  </si>
  <si>
    <t>X67738</t>
  </si>
  <si>
    <t>Montáž a dodávka vnitřní dveře včetně ocelové zárubně a kování, protipožární, viz výpis prvků PSV č. 17</t>
  </si>
  <si>
    <t>X67739</t>
  </si>
  <si>
    <t>Montáž a dodávka vnitřní dveře včetně ocelové dvourámové zárubně a kování, viz výpis prvků PSV č. 18</t>
  </si>
  <si>
    <t>X67741</t>
  </si>
  <si>
    <t>Montáž a dodávka vnitřní dveře včetně ocelové zárubně a kování, viz výpis prvků PSV č. 19</t>
  </si>
  <si>
    <t>X67742</t>
  </si>
  <si>
    <t>Montáž a dodávka vnitřní dveře posuvné včetně dřevěné zárubně a kování, viz výpis prvků PSV č. 20</t>
  </si>
  <si>
    <t>X67743</t>
  </si>
  <si>
    <t>Montáž a dodávka vnitřní dveře posuvné včetně dřevěné zárubně a kování, viz výpis prvků PSV č. 21</t>
  </si>
  <si>
    <t>X67750</t>
  </si>
  <si>
    <t>Montáž a dodávka vnitřní dveře včetně ocelové dvourámové zárubně a kování, viz výpis prvků PSV č. 22</t>
  </si>
  <si>
    <t>X67751</t>
  </si>
  <si>
    <t>Montáž a dodávka kovová větrací mřížka do dveří, viz. viz výpis prvků PSV ozn. DM</t>
  </si>
  <si>
    <t>X67752</t>
  </si>
  <si>
    <t>Montáž a dodávka vestavěná skříň, viz výpis prvků PSV ozn. T1</t>
  </si>
  <si>
    <t>X67753</t>
  </si>
  <si>
    <t>Montáž a dodávka vestavěná skříň, viz výpis prvků PSV ozn. T2</t>
  </si>
  <si>
    <t>X67754</t>
  </si>
  <si>
    <t>Montáž a dodávka vestavěná skříň, viz výpis prvků PSV ozn. T3</t>
  </si>
  <si>
    <t>X67755</t>
  </si>
  <si>
    <t>Montáž a dodávka vestavěná skříň, viz výpis prvků PSV ozn. T4</t>
  </si>
  <si>
    <t>X67756</t>
  </si>
  <si>
    <t>Montáž a dodávka koupacího a přebalovacího pultu včetně vaničky, viz výpis prvků PSV ozn. K1</t>
  </si>
  <si>
    <t>X67757</t>
  </si>
  <si>
    <t>Montáž a dodávka koupacího a přebalovacího pultu včetně vaničky, viz výpis prvků PSV ozn. K2</t>
  </si>
  <si>
    <t>X67758</t>
  </si>
  <si>
    <t>Montáž a dodávka koupacího a přebalovacího pultu včetně vaničky, viz výpis prvků PSV ozn. K3</t>
  </si>
  <si>
    <t>X67759</t>
  </si>
  <si>
    <t>Montáž a dodávka kuchyňské linky, viz výpis prvků PSV ozn. L1</t>
  </si>
  <si>
    <t>X67760</t>
  </si>
  <si>
    <t>Montáž a dodávka kuchyňské linky, viz výpis prvků PSV ozn. L2</t>
  </si>
  <si>
    <t>X67761</t>
  </si>
  <si>
    <t>Montáž a dodávka kuchyňské linky, viz výpis prvků PSV ozn. L3</t>
  </si>
  <si>
    <t>X67762</t>
  </si>
  <si>
    <t>Montáž a dodávka kuchyňské linky, viz výpis prvků PSV ozn. L4</t>
  </si>
  <si>
    <t>X67763</t>
  </si>
  <si>
    <t>Montáž a dodávka kuchyňské linky, viz výpis prvků PSV ozn. L5</t>
  </si>
  <si>
    <t>X67764</t>
  </si>
  <si>
    <t>Montáž a dodávka kuchyňské linky, viz výpis prvků PSV ozn. L6</t>
  </si>
  <si>
    <t>766629631</t>
  </si>
  <si>
    <t>Montáž těsnění připojovací spáry ostění nebo nadpraží komprimační páskou</t>
  </si>
  <si>
    <t>766629651</t>
  </si>
  <si>
    <t>Montáž těsnění připojovací spáry ostění nebo nadpraží těsnící fólií</t>
  </si>
  <si>
    <t>59071026</t>
  </si>
  <si>
    <t>páska okenní těsnící měkčený pěnový PUR impregnovaná s integrovanou páskou tl. 8 mm</t>
  </si>
  <si>
    <t>59071048</t>
  </si>
  <si>
    <t>fólie okenní interiér vodotěsná paropropustná PP s butylem 70mm</t>
  </si>
  <si>
    <t>766629213</t>
  </si>
  <si>
    <t>Příplatek k montáži oken za izolaci pro rovné ostění připojovací spára do 15 mm - folie</t>
  </si>
  <si>
    <t>X67522</t>
  </si>
  <si>
    <t>Montáž kryt rohu Acrovyn SM 20 (75x75 mm), délka profilu 3 m, včetně koncovek, viz výpis ochranné prvky č. A1</t>
  </si>
  <si>
    <t>Dodávka kryt rohu Acrovyn SM 20 (75x75 mm), délka profilu 3 m, včetně koncovek, viz výpis ochranné prvky č. A1</t>
  </si>
  <si>
    <t>X67524</t>
  </si>
  <si>
    <t>Montáž madlo Acrovyn MCE40/45, délka profilu 4 m, viz výpis ochranné prvky č. A2</t>
  </si>
  <si>
    <t>Dodávka madlo Acrovyn MCE40/45, délka profilu 4 m, viz výpis ochranné prvky č. A2</t>
  </si>
  <si>
    <t>X67525</t>
  </si>
  <si>
    <t>Montáž pás Acrovyn TP 200, délka profilu 4 m, viz výpis ochranné prvky č. A3</t>
  </si>
  <si>
    <t>Dodávka pás Acrovyn TP 200, délka profilu 4 m, viz výpis ochranné prvky č. A3</t>
  </si>
  <si>
    <t>X67523</t>
  </si>
  <si>
    <t>Montáž svodidlo Acrovyn SCR 80, délka profilu 4 m, viz výpis ochranné prvky č. A4</t>
  </si>
  <si>
    <t>Dodávka svodidlo Acrovyn SCR 80, délka profilu 4 m, viz výpis ochranné prvky č. A4</t>
  </si>
  <si>
    <t>X67768</t>
  </si>
  <si>
    <t>Montáž ochrana stěny Acrovyn plát vlna, délka profilu 3 m, viz výpis ochranné prvky č. A5</t>
  </si>
  <si>
    <t>Dodávka ochrana stěny Acrovyn plát vlna, délka profilu 3 m, viz výpis ochranné prvky č. A5</t>
  </si>
  <si>
    <t>X67769</t>
  </si>
  <si>
    <t>Montáž ochrana dveří Acrovyn plát, viz výpis ochranné prvky č. A6</t>
  </si>
  <si>
    <t>Dodávka ochrana dveří Acrovyn plát, viz výpis ochranné prvky č. A6</t>
  </si>
  <si>
    <t>X67770</t>
  </si>
  <si>
    <t>Montáž číslice pokojů, viz výpis ochranné prvky č. A6</t>
  </si>
  <si>
    <t>Dodávka číslice pokojů, viz výpis ochranné prvky č. A6</t>
  </si>
  <si>
    <t>998766313</t>
  </si>
  <si>
    <t>Přesun hmot procentní pro kce truhlářské ruční v objektech v přes 12 do 24 m</t>
  </si>
  <si>
    <t>767114811</t>
  </si>
  <si>
    <t>Demontáž stěn hliníkových s dveřmi rámových zasklených vnitřních plochy do 6 m2</t>
  </si>
  <si>
    <t>767581802</t>
  </si>
  <si>
    <t>Demontáž podhledu lamel včetně podkonstrukce</t>
  </si>
  <si>
    <t>Demontáž podhledu lamel k dalšímu požití</t>
  </si>
  <si>
    <t>767583341</t>
  </si>
  <si>
    <t>Zpětná montáž podhledů lamelových š 150 mm plochy do 10 m2</t>
  </si>
  <si>
    <t>X6771</t>
  </si>
  <si>
    <t>Montáž a dodávka hliníkové okno vnitřní včetně meziskelní žaluzie, viz výpis prvků PSV č. 22</t>
  </si>
  <si>
    <t>kua</t>
  </si>
  <si>
    <t>X6772</t>
  </si>
  <si>
    <t>Montáž a dodávka hliníková stěna vnitřní protipožární, viz výpis prvků PSV č. 23</t>
  </si>
  <si>
    <t>X6773</t>
  </si>
  <si>
    <t>Montáž a dodávka hliníková stěna vnitřní protipožární, viz výpis prvků PSV č. 24</t>
  </si>
  <si>
    <t>X6774</t>
  </si>
  <si>
    <t>Montáž a dodávka hliníková stěna vnitřní, viz výpis prvků PSV č. 25</t>
  </si>
  <si>
    <t>X6775</t>
  </si>
  <si>
    <t>Montáž a dodávka hliníková stěna vnější rohová, viz výpis prvků PSV č. 26a+26b</t>
  </si>
  <si>
    <t>X6776</t>
  </si>
  <si>
    <t>Montáž a dodávka nástěnné nerezové madlo, viz výpis prvků PSV č. M1</t>
  </si>
  <si>
    <t>X6777</t>
  </si>
  <si>
    <t>Montáž a dodávka nástěnné nerezové madlo rohové, viz výpis prvků PSV č. M2</t>
  </si>
  <si>
    <t>X6778</t>
  </si>
  <si>
    <t>Montáž a dodávka sprchové sedátko, viz výpis prvků PSV č. M3</t>
  </si>
  <si>
    <t>X67721</t>
  </si>
  <si>
    <t>Montáž a dodávka elektricky ovládané exteriérové hliníkové zateplené rolety včetně hliníkového boxu a lišt, viz výpis prvků PSV č. R1</t>
  </si>
  <si>
    <t>X67722</t>
  </si>
  <si>
    <t>Montáž a dodávka elektricky ovládané exteriérové hliníkové zateplené rolety včetně hliníkového boxu a lišt, viz výpis prvků PSV č. R2</t>
  </si>
  <si>
    <t>X67723</t>
  </si>
  <si>
    <t>Montáž a dodávka elektricky ovládané exteriérové hliníkové zateplené rolety včetně hliníkového boxu a lišt, viz výpis prvků PSV č. R3</t>
  </si>
  <si>
    <t>X67724</t>
  </si>
  <si>
    <t>Montáž a dodávka elektricky ovládané exteriérové hliníkové zateplené rolety včetně hliníkového boxu a lišt, viz výpis prvků PSV č. R4</t>
  </si>
  <si>
    <t>X67725</t>
  </si>
  <si>
    <t>Montáž a dodávka elektricky ovládané exteriérové hliníkové zateplené rolety včetně hliníkového boxu a lišt, viz výpis prvků PSV č. R5</t>
  </si>
  <si>
    <t>X67726</t>
  </si>
  <si>
    <t>Montáž a dodávka elektricky ovládané exteriérové hliníkové zateplené rolety včetně hliníkového boxu a lišt, viz výpis prvků PSV č. R6</t>
  </si>
  <si>
    <t>X67745</t>
  </si>
  <si>
    <t>Demontáž kotevních bodů záchytného systému na střeše</t>
  </si>
  <si>
    <t>X67748</t>
  </si>
  <si>
    <t>Montáž a dodávka ochranná nerezová lanková síť včetně montážního příslušenství, viz. projektová dokumentace</t>
  </si>
  <si>
    <t>X67749</t>
  </si>
  <si>
    <t>Montáž a dodávka stříška z čirého dutinkového polykarbonátu včetně konzolí a lišt, včetně okapu, viz. výpis prvků PSV ozn. SP</t>
  </si>
  <si>
    <t>998767313</t>
  </si>
  <si>
    <t>Přesun hmot procentní pro zámečnické konstrukce ruční v objektech v přes 12 do 24 m</t>
  </si>
  <si>
    <t>X67771</t>
  </si>
  <si>
    <t>Výroba, montáž a dodávka hlavní nosná ocelová konstrukce, vyz. projektová dokumentace výkres ocelové konstrukce pro VZT jednotku, včetně spojovacího a kotevního materiálu, včetně žárového zinkování</t>
  </si>
  <si>
    <t>kg</t>
  </si>
  <si>
    <t>X67772</t>
  </si>
  <si>
    <t>X67773</t>
  </si>
  <si>
    <t>Výroba, montáž a dodávka ocelové pororošty PR-33/33-30/3, vyz. projektová dokumentace výkres ocelové konstrukce pro VZT jednotku, včetně spojovacího a kotevního materiálu, včetně žárového zinkování</t>
  </si>
  <si>
    <t>X67774</t>
  </si>
  <si>
    <t>Výroba, montáž a dodávka ocelový žebřík, vyz. projektová dokumentace výkres ocelové konstrukce pro VZT jednotku, včetně spojovacího a kotevního materiálu, včetně žárového zinkování</t>
  </si>
  <si>
    <t>X67775</t>
  </si>
  <si>
    <t>Výroba, montáž a dodávka konzola pro podepření tlumiče hluku z ocelových L profilů a ocelových trubek, vyz. projektová dokumentace výkres ocelové konstrukce pro VZT jednotku, včetně spojovacího a kotevního materiálu, včetně žárového zinkování</t>
  </si>
  <si>
    <t>342151113</t>
  </si>
  <si>
    <t>553247ax</t>
  </si>
  <si>
    <t>X67776</t>
  </si>
  <si>
    <t>M+D olemování rohů a viditelných hran a ploch sendvičových panelů ocel. pozink. lakovaným plechem</t>
  </si>
  <si>
    <t>776201811</t>
  </si>
  <si>
    <t>Demontáž lepených povlakových podlah bez podložky ručně</t>
  </si>
  <si>
    <t>7764108cx</t>
  </si>
  <si>
    <t>Odstranění soklíků a lišt pryžových nebo plastových</t>
  </si>
  <si>
    <t>776111116</t>
  </si>
  <si>
    <t>Odstranění zbytků lepidla z podkladu povlakových podlah broušením</t>
  </si>
  <si>
    <t>776111311</t>
  </si>
  <si>
    <t>Vysátí podkladu povlakových podlah</t>
  </si>
  <si>
    <t>776121321</t>
  </si>
  <si>
    <t>Neředěná penetrace savého podkladu povlakových podlah</t>
  </si>
  <si>
    <t>776141121</t>
  </si>
  <si>
    <t>Stěrka podlahová nivelační pro vyrovnání podkladu povlakových podlah pevnosti 30 MPa tl do 3 mm</t>
  </si>
  <si>
    <t>776111112</t>
  </si>
  <si>
    <t>Broušení betonového podkladu povlakových podlah</t>
  </si>
  <si>
    <t>776221121</t>
  </si>
  <si>
    <t>Lepení elektrostaticky vodivých pásů z PVC</t>
  </si>
  <si>
    <t>776221111</t>
  </si>
  <si>
    <t>Lepení pásů z PVC standardním lepidlem</t>
  </si>
  <si>
    <t>X67526</t>
  </si>
  <si>
    <t>Montáž a dodávka systémová podkladní koutová soklová plastová podložná lišta pod PVC podlahovou krytinu</t>
  </si>
  <si>
    <t>7764112sx</t>
  </si>
  <si>
    <t>Montáž tahaných obvodových soklíků z PVC výšky do 100 mm</t>
  </si>
  <si>
    <t>776421312</t>
  </si>
  <si>
    <t>Montáž přechodových šroubovaných lišt</t>
  </si>
  <si>
    <t>28318784</t>
  </si>
  <si>
    <t>lišta zaklapávací spodní eloxovaný Al š do 60mm</t>
  </si>
  <si>
    <t>homogenní elektrostaticky vodivé neválcované PVC bez obsahu ftalátů vhodné do čistého provozu, podrobná specifikace viz. projektová dokumentace F1, například Forbo Colorex EC</t>
  </si>
  <si>
    <t>vinylová podlahovina - heterogenní hybridní zátěžový a akustický vinyl bez obsahu ftalátů, podrobná specifikace viz. projektová dokumentace F2, například Sarlon 15 dB</t>
  </si>
  <si>
    <t>heterogenní protiskluzný vinyl v rolích, bez obsahu ftalátů, podrobná specifikace viz. projektová dokumentace F3, například Forbo Surestep Laguna</t>
  </si>
  <si>
    <t>heterogenní protiskluzný vinyl v rolích, bez obsahu ftalátů, podrobná specifikace viz. projektová dokumentace F4, například Forbo Surestep Aqua</t>
  </si>
  <si>
    <t>776111131</t>
  </si>
  <si>
    <t>Broušení podkladu pod povlakové povrchy stěn</t>
  </si>
  <si>
    <t>776111331</t>
  </si>
  <si>
    <t>Vysátí podkladu pod povlakové povrchy stěn</t>
  </si>
  <si>
    <t>776121324</t>
  </si>
  <si>
    <t>Neředěná penetrace savého podkladu pod povlakové povrchy stěn</t>
  </si>
  <si>
    <t>776521111</t>
  </si>
  <si>
    <t>Lepení pásů z PVC na stěnu výšky do 2,0 m</t>
  </si>
  <si>
    <t>776991111</t>
  </si>
  <si>
    <t>Spárování silikonem</t>
  </si>
  <si>
    <t>X67539</t>
  </si>
  <si>
    <t>heterogenní vinyl v rolích vhodný jako obklad stěn, podrobná specifikace viz. projektová dokumentace, například Forbo Onyx+</t>
  </si>
  <si>
    <t>771591112</t>
  </si>
  <si>
    <t>Izolace nátěrem nebo stěrkou ve dvou vrstvách</t>
  </si>
  <si>
    <t>771591264</t>
  </si>
  <si>
    <t>Izolace těsnícími pásy mezi podlahou a stěnou</t>
  </si>
  <si>
    <t>998776313</t>
  </si>
  <si>
    <t>Přesun hmot procentní pro podlahy povlakové ruční v objektech v přes 12 do 24 m</t>
  </si>
  <si>
    <t>777111111</t>
  </si>
  <si>
    <t>Vysátí podkladu před provedením lité podlahy</t>
  </si>
  <si>
    <t>777131111</t>
  </si>
  <si>
    <t>Penetrační epoxidový nátěr podlahy plněný pískem</t>
  </si>
  <si>
    <t>777511103</t>
  </si>
  <si>
    <t>Krycí epoxidová stěrka tloušťky přes 1 do 2 mm dekorativní lité podlahy</t>
  </si>
  <si>
    <t>777611161</t>
  </si>
  <si>
    <t>Protiskluzná úprava lité podlahy prosypem křemenným pískem</t>
  </si>
  <si>
    <t>777622101</t>
  </si>
  <si>
    <t>Uzavírací polyuretanový barevný nátěr podlahy</t>
  </si>
  <si>
    <t>777511181</t>
  </si>
  <si>
    <t>Příplatek k cenám krycí stěrky za zvýšenou pracnost provádění podlahových soklíků</t>
  </si>
  <si>
    <t>777911113</t>
  </si>
  <si>
    <t>Pohyblivé napojení lité podlahy na stěnu nebo sokl</t>
  </si>
  <si>
    <t>998777313</t>
  </si>
  <si>
    <t>Přesun hmot procentní pro podlahy lité ruční v objektech v přes 12 do 24 m</t>
  </si>
  <si>
    <t>781473810</t>
  </si>
  <si>
    <t>Demontáž obkladů z obkladaček keramických lepených</t>
  </si>
  <si>
    <t>781674111</t>
  </si>
  <si>
    <t>Montáž keramických obkladů parapetů (sokl sprchy) š do 100 mm lepených flexibilním lepidlem</t>
  </si>
  <si>
    <t>59761174</t>
  </si>
  <si>
    <t>dlažba keramická slinutá mrazuvzdorná R11/B povrch reliéfní/matný tl do 10mm přes 9 do 12ks/m2</t>
  </si>
  <si>
    <t>998781313</t>
  </si>
  <si>
    <t>Přesun hmot procentní pro obklady keramické ruční v objektech v přes 12 do 24 m</t>
  </si>
  <si>
    <t>783306801</t>
  </si>
  <si>
    <t>Odstranění nátěru ze zámečnických konstrukcí obroušením</t>
  </si>
  <si>
    <t>783314101</t>
  </si>
  <si>
    <t>Základní jednonásobný syntetický nátěr zámečnických konstrukcí</t>
  </si>
  <si>
    <t>783317101</t>
  </si>
  <si>
    <t>Krycí jednonásobný syntetický standardní nátěr zámečnických konstrukcí</t>
  </si>
  <si>
    <t>783806801</t>
  </si>
  <si>
    <t>Odstranění nátěrů z omítek obroušením</t>
  </si>
  <si>
    <t>783801403</t>
  </si>
  <si>
    <t>Oprášení omítek před provedením nátěru</t>
  </si>
  <si>
    <t>783813131</t>
  </si>
  <si>
    <t>Penetrační syntetický nátěr hladkých, tenkovrstvých zrnitých a štukových omítek</t>
  </si>
  <si>
    <t>783817421</t>
  </si>
  <si>
    <t>Krycí dvojnásobný syntetický nátěr hladkých, zrnitých tenkovrstvých nebo štukových omítek, (omyvatelný nátěr stěn a stropů, vhodný do nemocničních provozů)</t>
  </si>
  <si>
    <t>784121001</t>
  </si>
  <si>
    <t>Oškrabání malby v místnostech v do 3,80 m</t>
  </si>
  <si>
    <t>784121011</t>
  </si>
  <si>
    <t>Rozmývání podkladu po oškrabání malby v místnostech v do 3,80 m</t>
  </si>
  <si>
    <t>784161321</t>
  </si>
  <si>
    <t>Lokální vyrovnání podkladu disperzní stěrkou pl přes 0,25 do 0,5 m2 v místnostech v do 3,80 m</t>
  </si>
  <si>
    <t>784161331</t>
  </si>
  <si>
    <t>Lokální vyrovnání podkladu disperzní stěrkou pl přes 0,5 do 1 m2 v místnostech v do 3,80 m</t>
  </si>
  <si>
    <t>784171001</t>
  </si>
  <si>
    <t>Olepování vnitřních ploch páskou v místnostech v do 3,80 m</t>
  </si>
  <si>
    <t>784171111</t>
  </si>
  <si>
    <t>Zakrytí vnitřních ploch stěn v místnostech v do 3,80 m</t>
  </si>
  <si>
    <t>28323157</t>
  </si>
  <si>
    <t>fólie pro malířské potřeby zakrývací tl 14µ 4x5m</t>
  </si>
  <si>
    <t>58124840</t>
  </si>
  <si>
    <t>páska malířská z PVC a UV odolná (7 dnů) do š 50mm</t>
  </si>
  <si>
    <t>SUB</t>
  </si>
  <si>
    <t>1.01</t>
  </si>
  <si>
    <t>VZT jednotka - provedení venkovní ležaté – přívod 4720m3/h, odvod 4720m3/h. Napojovací hrdla obdélníková přívod do jednotky a odtah z místností 840/1000mm, výfuk z jednotky a přívod do interiéru 840/710mm, vstup odvod  třída filtrace: ePM1 60%(F7) + ePM1 80%(F9); odvod - třída filtrace: ePM1 60%(F7), rekuperační výměník deskový – tepelná účinnost zima 78,3%, léto 78,3%, odvodní vent. - průtok vzduchu 4720 m3/h tlakový výkon  externí  cca 850 Pa el. příkon inst. EC ventilátoru max. 3,6 kW - v pracovním bodě 3,0kW,  400V, 50 Hz přívodní EC vent. - průtok vzduchu 4720 m3/h tlakový výkon  externí cca 650 Pa el. příkon inst. Max. 3,6 kW - v pracovním bodě 2,21kW,  400V, 50 Hz, elektrický ohřívač, top. výkon max.22,05 kW, chlazení - přímí chladič 2 okruhy - chladící výkon 34,7 kW - chladivo R32, všechna hrdla opatřená uzavírací těsnou klapkou, všechna hrdla obsahují napojovací pružnou manžetu, včetně by-passové klapky a cirkulační klapky, manžet,  příslušenství a zákrytů, tepelná izolace T2, tepelné mosty TB2,</t>
  </si>
  <si>
    <t>Ks</t>
  </si>
  <si>
    <t>1.02</t>
  </si>
  <si>
    <t>Tlumič hluku buňkový s děrovaným plechem s hygienickým provedením. Vzduchotěsné “zavaření” absorpčních částí do plastové fólie a jejich ochrana děrovaným plechem 250x500x1500 (l = 1,5m) , Kostra tlumiče je vyrobena z pozinkovaného plechu. Vložená absorpční výplň je z nehořlavého, zvukově pohltivého materiálu, vzduchotěsně zavařená v plastové fólii a oddělená od proudícího vzduchu pozinkovaným děrovaným plechem. Náběh a výběh tlumiče je standardně zkosený, tupý nebo kombinace zmíněných variant. Vzduch proudící přes tlumič nesmí obsahovat abrazivní částice, nebo výpary chemikálií. Provozní teplota tlumiče je od -20°C do +80°C, provozní vlhkost až 100%. Maximální konstrukční rychlost uvnitř tlumiče nesmí překročit 25 m/s.</t>
  </si>
  <si>
    <t>1.03</t>
  </si>
  <si>
    <t>Tlumič hluku buňkový s děrovaným plechem s hygienickým provedením. Vzduchotěsné “zavaření” absorpčních částí do plastové fólie a jejich ochrana děrovaným plechem 250x500x2000 (l = 2m) , Kostra tlumiče je vyrobena z pozinkovaného plechu. Vložená absorpční výplň je z nehořlavého, zvukově pohltivého materiálu, vzduchotěsně zavařená v plastové fólii a oddělená od proudícího vzduchu pozinkovaným děrovaným plechem. Náběh a výběh tlumiče je standardně zkosený, tupý nebo kombinace zmíněných variant. Vzduch proudící přes tlumič nesmí obsahovat abrazivní částice, nebo výpary chemikálií. Provozní teplota tlumiče je od -20°C do +80°C, provozní vlhkost až 100%. Maximální konstrukční rychlost uvnitř tlumiče nesmí překročit 25 m/s.</t>
  </si>
  <si>
    <t>1.04</t>
  </si>
  <si>
    <t>Protidešťová žaluzie kovová - povrchová úprava - galvanicky zinkováno s (pletivem proti hmyzu a ptactvu) nasávací, pozink, vel. 1250*500mm, včetně nutného příslušenství pro kotvení a rámu, min.  efektivní plocha sef 0,3602 m²</t>
  </si>
  <si>
    <t>1.05</t>
  </si>
  <si>
    <t>Hrdlo výfuku s úhlem 45° s mřížkou (pletivem) a úpravou pro výfuk, galvanicky zinkováno, vel. 500*1000mm</t>
  </si>
  <si>
    <t>1.06</t>
  </si>
  <si>
    <t>Přeslechový tlumič hluku 500*250x1000 (l = 1m). Kostra přeslechového tlumiče je vyrobena z pozinkovaného plechu. Vložená absorpční výplň je z nehořlavého zvukově pohltivého materiálu, oddělená od proudícího vzduchu netkanou kašírovanou textilií. Jednotlivé díly tlumiče jsou spojeny nýty, lisovanými spoji nebo bodovými svary. Příruby na obou stranách 20mm. Tlaková ztráta pro 400m3h cca 10Pa. Doporučená rychlost vzduchu 0,5 až 1,5 m/s - jedná se o rychlost vzduchu přepočtenou na profil tlumiče š x v.</t>
  </si>
  <si>
    <t>1.07</t>
  </si>
  <si>
    <t>Přeslechový tlumič hluku 350*200x1500 (l = 1,5m) - atypický, přesné rozměry dle konzultace s výrobcem. Kostra přeslechového tlumiče je vyrobena z pozinkovaného plechu. Vložená absorpční výplň je z nehořlavého zvukově pohltivého materiálu, oddělená od proudícího vzduchu netkanou kašírovanou textilií. Jednotlivé díly tlumiče jsou spojeny nýty, lisovanými spoji nebo bodovými svary. Příruby na obou stranách 20mm. Tlaková ztráta pro 200m3h cca 10Pa. Doporučená rychlost vzduchu 0,5 až 1,5 m/s - jedná se o rychlost vzduchu přepočtenou na profil tlumiče š x v.</t>
  </si>
  <si>
    <t>1.08</t>
  </si>
  <si>
    <t>Přeslechový tlumič hluku 350*200x1000 (l = 1m) - atypický, přesné rozměry dle konzultace s výrobcem. Kostra přeslechového tlumiče je vyrobena z pozinkovaného plechu. Vložená absorpční výplň je z nehořlavého zvukově pohltivého materiálu, oddělená od proudícího vzduchu netkanou kašírovanou textilií. Jednotlivé díly tlumiče jsou spojeny nýty, lisovanými spoji nebo bodovými svary. Příruby na obou stranách 20mm. Tlaková ztráta pro 200m3h cca 10Pa. Doporučená rychlost vzduchu 0,5 až 1,5 m/s - jedná se o rychlost vzduchu přepočtenou na profil tlumiče š x v.</t>
  </si>
  <si>
    <t>1.09</t>
  </si>
  <si>
    <t>Čistý nástavec s kruhovým připojením z boku přívodní. Čistý nástavec vyrobený z ocelového plechu, bodově svařovaný a utěsněný polymerovým tmelem. Nástavec vybaven těsnou uzavírací klapkou s pryžovým břitovým těsněním. vel. 457*457, výška 382mm, box izolovaný  umístění v podhledu, boční napojení  ø 198mm (alternativně ø 158mm) s regulační klapkou 0-100%. Čelní deska s nastavitelnými lamelami pro vířivý obraz proudění přívodního vzduchu, včetně stropního rámečku, HEPA filtr H14 s polyuretanovým těsněním pro instalaci do čistého nástavce s výškou 80mm a max. tl. ztrátou 500Pa - uvažovaná max. 300Pa, počáteční tlaková ztráta pro 200m3h cca 70Pa, množství vzduchu 200m3h, LWA [dB(A)] do 30 dB. Lakováno - bílá barva RAL9003. Čistý nástavec je vybaven pružnou propojovací trubicí sloužící k snímání skutečného odporu filtru (detekce zanesení filtru).</t>
  </si>
  <si>
    <t>1.10</t>
  </si>
  <si>
    <t>Čistý nástavec s kruhovým připojením z boku přívodní. Čistý nástavec vyrobený z ocelového plechu, bodově svařovaný a utěsněný polymerovým tmelem. Nástavec vybaven těsnou uzavírací klapkou s pryžovým břitovým těsněním. vel. 535*535, výška 382mm, box izolovaný  umístění v podhledu, boční napojení  ø 198mm (alternativně ø 158mm) s regulační klapkou 0-100%. Čelní deska s nastavitelnými lamelami pro vířivý obraz proudění přívodního vzduchu, včetně stropního rámečku, HEPA filtr H14 s polyuretanovým těsněním pro instalaci do čistého nástavce s výškou 80mm a max. tl. ztrátou 500Pa - uvažovaná max. 300Pa, počáteční tlaková ztráta pro 250m3h cca 70Pa, množství vzduchu 250m3h, LWA [dB(A)] do 30 dB. Lakováno - bílá barva RAL9003. Čistý nástavec je vybaven pružnou propojovací trubicí sloužící k snímání skutečného odporu filtru (detekce zanesení filtru).</t>
  </si>
  <si>
    <t>1.11</t>
  </si>
  <si>
    <t>Vířivý anemostat přívodní vel. 310*310 + plenum box izolovaný  umístění v podhledu, boční napojení  průměr 123 s regulační klapkou 0-100% a rozrážecím perforovaným plechem a konzolou, množství vzduchu max. 530m3h, LWA [dB(A)] cca 25 dB pro 200m3h, průtočná plocha Ak [m2] 0,0185m2.</t>
  </si>
  <si>
    <t>1.12</t>
  </si>
  <si>
    <t>Vířivý anemostat přívodní vel. 310*310 + plenum box izolovaný  umístění v podhledu, boční napojení  průměr 123 s regulační klapkou 0-100% a rozrážecím perforovaným plechem a konzolou, množství vzduchu max. 290m3h, LWA [dB(A)] cca 25 dB pro 140m3h, průtočná plocha Ak [m2] 0,0128m2.</t>
  </si>
  <si>
    <t>1.13</t>
  </si>
  <si>
    <t>Vířivý anemostat odvodní vel. 400*400 + plenum box izolovaný  umístění v podhledu, boční napojení  ø 148 s regulační klapkou 0-100% a konzolou, množství vzduchu max. 490m3h, LWA [dB(A)] cca 25 dB pro 230m3h, průtočná plocha Ak [m2] 0,0223m2.</t>
  </si>
  <si>
    <t>1.14</t>
  </si>
  <si>
    <t>Vířivý anemostat odvodní vel. 310*310 + plenum box izolovaný  umístění v podhledu, boční napojení  průměr 123 s regulační klapkou 0-100% a konzolou, množství vzduchu max. 530m3h, LWA [dB(A)] cca 25 dB pro 200m3h, průtočná plocha Ak [m2] 0,0185m2.</t>
  </si>
  <si>
    <t>1.15</t>
  </si>
  <si>
    <t>Škrtící klapka ruční s těsněním těsná s gumovým těsněním do spiro potrubí, průměr napojení 200mm, regulace 0 –100 % při úhlu otočení 0 – 90˚</t>
  </si>
  <si>
    <t>1.16</t>
  </si>
  <si>
    <t>Škrtící klapka ruční s těsněním těsná s gumovým těsněním do spiro potrubí, průměr napojení 150mm, regulace 0 –100 % při úhlu otočení 0 – 90˚</t>
  </si>
  <si>
    <t>1.17</t>
  </si>
  <si>
    <t>Škrtící klapka ruční s těsněním těsná s gumovým těsněním do spiro potrubí, průměr napojení 125mm, regulace 0 –100 % při úhlu otočení 0 – 90˚</t>
  </si>
  <si>
    <t>1.18</t>
  </si>
  <si>
    <t>Škrtící klapka ruční s těsněním těsná s gumovým těsněním do spiro potrubí, průměr napojení 100mm, regulace 0 –100 % při úhlu otočení 0 – 90˚</t>
  </si>
  <si>
    <t>1.19</t>
  </si>
  <si>
    <t>Talířový ventil přívodní kovový včetně napojovacího kroužku, průměr napojení 150mm, včetně povrchové úpravy - lakováno barva bílá, průtok vzduchu 50-150m3/h</t>
  </si>
  <si>
    <t>1.20</t>
  </si>
  <si>
    <t>Talířový ventil přívodní kovový včetně napojovacího kroužku, průměr napojení 125mm, včetně povrchové úpravy - lakováno barva bílá, průtok vzduchu 35-110m3/h</t>
  </si>
  <si>
    <t>1.21</t>
  </si>
  <si>
    <t>Talířový ventil přívodní kovový včetně napojovacího kroužku, průměr napojení 100mm, včetně povrchové úpravy - lakováno barva bílá, průtok vzduchu 25-70m3/h</t>
  </si>
  <si>
    <t>1.22</t>
  </si>
  <si>
    <t>Talířový ventil odvodní kovový včetně napojovacího kroužku, průměr napojení 200mm, včetně povrchové úpravy - lakováno barva bílá, průtok vzduchu 80-220m3/h</t>
  </si>
  <si>
    <t>1.23</t>
  </si>
  <si>
    <t>Talířový ventil odvodní kovový včetně napojovacího kroužku, průměr napojení 150mm, včetně povrchové úpravy - lakováno barva bílá, průtok vzduchu 50-150m3/h</t>
  </si>
  <si>
    <t>1.24</t>
  </si>
  <si>
    <t>Talířový ventil odvodní kovový včetně napojovacího kroužku, průměr napojení 125mm, včetně povrchové úpravy - lakováno barva bílá, průtok vzduchu 35-110m3/h</t>
  </si>
  <si>
    <t>1.25</t>
  </si>
  <si>
    <t>Talířový ventil odvodní kovový včetně napojovacího kroužku, průměr napojení 100mm, včetně povrchové úpravy - lakováno barva bílá, průtok vzduchu 25-70m3/h</t>
  </si>
  <si>
    <t>1.31</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</si>
  <si>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203</t>
  </si>
  <si>
    <t>1.32</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</si>
  <si>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152</t>
  </si>
  <si>
    <t>1.33</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</si>
  <si>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127</t>
  </si>
  <si>
    <t>1.34</t>
  </si>
  <si>
    <t>Ohebná Al laminátová s kostrou z ocelového drátu spirálovitě vinutou mezi dvěma vrstvami několikavrstvého Al laminátu s tepelnou a hlukovou izolací z vrstvy ekologické nedráždivé minerální vaty tloušťky 25 mm, 16 kg/m3, parozábrana – zpevněný Al laminát. Vnitřní hadice je perforovaná jako tlumič hluku. Konstrukce obsahuje parotěsnou zábranu k zabránění kondenzace v hlukové izolaci, max. rychlost vzduchu 30 m/s. průměr 102</t>
  </si>
  <si>
    <t>1.35</t>
  </si>
  <si>
    <t>Přívodní / odvodní komfortní jednořadá vyústka s nastavitelnými listy s roztečí 20 mm o rozměru 300*200mm. Obdélníkové vyústky komfortní (včetně listů) jsou vyrobeny z Al profilu opatřeného transparentním eloxem. Včetně upevňovacích rámečků s předvrtanými otvory pro šrouby. Max. množství vzduchu 760m3h, průtočná plocha Ak [m2] 0,0311m2</t>
  </si>
  <si>
    <t>1.36</t>
  </si>
  <si>
    <t>Přívodní / odvodní komfortní jednořadá vyústka s nastavitelnými listy s roztečí 20 mm o rozměru 300*150mm. Obdélníkové vyústky komfortní (včetně listů) jsou vyrobeny z Al profilu opatřeného transparentním eloxem. Včetně upevňovacích rámečků s předvrtanými otvory pro šrouby. Max. množství vzduchu 760m3h, průtočná plocha Ak [m2] 0,0228m2</t>
  </si>
  <si>
    <t>1.37</t>
  </si>
  <si>
    <t>Protipožární větrací mřížka 300*139mm; požární odolnost EI60/EW90; umístění do stěny včetně usazovacích rámečků - lakováno. Protipožární větrací mřížka obsahuje zpěnitelnou intumescentní pásku, tepelně izolační desku na bázi Vermikulitu s anorganickými pojivy, pozinkovanou ocel a děrovaný plech. Průchodnost vzduchu cca 70 %. Barvu upřesní investor.</t>
  </si>
  <si>
    <t>1.41</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</si>
  <si>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1050 / 60 % tvar</t>
  </si>
  <si>
    <t>bm</t>
  </si>
  <si>
    <t>1.42</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</si>
  <si>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1500 / 50 % tvar</t>
  </si>
  <si>
    <t>1.43</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</si>
  <si>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1890 / 50 % tvar</t>
  </si>
  <si>
    <t>1.44</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</si>
  <si>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2630 / 40 % tvar</t>
  </si>
  <si>
    <t>1.45</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</si>
  <si>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3500 / 30 % tvar</t>
  </si>
  <si>
    <t>1.46</t>
  </si>
  <si>
    <t>Čtyřhranné potrubí z pozink. plechu sk. I dle normy ČSN EN 1507 –  do podtlaku -1000 Pa alternativně -630 Pa v závislosti na tlakovém výkonu jednotky a tlakové ztrátě trasy, sací, přívodní, odsávací a výfukové potrubí, včetně tvarovek a příslušenství, spojovacího a těsnícího materiálu, závěsů, konzol atd., provést vodotěsné a pachutěsné do  obvodu  včetně 4000 / 100 %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</si>
  <si>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100/ 20 %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</si>
  <si>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125/ 20 %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</si>
  <si>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150/ 30 %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</si>
  <si>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160/ 30 % tvar</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</si>
  <si>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180/ 40 % tvar</t>
  </si>
  <si>
    <t>1.47</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</si>
  <si>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průměr 200/ 60 % tvar</t>
  </si>
  <si>
    <t>1.48</t>
  </si>
  <si>
    <t>Přídavné ocelové podpěry potrubí v exteriéru - např. jackel + 2x nátěr, včetně platlí, sváření, spojovacího materiálu atd.,  zhotovit při montáži</t>
  </si>
  <si>
    <t>2.01</t>
  </si>
  <si>
    <t>Střešní kovový ventilátor s EC motorem v černé barvě průměr 438 mm ,určený pro montáž na střechu. Průtok vzduchu při 0Pa = 4500m3h, statický tlak 380-900Pa, Napájení 400V 50 Hz, krytí IP 44, příkon 2,7 kW, jmenovitý proud 1,5A, hmotnost 38 kg, akustický hluk 51 dB/3m. Obsahuje kuličková ložiska. Včetně podstavce pod ventilátor a regulátoru otáček.</t>
  </si>
  <si>
    <t>2.051</t>
  </si>
  <si>
    <t>Čtyřhranné potrubí z pozink. plechu sk. I dle normy ČSN EN 1507 –  do podtlaku min. 630 Pa alternativně 1000 Pa v závislosti na tlakovém výkonu ventilátoru, sací, přívodní, odsávací a výfukové potrubí, včetně tvarovek a příslušenství, spojovacího a těsnícího materiálu, závěsů, konzol atd., provést vodotěsné a pachutěsné do  obvodu  včetně 1050 / 60 % tvar</t>
  </si>
  <si>
    <t>2.052</t>
  </si>
  <si>
    <t>Čtyřhranné potrubí z pozink. plechu sk. I dle normy ČSN EN 1507 –  do podtlaku min. 630 Pa alternativně 1000 Pa v závislosti na tlakovém výkonu ventilátoru, sací, přívodní, odsávací a výfukové potrubí, včetně tvarovek a příslušenství, spojovacího a těsnícího materiálu, závěsů, konzol atd., provést vodotěsné a pachutěsné do  obvodu  včetně 1500 / 40 % tvar</t>
  </si>
  <si>
    <t>2.053</t>
  </si>
  <si>
    <t>Čtyřhranné potrubí z pozink. plechu sk. I dle normy ČSN EN 1507 –  do podtlaku min. 630 Pa alternativně 1000 Pa v závislosti na tlakovém výkonu ventilátoru, sací, přívodní, odsávací a výfukové potrubí, včetně tvarovek a příslušenství, spojovacího a těsnícího materiálu, závěsů, konzol atd., provést vodotěsné a pachutěsné do  obvodu včetně 1890 / 60 % tvar</t>
  </si>
  <si>
    <t>2.06</t>
  </si>
  <si>
    <t>Kruhové potrubí Spiro z pozink. plechu dle normy ČSN EN 1507 nebo KM 12 0301g – odsávací a přívodní potrubí, včetně tvarovek, spojek, objímek a příslušenství, uzavíracích kusů, spojovacího a těsnícího materiálu, závěsů, konzol atd., provedení vodotěsné a pachutěsné ø 450/ 20 % tvar</t>
  </si>
  <si>
    <t>2.07</t>
  </si>
  <si>
    <t>2.08</t>
  </si>
  <si>
    <t>Demontáž stávajícího potrubí do obvodu  včetně 1500 / 20 % tvar, včetně možných izolací, ekologické likvidace atd.</t>
  </si>
  <si>
    <t>3.01</t>
  </si>
  <si>
    <t>Kondenzační jednotka s invertním řízením (24%-100%) a scroll kompresorem. Kondenzační jednotka (tepelné čerpadlo) s horizontálním výstupem vzduchu se 2-axiálními ventilátory (chladivo R32)
chladivo= R32
Nominální výkon (chladící, topný):     Qchl (te=35°C, ti=27°C)= 22,4 kW ( SEER 7,3 ) /  Qtop (te=+7°C, ti=20°C)= 22,4 kW(SCOP 4,5)
Rozvodné napětí:     400V 3Nph
Max.jištění (motorová charakteristika typ C)=  25 A
min. obvodový proud MCA= 13,6 A; MPO= 25 A; jm.proud kompresoru  RLA= 9,2 A
rozměry Š x V x H 940 x 1 430 x 320; hmotnost= 134 kg
akustický výkon  Lw chl.= 73,2 dBa Lw top.= 73,2 dBa
akustický tlak  Lp chl.= 58,1 dBa-
Včetně napojení čidel - řídící box-VZT jednotka  Lmax.20m, dále napojení řídící box-expanzní ventil Lmax.20m, napojení venkovní jednotky a řídícího boxu Lmax.100m; včetně regulačního uzlu pro VZT jednotku
GWP= 675  ;zakl. náplň=7 kg; doplnění= cca 1 kg</t>
  </si>
  <si>
    <t>3.02</t>
  </si>
  <si>
    <t>Sada expanzního ventilu pro kondenzační jednotku
- exp.ventil v rozsahu chladícího výkonu 17 kW až 21 kW
- exp.ventil v rozsahu topného výkonu 23,6 kW
- dovolený rozsah objemu výměníku obecný  2,94 -4,62 l
- dovolený rozsah objemu výměníku pro připojovací poměr 65-75%  2,94- 4,62 l
- rozměry exp.ventilu: výška - 404 mm, šířka - 217 mm, hloubka - 80.5 mm</t>
  </si>
  <si>
    <t>3.03</t>
  </si>
  <si>
    <t>ŘÍDICÍ MODUL-analogové řízení kondenzační jednotky signálem 0-10V v 5-výkonových krocích se změnou vypařovací teploty v rozsahu Tv= 6°C - 8.5°C - 11°C - 13°C- řídící modul je standardně vybaven digitálními vstupy a výstupy</t>
  </si>
  <si>
    <t>3.04</t>
  </si>
  <si>
    <t>Cu potrubí chladiva včetně izolace, uchycení - 9,52</t>
  </si>
  <si>
    <t>3.05</t>
  </si>
  <si>
    <t>Cu potrubí chladiva včetně izolace, uchycení - 19,1</t>
  </si>
  <si>
    <t>3.06</t>
  </si>
  <si>
    <t>Chladivo R32 do potrubí; Doplnění chladiva se vypočítává na základě zadané délky potrubí. Skutečné délky na stavbě mohou být uvedeny od zadaných a proto skutečné množství doplněného chladiva a skutečné ekvivalentní tun CO₂ mohou být jiné než v návrhu.</t>
  </si>
  <si>
    <t>3.07</t>
  </si>
  <si>
    <t>nutné příslušenství, montáž zařízení, pomocné práce, chráničky, venkovní ochrana,  včetně tvarovek, spojek, objímek a příslušenství, spojovacího a těsnícího materiálu, závěsů, konzol, podpěr, podložek</t>
  </si>
  <si>
    <t>3.08</t>
  </si>
  <si>
    <t>kompletace, zprovoznění, revize, vakuování</t>
  </si>
  <si>
    <t>4.01</t>
  </si>
  <si>
    <t>Kondenzační jednotka venkovní. Kondenzační jednotka (tepelné čerpadlo) s horizontálním výstupem vzduchu se 1-axiálními ventilátory (chladivo R32)
chladivo= R32
Rozměry - Jednotka - Hloubka x Výška x Šířka 373 x 734 x 870 mm
Hladina akustického tlaku - Chlazení - Jm. 50.0 dBA
Hladina akustického tlaku - Vytápění - Jm. 50.0 dBA
Napájení - Frekvence 50 Hz
Nominální výkon (chladící, topný):     Qchl (te=35°C, ti=27°C)= 6,0 kW  /  Qtop (te=+7°C, ti=20°C)= 7,0 kW
SEER 5,8, SCOP 4,04
Příkon (chlazení topení):     Pel.chl= 1,9 kW Pel.top= 2,4 kW 
Rozvodné napětí:     230V
Max.jištění (motorová charakteristika typ C)=  20 A
náplň=1,55 kg; doplnění= cca 0,5 kg</t>
  </si>
  <si>
    <t>4.02</t>
  </si>
  <si>
    <t>vnitř. jedn. kazetová 600x9600mm R32/R410A
Rozměry - Jednotka - Hloubka x Výška x Šířka 575 x 260 x 575 mm, hmotnost 18kg
Hladina akustického tlaku - Chlazení - Medium 40.0 dBA
Hladina akustického tlaku - Vytápění - Střední 40.0 dBA
Napájení - Frekvence x Fáze x Napětí 50/60 x 1~ x 220-240/220 Hz, , chladící výkon cca 6,0kW; jednotka s čerpadlem kondenzátu</t>
  </si>
  <si>
    <t>4.03</t>
  </si>
  <si>
    <t>dekorační panel bílý
Rozměry - Jednotka - Hloubka x Výška x Šířka 620 x 46 x 620 mm</t>
  </si>
  <si>
    <t>4.04</t>
  </si>
  <si>
    <t>Kabelový ovladač v bílém provedením .Obsahuje nastaveni teploty, ventilátoru, režimu, klapek, stav filtru a indikaci poruchy. Další podrobnější nastaveni, jako časové režimy, omezeni funkce atd..Kabelový ovladač v bílém provedením. Obsahuje nastaveni teploty, ventilátoru, režimu, klapek, stav filtru a indikaci poruchy. Umožňuje místní ovládání přes Bluetooth a aplikaci chytrého telefonu.  U systému VRV s chladivem R32, musí splňovat IEC 60335-2-40 (ed.7) tzn. obsahuje zvukový a vizuální alarm úniku chladiva.</t>
  </si>
  <si>
    <t>4.05</t>
  </si>
  <si>
    <t>Adaptér pro univerz. ext. řízení RTD-10
Rozměry - Jednotka - Hloubka x Výška x Šířka 22 x 100 x 100 mm</t>
  </si>
  <si>
    <t>4.06</t>
  </si>
  <si>
    <t>Cu potrubí chladiva včetně izolace, uchycení - 6,35</t>
  </si>
  <si>
    <t>4.07</t>
  </si>
  <si>
    <t>Cu potrubí chladiva včetně izolace, uchycení - 12,7</t>
  </si>
  <si>
    <t>4.08</t>
  </si>
  <si>
    <t>4.09</t>
  </si>
  <si>
    <t>propojení a prokabelování venkovních jednotek s vnitřními jednotkami a kabelovými ovladači</t>
  </si>
  <si>
    <t>4.10</t>
  </si>
  <si>
    <t>4.11</t>
  </si>
  <si>
    <t>5.01</t>
  </si>
  <si>
    <t>Potrubí sk. I: přívodní a odsávací potrubí v exteriéru pro VZT jednotku č.1; pol. 1.41, potrubí na střeše a fasádě objektu - venkovní prostor, montáž izolace tepelné včetně případné mont. výztuh, trnů, lepení, těsnícího materiálu a příchytek deskami – teplota cca 15 až 30 °C, jednovrstvá plochy rovné, kamenná vlna s AL polepem tl. 8 cm, hliníková vrstva je vybavena pevně připojenou skleněnou výztužnou mřížkou, deklarovaná hodnota součinitele tepelné vodivosti λD  dle ČSN EN ISO 13787 při 100°C do 0,045W/m2K, hmotnost 80kg/m3, Reakce na oheň dle ČSN EN 13501-1 je A1, lze použít i jako izolaci požární</t>
  </si>
  <si>
    <t>5.02</t>
  </si>
  <si>
    <t>Dodávka a montáž oplechování tvarového z AL plechu - (venkovní prostor),  plochy tvarové a rovné, AL plech tl. 0,8 až 1 mm (1,0 x 2,0) cena a hmotnost za 1mm; včetně případné mont. výztuh, trnů, lepení, těsnícího materiálu a příchytek</t>
  </si>
  <si>
    <t>5.03</t>
  </si>
  <si>
    <t>Potrubí sk. I: přívodní a odsávací potrubí v interiéru na průchodu VZT potrubí nosnou konstrukcí; pol. 1.41, potrubí nad podhledem - vnitřní prostor, montáž izolace tepelné včetně případné mont. výztuh, trnů, lepení, těsnícího materiálu a příchytek deskami – teplota cca 15 až 30 °C, jednovrstvá plochy rovné, kamenná vlna s AL polepem tl. 4 cm, hliníková vrstva je vybavena pevně připojenou skleněnou výztužnou mřížkou, deklarovaná hodnota součinitele tepelné vodivosti λD  dle ČSN EN ISO 13787 při 100°C do 0,045W/m2K, hmotnost 80kg/m3, Reakce na oheň dle ČSN EN 13501-1 je A1</t>
  </si>
  <si>
    <t>5.04</t>
  </si>
  <si>
    <t>Potrubí kruhové spiro: přívodní a odsávací potrubí v interiéru na průchodu VZT potrubí nosnou konstrukcí; pol. 1.42, potrubí nad podhledem - vnitřní prostor, montáž izolace tepelné včetně případné mont. výztuh, trnů, lepení, těsnícího materiálu a příchytek deskami – teplota cca 10 až 50 °C, jednovrstvá plochy tvarové, kamenná vlna s AL polepem tl. 3 cm, hliníková vrstva je vybavena pevně připojenou skleněnou výztužnou mřížkou, Samolepicí lamelová rohož z kamenné vlny s převážně kolmou orientací vláken je určena pro izolaci rozvodů vzduchotechnických potrubí a klimatizace. Izolační rohož je nalepena na nosnou podložku, kterou tvoří hliníková fólie vyztužená skleněnou mřížkou (ALS). Rubová strana je celoplošně opatřena samolepicí vrstvou pokrytou separační snímatelnou fólií. Deklarovaná hodnota součinitele tepelné vodivosti λD  dle ČSN EN ISO 13787 při 50°C do 0,050W/m2K, hmotnost 80kg/m3, Reakce na oheň dle ČSN EN 13501-1 je A2-S1</t>
  </si>
  <si>
    <t>5.05</t>
  </si>
  <si>
    <t>Potrubí sk. I: odsávací potrubí v interiéru na průchodu VZT potrubí nosnou konstrukcí a v izolaci střechy; pol. 2.05, potrubí nad podhledem - vnitřní prostor, montáž izolace tepelné včetně případné mont. výztuh, trnů, lepení, těsnícího materiálu a příchytek deskami – teplota cca 15 až 30 °C, jednovrstvá plochy rovné, kamenná vlna s AL polepem tl. 4 cm, hliníková vrstva je vybavena pevně připojenou skleněnou výztužnou mřížkou, deklarovaná hodnota součinitele tepelné vodivosti λD  dle ČSN EN ISO 13787 při 100°C do 0,045W/m2K, hmotnost 80kg/m3, Reakce na oheň dle ČSN EN 13501-1 je A1</t>
  </si>
  <si>
    <t>5.06</t>
  </si>
  <si>
    <t>Potrubí kruhové spiro: přívodní a odsávací potrubí v interiéru na průchodu VZT potrubí nosnou konstrukcí; pol. 2.06, potrubí nad podhledem - vnitřní prostor, montáž izolace tepelné včetně případné mont. výztuh, trnů, lepení, těsnícího materiálu a příchytek deskami – teplota cca 10 až 50 °C, jednovrstvá plochy tvarové, kamenná vlna s AL polepem tl. 4 cm, hliníková vrstva je vybavena pevně připojenou skleněnou výztužnou mřížkou, Samolepicí lamelová rohož z kamenné vlny s převážně kolmou orientací vláken je určena pro izolaci rozvodů vzduchotechnických potrubí a klimatizace. Izolační rohož je nalepena na nosnou podložku, kterou tvoří hliníková fólie vyztužená skleněnou mřížkou (ALS). Rubová strana je celoplošně opatřena samolepicí vrstvou pokrytou separační snímatelnou fólií. Deklarovaná hodnota součinitele tepelné vodivosti λD  dle ČSN EN ISO 13787 při 50°C do 0,050W/m2K, hmotnost 80kg/m3, Reakce na oheň dle ČSN EN 13501-1 je A2-S1</t>
  </si>
  <si>
    <t>5.07</t>
  </si>
  <si>
    <t>5.08</t>
  </si>
  <si>
    <t>Požární pěna, tmel, ucpávky pro těsnění prostupů vzt. potrubí skrze požárně dělící konstrukci prostup stěn, stropů</t>
  </si>
  <si>
    <t>5.09</t>
  </si>
  <si>
    <t>Přesun hmot</t>
  </si>
  <si>
    <t>5.10</t>
  </si>
  <si>
    <t>Doprava</t>
  </si>
  <si>
    <t>5.11</t>
  </si>
  <si>
    <t>HZS - zaregulování, komplexní zkoušky</t>
  </si>
  <si>
    <t>hod</t>
  </si>
  <si>
    <t>5.12</t>
  </si>
  <si>
    <t>Rezerva na neočekávané vlivy 5%</t>
  </si>
  <si>
    <t>733 16-1104.R00</t>
  </si>
  <si>
    <t>Potrubí měděné Supersan D 15 x 1 mm, polotvrdé</t>
  </si>
  <si>
    <t>733 19-0106.R00</t>
  </si>
  <si>
    <t>Tlaková zkouška potrubí  DN 32</t>
  </si>
  <si>
    <t>998 73-3103.R00</t>
  </si>
  <si>
    <t>Přesun hmot pro rozvody potrubí, výšky do 24 m</t>
  </si>
  <si>
    <t>733 11-0803.R00</t>
  </si>
  <si>
    <t>Demontáž potrubí ocelového závitového do DN 15</t>
  </si>
  <si>
    <t>733 89-0803.R00</t>
  </si>
  <si>
    <t>Přemístění vybouraných hmot - potrubí, H 6 - 24 m</t>
  </si>
  <si>
    <t>733 16-1902.R00</t>
  </si>
  <si>
    <t>Propojení měděného potrubí D 15 mm</t>
  </si>
  <si>
    <t>734 21-3112.R00</t>
  </si>
  <si>
    <t>Ventil automatický odvzdušňovací, IVAR VARIA DN 15</t>
  </si>
  <si>
    <t>734 22-1602.R00</t>
  </si>
  <si>
    <t>Ventily termostat.bez hlavice RDV 80 přímé, G 1/2</t>
  </si>
  <si>
    <t>734 26-1223.R00</t>
  </si>
  <si>
    <t>Šroubení  Ve 4300 přímé, G 1/2</t>
  </si>
  <si>
    <t>998 73-4103.R00</t>
  </si>
  <si>
    <t>Přesun hmot pro armatury, výšky do 24 m</t>
  </si>
  <si>
    <t>735 15-6663.R00</t>
  </si>
  <si>
    <t>Otopná tělesa panelová Radik Klasik 22  600/ 700</t>
  </si>
  <si>
    <t>735 15-3300.R00</t>
  </si>
  <si>
    <t>Příplatek za odvzdušňovací ventil</t>
  </si>
  <si>
    <t>735 15-6920.R00</t>
  </si>
  <si>
    <t>Tlakové zkoušky otopných těles Radik 20-22</t>
  </si>
  <si>
    <t>998 73-5103.R00</t>
  </si>
  <si>
    <t>Přesun hmot pro otopná tělesa, výšky do 24 m</t>
  </si>
  <si>
    <t>735 15-1821.R00</t>
  </si>
  <si>
    <t>Demontáž otopných těles panelových 2řadých,1500 mm</t>
  </si>
  <si>
    <t>735 49-4811.R00</t>
  </si>
  <si>
    <t>Vypuštění vody z otopných těles</t>
  </si>
  <si>
    <t>735 89-0803.R00</t>
  </si>
  <si>
    <t>Přemístění demont. hmot - otop. těles, H 12 - 24 m</t>
  </si>
  <si>
    <t>721 17-6101.R00</t>
  </si>
  <si>
    <t>Potrubí HT připojovací D 32 x 1,8 mm</t>
  </si>
  <si>
    <t>721 17-6102.R00</t>
  </si>
  <si>
    <t>Potrubí HT připojovací D 40 x 1,8 mm</t>
  </si>
  <si>
    <t>721 17-6103.R00</t>
  </si>
  <si>
    <t>Potrubí HT připojovací D 50 x 1,8 mm</t>
  </si>
  <si>
    <t>721 17-6104.R00</t>
  </si>
  <si>
    <t>Potrubí HT připojovací D 75 x 1,9 mm</t>
  </si>
  <si>
    <t>721 17-6105.R00</t>
  </si>
  <si>
    <t>Potrubí HT připojovací D 110 x 2,7 mm</t>
  </si>
  <si>
    <t>721 19-4104.R00</t>
  </si>
  <si>
    <t>Vyvedení odpadních výpustek D 40 x 1,8</t>
  </si>
  <si>
    <t>721 19-4105.R00</t>
  </si>
  <si>
    <t>Vyvedení odpadních výpustek D 50 x 1,8</t>
  </si>
  <si>
    <t>721 19-4109.R00</t>
  </si>
  <si>
    <t>Vyvedení odpadních výpustek D 110 x 2,3</t>
  </si>
  <si>
    <t>721 21-341x</t>
  </si>
  <si>
    <t xml:space="preserve">M+D sprchový podlahový žlab l = 700 mm, se zápachovou uzávěrou d=50 mm, s okrajem "skrytý vinyl", nízké provedení, Celonerezový (nerez ocel třídy AISI304) s roštem z děrovaného plechu. Stavební výška žlábku 25 mm, v místě odtoku umístěn plně rozebiratelný a čistitelný sifon. Výšká v místě sifonu 86 mm. Dno napojení kanalizačního potrubí 77 mm od čisté podlahy. Průtok sifonem 0,6 l/s. Okraj žlabu obsahuje systémový prvek pro "sevření" vinylové podlahoviny.
</t>
  </si>
  <si>
    <t>721 29-0111.R00</t>
  </si>
  <si>
    <t>Zkouška těsnosti kanalizace vodou DN 125</t>
  </si>
  <si>
    <t>721 22-5205.R01</t>
  </si>
  <si>
    <t>Sifon pro kondenzát HL 136</t>
  </si>
  <si>
    <t>998 72-1103.R00</t>
  </si>
  <si>
    <t>Přesun hmot pro vnitřní kanalizaci, výšky do 24 m</t>
  </si>
  <si>
    <t>721 29-0822.R00</t>
  </si>
  <si>
    <t>Přesun vybouraných hmot - kanalizace, H 6 - 12 m</t>
  </si>
  <si>
    <t>721 17-1803.R00</t>
  </si>
  <si>
    <t>Demontáž potrubí z PVC do D 75 mm</t>
  </si>
  <si>
    <t>721 17-1808.R00</t>
  </si>
  <si>
    <t>Demontáž potrubí z PVC do D 114 mm</t>
  </si>
  <si>
    <t>721 22-0801.R00</t>
  </si>
  <si>
    <t>Demontáž zápachové uzávěrky DN 70</t>
  </si>
  <si>
    <t>721 21-0812.R00</t>
  </si>
  <si>
    <t>Demontáž vpusti</t>
  </si>
  <si>
    <t>721 17-0955.R00</t>
  </si>
  <si>
    <t>Oprava-vsazení odbočky, potrubí PVC hrdlové D 110</t>
  </si>
  <si>
    <t>721 17-0962.R01</t>
  </si>
  <si>
    <t>Oprava - propojení dosavadního potrubí PVC D 50</t>
  </si>
  <si>
    <t>721 17-0962.R00</t>
  </si>
  <si>
    <t>Oprava - propojení dosavadního potrubí PVC D 63</t>
  </si>
  <si>
    <t>721 17-0965.R00</t>
  </si>
  <si>
    <t>Oprava - propojení dosavadního potrubí PVC D 110</t>
  </si>
  <si>
    <t>721 30-0912.R00</t>
  </si>
  <si>
    <t>Pročištění svislých odpadů, jedno podl., do DN 200</t>
  </si>
  <si>
    <t>722 17-2310.R00</t>
  </si>
  <si>
    <t>Potrubí z PPR Instaplast, studená, D 16x2,2 mm</t>
  </si>
  <si>
    <t>722 17-2311.R00</t>
  </si>
  <si>
    <t>Potrubí z PPR Instaplast, studená, D 20x2,8 mm</t>
  </si>
  <si>
    <t>722 17-2312.R00</t>
  </si>
  <si>
    <t>Potrubí z PPR Instaplast, studená, D 25x3,5 mm</t>
  </si>
  <si>
    <t>722 17-2331.R00</t>
  </si>
  <si>
    <t>Potrubí z PPR Instaplast, teplá, D 20x3,4 mm</t>
  </si>
  <si>
    <t>722 17-2332.R00</t>
  </si>
  <si>
    <t>Potrubí z PPR Instaplast, teplá, D 25x4,2 mm</t>
  </si>
  <si>
    <t>722 18-1212.RT7</t>
  </si>
  <si>
    <t>Izolace návleková MIRELON PRO tl. stěny 9 mm vnitřní průměr 22 mm</t>
  </si>
  <si>
    <t>722 17-9193.R00</t>
  </si>
  <si>
    <t>Příplatek za malý rozsah do 5 svarů do DN 32</t>
  </si>
  <si>
    <t>soubor</t>
  </si>
  <si>
    <t>722 19-0401.R00</t>
  </si>
  <si>
    <t>Vyvedení a upevnění výpustek DN 15</t>
  </si>
  <si>
    <t>722 19-0221.R00</t>
  </si>
  <si>
    <t>Přípojky vodovodní pro pevné připojení DN 15</t>
  </si>
  <si>
    <t>722 20-2211.R00</t>
  </si>
  <si>
    <t>Nástěnka MZD PP-R INSTAPLAST D 16xR3/8</t>
  </si>
  <si>
    <t>722 28-0106.R00</t>
  </si>
  <si>
    <t>Tlaková zkouška vodovodního potrubí DN 32</t>
  </si>
  <si>
    <t>722 29-0234.R00</t>
  </si>
  <si>
    <t>Proplach a dezinfekce vodovod.potrubí DN 80</t>
  </si>
  <si>
    <t>998 72-2103.R00</t>
  </si>
  <si>
    <t>Přesun hmot pro vnitřní vodovod, výšky do 24 m</t>
  </si>
  <si>
    <t>722 17-0801.R00</t>
  </si>
  <si>
    <t>Demontáž rozvodů vody z plastů do D 32</t>
  </si>
  <si>
    <t>722 29-0823.R00</t>
  </si>
  <si>
    <t>Přesun vybouraných hmot - vodovody, H 12 - 24 m</t>
  </si>
  <si>
    <t>722 17-0911.R00</t>
  </si>
  <si>
    <t>Oprava potrubí z PE trubek,vsazení odbočky do D 32</t>
  </si>
  <si>
    <t>722 17-1913.R00</t>
  </si>
  <si>
    <t>Odříznutí plastové trubky D 25 mm</t>
  </si>
  <si>
    <t>722 17-3963.R00</t>
  </si>
  <si>
    <t>Spoje pro rozvod vody plast lepené D 25 mm</t>
  </si>
  <si>
    <t>722 19-0901.R00</t>
  </si>
  <si>
    <t>Uzavření/otevření vodovodního potrubí při opravě</t>
  </si>
  <si>
    <t>722 17-2912.R00</t>
  </si>
  <si>
    <t>Propojení plastového potrubí polyf. D 20 mm</t>
  </si>
  <si>
    <t>725 01-3126.R00</t>
  </si>
  <si>
    <t>Kloz.kombi OLYMP ZTP,nádrž s armat.odpad vodor,bar</t>
  </si>
  <si>
    <t>725 01-4121.R00</t>
  </si>
  <si>
    <t>Klozet závěsný CUBITO, hlub. splach., bílý</t>
  </si>
  <si>
    <t>725 01-7124.R00</t>
  </si>
  <si>
    <t>Umyvadlo na šrouby CUBITO 65 x 48,5 cm, bílé</t>
  </si>
  <si>
    <t>725 01-7321.R00</t>
  </si>
  <si>
    <t>Umývátko na šrouby CUBITO 45 x 34 cm, bílé</t>
  </si>
  <si>
    <t>725 01-7125.R01</t>
  </si>
  <si>
    <t>Umyvadlová mísa oválná 70x40x17 cm</t>
  </si>
  <si>
    <t>725 31-4290.R00</t>
  </si>
  <si>
    <t>Příslušenství k dřezu</t>
  </si>
  <si>
    <t>725 31-9101.R00</t>
  </si>
  <si>
    <t>Montáž dřezů jednoduchých</t>
  </si>
  <si>
    <t>nab-ídka 1</t>
  </si>
  <si>
    <t>Dřez nerezový  s přepadem a odkapávačem</t>
  </si>
  <si>
    <t>ks</t>
  </si>
  <si>
    <t>725 32-9101.R00</t>
  </si>
  <si>
    <t>Montáž dřezů dvojitých</t>
  </si>
  <si>
    <t>r2</t>
  </si>
  <si>
    <t>Dřez dvojitý nerezový</t>
  </si>
  <si>
    <t>725 01-9101.R00</t>
  </si>
  <si>
    <t>Výlevka stojící MIRA 5104.6 s plastovou mřížkou</t>
  </si>
  <si>
    <t>725 82-3111.RT1</t>
  </si>
  <si>
    <t>Baterie umyvadlová stoján. ruční, bez otvír.odpadu standardní</t>
  </si>
  <si>
    <t>725 82-3134.R00</t>
  </si>
  <si>
    <t>Baterie dřezová stojánková ruční s výsuv. sprchou</t>
  </si>
  <si>
    <t>725 84-5111.RT2</t>
  </si>
  <si>
    <t>Baterie sprchová nástěnná ruční, bez příslušenství nadstandardní</t>
  </si>
  <si>
    <t>Ivar8</t>
  </si>
  <si>
    <t>Rohový ventil pro baterii 1/2"x3/8</t>
  </si>
  <si>
    <t>ivar5</t>
  </si>
  <si>
    <t>Připojovací flexi hadice 1/2" 50 cm</t>
  </si>
  <si>
    <t>725 24-9101.R01</t>
  </si>
  <si>
    <t>Montáž sprchových žlabů</t>
  </si>
  <si>
    <t>725 11-0814.R00</t>
  </si>
  <si>
    <t>Demontáž klozetů kombinovaných</t>
  </si>
  <si>
    <t>725 86-0107.R00</t>
  </si>
  <si>
    <t>Uzávěrka zápachová umyvadlová T 1015,D 40</t>
  </si>
  <si>
    <t>725 21-0821.R00</t>
  </si>
  <si>
    <t>Demontáž umyvadel bez výtokových armatur</t>
  </si>
  <si>
    <t>725 33-0840.R00</t>
  </si>
  <si>
    <t>Demontáž výlevky ocelové nebo litinové</t>
  </si>
  <si>
    <t>725 59-0813.R00</t>
  </si>
  <si>
    <t>Přesun vybour.hmot, zařizovací předměty H 24 m</t>
  </si>
  <si>
    <t>725 31-0821.R00</t>
  </si>
  <si>
    <t>Demontáž dřezů jednodílných na konzolách</t>
  </si>
  <si>
    <t>725 32-0822.R00</t>
  </si>
  <si>
    <t>Demontáž dřezů dvojitých v kuchyň.sestavách</t>
  </si>
  <si>
    <t>725 3208df</t>
  </si>
  <si>
    <t>M+D sprchová zástěna - fixní, zasklená tvrzeným bezpečnostním sklem šířky 700 mm</t>
  </si>
  <si>
    <t>725 3208es</t>
  </si>
  <si>
    <t>M+D sprchová zástěna - fixní, zasklená tvrzeným bezpečnostním sklem šířky 200 mm</t>
  </si>
  <si>
    <t>725 3245jh</t>
  </si>
  <si>
    <t>M+D revizní plechová dvířka 300x300 mm, požárně odolná kouřotěsná EI30/DP1-S200, viz výpis prvků PSV č. RD</t>
  </si>
  <si>
    <t>998 72-5103.R00</t>
  </si>
  <si>
    <t>Přesun hmot pro zařizovací předměty, výšky do 24 m</t>
  </si>
  <si>
    <t>726 21-2122.R00</t>
  </si>
  <si>
    <t>Modul-BASIC WC SYSTEM, pro závěsné WC</t>
  </si>
  <si>
    <t>998 72-6123.R00</t>
  </si>
  <si>
    <t>Přesun hmot pro předstěnové systémy, výšky do 24 m</t>
  </si>
  <si>
    <t>Doplnění rozvaděče 3RH+2PP, typ skříňový, IP40/00, TN-C-S, MDO: 315A, Ik=10kA / 400V, přívod i vývody vrchem, provedení dle výkresu č. D.1.4.4.2.08</t>
  </si>
  <si>
    <t>Doplnění rozvaděče 3RG+2PP, typ skříňový, IP40/20, TN-C-S, DO: 125A; Ik=10kA / 400V, přívod i vývody vrchem, provedení dle výkresu č. D.1.4.4.2.08</t>
  </si>
  <si>
    <t>Rozvaděč RSM4.1, typ skříňový, IP40/20, TN-S, MDO: 80A, DO: 80A, přívod i vývody vrchem, provedení dle výkresu č. D.1.4.4.2.06</t>
  </si>
  <si>
    <t>Rozvaděč RSM4.2, typ skříňový, IP40/20, TN-S, MDO: 80A, DO: 80A, ZIS 1x5kVA/230V, VDO 1x5kVA/230V, včetně 2ks signalizačních panelů ZIS, přívod i vývody vrchem, provedení dle výkresu č. D.1.4.4.2.07</t>
  </si>
  <si>
    <t>Záložní zdroj UPS pro třídu napájení 0, výkon 10kVA /400V/230V, doba zálohování  60 min, samostatně stojící, vybavena síťovou kartou s možností zapojení do aplikace flowbox</t>
  </si>
  <si>
    <t>Svítidlo A1 - Vestavné LED svítidlo do kazetového podhledu 600x600 mm s mikroprism.difuzorem, 32W, výstup 4000 lumen, 4000K, IP40, Ra80</t>
  </si>
  <si>
    <t>Svítidlo B1 - Vestavné LED svítidlo do kazetového podhledu 600x600 mm s mikroprism.difuzorem, 23W, výstup 3200 lumen, 3000K, IP40, Ra80</t>
  </si>
  <si>
    <t>Svítidlo D1 - Vestavný LED downlight s čirým krycím sklem ve vyšším krytí, 14W, výstup 1600 lumen, IP44, Ø 195x100mm</t>
  </si>
  <si>
    <t>Svítidlo D2 - Vestavný LED downlight s čirým krycím sklem ve vyšším krytí, 21W, výstup 2200 lumen, IP44, Ø 195x100mm</t>
  </si>
  <si>
    <t>Svítidlo E1 - Nástěnné lineární LED svítidlo nad umyvadlo ve vyšším krytí, IP44, délka 780mm, 14W, výstup 1700 lumen, 4000K, IP44, Ra80</t>
  </si>
  <si>
    <t>Svítidlo E2 - Nástěnné lineární LED svítidlo pod kuchyňskou linku, 8W, výstup 640 lumen, IP40, 4000K, Ra80, Třída ochrany II., délka 600 mm</t>
  </si>
  <si>
    <t>Svítidlo H1 - Přisazené kruhové LED svítidlo s opálovým difuzorem ve vysokém krytí, 24W, výstup 2100 lumen, IP65, Třída ochrany II.</t>
  </si>
  <si>
    <t>Svítidlo lineární LED pod kuchyňskou linku (pásek), IP40, Třída ochrany II., délka do 3000 mm, včetně napájecího zdroje a propojovacích vodičů</t>
  </si>
  <si>
    <t>Svítidlo N1 - Vestavné nouzové LED svítidlo typu Area, 5W, výstup 285 lumen, napojeno na náhradní zdroj energie 230V, IP20, Třída ochrany II.</t>
  </si>
  <si>
    <t>Svítidlo NP - Nástěnné nouzové piktogramové LED svítidlo ve vysokém krytí, 3W, napojeno na náhradní zdroj energie 230V, IP65, Třída ochrany II.</t>
  </si>
  <si>
    <t>Demontáž svítidla přisazeného stropního</t>
  </si>
  <si>
    <t>Demontáž svítidla přisazeného nástěnného</t>
  </si>
  <si>
    <t>spínač řazení 1 IP20 ABB Levit, bílá/ledově bílá</t>
  </si>
  <si>
    <t>spínač řazení 5 IP20 ABB Levit, bílá/ledově bílá</t>
  </si>
  <si>
    <t>spínač řazení 6 IP20 ABB Levit, bílá/ledově bílá</t>
  </si>
  <si>
    <t>spínač řazení 7 IP20 ABB Levit, bílá/ledově bílá</t>
  </si>
  <si>
    <t>žaluziový spínač IP20 ABB Levit, bílá/ledově bílá</t>
  </si>
  <si>
    <t>tlačítko řazení 1/0 s orientační LED IP20 ABB Levit, bíla/ledově bílá</t>
  </si>
  <si>
    <t>zásuvka pro ochranný vodič PA, pod omítku</t>
  </si>
  <si>
    <t>dvojzásuvka 230V/16A/IP20, pod omítku, ABB Reflex, bílá</t>
  </si>
  <si>
    <t>dvojzásuvka 230V/16A/IP20, pod omítku, ABB Reflex, zelená</t>
  </si>
  <si>
    <t>zásuvka 230V/16A/IP20, pod omítku, ABB Reflex, bílá</t>
  </si>
  <si>
    <t>zásuvka 230V/16A/IP20, pod omítku, ABB Reflex, zelená</t>
  </si>
  <si>
    <t>zásuvka 230V/16A/IP20, do parapet.kanálu, ABB Reflex, bílá</t>
  </si>
  <si>
    <t>zásuvka 230V/16A/IP20, do parapet.kanálu, ABB Reflex, zelená</t>
  </si>
  <si>
    <t>zásuvka 230V/16A/IP20, se signalizací, do parapet.kanálu, ABB Reflex, žlutá</t>
  </si>
  <si>
    <t>zásuvka 230V/16A/IP20, se signalizací, do parapet.kanálu, ABB Reflex, oranžová</t>
  </si>
  <si>
    <t>zásuvka pro ochranný vodič PA, do parapet.kanálu</t>
  </si>
  <si>
    <t>zásuvka 1xRJ45 cat.6A, pod omítku, ABB Levit, bílá/ledově bílá</t>
  </si>
  <si>
    <t>zásuvka 2xRJ45 cat.6A, pod omítku, ABB Levit, bílá/ledově bílá</t>
  </si>
  <si>
    <t>zásuvka 2xRJ45 cat.6A, do parapet.kanálu, ABB Reflex, bílá</t>
  </si>
  <si>
    <t>zásuvka STA ABB Levit, bílá/ledově bílá</t>
  </si>
  <si>
    <t>Připojení nového ventilátoru pro větrání WC (umístěn na střeše) na stávající kabelový vývod včetně těsného prostupu střechou, prostupu stropem 6.np, zapojení a zprovoznění</t>
  </si>
  <si>
    <t>Demontáž spínače 230V/10A/IP20, pod omítku</t>
  </si>
  <si>
    <t>Demontáž zásuvka 230V/16A/IP20, pod omítku</t>
  </si>
  <si>
    <t>žlab 300/60 včetně příslušenství, ocelový, plechový, pozinkovaný</t>
  </si>
  <si>
    <t>žlab 100/60 včeně příslušenství, ocelový, plechový, pozinkovaný</t>
  </si>
  <si>
    <t>Nosník 300</t>
  </si>
  <si>
    <t>Nosník 150</t>
  </si>
  <si>
    <t>ocelová kostrukce do 10 kg</t>
  </si>
  <si>
    <t>ocel.konstr.všeobecně</t>
  </si>
  <si>
    <t>sekání drážky 25x25mm do zdiva</t>
  </si>
  <si>
    <t>sekání drážky 25x15mm do zdiva</t>
  </si>
  <si>
    <t>zapravení drážky 25mm (hrubá omítka)</t>
  </si>
  <si>
    <t>zapravení drážky 15mm (hrubá omítka)</t>
  </si>
  <si>
    <t>Krabice rozbočovací KU68-1903</t>
  </si>
  <si>
    <t>Krabice universální KU68-1902</t>
  </si>
  <si>
    <t>krabice rozbočovací na povrch IP44</t>
  </si>
  <si>
    <t>INST. TRUBKA PEVNÁ 16mm</t>
  </si>
  <si>
    <t>INST. TRUBKA PEVNÁ 25mm</t>
  </si>
  <si>
    <t xml:space="preserve">příchytka 16                 </t>
  </si>
  <si>
    <t>příchytka 25</t>
  </si>
  <si>
    <t xml:space="preserve">INST. TRUBKA OHEBNÁ 25mm </t>
  </si>
  <si>
    <t>Demontáž stávající kabeláže</t>
  </si>
  <si>
    <t>kabel CXKH-R 5x25 B2ca s1 d1</t>
  </si>
  <si>
    <t>kabel CYKY 5x1,5</t>
  </si>
  <si>
    <t>kabel CYKY 3x2,5</t>
  </si>
  <si>
    <t>kabel CYKY 3x1,5</t>
  </si>
  <si>
    <t>kabel CXKH-R 3x1,5 B2ca s1 d1</t>
  </si>
  <si>
    <t>kabel CXKH-R 5x1,5 B2ca s1 d1</t>
  </si>
  <si>
    <t>kabel CXKH-R 3x2,5 B2ca s1 d1</t>
  </si>
  <si>
    <t>kabel CXKH-R 5x2,5 B2ca s1 d1</t>
  </si>
  <si>
    <t>kabel CXKH-R 5x4 B2ca s1 d1</t>
  </si>
  <si>
    <t>kabel JYTY 14x1</t>
  </si>
  <si>
    <t>kabel LSOH FTP cat.6A B2ca s1 d1</t>
  </si>
  <si>
    <t>kabel koaxiální 50ohm, opletení z pocínovaných měděných drátů</t>
  </si>
  <si>
    <t>Patch kabel Patch 0,3m</t>
  </si>
  <si>
    <t>ukončení kabelu do 4</t>
  </si>
  <si>
    <t>ukončení kabelu FTP cat.6A</t>
  </si>
  <si>
    <t>Konektor včetně ochrany a proměření FTP RJ45 cat.6A</t>
  </si>
  <si>
    <t>kabelový štítek</t>
  </si>
  <si>
    <t>Přístupová dveřní jednotka TCP/IP s rozhraním Ethernet, IP65, 4x vstup pro snímač, 4x výstupní relé, pro ovládání až 4ks dveří jednostranně, jednotka musí být kompatibilní s již instalovaným přístupovým systémem PowerKey (ADVENT) !!! ref. typ ACPRO N400 (použito na ostatních objektech nemocnice)</t>
  </si>
  <si>
    <t>Snímač karet Mifare S4, IP65, velikost: 76x115x18 mm (Š x V x H)</t>
  </si>
  <si>
    <t>Přístupový systém - základní licence do 100osob</t>
  </si>
  <si>
    <t>Přístupový systém - licence 1 přístupová jednotka</t>
  </si>
  <si>
    <t>Stabilizovaný zálohovaný zdroj 13.8V v boxu s místem pro 12V/18Ah akumulátor, technické výstupy stavu AC a akumulátoru. Vcetne akumulátoru</t>
  </si>
  <si>
    <t>Elektrický otvírač 10-24V</t>
  </si>
  <si>
    <t>Instalace otevírače do zárubně</t>
  </si>
  <si>
    <t>Práce technika a implementace systému</t>
  </si>
  <si>
    <t>Ústředna s LAN komunikátorem (bez GSM komunikátoru), Stupeň zabezpečení 2, třída prostředí II (dle ČSN EN 50131-1)
až 50 bezdrátových nebo sběrnicových periferií
až 50 uživatelů
až 8 sekcí
až 32 programovatelných výstupů PG
20 vzájemně nezávislých kalendářních akcí
8 uživatelských SMS a hlasových reportů
5 nastavitelných PCO
5 volitelných protokolů pro PCO</t>
  </si>
  <si>
    <t>Zálohovaný pomocný zdroj v plechovém boxu s místem pro záložní akumulátor 13V, 2A. 7Ah Tř.II. Zdroj je v provedení AC/DC měniče, který se vyznačuje vysokou provozní odolností, vysokou účinností a minimálním ohřevem.</t>
  </si>
  <si>
    <t>Bezúdržbový akumulátor 12V 7Ah</t>
  </si>
  <si>
    <t>Sběrnicová klávesnice s LCD displejem, klávesnicí a čtečkou RFID pro ovládání zabezpečovacího sytému</t>
  </si>
  <si>
    <t>Detektor magnetický dveřní kontakt, Magnetický dveřní kontakt (poplachový výstup pří rozpojení magnetů – NC rozpojeno) velikost 49 x 14 x 13 mm, pracovní vzdálenost max. 28mm.</t>
  </si>
  <si>
    <t>Práce technika a programování systému</t>
  </si>
  <si>
    <t>MET - hlavní ekvipotencionální svorkovnice</t>
  </si>
  <si>
    <t>Skříň ochranného pospojování lokální</t>
  </si>
  <si>
    <t>Příprava a napojení antistatické podlahové krytiny</t>
  </si>
  <si>
    <t>štítky označovací</t>
  </si>
  <si>
    <t>vodič H07Z-K 25 zžl</t>
  </si>
  <si>
    <t>vodič H07Z-K 10 zžl</t>
  </si>
  <si>
    <t>vodič H07Z-K 6 zžl</t>
  </si>
  <si>
    <t>vodič H07Z-K 4 zžl</t>
  </si>
  <si>
    <t>svorka AB včetně pásku</t>
  </si>
  <si>
    <t>Drát AlMgSi 8mm</t>
  </si>
  <si>
    <t>Jímací tyč AlMgSi 4,0m včetně svorky pro připojení</t>
  </si>
  <si>
    <t>Stojan jímací tyče AlMgSi 4,0m na plochou střechu</t>
  </si>
  <si>
    <t>Držák jímací tyče ATYP AlMgSi 4,0m na ocelovou konstrukci</t>
  </si>
  <si>
    <t>Svorka křížová SK</t>
  </si>
  <si>
    <t>Svorka připojovací SU</t>
  </si>
  <si>
    <t>Svorka okapová SO</t>
  </si>
  <si>
    <t>Svorka připojovací SP</t>
  </si>
  <si>
    <t>Podpěra na plochou střechu</t>
  </si>
  <si>
    <t>Zednické práce (sekání, průrazy, zazdění drážek a otvorů včetně materiálu, odvoz suti, bez malování)</t>
  </si>
  <si>
    <t>svorka Wago 2x2,5</t>
  </si>
  <si>
    <t>svorka Wago 3x2,5</t>
  </si>
  <si>
    <t>svorka Wago 5x2,5</t>
  </si>
  <si>
    <t>Jádrové vrty do průměru 60mm</t>
  </si>
  <si>
    <t>Protipožární ucpávky do prum 150 do stěny nebo stropu</t>
  </si>
  <si>
    <t>pomocné práce</t>
  </si>
  <si>
    <t>Drobný nespecifikovaný materiál (šrouby, svorky, kotvící materiál…)</t>
  </si>
  <si>
    <t>kordinace a součinnost se stav.dozorem</t>
  </si>
  <si>
    <t>jiný nespecifikovaný materiál</t>
  </si>
  <si>
    <t>komplexní zkoušky,zkušební provoz, měření dat.kabeláže</t>
  </si>
  <si>
    <t>zařízení staveniště</t>
  </si>
  <si>
    <t>revize</t>
  </si>
  <si>
    <t>Datový rozvaděč 19"/600x400/15U nástěnný</t>
  </si>
  <si>
    <t>Napájecí zdroj + lokální server  PS-07 IP</t>
  </si>
  <si>
    <t>Rozvodný panel 8x 230V 19"/1U PDP 19"/1U</t>
  </si>
  <si>
    <t>Datový switch 16 portů/1" SWI-16</t>
  </si>
  <si>
    <t>Napájecí injektor 16 portů/19" POE - 16/19"</t>
  </si>
  <si>
    <t>Hlavní terminál MT-07 IP</t>
  </si>
  <si>
    <t>Kabel pro hlavní terminál CT-07 IP</t>
  </si>
  <si>
    <t>Zásuvka pro hlavní terminál CMT-07 IP</t>
  </si>
  <si>
    <t>Adaptér pro hlavní terminál AT-12V</t>
  </si>
  <si>
    <t>Svítidlo signalizační LED CL</t>
  </si>
  <si>
    <t>Pokojový terminál s hovorem a 5 vstupy RT-07V IP</t>
  </si>
  <si>
    <t>Pokojový terminál s displejem, hovorem a 5 vstupy RT-07DV IP</t>
  </si>
  <si>
    <t>Zásuvka pacienta ZP-01DT.2</t>
  </si>
  <si>
    <t>Volací šňůra s tlačítkem VS-01.5</t>
  </si>
  <si>
    <t>Tlačítko nouzového volání EB-07 IP</t>
  </si>
  <si>
    <t>Táhlo nouzového volání EC-07 IP</t>
  </si>
  <si>
    <t>Služební terminál Vchod ST - 07V IP</t>
  </si>
  <si>
    <t>Elektromagnetický zámek ELM</t>
  </si>
  <si>
    <t>Konektor včetně ochrany a proměření RJ45 CAT5E</t>
  </si>
  <si>
    <t xml:space="preserve">Instalace a konfigurace systému </t>
  </si>
  <si>
    <t xml:space="preserve">Kontrolní provoz, zaškolení, vedlejší výdaje </t>
  </si>
  <si>
    <t>žlab 100/60 včetně příslušenství, ocelový, drátěný, pozinkovaný</t>
  </si>
  <si>
    <t>Nosník 250</t>
  </si>
  <si>
    <t>kabel do trubek, nebo do lišt LSOH UTP Cat 5e</t>
  </si>
  <si>
    <t>vodič do trubek, nebo do lišt CYA2,5</t>
  </si>
  <si>
    <t>instalační krabice pod omítku KU 68/2</t>
  </si>
  <si>
    <t>instalační krabice pod omítku 2xKP 687/1</t>
  </si>
  <si>
    <t>ukončení kabelu datového</t>
  </si>
  <si>
    <t>PC1</t>
  </si>
  <si>
    <t>Desigo CC, licence 100 DB (BA - Building Automation)</t>
  </si>
  <si>
    <t>DT71-A71</t>
  </si>
  <si>
    <t>Kompaktní podstanice PX, 36x I/O, BACnet/IP, Island bus</t>
  </si>
  <si>
    <t>Adresovací kolíčky, 1...12, + 2 resetovací</t>
  </si>
  <si>
    <t>Popisné štítky, A4</t>
  </si>
  <si>
    <t>DT71-71X1</t>
  </si>
  <si>
    <t>Napájecí modul, 1200 mA pro periferní moduly</t>
  </si>
  <si>
    <t>Univerzální modul, 8x UIO</t>
  </si>
  <si>
    <t>Modul digitálních vstupů, 16x DI</t>
  </si>
  <si>
    <t>Modul digitálních výstupů, 6x DO</t>
  </si>
  <si>
    <t>DT71-71X2</t>
  </si>
  <si>
    <t>Modul TX OPEN pro systémové integrace (40 dat. bodů)</t>
  </si>
  <si>
    <t>Kanálové teplotní čidlo LG-Ni1000 - 0,4 m, -50…+80°C</t>
  </si>
  <si>
    <t>Čidlo diferenčního tlaku pro vzduch, 0…10 V, 0…1000 / 0…1500 / 0…3000 Pa, lineární char.</t>
  </si>
  <si>
    <t>Diferenční tlakový spínač 50...500 Pa</t>
  </si>
  <si>
    <t>Klapkový pohon AC/DC 24V, toč. DC 0..10 V, 10Nm, BHF, 150s</t>
  </si>
  <si>
    <t>Venkovní teplotní čidlo LG-Ni1000, -50…+70°C</t>
  </si>
  <si>
    <t>Ionizační detektor kouře, napájení 24VAC</t>
  </si>
  <si>
    <t>Převodník signálu pro použití s SEA45.1 a SEA45.5, DC 0…10 V nebo DC 0 / 10 V na 2-polohový impulzní signál AC 24V</t>
  </si>
  <si>
    <t>Proudový ventil pro pulzní řízení AC 24 V elektrické zátěže do 25 A / AC 42…660 V</t>
  </si>
  <si>
    <t>1.08.1</t>
  </si>
  <si>
    <t>1.08.2</t>
  </si>
  <si>
    <t>1.10.1</t>
  </si>
  <si>
    <t>Klapkový pohon 24V, toč. 2-bod, 18 Nm, havar. fce</t>
  </si>
  <si>
    <t>1.10.2</t>
  </si>
  <si>
    <t>1.11.1</t>
  </si>
  <si>
    <t>1.11.2</t>
  </si>
  <si>
    <t>Klapkový pohon 24V, toč. 3-bod, 25 Nm</t>
  </si>
  <si>
    <t>1.14a</t>
  </si>
  <si>
    <t>Čidlo diferenčního tlaku pro vzduch, 0…10 V, 0…200 / 0…250 / 0…500 Pa, lineární char.</t>
  </si>
  <si>
    <t>3.13</t>
  </si>
  <si>
    <t>Prostorové teplotní čidlo LG-Ni1000, 0…+50°C</t>
  </si>
  <si>
    <t>Skříňový rozvaděč do venkovního provedení, kompletně vyzbrojený š. 800, v.2000, h.400, IP54, RAL7032, vč. silových vývodů (relé, přepínače, signálky, jističe, stykače, tepelné ochrany, vytápění rozvaděče, odvětrání, svorky atd).  Rozvaděč bude vybaven přepínači pro místní ovládání. Hlavní jistič 63A/3/C, řídící systém dle specifikace.</t>
  </si>
  <si>
    <t>vývod El.ohřívač, 400V 22,1kW, 32,0A</t>
  </si>
  <si>
    <t>vývod KIT, 230V 6A/B</t>
  </si>
  <si>
    <t>vývod Ventilátor, 400V 3,6kW 5,5A ECm 9,3V=</t>
  </si>
  <si>
    <t>vývod Tepelné čerpadlo, 400V, 25A/C</t>
  </si>
  <si>
    <t>vývod RZAG60A, 230V, jis.20A/C</t>
  </si>
  <si>
    <t>kabel CYKY3Jx1,5</t>
  </si>
  <si>
    <t>kabel CYKY3Jx4</t>
  </si>
  <si>
    <t>kabel CYKY4Ox1,5</t>
  </si>
  <si>
    <t>kabel CYKY5Jx1,5</t>
  </si>
  <si>
    <t>kabel CYKY5Jx4</t>
  </si>
  <si>
    <t>kabel CYKY5Jx10</t>
  </si>
  <si>
    <t>kabel FTP 4x2x0,5</t>
  </si>
  <si>
    <t>kabel JYStY 1x2x0.8</t>
  </si>
  <si>
    <t>kabel JYStY 2x2x0.8</t>
  </si>
  <si>
    <t>kabel JYStY 4x2x0.8</t>
  </si>
  <si>
    <t>kabel JYTY 4x1</t>
  </si>
  <si>
    <t>kabel PRAFlaCom F 2 x 2 x 0,8</t>
  </si>
  <si>
    <t>kabel S/FTP cat.7 4x2xAWG23 B2ca s1 d0</t>
  </si>
  <si>
    <t>Kabelové žlaby, lišty, trubky atd.</t>
  </si>
  <si>
    <t>Uživatelský sw pro podstanice DESIGO PX</t>
  </si>
  <si>
    <t>Uživatelský sw pro DESIGO CC</t>
  </si>
  <si>
    <t>Koordinace prací se souvisejícími profesemi</t>
  </si>
  <si>
    <t>Zaškolení obsluhy v průběhu komplexních zkoušek</t>
  </si>
  <si>
    <t xml:space="preserve">Ověření funkčnosti periferií a jejich připojení do podstanice  </t>
  </si>
  <si>
    <t>Komplexní zkoušky systému MaR</t>
  </si>
  <si>
    <t>Montáž periferií</t>
  </si>
  <si>
    <t>Vybudování kabelových tras</t>
  </si>
  <si>
    <t>Položení kabelů do kabelových tras</t>
  </si>
  <si>
    <t>Zapojení kabelů na straně rozvaděčů i na straně spotřebičů a periferií MaR</t>
  </si>
  <si>
    <t>Návody pro obsluhu</t>
  </si>
  <si>
    <t>Výchozí revize elektro</t>
  </si>
  <si>
    <t>Dílenské výkresy rozvaděčů MaR</t>
  </si>
  <si>
    <t>Ostatní vedlejší náklady nutné pro provedení díla (režie, doprava, atp.)</t>
  </si>
  <si>
    <t>D+M měděná trubka 8x1 dle ČSN EN 13 348</t>
  </si>
  <si>
    <t>D+M měděná trubka 12x1 dle ČSN EN 13 348</t>
  </si>
  <si>
    <t>D+M měděná trubka 18x1 dle ČSN EN 13 348</t>
  </si>
  <si>
    <t>D+M měděná trubka 22x1 dle ČSN EN 13 349</t>
  </si>
  <si>
    <t>D+M měděná trubka 28x1 dle ČSN EN 13 350</t>
  </si>
  <si>
    <t>D+M tvarovky Cu do pr.18 dle ČSN EN 1254-1,4</t>
  </si>
  <si>
    <t>D+M tvarovky Cu do pr.28 dle ČSN EN 1254-1,5</t>
  </si>
  <si>
    <t xml:space="preserve">D Ag pájka 45+pasta </t>
  </si>
  <si>
    <t>D+M chránička potrubí Fe 21,6x2,6 mm (pro tr. 8, 12)</t>
  </si>
  <si>
    <t>D+M chránička potrubí Fe 26,9x2,6 mm (pro tr. 18)</t>
  </si>
  <si>
    <t>D+M chránička potrubí Fe 31,8x2,6 mm (pro tr. 22)</t>
  </si>
  <si>
    <t>D+M napojení na stávající rozvod</t>
  </si>
  <si>
    <t>D+M konzole jednoduchá</t>
  </si>
  <si>
    <t>D+M konzole středně složitá</t>
  </si>
  <si>
    <t>D+M značení potrubí</t>
  </si>
  <si>
    <t xml:space="preserve">D ochranný plyn pro pájení Cu trubek </t>
  </si>
  <si>
    <t xml:space="preserve">D+M propláchnutí rozvodu dusíkem </t>
  </si>
  <si>
    <t>M úseková tlaková zkouška</t>
  </si>
  <si>
    <t>M závěrečná tlaková zkouška</t>
  </si>
  <si>
    <t>D+M kulový kohout DN20 vč. šroubení</t>
  </si>
  <si>
    <t>D+M kulový kohout DN25 vč. šroubení</t>
  </si>
  <si>
    <t>D+M ventilová krabice pro 3 plyny (O2 pr.18x1, Air pr. 18x1, Vac pr. 22x1); 3x kulový uzávěr, 3x snímač tlaku, 3x manometr, 3x záložní nouzový vstup NIST; montáž pod omítku</t>
  </si>
  <si>
    <t>D+M ventilová krabice pro 5 plynů (2xO2 pr.18x1, 1xAir pr. 18x1, 2xVac pr. 22x1); 3x kulový uzávěr, 3x snímač tlaku, 3x manometr, 3x záložní nouzový vstup NIST; montáž pod omítku</t>
  </si>
  <si>
    <t>D+M signalizační hlásič klinického nouzového alarmu; zobrazení 3 pozice na displeji; montáž pod omítku</t>
  </si>
  <si>
    <t>D+M kabel signalizace J-Y(ST)Y 2x2x0,8; vč kotvení</t>
  </si>
  <si>
    <t>D+M lůžková nástěnná rampa pro 1 lůžko  - výbava viz. výkres č. .4.6.2.02</t>
  </si>
  <si>
    <t>D+M lůžková nástěnná rampa pro 2 lůžka  - výbava viz. výkres č. .4.6.2.03</t>
  </si>
  <si>
    <t>D+M lůžková nástěnná rampa pro 2 lůžka  - výbava viz. výkres č. .4.6.2.04</t>
  </si>
  <si>
    <t>D+M lůžková nástěnná rampa pro 1 lůžko  - výbava viz. výkres č. .4.6.2.05</t>
  </si>
  <si>
    <t>D+M rychlospojkový panel O2</t>
  </si>
  <si>
    <t>D+M teleskop.tyč nerez vč.držáku a plenty /na zeď/</t>
  </si>
  <si>
    <t>zahájení,ukončení a předání</t>
  </si>
  <si>
    <t>revize plynových zařízení</t>
  </si>
  <si>
    <t>revize elektrických zařízení</t>
  </si>
  <si>
    <t>zkoušky plynových zařízení dle ČSN EN ISO 7396-1</t>
  </si>
  <si>
    <t>dopravné, přesun hmot po staveništi</t>
  </si>
  <si>
    <t>ON</t>
  </si>
  <si>
    <t>013254000</t>
  </si>
  <si>
    <t>Dokumentace skutečného provedení stavby</t>
  </si>
  <si>
    <t>020001000</t>
  </si>
  <si>
    <t>Příprava staveniště</t>
  </si>
  <si>
    <t>020001cvx</t>
  </si>
  <si>
    <t>Příprava příjezdové komunikace pro nadrozměrný autojeřáb (násypy, urovnání terénu, demontáž a zpětná montáž dopravních značek, zpětná oprava chodníku ze zámkové dlažby, obednění stromů a keřů proti poškození, uvedení do původního stavu)</t>
  </si>
  <si>
    <t>030001000</t>
  </si>
  <si>
    <t>Zařízení staveniště</t>
  </si>
  <si>
    <t>031002000</t>
  </si>
  <si>
    <t>Související (přípravné) práce pro zařízení staveniště</t>
  </si>
  <si>
    <t>032403000</t>
  </si>
  <si>
    <t>Provizorní komunikace v areálu nemocnice a uvnitř budov nemocnice za plného provozu nemocnice</t>
  </si>
  <si>
    <t>032803000</t>
  </si>
  <si>
    <t>Ostatní vybavení staveniště</t>
  </si>
  <si>
    <t>032903000</t>
  </si>
  <si>
    <t>Náklady na provoz a údržbu vybavení staveniště</t>
  </si>
  <si>
    <t>033002000</t>
  </si>
  <si>
    <t>Připojení a spotřeba energií pro zařízení staveniště</t>
  </si>
  <si>
    <t>034002000</t>
  </si>
  <si>
    <t>Zabezpečení staveniště, oddělení staveniště od ostatního provozu nemocnice</t>
  </si>
  <si>
    <t>034103000</t>
  </si>
  <si>
    <t>Oplocení staveniště</t>
  </si>
  <si>
    <t>034503000</t>
  </si>
  <si>
    <t>Informační tabule na staveništi</t>
  </si>
  <si>
    <t>039002000</t>
  </si>
  <si>
    <t>Zrušení zařízení staveniště</t>
  </si>
  <si>
    <t>039103000</t>
  </si>
  <si>
    <t>Rozebrání, bourání a odvoz zařízení staveniště</t>
  </si>
  <si>
    <t>039203000</t>
  </si>
  <si>
    <t>Úprava terénu po zrušení zařízení staveniště</t>
  </si>
  <si>
    <t>045203000</t>
  </si>
  <si>
    <t>Kompletační činnost</t>
  </si>
  <si>
    <t>045303000</t>
  </si>
  <si>
    <t>Koordinační činnost</t>
  </si>
  <si>
    <t>092002000</t>
  </si>
  <si>
    <t>Náklady s pracemi zejména bouracími - provádění se zvláštním důrazem na minimální hlučnost prováděných stavebních a bouracích prací za provozu nemocnice</t>
  </si>
  <si>
    <t>DPH 21%:</t>
  </si>
  <si>
    <t>Stavební úpravy 4.NP objektu SO 03</t>
  </si>
  <si>
    <t>Objednatel</t>
  </si>
  <si>
    <t>Nemocnice Havlíčkův Brod</t>
  </si>
  <si>
    <t>Zhotovitel</t>
  </si>
  <si>
    <t>Výroba, montáž a dodávka ocelového zábradlí, vyz. projektová dokumentace výkres ocelové konstrukce pro VZT jednotku, včetně spojovacího a kotevního materiálu, včetně žárového zinkování</t>
  </si>
  <si>
    <t>Montáž opláštění stěn ocelových kcí ze sendvičových panelů šroubovaných budov v přes 12 do 24 m, včetně vyřezání otvorů pro VZT potrubí</t>
  </si>
  <si>
    <t>panel sendvičový stěnový vnější pro horizontální uložení, izolace minerální vlna, materiál ocelový plech tl. 0,6 mm s povrchovou úpravou polyester, barva světle šedá, viditelné kotvení pomocí šroubů s těsnící podložkou, modulová š. 1000mm, tl. 80mm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</si>
</sst>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0_);[Red]\-\ #,##0_);&quot;–&quot;??;_(@_)"/>
    <numFmt numFmtId="165" formatCode="_(#,##0.00_);[Red]\-\ #,##0.00_);&quot;–&quot;??;_(@_)"/>
    <numFmt numFmtId="166" formatCode="_(#,##0.000_);[Red]\-\ #,##0.000_);&quot;–&quot;??;_(@_)"/>
  </numFmts>
  <fonts count="23" x14ac:knownFonts="1">
    <font>
      <sz val="10"/>
      <color theme="1"/>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b/>
      <i/>
      <sz val="9"/>
      <color rgb="FF000000"/>
      <name val="Arial"/>
      <family val="2"/>
      <charset val="238"/>
    </font>
    <font>
      <b/>
      <sz val="9"/>
      <color rgb="FF000000"/>
      <name val="Arial"/>
      <family val="2"/>
      <charset val="238"/>
    </font>
    <font>
      <sz val="8"/>
      <color rgb="FF000000"/>
      <name val="Arial"/>
      <family val="2"/>
      <charset val="238"/>
    </font>
    <font>
      <sz val="6"/>
      <color rgb="FF000000"/>
      <name val="Arial"/>
      <family val="2"/>
      <charset val="238"/>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
      <sz val="10"/>
      <color theme="1"/>
      <name val="Arial"/>
      <family val="2"/>
      <charset val="238"/>
    </font>
  </fonts>
  <fills count="4">
    <fill>
      <patternFill patternType="none"/>
    </fill>
    <fill>
      <patternFill patternType="gray125"/>
    </fill>
    <fill>
      <patternFill patternType="solid">
        <fgColor rgb="FFFFFF00"/>
        <bgColor auto="1"/>
      </patternFill>
    </fill>
    <fill>
      <patternFill patternType="solid">
        <fgColor rgb="FFDDDDDD"/>
        <bgColor auto="1"/>
      </patternFill>
    </fill>
  </fills>
  <borders count="5">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bottom style="medium">
        <color rgb="FFDB303B"/>
      </bottom>
      <diagonal/>
    </border>
  </borders>
  <cellStyleXfs count="2">
    <xf numFmtId="0" fontId="0" fillId="0" borderId="0"/>
    <xf numFmtId="43" fontId="22" fillId="0" borderId="0" applyFont="0" applyFill="0" applyBorder="0" applyAlignment="0" applyProtection="0"/>
  </cellStyleXfs>
  <cellXfs count="112">
    <xf numFmtId="0" fontId="0" fillId="0" borderId="0" xfId="0"/>
    <xf numFmtId="0" fontId="2" fillId="0" borderId="0" xfId="0" applyFont="1"/>
    <xf numFmtId="0" fontId="6" fillId="0" borderId="0" xfId="0" applyFont="1"/>
    <xf numFmtId="0" fontId="6" fillId="0" borderId="0" xfId="0" applyFont="1" applyAlignment="1">
      <alignment horizontal="center"/>
    </xf>
    <xf numFmtId="0" fontId="7" fillId="0" borderId="1" xfId="0" applyFont="1" applyBorder="1" applyAlignment="1">
      <alignment horizontal="center"/>
    </xf>
    <xf numFmtId="0" fontId="5" fillId="0" borderId="0" xfId="0" applyFont="1"/>
    <xf numFmtId="0" fontId="8" fillId="0" borderId="0" xfId="0" applyFont="1"/>
    <xf numFmtId="0" fontId="9" fillId="0" borderId="0" xfId="0" applyFont="1"/>
    <xf numFmtId="0" fontId="10" fillId="0" borderId="0" xfId="0" applyFont="1"/>
    <xf numFmtId="0" fontId="6" fillId="3" borderId="0" xfId="0" applyFont="1" applyFill="1"/>
    <xf numFmtId="0" fontId="13" fillId="0" borderId="0" xfId="0" applyFont="1"/>
    <xf numFmtId="0" fontId="15" fillId="0" borderId="0" xfId="0" applyFont="1"/>
    <xf numFmtId="0" fontId="16" fillId="0" borderId="0" xfId="0" applyFont="1"/>
    <xf numFmtId="0" fontId="17" fillId="0" borderId="0" xfId="0" applyFont="1"/>
    <xf numFmtId="0" fontId="17" fillId="0" borderId="0" xfId="0" applyFont="1" applyAlignment="1">
      <alignment shrinkToFit="1"/>
    </xf>
    <xf numFmtId="0" fontId="0" fillId="0" borderId="4" xfId="0" applyBorder="1"/>
    <xf numFmtId="0" fontId="6" fillId="0" borderId="4" xfId="0" applyFont="1" applyBorder="1"/>
    <xf numFmtId="0" fontId="20" fillId="0" borderId="0" xfId="0" applyFont="1" applyAlignment="1">
      <alignment horizontal="center"/>
    </xf>
    <xf numFmtId="0" fontId="14" fillId="0" borderId="0" xfId="0" applyFont="1"/>
    <xf numFmtId="0" fontId="1" fillId="0" borderId="0" xfId="0" applyFont="1" applyAlignment="1">
      <alignment horizontal="center" vertical="top"/>
    </xf>
    <xf numFmtId="0" fontId="15" fillId="0" borderId="0" xfId="0" applyFont="1" applyAlignment="1">
      <alignment horizontal="center" vertical="top"/>
    </xf>
    <xf numFmtId="0" fontId="21" fillId="0" borderId="0" xfId="0" applyFont="1"/>
    <xf numFmtId="0" fontId="21" fillId="2" borderId="0" xfId="0" applyFont="1" applyFill="1" applyAlignment="1">
      <alignment horizontal="center"/>
    </xf>
    <xf numFmtId="0" fontId="8" fillId="2" borderId="0" xfId="0" applyFont="1" applyFill="1" applyAlignment="1">
      <alignment horizontal="center"/>
    </xf>
    <xf numFmtId="0" fontId="5" fillId="0" borderId="0" xfId="0" applyFont="1" applyAlignment="1">
      <alignment horizontal="right" vertical="top"/>
    </xf>
    <xf numFmtId="0" fontId="0" fillId="0" borderId="0" xfId="0" applyAlignment="1">
      <alignment vertical="top" wrapText="1"/>
    </xf>
    <xf numFmtId="0" fontId="3" fillId="0" borderId="0" xfId="0" applyFont="1"/>
    <xf numFmtId="0" fontId="14" fillId="0" borderId="1" xfId="0" applyFont="1" applyBorder="1"/>
    <xf numFmtId="0" fontId="2" fillId="0" borderId="0" xfId="0" applyFont="1" applyAlignment="1">
      <alignment vertical="top"/>
    </xf>
    <xf numFmtId="0" fontId="15" fillId="0" borderId="0" xfId="0" applyFont="1" applyAlignment="1">
      <alignment horizontal="left"/>
    </xf>
    <xf numFmtId="0" fontId="14" fillId="0" borderId="0" xfId="0" applyFont="1" applyAlignment="1">
      <alignment horizontal="left"/>
    </xf>
    <xf numFmtId="164" fontId="5" fillId="0" borderId="0" xfId="0" applyNumberFormat="1" applyFont="1" applyAlignment="1">
      <alignment vertical="top"/>
    </xf>
    <xf numFmtId="0" fontId="4" fillId="0" borderId="0" xfId="0" applyFont="1"/>
    <xf numFmtId="164" fontId="2" fillId="0" borderId="0" xfId="0" applyNumberFormat="1" applyFont="1" applyAlignment="1">
      <alignment vertical="top"/>
    </xf>
    <xf numFmtId="0" fontId="3" fillId="2" borderId="0" xfId="0" applyFont="1" applyFill="1" applyAlignment="1">
      <alignment horizontal="center"/>
    </xf>
    <xf numFmtId="0" fontId="14" fillId="0" borderId="4" xfId="0" applyFont="1" applyBorder="1"/>
    <xf numFmtId="49" fontId="6" fillId="0" borderId="0" xfId="0" applyNumberFormat="1" applyFont="1"/>
    <xf numFmtId="49" fontId="6" fillId="0" borderId="1" xfId="0" applyNumberFormat="1" applyFont="1" applyBorder="1"/>
    <xf numFmtId="164" fontId="6" fillId="0" borderId="0" xfId="0" applyNumberFormat="1" applyFont="1"/>
    <xf numFmtId="164" fontId="6" fillId="0" borderId="1" xfId="0" applyNumberFormat="1" applyFont="1" applyBorder="1"/>
    <xf numFmtId="166" fontId="6" fillId="0" borderId="0" xfId="0" applyNumberFormat="1" applyFont="1"/>
    <xf numFmtId="166" fontId="10" fillId="0" borderId="0" xfId="0" applyNumberFormat="1" applyFont="1"/>
    <xf numFmtId="166" fontId="6" fillId="0" borderId="1" xfId="0" applyNumberFormat="1" applyFont="1" applyBorder="1"/>
    <xf numFmtId="164" fontId="10" fillId="0" borderId="0" xfId="0" applyNumberFormat="1" applyFont="1"/>
    <xf numFmtId="49" fontId="7" fillId="0" borderId="1" xfId="0" applyNumberFormat="1" applyFont="1" applyBorder="1" applyAlignment="1">
      <alignment horizontal="center"/>
    </xf>
    <xf numFmtId="164" fontId="7" fillId="0" borderId="1" xfId="0" applyNumberFormat="1" applyFont="1" applyBorder="1" applyAlignment="1">
      <alignment horizontal="center"/>
    </xf>
    <xf numFmtId="166" fontId="7" fillId="0" borderId="1" xfId="0" applyNumberFormat="1" applyFont="1" applyBorder="1" applyAlignment="1">
      <alignment horizontal="center"/>
    </xf>
    <xf numFmtId="49" fontId="5" fillId="0" borderId="0" xfId="0" applyNumberFormat="1" applyFont="1" applyAlignment="1">
      <alignment horizontal="left" vertical="top"/>
    </xf>
    <xf numFmtId="166" fontId="5" fillId="0" borderId="0" xfId="0" applyNumberFormat="1" applyFont="1"/>
    <xf numFmtId="164" fontId="5" fillId="0" borderId="0" xfId="0" applyNumberFormat="1" applyFont="1"/>
    <xf numFmtId="0" fontId="12" fillId="0" borderId="0" xfId="0" applyFont="1" applyAlignment="1">
      <alignment horizontal="right" vertical="top"/>
    </xf>
    <xf numFmtId="49" fontId="12" fillId="0" borderId="0" xfId="0" applyNumberFormat="1" applyFont="1" applyAlignment="1">
      <alignment horizontal="left" vertical="top" wrapText="1"/>
    </xf>
    <xf numFmtId="164" fontId="12" fillId="0" borderId="0" xfId="0" applyNumberFormat="1" applyFont="1" applyAlignment="1">
      <alignment horizontal="right" vertical="top"/>
    </xf>
    <xf numFmtId="166" fontId="12" fillId="0" borderId="0" xfId="0" applyNumberFormat="1" applyFont="1" applyAlignment="1">
      <alignment horizontal="right" vertical="top"/>
    </xf>
    <xf numFmtId="0" fontId="11" fillId="0" borderId="0" xfId="0" applyFont="1" applyAlignment="1">
      <alignment horizontal="right" vertical="top"/>
    </xf>
    <xf numFmtId="49" fontId="11" fillId="0" borderId="0" xfId="0" applyNumberFormat="1" applyFont="1" applyAlignment="1">
      <alignment horizontal="left" vertical="top" wrapText="1" indent="1"/>
    </xf>
    <xf numFmtId="164" fontId="11" fillId="0" borderId="0" xfId="0" applyNumberFormat="1" applyFont="1" applyAlignment="1">
      <alignment horizontal="right" vertical="top"/>
    </xf>
    <xf numFmtId="166" fontId="11" fillId="0" borderId="0" xfId="0" applyNumberFormat="1" applyFont="1" applyAlignment="1">
      <alignment horizontal="right" vertical="top"/>
    </xf>
    <xf numFmtId="0" fontId="7" fillId="0" borderId="0" xfId="0" applyFont="1" applyAlignment="1">
      <alignment horizontal="right" vertical="top"/>
    </xf>
    <xf numFmtId="49" fontId="7" fillId="0" borderId="0" xfId="0" applyNumberFormat="1" applyFont="1" applyAlignment="1">
      <alignment horizontal="left" vertical="top" wrapText="1" indent="2"/>
    </xf>
    <xf numFmtId="164" fontId="7" fillId="0" borderId="0" xfId="0" applyNumberFormat="1" applyFont="1" applyAlignment="1">
      <alignment horizontal="right" vertical="top"/>
    </xf>
    <xf numFmtId="166" fontId="7" fillId="0" borderId="0" xfId="0" applyNumberFormat="1" applyFont="1" applyAlignment="1">
      <alignment horizontal="right" vertical="top"/>
    </xf>
    <xf numFmtId="1" fontId="6" fillId="0" borderId="0" xfId="0" applyNumberFormat="1" applyFont="1"/>
    <xf numFmtId="1" fontId="8" fillId="0" borderId="0" xfId="0" applyNumberFormat="1" applyFont="1"/>
    <xf numFmtId="49" fontId="10" fillId="0" borderId="0" xfId="0" applyNumberFormat="1" applyFont="1"/>
    <xf numFmtId="165" fontId="6" fillId="0" borderId="0" xfId="0" applyNumberFormat="1" applyFont="1"/>
    <xf numFmtId="1" fontId="7" fillId="0" borderId="1" xfId="0" applyNumberFormat="1" applyFont="1" applyBorder="1" applyAlignment="1">
      <alignment horizontal="center"/>
    </xf>
    <xf numFmtId="165" fontId="7" fillId="0" borderId="1" xfId="0" applyNumberFormat="1" applyFont="1" applyBorder="1" applyAlignment="1">
      <alignment horizontal="center"/>
    </xf>
    <xf numFmtId="1" fontId="12" fillId="0" borderId="0" xfId="0" applyNumberFormat="1" applyFont="1" applyAlignment="1">
      <alignment horizontal="right" vertical="top"/>
    </xf>
    <xf numFmtId="1" fontId="12" fillId="0" borderId="0" xfId="0" applyNumberFormat="1" applyFont="1"/>
    <xf numFmtId="49" fontId="12" fillId="0" borderId="0" xfId="0" applyNumberFormat="1" applyFont="1"/>
    <xf numFmtId="166" fontId="12" fillId="0" borderId="0" xfId="0" applyNumberFormat="1" applyFont="1"/>
    <xf numFmtId="165" fontId="12" fillId="0" borderId="0" xfId="0" applyNumberFormat="1" applyFont="1"/>
    <xf numFmtId="164" fontId="12" fillId="0" borderId="0" xfId="0" applyNumberFormat="1" applyFont="1"/>
    <xf numFmtId="1" fontId="11" fillId="0" borderId="0" xfId="0" applyNumberFormat="1" applyFont="1" applyAlignment="1">
      <alignment horizontal="right" vertical="top"/>
    </xf>
    <xf numFmtId="1" fontId="11" fillId="0" borderId="0" xfId="0" applyNumberFormat="1" applyFont="1"/>
    <xf numFmtId="49" fontId="11" fillId="0" borderId="0" xfId="0" applyNumberFormat="1" applyFont="1"/>
    <xf numFmtId="49" fontId="11" fillId="0" borderId="0" xfId="0" applyNumberFormat="1" applyFont="1" applyAlignment="1">
      <alignment horizontal="left" vertical="top" wrapText="1"/>
    </xf>
    <xf numFmtId="166" fontId="11" fillId="0" borderId="0" xfId="0" applyNumberFormat="1" applyFont="1"/>
    <xf numFmtId="165" fontId="11" fillId="0" borderId="0" xfId="0" applyNumberFormat="1" applyFont="1"/>
    <xf numFmtId="164" fontId="11" fillId="0" borderId="0" xfId="0" applyNumberFormat="1" applyFont="1"/>
    <xf numFmtId="1" fontId="7" fillId="0" borderId="0" xfId="0" applyNumberFormat="1" applyFont="1" applyAlignment="1">
      <alignment horizontal="right" vertical="top"/>
    </xf>
    <xf numFmtId="1" fontId="7" fillId="0" borderId="0" xfId="0" applyNumberFormat="1" applyFont="1"/>
    <xf numFmtId="49" fontId="7" fillId="0" borderId="0" xfId="0" applyNumberFormat="1" applyFont="1"/>
    <xf numFmtId="49" fontId="7" fillId="0" borderId="0" xfId="0" applyNumberFormat="1" applyFont="1" applyAlignment="1">
      <alignment horizontal="left" vertical="top" wrapText="1"/>
    </xf>
    <xf numFmtId="166" fontId="7" fillId="0" borderId="0" xfId="0" applyNumberFormat="1" applyFont="1"/>
    <xf numFmtId="165" fontId="7" fillId="0" borderId="0" xfId="0" applyNumberFormat="1" applyFont="1"/>
    <xf numFmtId="164" fontId="7" fillId="0" borderId="0" xfId="0" applyNumberFormat="1" applyFont="1"/>
    <xf numFmtId="1" fontId="13" fillId="0" borderId="0" xfId="0" applyNumberFormat="1" applyFont="1" applyAlignment="1">
      <alignment horizontal="right" vertical="top"/>
    </xf>
    <xf numFmtId="1" fontId="13" fillId="0" borderId="2" xfId="0" applyNumberFormat="1" applyFont="1" applyBorder="1" applyAlignment="1">
      <alignment horizontal="center" vertical="top"/>
    </xf>
    <xf numFmtId="49" fontId="13" fillId="0" borderId="3" xfId="0" applyNumberFormat="1" applyFont="1" applyBorder="1" applyAlignment="1">
      <alignment horizontal="center" vertical="top"/>
    </xf>
    <xf numFmtId="49" fontId="13" fillId="0" borderId="3" xfId="0" applyNumberFormat="1" applyFont="1" applyBorder="1" applyAlignment="1">
      <alignment horizontal="right" vertical="top"/>
    </xf>
    <xf numFmtId="49" fontId="13" fillId="0" borderId="3" xfId="0" applyNumberFormat="1" applyFont="1" applyBorder="1" applyAlignment="1">
      <alignment horizontal="left" vertical="top" wrapText="1"/>
    </xf>
    <xf numFmtId="166" fontId="13" fillId="0" borderId="3" xfId="0" applyNumberFormat="1" applyFont="1" applyBorder="1" applyAlignment="1">
      <alignment horizontal="right" vertical="top"/>
    </xf>
    <xf numFmtId="165" fontId="13" fillId="0" borderId="3" xfId="0" applyNumberFormat="1" applyFont="1" applyBorder="1" applyAlignment="1" applyProtection="1">
      <alignment horizontal="right" vertical="top"/>
      <protection locked="0"/>
    </xf>
    <xf numFmtId="164" fontId="13" fillId="0" borderId="3" xfId="0" applyNumberFormat="1" applyFont="1" applyBorder="1" applyAlignment="1">
      <alignment horizontal="right" vertical="top"/>
    </xf>
    <xf numFmtId="43" fontId="6" fillId="0" borderId="0" xfId="1" applyFont="1"/>
    <xf numFmtId="43" fontId="7" fillId="0" borderId="1" xfId="1" applyFont="1" applyBorder="1" applyAlignment="1">
      <alignment horizontal="center"/>
    </xf>
    <xf numFmtId="43" fontId="12" fillId="0" borderId="0" xfId="1" applyFont="1" applyAlignment="1">
      <alignment horizontal="right" vertical="top"/>
    </xf>
    <xf numFmtId="43" fontId="11" fillId="0" borderId="0" xfId="1" applyFont="1" applyAlignment="1">
      <alignment horizontal="right" vertical="top"/>
    </xf>
    <xf numFmtId="43" fontId="7" fillId="0" borderId="0" xfId="1" applyFont="1" applyAlignment="1">
      <alignment horizontal="right" vertical="top"/>
    </xf>
    <xf numFmtId="43" fontId="6" fillId="0" borderId="1" xfId="1" applyFont="1" applyBorder="1"/>
    <xf numFmtId="43" fontId="5" fillId="0" borderId="0" xfId="1" applyFont="1" applyAlignment="1">
      <alignment horizontal="right" vertical="top"/>
    </xf>
    <xf numFmtId="0" fontId="18" fillId="0" borderId="0" xfId="0" applyFont="1" applyAlignment="1">
      <alignment horizontal="center" vertical="center" shrinkToFit="1"/>
    </xf>
    <xf numFmtId="0" fontId="19" fillId="0" borderId="0" xfId="0" applyFont="1" applyAlignment="1">
      <alignment shrinkToFit="1"/>
    </xf>
    <xf numFmtId="0" fontId="2" fillId="0" borderId="0" xfId="0" applyFont="1" applyAlignment="1">
      <alignment vertical="top"/>
    </xf>
    <xf numFmtId="0" fontId="0" fillId="0" borderId="0" xfId="0" applyAlignment="1">
      <alignment vertical="top"/>
    </xf>
    <xf numFmtId="0" fontId="1" fillId="0" borderId="0" xfId="0" applyFont="1" applyAlignment="1">
      <alignment horizontal="center"/>
    </xf>
    <xf numFmtId="0" fontId="16" fillId="0" borderId="0" xfId="0" applyFont="1" applyAlignment="1">
      <alignment horizontal="center"/>
    </xf>
    <xf numFmtId="0" fontId="1" fillId="0" borderId="0" xfId="0" applyFont="1" applyAlignment="1">
      <alignment horizontal="center" vertical="top"/>
    </xf>
    <xf numFmtId="0" fontId="2" fillId="0" borderId="0" xfId="0" applyFont="1" applyAlignment="1">
      <alignment vertical="top" wrapText="1"/>
    </xf>
    <xf numFmtId="0" fontId="0" fillId="0" borderId="0" xfId="0" applyAlignment="1">
      <alignment vertical="top" wrapText="1"/>
    </xf>
  </cellXfs>
  <cellStyles count="2">
    <cellStyle name="Čárka" xfId="1" builtinId="3"/>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L44"/>
  <sheetViews>
    <sheetView showGridLines="0" tabSelected="1" topLeftCell="B1" zoomScaleNormal="100" workbookViewId="0">
      <selection activeCell="O20" sqref="O20"/>
    </sheetView>
  </sheetViews>
  <sheetFormatPr defaultColWidth="9.109375" defaultRowHeight="8.4" x14ac:dyDescent="0.2"/>
  <cols>
    <col min="1" max="1" width="9.109375" style="2" hidden="1" customWidth="1"/>
    <col min="2" max="2" width="4.6640625" style="2" customWidth="1"/>
    <col min="3" max="8" width="14.6640625" style="2" customWidth="1"/>
    <col min="9" max="9" width="9.109375" style="2" customWidth="1"/>
    <col min="10" max="11" width="9.109375" style="2"/>
    <col min="12" max="12" width="56" style="2" hidden="1" customWidth="1"/>
    <col min="13" max="16384" width="9.109375" style="2"/>
  </cols>
  <sheetData>
    <row r="1" spans="1:12" ht="10.199999999999999" x14ac:dyDescent="0.2">
      <c r="A1" s="7"/>
      <c r="B1" s="7"/>
      <c r="C1" s="13"/>
    </row>
    <row r="2" spans="1:12" ht="10.199999999999999" x14ac:dyDescent="0.2">
      <c r="A2" s="9">
        <v>0</v>
      </c>
      <c r="C2" s="13"/>
    </row>
    <row r="3" spans="1:12" ht="11.25" customHeight="1" x14ac:dyDescent="0.2">
      <c r="A3" s="9">
        <f t="array" ref="A3">INDEX(VAT_RATES,MATCH(0,COUNTIF($A$1:A2,VAT_RATES),0))</f>
        <v>21</v>
      </c>
      <c r="C3" s="13"/>
      <c r="D3" s="103" t="s">
        <v>20</v>
      </c>
      <c r="E3" s="104"/>
      <c r="F3" s="104"/>
      <c r="G3" s="104"/>
    </row>
    <row r="4" spans="1:12" ht="11.25" customHeight="1" x14ac:dyDescent="0.2">
      <c r="A4" s="9" t="e">
        <f t="array" ref="A4">INDEX(VAT_RATES,MATCH(0,COUNTIF($A$1:A3,VAT_RATES),0))</f>
        <v>#N/A</v>
      </c>
      <c r="C4" s="14"/>
      <c r="D4" s="104"/>
      <c r="E4" s="104"/>
      <c r="F4" s="104"/>
      <c r="G4" s="104"/>
    </row>
    <row r="5" spans="1:12" ht="13.2" x14ac:dyDescent="0.25">
      <c r="A5" s="9" t="e">
        <f t="array" ref="A5">INDEX(VAT_RATES,MATCH(0,COUNTIF($A$1:A4,VAT_RATES),0))</f>
        <v>#N/A</v>
      </c>
      <c r="C5" s="15"/>
      <c r="D5" s="16"/>
      <c r="E5" s="16"/>
      <c r="F5" s="16"/>
      <c r="G5" s="16"/>
      <c r="H5" s="16"/>
      <c r="L5" s="17"/>
    </row>
    <row r="6" spans="1:12" ht="12.75" customHeight="1" x14ac:dyDescent="0.2">
      <c r="A6" s="9">
        <f>SUMIF(GROUP_ID,"",ITEM_PRICES)</f>
        <v>0</v>
      </c>
      <c r="C6" s="18"/>
      <c r="D6" s="18"/>
      <c r="E6" s="18"/>
      <c r="F6" s="18"/>
      <c r="G6" s="18"/>
      <c r="H6" s="18"/>
      <c r="K6" s="6"/>
      <c r="L6" s="6"/>
    </row>
    <row r="7" spans="1:12" s="11" customFormat="1" ht="15.15" customHeight="1" x14ac:dyDescent="0.25">
      <c r="A7" s="11">
        <f>IF(ISNUMBER($A$3),SUMIF(VAT_RATES,$A$3,ITEM_PRICES),0)</f>
        <v>0</v>
      </c>
      <c r="C7" s="19"/>
      <c r="D7" s="20"/>
      <c r="E7" s="109" t="s">
        <v>16</v>
      </c>
      <c r="F7" s="109"/>
      <c r="G7" s="20"/>
      <c r="H7" s="20"/>
      <c r="I7" s="12"/>
      <c r="J7" s="21"/>
      <c r="K7" s="21"/>
      <c r="L7" s="22" t="s">
        <v>17</v>
      </c>
    </row>
    <row r="8" spans="1:12" x14ac:dyDescent="0.2">
      <c r="A8" s="9">
        <f>IF(ISNUMBER($A$4),SUMIF(VAT_RATES,$A$4,ITEM_PRICES),0)</f>
        <v>0</v>
      </c>
      <c r="C8" s="18"/>
      <c r="D8" s="18"/>
      <c r="E8" s="18"/>
      <c r="F8" s="18"/>
      <c r="G8" s="18"/>
      <c r="H8" s="18"/>
      <c r="K8" s="6"/>
      <c r="L8" s="23">
        <f ca="1">CELL("width",E8)+CELL("width",F8)+CELL("width",G8)+CELL("width",H8)</f>
        <v>56</v>
      </c>
    </row>
    <row r="9" spans="1:12" customFormat="1" ht="13.2" x14ac:dyDescent="0.25">
      <c r="A9">
        <f>IF(ISNUMBER($A$5),SUMIF(VAT_RATES,$A$5,ITEM_PRICES),0)</f>
        <v>0</v>
      </c>
      <c r="C9" s="1"/>
      <c r="D9" s="24"/>
      <c r="E9" s="110"/>
      <c r="F9" s="111"/>
      <c r="G9" s="111"/>
      <c r="H9" s="111"/>
      <c r="J9" s="26"/>
      <c r="K9" s="26"/>
      <c r="L9" s="25">
        <f>E9</f>
        <v>0</v>
      </c>
    </row>
    <row r="10" spans="1:12" customFormat="1" ht="13.2" x14ac:dyDescent="0.25">
      <c r="A10" t="str">
        <f>IF($A7=0,"","DPH " &amp; $A3 &amp; " % ze základny: " &amp; TEXT($A7,"# ##0"))</f>
        <v/>
      </c>
      <c r="C10" s="1"/>
      <c r="D10" s="24" t="s">
        <v>18</v>
      </c>
      <c r="E10" s="111" t="s">
        <v>1490</v>
      </c>
      <c r="F10" s="111"/>
      <c r="G10" s="111"/>
      <c r="H10" s="111"/>
      <c r="J10" s="26"/>
      <c r="K10" s="26"/>
      <c r="L10" s="25" t="str">
        <f>E10</f>
        <v>Stavební úpravy 4.NP objektu SO 03</v>
      </c>
    </row>
    <row r="11" spans="1:12" customFormat="1" ht="13.2" x14ac:dyDescent="0.25">
      <c r="A11" t="str">
        <f>IF($A8=0,"","DPH " &amp; $A4 &amp; " % ze základny: " &amp; TEXT($A8,"# ##0"))</f>
        <v/>
      </c>
      <c r="C11" s="1"/>
      <c r="D11" s="24"/>
      <c r="E11" s="110"/>
      <c r="F11" s="111"/>
      <c r="G11" s="111"/>
      <c r="H11" s="111"/>
      <c r="J11" s="26"/>
      <c r="K11" s="26"/>
      <c r="L11" s="25">
        <f>E11</f>
        <v>0</v>
      </c>
    </row>
    <row r="12" spans="1:12" x14ac:dyDescent="0.2">
      <c r="A12" s="9" t="str">
        <f>IF($A9=0,"","DPH " &amp; $A5 &amp; " % ze základny: " &amp; TEXT($A9,"# ##0"))</f>
        <v/>
      </c>
      <c r="C12" s="27"/>
      <c r="D12" s="27"/>
      <c r="E12" s="27"/>
      <c r="F12" s="27"/>
      <c r="G12" s="27"/>
      <c r="H12" s="27"/>
      <c r="J12" s="6"/>
      <c r="K12" s="6"/>
    </row>
    <row r="13" spans="1:12" x14ac:dyDescent="0.2">
      <c r="A13" s="9" t="str">
        <f>IF($A7=0,"",$A7*$A3/100)</f>
        <v/>
      </c>
      <c r="C13" s="18"/>
      <c r="D13" s="18"/>
      <c r="E13" s="18"/>
      <c r="F13" s="18"/>
      <c r="G13" s="18"/>
      <c r="H13" s="18"/>
      <c r="J13" s="6"/>
      <c r="K13" s="6"/>
    </row>
    <row r="14" spans="1:12" s="12" customFormat="1" ht="15.6" x14ac:dyDescent="0.3">
      <c r="A14" s="12" t="str">
        <f>IF($A8=0,"",$A8*$A4/100)</f>
        <v/>
      </c>
      <c r="C14" s="11"/>
      <c r="D14" s="11"/>
      <c r="E14" s="107" t="s">
        <v>1491</v>
      </c>
      <c r="F14" s="108"/>
      <c r="G14" s="11"/>
      <c r="H14" s="11"/>
      <c r="J14" s="21"/>
      <c r="K14" s="21"/>
    </row>
    <row r="15" spans="1:12" x14ac:dyDescent="0.2">
      <c r="A15" s="9" t="str">
        <f>IF($A9=0,"",$A9*$A5/100)</f>
        <v/>
      </c>
      <c r="C15" s="18"/>
      <c r="D15" s="18"/>
      <c r="E15" s="18"/>
      <c r="F15" s="18"/>
      <c r="G15" s="18"/>
      <c r="H15" s="18"/>
      <c r="J15" s="6"/>
      <c r="K15" s="6"/>
    </row>
    <row r="16" spans="1:12" customFormat="1" ht="13.2" x14ac:dyDescent="0.25">
      <c r="A16">
        <f>SUM(A13:A15)</f>
        <v>0</v>
      </c>
      <c r="C16" s="1"/>
      <c r="D16" s="24"/>
      <c r="E16" s="105" t="s">
        <v>1492</v>
      </c>
      <c r="F16" s="106"/>
      <c r="G16" s="106"/>
      <c r="H16" s="106"/>
      <c r="J16" s="26"/>
      <c r="K16" s="26"/>
    </row>
    <row r="17" spans="1:12" x14ac:dyDescent="0.2">
      <c r="A17" s="6"/>
      <c r="B17" s="6"/>
      <c r="C17" s="27"/>
      <c r="D17" s="27"/>
      <c r="E17" s="27"/>
      <c r="F17" s="27"/>
      <c r="G17" s="27"/>
      <c r="H17" s="27"/>
      <c r="J17" s="6"/>
      <c r="K17" s="6"/>
    </row>
    <row r="18" spans="1:12" x14ac:dyDescent="0.2">
      <c r="C18" s="18"/>
      <c r="D18" s="18"/>
      <c r="E18" s="18"/>
      <c r="F18" s="18"/>
      <c r="G18" s="18"/>
      <c r="H18" s="18"/>
      <c r="J18" s="6"/>
      <c r="K18" s="6"/>
    </row>
    <row r="19" spans="1:12" s="12" customFormat="1" ht="15.6" x14ac:dyDescent="0.3">
      <c r="C19" s="11"/>
      <c r="D19" s="29"/>
      <c r="E19" s="107" t="s">
        <v>1493</v>
      </c>
      <c r="F19" s="108"/>
      <c r="G19" s="11"/>
      <c r="H19" s="11"/>
      <c r="J19" s="21"/>
      <c r="K19" s="21"/>
    </row>
    <row r="20" spans="1:12" x14ac:dyDescent="0.2">
      <c r="C20" s="18"/>
      <c r="D20" s="18"/>
      <c r="E20" s="18"/>
      <c r="F20" s="18"/>
      <c r="G20" s="18"/>
      <c r="H20" s="18"/>
      <c r="J20" s="6"/>
      <c r="K20" s="6"/>
    </row>
    <row r="21" spans="1:12" customFormat="1" ht="13.2" x14ac:dyDescent="0.25">
      <c r="C21" s="1"/>
      <c r="D21" s="24"/>
      <c r="E21" s="28" t="s">
        <v>19</v>
      </c>
      <c r="F21" s="28"/>
      <c r="G21" s="28"/>
      <c r="H21" s="28"/>
      <c r="J21" s="26"/>
      <c r="K21" s="26"/>
    </row>
    <row r="22" spans="1:12" x14ac:dyDescent="0.2">
      <c r="C22" s="27"/>
      <c r="D22" s="27"/>
      <c r="E22" s="27"/>
      <c r="F22" s="27"/>
      <c r="G22" s="27"/>
      <c r="H22" s="27"/>
      <c r="J22" s="6"/>
      <c r="K22" s="6"/>
    </row>
    <row r="23" spans="1:12" x14ac:dyDescent="0.2">
      <c r="C23" s="18"/>
      <c r="D23" s="30"/>
      <c r="E23" s="18"/>
      <c r="F23" s="18"/>
      <c r="G23" s="18"/>
      <c r="H23" s="18"/>
      <c r="J23" s="6"/>
      <c r="K23" s="6"/>
    </row>
    <row r="24" spans="1:12" s="12" customFormat="1" ht="15.6" x14ac:dyDescent="0.3">
      <c r="C24" s="11"/>
      <c r="D24" s="29"/>
      <c r="E24" s="107" t="s">
        <v>20</v>
      </c>
      <c r="F24" s="108"/>
      <c r="G24" s="11"/>
      <c r="H24" s="11"/>
      <c r="J24" s="21"/>
      <c r="K24" s="21"/>
    </row>
    <row r="25" spans="1:12" x14ac:dyDescent="0.2">
      <c r="C25" s="18"/>
      <c r="D25" s="30"/>
      <c r="E25" s="18"/>
      <c r="F25" s="18"/>
      <c r="G25" s="18"/>
      <c r="H25" s="18"/>
      <c r="J25" s="6"/>
      <c r="K25" s="6"/>
    </row>
    <row r="26" spans="1:12" customFormat="1" ht="13.2" x14ac:dyDescent="0.25">
      <c r="C26" s="1"/>
      <c r="D26" s="24" t="s">
        <v>21</v>
      </c>
      <c r="E26" s="31">
        <f ca="1">INDIRECT("A6")</f>
        <v>0</v>
      </c>
      <c r="F26" s="5" t="s">
        <v>22</v>
      </c>
      <c r="G26" s="1"/>
      <c r="H26" s="1"/>
      <c r="I26" s="32"/>
      <c r="J26" s="26"/>
      <c r="K26" s="26"/>
      <c r="L26" s="26"/>
    </row>
    <row r="27" spans="1:12" customFormat="1" ht="13.2" x14ac:dyDescent="0.25">
      <c r="C27" s="1"/>
      <c r="D27" s="24" t="s">
        <v>1489</v>
      </c>
      <c r="E27" s="33">
        <f ca="1">E26/100*21</f>
        <v>0</v>
      </c>
      <c r="F27" s="1" t="str">
        <f>F26</f>
        <v>Kč</v>
      </c>
      <c r="G27" s="1"/>
      <c r="H27" s="1"/>
      <c r="I27" s="32"/>
      <c r="J27" s="26"/>
      <c r="K27" s="26"/>
      <c r="L27" s="34"/>
    </row>
    <row r="28" spans="1:12" customFormat="1" ht="13.2" x14ac:dyDescent="0.25">
      <c r="C28" s="1"/>
      <c r="D28" s="24" t="s">
        <v>23</v>
      </c>
      <c r="E28" s="33">
        <f ca="1">SUM(E26:E27)</f>
        <v>0</v>
      </c>
      <c r="F28" s="1" t="str">
        <f>F26</f>
        <v>Kč</v>
      </c>
      <c r="G28" s="1"/>
      <c r="H28" s="1"/>
      <c r="I28" s="32"/>
      <c r="J28" s="26"/>
      <c r="K28" s="26"/>
      <c r="L28" s="26"/>
    </row>
    <row r="29" spans="1:12" x14ac:dyDescent="0.2">
      <c r="C29" s="35"/>
      <c r="D29" s="35"/>
      <c r="E29" s="35"/>
      <c r="F29" s="35"/>
      <c r="G29" s="35"/>
      <c r="H29" s="35"/>
    </row>
    <row r="30" spans="1:12" x14ac:dyDescent="0.2">
      <c r="C30" s="7"/>
    </row>
    <row r="31" spans="1:12" x14ac:dyDescent="0.2">
      <c r="C31" s="7"/>
    </row>
    <row r="32" spans="1:12" x14ac:dyDescent="0.2">
      <c r="C32" s="7"/>
    </row>
    <row r="33" spans="3:3" x14ac:dyDescent="0.2">
      <c r="C33" s="7"/>
    </row>
    <row r="34" spans="3:3" x14ac:dyDescent="0.2">
      <c r="C34" s="7"/>
    </row>
    <row r="35" spans="3:3" x14ac:dyDescent="0.2">
      <c r="C35" s="7"/>
    </row>
    <row r="36" spans="3:3" x14ac:dyDescent="0.2">
      <c r="C36" s="7"/>
    </row>
    <row r="37" spans="3:3" x14ac:dyDescent="0.2">
      <c r="C37" s="7"/>
    </row>
    <row r="38" spans="3:3" x14ac:dyDescent="0.2">
      <c r="C38" s="7"/>
    </row>
    <row r="39" spans="3:3" x14ac:dyDescent="0.2">
      <c r="C39" s="7"/>
    </row>
    <row r="40" spans="3:3" x14ac:dyDescent="0.2">
      <c r="C40" s="7"/>
    </row>
    <row r="41" spans="3:3" x14ac:dyDescent="0.2">
      <c r="C41" s="7"/>
    </row>
    <row r="42" spans="3:3" x14ac:dyDescent="0.2">
      <c r="C42" s="7"/>
    </row>
    <row r="43" spans="3:3" x14ac:dyDescent="0.2">
      <c r="C43" s="7"/>
    </row>
    <row r="44" spans="3:3" x14ac:dyDescent="0.2">
      <c r="C44" s="7"/>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&amp;C&amp;P/&amp;N&amp;R&amp;8&amp;[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H79"/>
  <sheetViews>
    <sheetView zoomScaleNormal="100" workbookViewId="0">
      <pane ySplit="4" topLeftCell="A5" activePane="bottomLeft" state="frozen"/>
      <selection pane="bottomLeft" activeCell="B108" sqref="B108"/>
    </sheetView>
  </sheetViews>
  <sheetFormatPr defaultColWidth="9.109375" defaultRowHeight="8.4" outlineLevelRow="2" x14ac:dyDescent="0.2"/>
  <cols>
    <col min="1" max="1" width="34.6640625" style="2" hidden="1" customWidth="1"/>
    <col min="2" max="2" width="70.88671875" style="2" customWidth="1"/>
    <col min="3" max="3" width="15.6640625" style="96" customWidth="1"/>
    <col min="4" max="6" width="15.6640625" style="2" hidden="1" customWidth="1"/>
    <col min="7" max="7" width="25" style="2" customWidth="1"/>
    <col min="8" max="16384" width="9.109375" style="2"/>
  </cols>
  <sheetData>
    <row r="1" spans="1:8" ht="15.6" x14ac:dyDescent="0.2">
      <c r="B1" s="19" t="s">
        <v>1490</v>
      </c>
    </row>
    <row r="2" spans="1:8" ht="15.6" x14ac:dyDescent="0.2">
      <c r="B2" s="19" t="s">
        <v>166</v>
      </c>
      <c r="D2" s="40"/>
      <c r="E2" s="38"/>
      <c r="F2" s="38"/>
    </row>
    <row r="3" spans="1:8" ht="7.5" customHeight="1" x14ac:dyDescent="0.2">
      <c r="A3" s="6"/>
      <c r="B3" s="36"/>
      <c r="D3" s="41"/>
      <c r="E3" s="43"/>
      <c r="F3" s="43"/>
      <c r="G3" s="8"/>
    </row>
    <row r="4" spans="1:8" ht="10.199999999999999" x14ac:dyDescent="0.2">
      <c r="A4" s="4"/>
      <c r="B4" s="44" t="s">
        <v>2</v>
      </c>
      <c r="C4" s="97" t="s">
        <v>8</v>
      </c>
      <c r="D4" s="46" t="s">
        <v>10</v>
      </c>
      <c r="E4" s="45" t="s">
        <v>1</v>
      </c>
      <c r="F4" s="45" t="s">
        <v>14</v>
      </c>
      <c r="G4" s="6"/>
      <c r="H4" s="8"/>
    </row>
    <row r="5" spans="1:8" ht="7.5" customHeight="1" x14ac:dyDescent="0.2">
      <c r="B5" s="36"/>
      <c r="D5" s="40"/>
      <c r="E5" s="38"/>
      <c r="F5" s="38"/>
      <c r="G5" s="8"/>
    </row>
    <row r="6" spans="1:8" ht="12" x14ac:dyDescent="0.2">
      <c r="A6" s="50" t="s">
        <v>24</v>
      </c>
      <c r="B6" s="51" t="s">
        <v>25</v>
      </c>
      <c r="C6" s="98">
        <f>VLOOKUP($A6,Zakázka!$A:$Q,10,FALSE)</f>
        <v>0</v>
      </c>
      <c r="D6" s="53">
        <f>VLOOKUP($A6,Zakázka!$A:$Q,12,FALSE)</f>
        <v>141.18556997987986</v>
      </c>
      <c r="E6" s="52">
        <f>VLOOKUP($A6,Zakázka!$A:$Q,16,FALSE)</f>
        <v>0</v>
      </c>
      <c r="F6" s="52">
        <f>VLOOKUP($A6,Zakázka!$A:$Q,17,FALSE)</f>
        <v>0</v>
      </c>
      <c r="G6" s="6"/>
      <c r="H6" s="8"/>
    </row>
    <row r="7" spans="1:8" ht="9" customHeight="1" x14ac:dyDescent="0.2">
      <c r="A7" s="50"/>
      <c r="B7" s="51"/>
      <c r="C7" s="98"/>
      <c r="D7" s="53"/>
      <c r="E7" s="52"/>
      <c r="F7" s="52"/>
      <c r="G7" s="6"/>
      <c r="H7" s="8"/>
    </row>
    <row r="8" spans="1:8" ht="11.4" outlineLevel="1" x14ac:dyDescent="0.2">
      <c r="A8" s="54" t="s">
        <v>26</v>
      </c>
      <c r="B8" s="55" t="s">
        <v>27</v>
      </c>
      <c r="C8" s="99">
        <f>VLOOKUP($A8,Zakázka!$A:$Q,10,FALSE)</f>
        <v>0</v>
      </c>
      <c r="D8" s="57">
        <f>VLOOKUP($A8,Zakázka!$A:$Q,12,FALSE)</f>
        <v>141.18556997987986</v>
      </c>
      <c r="E8" s="56">
        <f>VLOOKUP($A8,Zakázka!$A:$Q,16,FALSE)</f>
        <v>0</v>
      </c>
      <c r="F8" s="56">
        <f>VLOOKUP($A8,Zakázka!$A:$Q,17,FALSE)</f>
        <v>0</v>
      </c>
      <c r="G8" s="6"/>
      <c r="H8" s="8"/>
    </row>
    <row r="9" spans="1:8" ht="10.199999999999999" outlineLevel="2" x14ac:dyDescent="0.2">
      <c r="A9" s="58" t="s">
        <v>28</v>
      </c>
      <c r="B9" s="59" t="s">
        <v>29</v>
      </c>
      <c r="C9" s="100">
        <f>VLOOKUP($A9,Zakázka!$A:$Q,10,FALSE)</f>
        <v>0</v>
      </c>
      <c r="D9" s="61">
        <f>VLOOKUP($A9,Zakázka!$A:$Q,12,FALSE)</f>
        <v>26.770624067879996</v>
      </c>
      <c r="E9" s="60">
        <f>VLOOKUP($A9,Zakázka!$A:$Q,16,FALSE)</f>
        <v>0</v>
      </c>
      <c r="F9" s="60">
        <f>VLOOKUP($A9,Zakázka!$A:$Q,17,FALSE)</f>
        <v>0</v>
      </c>
      <c r="G9" s="6"/>
      <c r="H9" s="8"/>
    </row>
    <row r="10" spans="1:8" ht="10.199999999999999" outlineLevel="2" x14ac:dyDescent="0.2">
      <c r="A10" s="58" t="s">
        <v>30</v>
      </c>
      <c r="B10" s="59" t="s">
        <v>31</v>
      </c>
      <c r="C10" s="100">
        <f>VLOOKUP($A10,Zakázka!$A:$Q,10,FALSE)</f>
        <v>0</v>
      </c>
      <c r="D10" s="61">
        <f>VLOOKUP($A10,Zakázka!$A:$Q,12,FALSE)</f>
        <v>101.935295962</v>
      </c>
      <c r="E10" s="60">
        <f>VLOOKUP($A10,Zakázka!$A:$Q,16,FALSE)</f>
        <v>0</v>
      </c>
      <c r="F10" s="60">
        <f>VLOOKUP($A10,Zakázka!$A:$Q,17,FALSE)</f>
        <v>0</v>
      </c>
      <c r="G10" s="6"/>
      <c r="H10" s="8"/>
    </row>
    <row r="11" spans="1:8" ht="10.199999999999999" outlineLevel="2" x14ac:dyDescent="0.2">
      <c r="A11" s="58" t="s">
        <v>32</v>
      </c>
      <c r="B11" s="59" t="s">
        <v>33</v>
      </c>
      <c r="C11" s="100">
        <f>VLOOKUP($A11,Zakázka!$A:$Q,10,FALSE)</f>
        <v>0</v>
      </c>
      <c r="D11" s="61">
        <f>VLOOKUP($A11,Zakázka!$A:$Q,12,FALSE)</f>
        <v>4.2082000000000001E-2</v>
      </c>
      <c r="E11" s="60">
        <f>VLOOKUP($A11,Zakázka!$A:$Q,16,FALSE)</f>
        <v>0</v>
      </c>
      <c r="F11" s="60">
        <f>VLOOKUP($A11,Zakázka!$A:$Q,17,FALSE)</f>
        <v>0</v>
      </c>
      <c r="G11" s="6"/>
      <c r="H11" s="8"/>
    </row>
    <row r="12" spans="1:8" ht="10.199999999999999" outlineLevel="2" x14ac:dyDescent="0.2">
      <c r="A12" s="58" t="s">
        <v>34</v>
      </c>
      <c r="B12" s="59" t="s">
        <v>35</v>
      </c>
      <c r="C12" s="100">
        <f>VLOOKUP($A12,Zakázka!$A:$Q,10,FALSE)</f>
        <v>0</v>
      </c>
      <c r="D12" s="61">
        <f>VLOOKUP($A12,Zakázka!$A:$Q,12,FALSE)</f>
        <v>0</v>
      </c>
      <c r="E12" s="60">
        <f>VLOOKUP($A12,Zakázka!$A:$Q,16,FALSE)</f>
        <v>0</v>
      </c>
      <c r="F12" s="60">
        <f>VLOOKUP($A12,Zakázka!$A:$Q,17,FALSE)</f>
        <v>0</v>
      </c>
      <c r="G12" s="6"/>
      <c r="H12" s="8"/>
    </row>
    <row r="13" spans="1:8" ht="10.199999999999999" outlineLevel="2" x14ac:dyDescent="0.2">
      <c r="A13" s="58" t="s">
        <v>36</v>
      </c>
      <c r="B13" s="59" t="s">
        <v>37</v>
      </c>
      <c r="C13" s="100">
        <f>VLOOKUP($A13,Zakázka!$A:$Q,10,FALSE)</f>
        <v>0</v>
      </c>
      <c r="D13" s="61">
        <f>VLOOKUP($A13,Zakázka!$A:$Q,12,FALSE)</f>
        <v>6.0768900000000001E-2</v>
      </c>
      <c r="E13" s="60">
        <f>VLOOKUP($A13,Zakázka!$A:$Q,16,FALSE)</f>
        <v>0</v>
      </c>
      <c r="F13" s="60">
        <f>VLOOKUP($A13,Zakázka!$A:$Q,17,FALSE)</f>
        <v>0</v>
      </c>
      <c r="G13" s="6"/>
      <c r="H13" s="8"/>
    </row>
    <row r="14" spans="1:8" ht="10.199999999999999" outlineLevel="2" x14ac:dyDescent="0.2">
      <c r="A14" s="58" t="s">
        <v>38</v>
      </c>
      <c r="B14" s="59" t="s">
        <v>39</v>
      </c>
      <c r="C14" s="100">
        <f>VLOOKUP($A14,Zakázka!$A:$Q,10,FALSE)</f>
        <v>0</v>
      </c>
      <c r="D14" s="61">
        <f>VLOOKUP($A14,Zakázka!$A:$Q,12,FALSE)</f>
        <v>1.0194364999999999</v>
      </c>
      <c r="E14" s="60">
        <f>VLOOKUP($A14,Zakázka!$A:$Q,16,FALSE)</f>
        <v>0</v>
      </c>
      <c r="F14" s="60">
        <f>VLOOKUP($A14,Zakázka!$A:$Q,17,FALSE)</f>
        <v>0</v>
      </c>
      <c r="G14" s="6"/>
      <c r="H14" s="8"/>
    </row>
    <row r="15" spans="1:8" ht="10.199999999999999" outlineLevel="2" x14ac:dyDescent="0.2">
      <c r="A15" s="58" t="s">
        <v>40</v>
      </c>
      <c r="B15" s="59" t="s">
        <v>41</v>
      </c>
      <c r="C15" s="100">
        <f>VLOOKUP($A15,Zakázka!$A:$Q,10,FALSE)</f>
        <v>0</v>
      </c>
      <c r="D15" s="61">
        <f>VLOOKUP($A15,Zakázka!$A:$Q,12,FALSE)</f>
        <v>1.6942511500000004</v>
      </c>
      <c r="E15" s="60">
        <f>VLOOKUP($A15,Zakázka!$A:$Q,16,FALSE)</f>
        <v>0</v>
      </c>
      <c r="F15" s="60">
        <f>VLOOKUP($A15,Zakázka!$A:$Q,17,FALSE)</f>
        <v>0</v>
      </c>
      <c r="G15" s="6"/>
      <c r="H15" s="8"/>
    </row>
    <row r="16" spans="1:8" ht="10.199999999999999" outlineLevel="2" x14ac:dyDescent="0.2">
      <c r="A16" s="58" t="s">
        <v>42</v>
      </c>
      <c r="B16" s="59" t="s">
        <v>43</v>
      </c>
      <c r="C16" s="100">
        <f>VLOOKUP($A16,Zakázka!$A:$Q,10,FALSE)</f>
        <v>0</v>
      </c>
      <c r="D16" s="61">
        <f>VLOOKUP($A16,Zakázka!$A:$Q,12,FALSE)</f>
        <v>9.6012000000000014E-2</v>
      </c>
      <c r="E16" s="60">
        <f>VLOOKUP($A16,Zakázka!$A:$Q,16,FALSE)</f>
        <v>0</v>
      </c>
      <c r="F16" s="60">
        <f>VLOOKUP($A16,Zakázka!$A:$Q,17,FALSE)</f>
        <v>0</v>
      </c>
      <c r="G16" s="6"/>
      <c r="H16" s="8"/>
    </row>
    <row r="17" spans="1:8" ht="10.199999999999999" outlineLevel="2" x14ac:dyDescent="0.2">
      <c r="A17" s="58" t="s">
        <v>44</v>
      </c>
      <c r="B17" s="59" t="s">
        <v>45</v>
      </c>
      <c r="C17" s="100">
        <f>VLOOKUP($A17,Zakázka!$A:$Q,10,FALSE)</f>
        <v>0</v>
      </c>
      <c r="D17" s="61">
        <f>VLOOKUP($A17,Zakázka!$A:$Q,12,FALSE)</f>
        <v>0.54434349999999998</v>
      </c>
      <c r="E17" s="60">
        <f>VLOOKUP($A17,Zakázka!$A:$Q,16,FALSE)</f>
        <v>0</v>
      </c>
      <c r="F17" s="60">
        <f>VLOOKUP($A17,Zakázka!$A:$Q,17,FALSE)</f>
        <v>0</v>
      </c>
      <c r="G17" s="6"/>
      <c r="H17" s="8"/>
    </row>
    <row r="18" spans="1:8" ht="10.199999999999999" outlineLevel="2" x14ac:dyDescent="0.2">
      <c r="A18" s="58" t="s">
        <v>46</v>
      </c>
      <c r="B18" s="59" t="s">
        <v>47</v>
      </c>
      <c r="C18" s="100">
        <f>VLOOKUP($A18,Zakázka!$A:$Q,10,FALSE)</f>
        <v>0</v>
      </c>
      <c r="D18" s="61">
        <f>VLOOKUP($A18,Zakázka!$A:$Q,12,FALSE)</f>
        <v>0.22373790000000002</v>
      </c>
      <c r="E18" s="60">
        <f>VLOOKUP($A18,Zakázka!$A:$Q,16,FALSE)</f>
        <v>0</v>
      </c>
      <c r="F18" s="60">
        <f>VLOOKUP($A18,Zakázka!$A:$Q,17,FALSE)</f>
        <v>0</v>
      </c>
      <c r="G18" s="6"/>
      <c r="H18" s="8"/>
    </row>
    <row r="19" spans="1:8" ht="10.199999999999999" outlineLevel="2" x14ac:dyDescent="0.2">
      <c r="A19" s="58" t="s">
        <v>48</v>
      </c>
      <c r="B19" s="59" t="s">
        <v>49</v>
      </c>
      <c r="C19" s="100">
        <f>VLOOKUP($A19,Zakázka!$A:$Q,10,FALSE)</f>
        <v>0</v>
      </c>
      <c r="D19" s="61">
        <f>VLOOKUP($A19,Zakázka!$A:$Q,12,FALSE)</f>
        <v>7.6425000000000007E-2</v>
      </c>
      <c r="E19" s="60">
        <f>VLOOKUP($A19,Zakázka!$A:$Q,16,FALSE)</f>
        <v>0</v>
      </c>
      <c r="F19" s="60">
        <f>VLOOKUP($A19,Zakázka!$A:$Q,17,FALSE)</f>
        <v>0</v>
      </c>
      <c r="G19" s="6"/>
      <c r="H19" s="8"/>
    </row>
    <row r="20" spans="1:8" ht="10.199999999999999" outlineLevel="2" x14ac:dyDescent="0.2">
      <c r="A20" s="58" t="s">
        <v>50</v>
      </c>
      <c r="B20" s="59" t="s">
        <v>51</v>
      </c>
      <c r="C20" s="100">
        <f>VLOOKUP($A20,Zakázka!$A:$Q,10,FALSE)</f>
        <v>0</v>
      </c>
      <c r="D20" s="61">
        <f>VLOOKUP($A20,Zakázka!$A:$Q,12,FALSE)</f>
        <v>0.97371999999999992</v>
      </c>
      <c r="E20" s="60">
        <f>VLOOKUP($A20,Zakázka!$A:$Q,16,FALSE)</f>
        <v>0</v>
      </c>
      <c r="F20" s="60">
        <f>VLOOKUP($A20,Zakázka!$A:$Q,17,FALSE)</f>
        <v>0</v>
      </c>
      <c r="G20" s="6"/>
      <c r="H20" s="8"/>
    </row>
    <row r="21" spans="1:8" ht="10.199999999999999" outlineLevel="2" x14ac:dyDescent="0.2">
      <c r="A21" s="58" t="s">
        <v>52</v>
      </c>
      <c r="B21" s="59" t="s">
        <v>53</v>
      </c>
      <c r="C21" s="100">
        <f>VLOOKUP($A21,Zakázka!$A:$Q,10,FALSE)</f>
        <v>0</v>
      </c>
      <c r="D21" s="61">
        <f>VLOOKUP($A21,Zakázka!$A:$Q,12,FALSE)</f>
        <v>4.1698119999999994</v>
      </c>
      <c r="E21" s="60">
        <f>VLOOKUP($A21,Zakázka!$A:$Q,16,FALSE)</f>
        <v>0</v>
      </c>
      <c r="F21" s="60">
        <f>VLOOKUP($A21,Zakázka!$A:$Q,17,FALSE)</f>
        <v>0</v>
      </c>
      <c r="G21" s="6"/>
      <c r="H21" s="8"/>
    </row>
    <row r="22" spans="1:8" ht="10.199999999999999" outlineLevel="2" x14ac:dyDescent="0.2">
      <c r="A22" s="58" t="s">
        <v>54</v>
      </c>
      <c r="B22" s="59" t="s">
        <v>55</v>
      </c>
      <c r="C22" s="100">
        <f>VLOOKUP($A22,Zakázka!$A:$Q,10,FALSE)</f>
        <v>0</v>
      </c>
      <c r="D22" s="61">
        <f>VLOOKUP($A22,Zakázka!$A:$Q,12,FALSE)</f>
        <v>0.10836</v>
      </c>
      <c r="E22" s="60">
        <f>VLOOKUP($A22,Zakázka!$A:$Q,16,FALSE)</f>
        <v>0</v>
      </c>
      <c r="F22" s="60">
        <f>VLOOKUP($A22,Zakázka!$A:$Q,17,FALSE)</f>
        <v>0</v>
      </c>
      <c r="G22" s="6"/>
      <c r="H22" s="8"/>
    </row>
    <row r="23" spans="1:8" ht="10.199999999999999" outlineLevel="2" x14ac:dyDescent="0.2">
      <c r="A23" s="58" t="s">
        <v>56</v>
      </c>
      <c r="B23" s="59" t="s">
        <v>57</v>
      </c>
      <c r="C23" s="100">
        <f>VLOOKUP($A23,Zakázka!$A:$Q,10,FALSE)</f>
        <v>0</v>
      </c>
      <c r="D23" s="61">
        <f>VLOOKUP($A23,Zakázka!$A:$Q,12,FALSE)</f>
        <v>4.5753000000000002E-2</v>
      </c>
      <c r="E23" s="60">
        <f>VLOOKUP($A23,Zakázka!$A:$Q,16,FALSE)</f>
        <v>0</v>
      </c>
      <c r="F23" s="60">
        <f>VLOOKUP($A23,Zakázka!$A:$Q,17,FALSE)</f>
        <v>0</v>
      </c>
      <c r="G23" s="6"/>
      <c r="H23" s="8"/>
    </row>
    <row r="24" spans="1:8" ht="10.199999999999999" outlineLevel="2" x14ac:dyDescent="0.2">
      <c r="A24" s="58" t="s">
        <v>58</v>
      </c>
      <c r="B24" s="59" t="s">
        <v>59</v>
      </c>
      <c r="C24" s="100">
        <f>VLOOKUP($A24,Zakázka!$A:$Q,10,FALSE)</f>
        <v>0</v>
      </c>
      <c r="D24" s="61">
        <f>VLOOKUP($A24,Zakázka!$A:$Q,12,FALSE)</f>
        <v>2.2577480000000003</v>
      </c>
      <c r="E24" s="60">
        <f>VLOOKUP($A24,Zakázka!$A:$Q,16,FALSE)</f>
        <v>0</v>
      </c>
      <c r="F24" s="60">
        <f>VLOOKUP($A24,Zakázka!$A:$Q,17,FALSE)</f>
        <v>0</v>
      </c>
      <c r="G24" s="6"/>
      <c r="H24" s="8"/>
    </row>
    <row r="25" spans="1:8" ht="10.199999999999999" outlineLevel="2" x14ac:dyDescent="0.2">
      <c r="A25" s="58" t="s">
        <v>60</v>
      </c>
      <c r="B25" s="59" t="s">
        <v>61</v>
      </c>
      <c r="C25" s="100">
        <f>VLOOKUP($A25,Zakázka!$A:$Q,10,FALSE)</f>
        <v>0</v>
      </c>
      <c r="D25" s="61">
        <f>VLOOKUP($A25,Zakázka!$A:$Q,12,FALSE)</f>
        <v>1.1672</v>
      </c>
      <c r="E25" s="60">
        <f>VLOOKUP($A25,Zakázka!$A:$Q,16,FALSE)</f>
        <v>0</v>
      </c>
      <c r="F25" s="60">
        <f>VLOOKUP($A25,Zakázka!$A:$Q,17,FALSE)</f>
        <v>0</v>
      </c>
      <c r="G25" s="6"/>
      <c r="H25" s="8"/>
    </row>
    <row r="26" spans="1:8" ht="11.4" outlineLevel="1" x14ac:dyDescent="0.2">
      <c r="A26" s="54" t="s">
        <v>62</v>
      </c>
      <c r="B26" s="55" t="s">
        <v>63</v>
      </c>
      <c r="C26" s="99">
        <f>VLOOKUP($A26,Zakázka!$A:$Q,10,FALSE)</f>
        <v>0</v>
      </c>
      <c r="D26" s="57">
        <f>VLOOKUP($A26,Zakázka!$A:$Q,12,FALSE)</f>
        <v>0</v>
      </c>
      <c r="E26" s="56">
        <f>VLOOKUP($A26,Zakázka!$A:$Q,16,FALSE)</f>
        <v>0</v>
      </c>
      <c r="F26" s="56">
        <f>VLOOKUP($A26,Zakázka!$A:$Q,17,FALSE)</f>
        <v>0</v>
      </c>
      <c r="G26" s="6"/>
      <c r="H26" s="8"/>
    </row>
    <row r="27" spans="1:8" ht="10.199999999999999" outlineLevel="2" x14ac:dyDescent="0.2">
      <c r="A27" s="58" t="s">
        <v>64</v>
      </c>
      <c r="B27" s="59" t="s">
        <v>65</v>
      </c>
      <c r="C27" s="100">
        <f>VLOOKUP($A27,Zakázka!$A:$Q,10,FALSE)</f>
        <v>0</v>
      </c>
      <c r="D27" s="61">
        <f>VLOOKUP($A27,Zakázka!$A:$Q,12,FALSE)</f>
        <v>0</v>
      </c>
      <c r="E27" s="60">
        <f>VLOOKUP($A27,Zakázka!$A:$Q,16,FALSE)</f>
        <v>0</v>
      </c>
      <c r="F27" s="60">
        <f>VLOOKUP($A27,Zakázka!$A:$Q,17,FALSE)</f>
        <v>0</v>
      </c>
      <c r="G27" s="6"/>
      <c r="H27" s="8"/>
    </row>
    <row r="28" spans="1:8" ht="10.199999999999999" outlineLevel="2" x14ac:dyDescent="0.2">
      <c r="A28" s="58" t="s">
        <v>66</v>
      </c>
      <c r="B28" s="59" t="s">
        <v>67</v>
      </c>
      <c r="C28" s="100">
        <f>VLOOKUP($A28,Zakázka!$A:$Q,10,FALSE)</f>
        <v>0</v>
      </c>
      <c r="D28" s="61">
        <f>VLOOKUP($A28,Zakázka!$A:$Q,12,FALSE)</f>
        <v>0</v>
      </c>
      <c r="E28" s="60">
        <f>VLOOKUP($A28,Zakázka!$A:$Q,16,FALSE)</f>
        <v>0</v>
      </c>
      <c r="F28" s="60">
        <f>VLOOKUP($A28,Zakázka!$A:$Q,17,FALSE)</f>
        <v>0</v>
      </c>
      <c r="G28" s="6"/>
      <c r="H28" s="8"/>
    </row>
    <row r="29" spans="1:8" ht="10.199999999999999" outlineLevel="2" x14ac:dyDescent="0.2">
      <c r="A29" s="58" t="s">
        <v>68</v>
      </c>
      <c r="B29" s="59" t="s">
        <v>69</v>
      </c>
      <c r="C29" s="100">
        <f>VLOOKUP($A29,Zakázka!$A:$Q,10,FALSE)</f>
        <v>0</v>
      </c>
      <c r="D29" s="61">
        <f>VLOOKUP($A29,Zakázka!$A:$Q,12,FALSE)</f>
        <v>0</v>
      </c>
      <c r="E29" s="60">
        <f>VLOOKUP($A29,Zakázka!$A:$Q,16,FALSE)</f>
        <v>0</v>
      </c>
      <c r="F29" s="60">
        <f>VLOOKUP($A29,Zakázka!$A:$Q,17,FALSE)</f>
        <v>0</v>
      </c>
      <c r="G29" s="6"/>
      <c r="H29" s="8"/>
    </row>
    <row r="30" spans="1:8" ht="10.199999999999999" outlineLevel="2" x14ac:dyDescent="0.2">
      <c r="A30" s="58" t="s">
        <v>70</v>
      </c>
      <c r="B30" s="59" t="s">
        <v>71</v>
      </c>
      <c r="C30" s="100">
        <f>VLOOKUP($A30,Zakázka!$A:$Q,10,FALSE)</f>
        <v>0</v>
      </c>
      <c r="D30" s="61">
        <f>VLOOKUP($A30,Zakázka!$A:$Q,12,FALSE)</f>
        <v>0</v>
      </c>
      <c r="E30" s="60">
        <f>VLOOKUP($A30,Zakázka!$A:$Q,16,FALSE)</f>
        <v>0</v>
      </c>
      <c r="F30" s="60">
        <f>VLOOKUP($A30,Zakázka!$A:$Q,17,FALSE)</f>
        <v>0</v>
      </c>
      <c r="G30" s="6"/>
      <c r="H30" s="8"/>
    </row>
    <row r="31" spans="1:8" ht="10.199999999999999" outlineLevel="2" x14ac:dyDescent="0.2">
      <c r="A31" s="58" t="s">
        <v>72</v>
      </c>
      <c r="B31" s="59" t="s">
        <v>73</v>
      </c>
      <c r="C31" s="100">
        <f>VLOOKUP($A31,Zakázka!$A:$Q,10,FALSE)</f>
        <v>0</v>
      </c>
      <c r="D31" s="61">
        <f>VLOOKUP($A31,Zakázka!$A:$Q,12,FALSE)</f>
        <v>0</v>
      </c>
      <c r="E31" s="60">
        <f>VLOOKUP($A31,Zakázka!$A:$Q,16,FALSE)</f>
        <v>0</v>
      </c>
      <c r="F31" s="60">
        <f>VLOOKUP($A31,Zakázka!$A:$Q,17,FALSE)</f>
        <v>0</v>
      </c>
      <c r="G31" s="6"/>
      <c r="H31" s="8"/>
    </row>
    <row r="32" spans="1:8" ht="10.199999999999999" outlineLevel="2" x14ac:dyDescent="0.2">
      <c r="A32" s="58" t="s">
        <v>74</v>
      </c>
      <c r="B32" s="59" t="s">
        <v>75</v>
      </c>
      <c r="C32" s="100">
        <f>VLOOKUP($A32,Zakázka!$A:$Q,10,FALSE)</f>
        <v>0</v>
      </c>
      <c r="D32" s="61">
        <f>VLOOKUP($A32,Zakázka!$A:$Q,12,FALSE)</f>
        <v>0</v>
      </c>
      <c r="E32" s="60">
        <f>VLOOKUP($A32,Zakázka!$A:$Q,16,FALSE)</f>
        <v>0</v>
      </c>
      <c r="F32" s="60">
        <f>VLOOKUP($A32,Zakázka!$A:$Q,17,FALSE)</f>
        <v>0</v>
      </c>
      <c r="G32" s="6"/>
      <c r="H32" s="8"/>
    </row>
    <row r="33" spans="1:8" ht="11.4" outlineLevel="1" x14ac:dyDescent="0.2">
      <c r="A33" s="54" t="s">
        <v>76</v>
      </c>
      <c r="B33" s="55" t="s">
        <v>77</v>
      </c>
      <c r="C33" s="99">
        <f>VLOOKUP($A33,Zakázka!$A:$Q,10,FALSE)</f>
        <v>0</v>
      </c>
      <c r="D33" s="57">
        <f>VLOOKUP($A33,Zakázka!$A:$Q,12,FALSE)</f>
        <v>0</v>
      </c>
      <c r="E33" s="56">
        <f>VLOOKUP($A33,Zakázka!$A:$Q,16,FALSE)</f>
        <v>0</v>
      </c>
      <c r="F33" s="56">
        <f>VLOOKUP($A33,Zakázka!$A:$Q,17,FALSE)</f>
        <v>0</v>
      </c>
      <c r="G33" s="6"/>
      <c r="H33" s="8"/>
    </row>
    <row r="34" spans="1:8" ht="10.199999999999999" outlineLevel="2" x14ac:dyDescent="0.2">
      <c r="A34" s="58" t="s">
        <v>78</v>
      </c>
      <c r="B34" s="59" t="s">
        <v>79</v>
      </c>
      <c r="C34" s="100">
        <f>VLOOKUP($A34,Zakázka!$A:$Q,10,FALSE)</f>
        <v>0</v>
      </c>
      <c r="D34" s="61">
        <f>VLOOKUP($A34,Zakázka!$A:$Q,12,FALSE)</f>
        <v>0</v>
      </c>
      <c r="E34" s="60">
        <f>VLOOKUP($A34,Zakázka!$A:$Q,16,FALSE)</f>
        <v>0</v>
      </c>
      <c r="F34" s="60">
        <f>VLOOKUP($A34,Zakázka!$A:$Q,17,FALSE)</f>
        <v>0</v>
      </c>
      <c r="G34" s="6"/>
      <c r="H34" s="8"/>
    </row>
    <row r="35" spans="1:8" ht="10.199999999999999" outlineLevel="2" x14ac:dyDescent="0.2">
      <c r="A35" s="58" t="s">
        <v>80</v>
      </c>
      <c r="B35" s="59" t="s">
        <v>81</v>
      </c>
      <c r="C35" s="100">
        <f>VLOOKUP($A35,Zakázka!$A:$Q,10,FALSE)</f>
        <v>0</v>
      </c>
      <c r="D35" s="61">
        <f>VLOOKUP($A35,Zakázka!$A:$Q,12,FALSE)</f>
        <v>0</v>
      </c>
      <c r="E35" s="60">
        <f>VLOOKUP($A35,Zakázka!$A:$Q,16,FALSE)</f>
        <v>0</v>
      </c>
      <c r="F35" s="60">
        <f>VLOOKUP($A35,Zakázka!$A:$Q,17,FALSE)</f>
        <v>0</v>
      </c>
      <c r="G35" s="6"/>
      <c r="H35" s="8"/>
    </row>
    <row r="36" spans="1:8" ht="10.199999999999999" outlineLevel="2" x14ac:dyDescent="0.2">
      <c r="A36" s="58" t="s">
        <v>82</v>
      </c>
      <c r="B36" s="59" t="s">
        <v>83</v>
      </c>
      <c r="C36" s="100">
        <f>VLOOKUP($A36,Zakázka!$A:$Q,10,FALSE)</f>
        <v>0</v>
      </c>
      <c r="D36" s="61">
        <f>VLOOKUP($A36,Zakázka!$A:$Q,12,FALSE)</f>
        <v>0</v>
      </c>
      <c r="E36" s="60">
        <f>VLOOKUP($A36,Zakázka!$A:$Q,16,FALSE)</f>
        <v>0</v>
      </c>
      <c r="F36" s="60">
        <f>VLOOKUP($A36,Zakázka!$A:$Q,17,FALSE)</f>
        <v>0</v>
      </c>
      <c r="G36" s="6"/>
      <c r="H36" s="8"/>
    </row>
    <row r="37" spans="1:8" ht="11.4" outlineLevel="1" x14ac:dyDescent="0.2">
      <c r="A37" s="54" t="s">
        <v>84</v>
      </c>
      <c r="B37" s="55" t="s">
        <v>85</v>
      </c>
      <c r="C37" s="99">
        <f>VLOOKUP($A37,Zakázka!$A:$Q,10,FALSE)</f>
        <v>0</v>
      </c>
      <c r="D37" s="57">
        <f>VLOOKUP($A37,Zakázka!$A:$Q,12,FALSE)</f>
        <v>0</v>
      </c>
      <c r="E37" s="56">
        <f>VLOOKUP($A37,Zakázka!$A:$Q,16,FALSE)</f>
        <v>0</v>
      </c>
      <c r="F37" s="56">
        <f>VLOOKUP($A37,Zakázka!$A:$Q,17,FALSE)</f>
        <v>0</v>
      </c>
      <c r="G37" s="6"/>
      <c r="H37" s="8"/>
    </row>
    <row r="38" spans="1:8" ht="10.199999999999999" outlineLevel="2" x14ac:dyDescent="0.2">
      <c r="A38" s="58" t="s">
        <v>86</v>
      </c>
      <c r="B38" s="59" t="s">
        <v>87</v>
      </c>
      <c r="C38" s="100">
        <f>VLOOKUP($A38,Zakázka!$A:$Q,10,FALSE)</f>
        <v>0</v>
      </c>
      <c r="D38" s="61">
        <f>VLOOKUP($A38,Zakázka!$A:$Q,12,FALSE)</f>
        <v>0</v>
      </c>
      <c r="E38" s="60">
        <f>VLOOKUP($A38,Zakázka!$A:$Q,16,FALSE)</f>
        <v>0</v>
      </c>
      <c r="F38" s="60">
        <f>VLOOKUP($A38,Zakázka!$A:$Q,17,FALSE)</f>
        <v>0</v>
      </c>
      <c r="G38" s="6"/>
      <c r="H38" s="8"/>
    </row>
    <row r="39" spans="1:8" ht="10.199999999999999" outlineLevel="2" x14ac:dyDescent="0.2">
      <c r="A39" s="58" t="s">
        <v>88</v>
      </c>
      <c r="B39" s="59" t="s">
        <v>89</v>
      </c>
      <c r="C39" s="100">
        <f>VLOOKUP($A39,Zakázka!$A:$Q,10,FALSE)</f>
        <v>0</v>
      </c>
      <c r="D39" s="61">
        <f>VLOOKUP($A39,Zakázka!$A:$Q,12,FALSE)</f>
        <v>0</v>
      </c>
      <c r="E39" s="60">
        <f>VLOOKUP($A39,Zakázka!$A:$Q,16,FALSE)</f>
        <v>0</v>
      </c>
      <c r="F39" s="60">
        <f>VLOOKUP($A39,Zakázka!$A:$Q,17,FALSE)</f>
        <v>0</v>
      </c>
      <c r="G39" s="6"/>
      <c r="H39" s="8"/>
    </row>
    <row r="40" spans="1:8" ht="10.199999999999999" outlineLevel="2" x14ac:dyDescent="0.2">
      <c r="A40" s="58" t="s">
        <v>90</v>
      </c>
      <c r="B40" s="59" t="s">
        <v>91</v>
      </c>
      <c r="C40" s="100">
        <f>VLOOKUP($A40,Zakázka!$A:$Q,10,FALSE)</f>
        <v>0</v>
      </c>
      <c r="D40" s="61">
        <f>VLOOKUP($A40,Zakázka!$A:$Q,12,FALSE)</f>
        <v>0</v>
      </c>
      <c r="E40" s="60">
        <f>VLOOKUP($A40,Zakázka!$A:$Q,16,FALSE)</f>
        <v>0</v>
      </c>
      <c r="F40" s="60">
        <f>VLOOKUP($A40,Zakázka!$A:$Q,17,FALSE)</f>
        <v>0</v>
      </c>
      <c r="G40" s="6"/>
      <c r="H40" s="8"/>
    </row>
    <row r="41" spans="1:8" ht="10.199999999999999" outlineLevel="2" x14ac:dyDescent="0.2">
      <c r="A41" s="58" t="s">
        <v>92</v>
      </c>
      <c r="B41" s="59" t="s">
        <v>93</v>
      </c>
      <c r="C41" s="100">
        <f>VLOOKUP($A41,Zakázka!$A:$Q,10,FALSE)</f>
        <v>0</v>
      </c>
      <c r="D41" s="61">
        <f>VLOOKUP($A41,Zakázka!$A:$Q,12,FALSE)</f>
        <v>0</v>
      </c>
      <c r="E41" s="60">
        <f>VLOOKUP($A41,Zakázka!$A:$Q,16,FALSE)</f>
        <v>0</v>
      </c>
      <c r="F41" s="60">
        <f>VLOOKUP($A41,Zakázka!$A:$Q,17,FALSE)</f>
        <v>0</v>
      </c>
      <c r="G41" s="6"/>
      <c r="H41" s="8"/>
    </row>
    <row r="42" spans="1:8" ht="11.4" outlineLevel="1" x14ac:dyDescent="0.2">
      <c r="A42" s="54" t="s">
        <v>94</v>
      </c>
      <c r="B42" s="55" t="s">
        <v>95</v>
      </c>
      <c r="C42" s="99">
        <f>VLOOKUP($A42,Zakázka!$A:$Q,10,FALSE)</f>
        <v>0</v>
      </c>
      <c r="D42" s="57">
        <f>VLOOKUP($A42,Zakázka!$A:$Q,12,FALSE)</f>
        <v>0</v>
      </c>
      <c r="E42" s="56">
        <f>VLOOKUP($A42,Zakázka!$A:$Q,16,FALSE)</f>
        <v>0</v>
      </c>
      <c r="F42" s="56">
        <f>VLOOKUP($A42,Zakázka!$A:$Q,17,FALSE)</f>
        <v>0</v>
      </c>
      <c r="G42" s="6"/>
      <c r="H42" s="8"/>
    </row>
    <row r="43" spans="1:8" ht="10.199999999999999" outlineLevel="2" x14ac:dyDescent="0.2">
      <c r="A43" s="58" t="s">
        <v>96</v>
      </c>
      <c r="B43" s="59" t="s">
        <v>97</v>
      </c>
      <c r="C43" s="100">
        <f>VLOOKUP($A43,Zakázka!$A:$Q,10,FALSE)</f>
        <v>0</v>
      </c>
      <c r="D43" s="61">
        <f>VLOOKUP($A43,Zakázka!$A:$Q,12,FALSE)</f>
        <v>0</v>
      </c>
      <c r="E43" s="60">
        <f>VLOOKUP($A43,Zakázka!$A:$Q,16,FALSE)</f>
        <v>0</v>
      </c>
      <c r="F43" s="60">
        <f>VLOOKUP($A43,Zakázka!$A:$Q,17,FALSE)</f>
        <v>0</v>
      </c>
      <c r="G43" s="6"/>
      <c r="H43" s="8"/>
    </row>
    <row r="44" spans="1:8" ht="10.199999999999999" outlineLevel="2" x14ac:dyDescent="0.2">
      <c r="A44" s="58" t="s">
        <v>98</v>
      </c>
      <c r="B44" s="59" t="s">
        <v>99</v>
      </c>
      <c r="C44" s="100">
        <f>VLOOKUP($A44,Zakázka!$A:$Q,10,FALSE)</f>
        <v>0</v>
      </c>
      <c r="D44" s="61">
        <f>VLOOKUP($A44,Zakázka!$A:$Q,12,FALSE)</f>
        <v>0</v>
      </c>
      <c r="E44" s="60">
        <f>VLOOKUP($A44,Zakázka!$A:$Q,16,FALSE)</f>
        <v>0</v>
      </c>
      <c r="F44" s="60">
        <f>VLOOKUP($A44,Zakázka!$A:$Q,17,FALSE)</f>
        <v>0</v>
      </c>
      <c r="G44" s="6"/>
      <c r="H44" s="8"/>
    </row>
    <row r="45" spans="1:8" ht="10.199999999999999" outlineLevel="2" x14ac:dyDescent="0.2">
      <c r="A45" s="58" t="s">
        <v>100</v>
      </c>
      <c r="B45" s="59" t="s">
        <v>101</v>
      </c>
      <c r="C45" s="100">
        <f>VLOOKUP($A45,Zakázka!$A:$Q,10,FALSE)</f>
        <v>0</v>
      </c>
      <c r="D45" s="61">
        <f>VLOOKUP($A45,Zakázka!$A:$Q,12,FALSE)</f>
        <v>0</v>
      </c>
      <c r="E45" s="60">
        <f>VLOOKUP($A45,Zakázka!$A:$Q,16,FALSE)</f>
        <v>0</v>
      </c>
      <c r="F45" s="60">
        <f>VLOOKUP($A45,Zakázka!$A:$Q,17,FALSE)</f>
        <v>0</v>
      </c>
      <c r="G45" s="6"/>
      <c r="H45" s="8"/>
    </row>
    <row r="46" spans="1:8" ht="10.199999999999999" outlineLevel="2" x14ac:dyDescent="0.2">
      <c r="A46" s="58" t="s">
        <v>102</v>
      </c>
      <c r="B46" s="59" t="s">
        <v>103</v>
      </c>
      <c r="C46" s="100">
        <f>VLOOKUP($A46,Zakázka!$A:$Q,10,FALSE)</f>
        <v>0</v>
      </c>
      <c r="D46" s="61">
        <f>VLOOKUP($A46,Zakázka!$A:$Q,12,FALSE)</f>
        <v>0</v>
      </c>
      <c r="E46" s="60">
        <f>VLOOKUP($A46,Zakázka!$A:$Q,16,FALSE)</f>
        <v>0</v>
      </c>
      <c r="F46" s="60">
        <f>VLOOKUP($A46,Zakázka!$A:$Q,17,FALSE)</f>
        <v>0</v>
      </c>
      <c r="G46" s="6"/>
      <c r="H46" s="8"/>
    </row>
    <row r="47" spans="1:8" ht="10.199999999999999" outlineLevel="2" x14ac:dyDescent="0.2">
      <c r="A47" s="58" t="s">
        <v>104</v>
      </c>
      <c r="B47" s="59" t="s">
        <v>105</v>
      </c>
      <c r="C47" s="100">
        <f>VLOOKUP($A47,Zakázka!$A:$Q,10,FALSE)</f>
        <v>0</v>
      </c>
      <c r="D47" s="61">
        <f>VLOOKUP($A47,Zakázka!$A:$Q,12,FALSE)</f>
        <v>0</v>
      </c>
      <c r="E47" s="60">
        <f>VLOOKUP($A47,Zakázka!$A:$Q,16,FALSE)</f>
        <v>0</v>
      </c>
      <c r="F47" s="60">
        <f>VLOOKUP($A47,Zakázka!$A:$Q,17,FALSE)</f>
        <v>0</v>
      </c>
      <c r="G47" s="6"/>
      <c r="H47" s="8"/>
    </row>
    <row r="48" spans="1:8" ht="10.199999999999999" outlineLevel="2" x14ac:dyDescent="0.2">
      <c r="A48" s="58" t="s">
        <v>106</v>
      </c>
      <c r="B48" s="59" t="s">
        <v>107</v>
      </c>
      <c r="C48" s="100">
        <f>VLOOKUP($A48,Zakázka!$A:$Q,10,FALSE)</f>
        <v>0</v>
      </c>
      <c r="D48" s="61">
        <f>VLOOKUP($A48,Zakázka!$A:$Q,12,FALSE)</f>
        <v>0</v>
      </c>
      <c r="E48" s="60">
        <f>VLOOKUP($A48,Zakázka!$A:$Q,16,FALSE)</f>
        <v>0</v>
      </c>
      <c r="F48" s="60">
        <f>VLOOKUP($A48,Zakázka!$A:$Q,17,FALSE)</f>
        <v>0</v>
      </c>
      <c r="G48" s="6"/>
      <c r="H48" s="8"/>
    </row>
    <row r="49" spans="1:8" ht="10.199999999999999" outlineLevel="2" x14ac:dyDescent="0.2">
      <c r="A49" s="58" t="s">
        <v>108</v>
      </c>
      <c r="B49" s="59" t="s">
        <v>109</v>
      </c>
      <c r="C49" s="100">
        <f>VLOOKUP($A49,Zakázka!$A:$Q,10,FALSE)</f>
        <v>0</v>
      </c>
      <c r="D49" s="61">
        <f>VLOOKUP($A49,Zakázka!$A:$Q,12,FALSE)</f>
        <v>0</v>
      </c>
      <c r="E49" s="60">
        <f>VLOOKUP($A49,Zakázka!$A:$Q,16,FALSE)</f>
        <v>0</v>
      </c>
      <c r="F49" s="60">
        <f>VLOOKUP($A49,Zakázka!$A:$Q,17,FALSE)</f>
        <v>0</v>
      </c>
      <c r="G49" s="6"/>
      <c r="H49" s="8"/>
    </row>
    <row r="50" spans="1:8" ht="10.199999999999999" outlineLevel="2" x14ac:dyDescent="0.2">
      <c r="A50" s="58" t="s">
        <v>110</v>
      </c>
      <c r="B50" s="59" t="s">
        <v>111</v>
      </c>
      <c r="C50" s="100">
        <f>VLOOKUP($A50,Zakázka!$A:$Q,10,FALSE)</f>
        <v>0</v>
      </c>
      <c r="D50" s="61">
        <f>VLOOKUP($A50,Zakázka!$A:$Q,12,FALSE)</f>
        <v>0</v>
      </c>
      <c r="E50" s="60">
        <f>VLOOKUP($A50,Zakázka!$A:$Q,16,FALSE)</f>
        <v>0</v>
      </c>
      <c r="F50" s="60">
        <f>VLOOKUP($A50,Zakázka!$A:$Q,17,FALSE)</f>
        <v>0</v>
      </c>
      <c r="G50" s="6"/>
      <c r="H50" s="8"/>
    </row>
    <row r="51" spans="1:8" ht="10.199999999999999" outlineLevel="2" x14ac:dyDescent="0.2">
      <c r="A51" s="58" t="s">
        <v>112</v>
      </c>
      <c r="B51" s="59" t="s">
        <v>113</v>
      </c>
      <c r="C51" s="100">
        <f>VLOOKUP($A51,Zakázka!$A:$Q,10,FALSE)</f>
        <v>0</v>
      </c>
      <c r="D51" s="61">
        <f>VLOOKUP($A51,Zakázka!$A:$Q,12,FALSE)</f>
        <v>0</v>
      </c>
      <c r="E51" s="60">
        <f>VLOOKUP($A51,Zakázka!$A:$Q,16,FALSE)</f>
        <v>0</v>
      </c>
      <c r="F51" s="60">
        <f>VLOOKUP($A51,Zakázka!$A:$Q,17,FALSE)</f>
        <v>0</v>
      </c>
      <c r="G51" s="6"/>
      <c r="H51" s="8"/>
    </row>
    <row r="52" spans="1:8" ht="10.199999999999999" outlineLevel="2" x14ac:dyDescent="0.2">
      <c r="A52" s="58" t="s">
        <v>114</v>
      </c>
      <c r="B52" s="59" t="s">
        <v>115</v>
      </c>
      <c r="C52" s="100">
        <f>VLOOKUP($A52,Zakázka!$A:$Q,10,FALSE)</f>
        <v>0</v>
      </c>
      <c r="D52" s="61">
        <f>VLOOKUP($A52,Zakázka!$A:$Q,12,FALSE)</f>
        <v>0</v>
      </c>
      <c r="E52" s="60">
        <f>VLOOKUP($A52,Zakázka!$A:$Q,16,FALSE)</f>
        <v>0</v>
      </c>
      <c r="F52" s="60">
        <f>VLOOKUP($A52,Zakázka!$A:$Q,17,FALSE)</f>
        <v>0</v>
      </c>
      <c r="G52" s="6"/>
      <c r="H52" s="8"/>
    </row>
    <row r="53" spans="1:8" ht="11.4" outlineLevel="1" x14ac:dyDescent="0.2">
      <c r="A53" s="54" t="s">
        <v>116</v>
      </c>
      <c r="B53" s="55" t="s">
        <v>117</v>
      </c>
      <c r="C53" s="99">
        <f>VLOOKUP($A53,Zakázka!$A:$Q,10,FALSE)</f>
        <v>0</v>
      </c>
      <c r="D53" s="57">
        <f>VLOOKUP($A53,Zakázka!$A:$Q,12,FALSE)</f>
        <v>0</v>
      </c>
      <c r="E53" s="56">
        <f>VLOOKUP($A53,Zakázka!$A:$Q,16,FALSE)</f>
        <v>0</v>
      </c>
      <c r="F53" s="56">
        <f>VLOOKUP($A53,Zakázka!$A:$Q,17,FALSE)</f>
        <v>0</v>
      </c>
      <c r="G53" s="6"/>
      <c r="H53" s="8"/>
    </row>
    <row r="54" spans="1:8" ht="10.199999999999999" outlineLevel="2" x14ac:dyDescent="0.2">
      <c r="A54" s="58" t="s">
        <v>118</v>
      </c>
      <c r="B54" s="59" t="s">
        <v>119</v>
      </c>
      <c r="C54" s="100">
        <f>VLOOKUP($A54,Zakázka!$A:$Q,10,FALSE)</f>
        <v>0</v>
      </c>
      <c r="D54" s="61">
        <f>VLOOKUP($A54,Zakázka!$A:$Q,12,FALSE)</f>
        <v>0</v>
      </c>
      <c r="E54" s="60">
        <f>VLOOKUP($A54,Zakázka!$A:$Q,16,FALSE)</f>
        <v>0</v>
      </c>
      <c r="F54" s="60">
        <f>VLOOKUP($A54,Zakázka!$A:$Q,17,FALSE)</f>
        <v>0</v>
      </c>
      <c r="G54" s="6"/>
      <c r="H54" s="8"/>
    </row>
    <row r="55" spans="1:8" ht="10.199999999999999" outlineLevel="2" x14ac:dyDescent="0.2">
      <c r="A55" s="58" t="s">
        <v>120</v>
      </c>
      <c r="B55" s="59" t="s">
        <v>121</v>
      </c>
      <c r="C55" s="100">
        <f>VLOOKUP($A55,Zakázka!$A:$Q,10,FALSE)</f>
        <v>0</v>
      </c>
      <c r="D55" s="61">
        <f>VLOOKUP($A55,Zakázka!$A:$Q,12,FALSE)</f>
        <v>0</v>
      </c>
      <c r="E55" s="60">
        <f>VLOOKUP($A55,Zakázka!$A:$Q,16,FALSE)</f>
        <v>0</v>
      </c>
      <c r="F55" s="60">
        <f>VLOOKUP($A55,Zakázka!$A:$Q,17,FALSE)</f>
        <v>0</v>
      </c>
      <c r="G55" s="6"/>
      <c r="H55" s="8"/>
    </row>
    <row r="56" spans="1:8" ht="10.199999999999999" outlineLevel="2" x14ac:dyDescent="0.2">
      <c r="A56" s="58" t="s">
        <v>122</v>
      </c>
      <c r="B56" s="59" t="s">
        <v>123</v>
      </c>
      <c r="C56" s="100">
        <f>VLOOKUP($A56,Zakázka!$A:$Q,10,FALSE)</f>
        <v>0</v>
      </c>
      <c r="D56" s="61">
        <f>VLOOKUP($A56,Zakázka!$A:$Q,12,FALSE)</f>
        <v>0</v>
      </c>
      <c r="E56" s="60">
        <f>VLOOKUP($A56,Zakázka!$A:$Q,16,FALSE)</f>
        <v>0</v>
      </c>
      <c r="F56" s="60">
        <f>VLOOKUP($A56,Zakázka!$A:$Q,17,FALSE)</f>
        <v>0</v>
      </c>
      <c r="G56" s="6"/>
      <c r="H56" s="8"/>
    </row>
    <row r="57" spans="1:8" ht="10.199999999999999" outlineLevel="2" x14ac:dyDescent="0.2">
      <c r="A57" s="58" t="s">
        <v>124</v>
      </c>
      <c r="B57" s="59" t="s">
        <v>125</v>
      </c>
      <c r="C57" s="100">
        <f>VLOOKUP($A57,Zakázka!$A:$Q,10,FALSE)</f>
        <v>0</v>
      </c>
      <c r="D57" s="61">
        <f>VLOOKUP($A57,Zakázka!$A:$Q,12,FALSE)</f>
        <v>0</v>
      </c>
      <c r="E57" s="60">
        <f>VLOOKUP($A57,Zakázka!$A:$Q,16,FALSE)</f>
        <v>0</v>
      </c>
      <c r="F57" s="60">
        <f>VLOOKUP($A57,Zakázka!$A:$Q,17,FALSE)</f>
        <v>0</v>
      </c>
      <c r="G57" s="6"/>
      <c r="H57" s="8"/>
    </row>
    <row r="58" spans="1:8" ht="11.4" outlineLevel="1" x14ac:dyDescent="0.2">
      <c r="A58" s="54" t="s">
        <v>126</v>
      </c>
      <c r="B58" s="55" t="s">
        <v>127</v>
      </c>
      <c r="C58" s="99">
        <f>VLOOKUP($A58,Zakázka!$A:$Q,10,FALSE)</f>
        <v>0</v>
      </c>
      <c r="D58" s="57">
        <f>VLOOKUP($A58,Zakázka!$A:$Q,12,FALSE)</f>
        <v>0</v>
      </c>
      <c r="E58" s="56">
        <f>VLOOKUP($A58,Zakázka!$A:$Q,16,FALSE)</f>
        <v>0</v>
      </c>
      <c r="F58" s="56">
        <f>VLOOKUP($A58,Zakázka!$A:$Q,17,FALSE)</f>
        <v>0</v>
      </c>
      <c r="G58" s="6"/>
      <c r="H58" s="8"/>
    </row>
    <row r="59" spans="1:8" ht="10.199999999999999" outlineLevel="2" x14ac:dyDescent="0.2">
      <c r="A59" s="58" t="s">
        <v>128</v>
      </c>
      <c r="B59" s="59" t="s">
        <v>129</v>
      </c>
      <c r="C59" s="100">
        <f>VLOOKUP($A59,Zakázka!$A:$Q,10,FALSE)</f>
        <v>0</v>
      </c>
      <c r="D59" s="61">
        <f>VLOOKUP($A59,Zakázka!$A:$Q,12,FALSE)</f>
        <v>0</v>
      </c>
      <c r="E59" s="60">
        <f>VLOOKUP($A59,Zakázka!$A:$Q,16,FALSE)</f>
        <v>0</v>
      </c>
      <c r="F59" s="60">
        <f>VLOOKUP($A59,Zakázka!$A:$Q,17,FALSE)</f>
        <v>0</v>
      </c>
      <c r="G59" s="6"/>
      <c r="H59" s="8"/>
    </row>
    <row r="60" spans="1:8" ht="10.199999999999999" outlineLevel="2" x14ac:dyDescent="0.2">
      <c r="A60" s="58" t="s">
        <v>130</v>
      </c>
      <c r="B60" s="59" t="s">
        <v>131</v>
      </c>
      <c r="C60" s="100">
        <f>VLOOKUP($A60,Zakázka!$A:$Q,10,FALSE)</f>
        <v>0</v>
      </c>
      <c r="D60" s="61">
        <f>VLOOKUP($A60,Zakázka!$A:$Q,12,FALSE)</f>
        <v>0</v>
      </c>
      <c r="E60" s="60">
        <f>VLOOKUP($A60,Zakázka!$A:$Q,16,FALSE)</f>
        <v>0</v>
      </c>
      <c r="F60" s="60">
        <f>VLOOKUP($A60,Zakázka!$A:$Q,17,FALSE)</f>
        <v>0</v>
      </c>
      <c r="G60" s="6"/>
      <c r="H60" s="8"/>
    </row>
    <row r="61" spans="1:8" ht="10.199999999999999" outlineLevel="2" x14ac:dyDescent="0.2">
      <c r="A61" s="58" t="s">
        <v>132</v>
      </c>
      <c r="B61" s="59" t="s">
        <v>133</v>
      </c>
      <c r="C61" s="100">
        <f>VLOOKUP($A61,Zakázka!$A:$Q,10,FALSE)</f>
        <v>0</v>
      </c>
      <c r="D61" s="61">
        <f>VLOOKUP($A61,Zakázka!$A:$Q,12,FALSE)</f>
        <v>0</v>
      </c>
      <c r="E61" s="60">
        <f>VLOOKUP($A61,Zakázka!$A:$Q,16,FALSE)</f>
        <v>0</v>
      </c>
      <c r="F61" s="60">
        <f>VLOOKUP($A61,Zakázka!$A:$Q,17,FALSE)</f>
        <v>0</v>
      </c>
      <c r="G61" s="6"/>
      <c r="H61" s="8"/>
    </row>
    <row r="62" spans="1:8" ht="10.199999999999999" outlineLevel="2" x14ac:dyDescent="0.2">
      <c r="A62" s="58" t="s">
        <v>134</v>
      </c>
      <c r="B62" s="59" t="s">
        <v>135</v>
      </c>
      <c r="C62" s="100">
        <f>VLOOKUP($A62,Zakázka!$A:$Q,10,FALSE)</f>
        <v>0</v>
      </c>
      <c r="D62" s="61">
        <f>VLOOKUP($A62,Zakázka!$A:$Q,12,FALSE)</f>
        <v>0</v>
      </c>
      <c r="E62" s="60">
        <f>VLOOKUP($A62,Zakázka!$A:$Q,16,FALSE)</f>
        <v>0</v>
      </c>
      <c r="F62" s="60">
        <f>VLOOKUP($A62,Zakázka!$A:$Q,17,FALSE)</f>
        <v>0</v>
      </c>
      <c r="G62" s="6"/>
      <c r="H62" s="8"/>
    </row>
    <row r="63" spans="1:8" ht="10.199999999999999" outlineLevel="2" x14ac:dyDescent="0.2">
      <c r="A63" s="58" t="s">
        <v>136</v>
      </c>
      <c r="B63" s="59" t="s">
        <v>137</v>
      </c>
      <c r="C63" s="100">
        <f>VLOOKUP($A63,Zakázka!$A:$Q,10,FALSE)</f>
        <v>0</v>
      </c>
      <c r="D63" s="61">
        <f>VLOOKUP($A63,Zakázka!$A:$Q,12,FALSE)</f>
        <v>0</v>
      </c>
      <c r="E63" s="60">
        <f>VLOOKUP($A63,Zakázka!$A:$Q,16,FALSE)</f>
        <v>0</v>
      </c>
      <c r="F63" s="60">
        <f>VLOOKUP($A63,Zakázka!$A:$Q,17,FALSE)</f>
        <v>0</v>
      </c>
      <c r="G63" s="6"/>
      <c r="H63" s="8"/>
    </row>
    <row r="64" spans="1:8" ht="10.199999999999999" outlineLevel="2" x14ac:dyDescent="0.2">
      <c r="A64" s="58" t="s">
        <v>138</v>
      </c>
      <c r="B64" s="59" t="s">
        <v>139</v>
      </c>
      <c r="C64" s="100">
        <f>VLOOKUP($A64,Zakázka!$A:$Q,10,FALSE)</f>
        <v>0</v>
      </c>
      <c r="D64" s="61">
        <f>VLOOKUP($A64,Zakázka!$A:$Q,12,FALSE)</f>
        <v>0</v>
      </c>
      <c r="E64" s="60">
        <f>VLOOKUP($A64,Zakázka!$A:$Q,16,FALSE)</f>
        <v>0</v>
      </c>
      <c r="F64" s="60">
        <f>VLOOKUP($A64,Zakázka!$A:$Q,17,FALSE)</f>
        <v>0</v>
      </c>
      <c r="G64" s="6"/>
      <c r="H64" s="8"/>
    </row>
    <row r="65" spans="1:8" ht="10.199999999999999" outlineLevel="2" x14ac:dyDescent="0.2">
      <c r="A65" s="58" t="s">
        <v>140</v>
      </c>
      <c r="B65" s="59" t="s">
        <v>141</v>
      </c>
      <c r="C65" s="100">
        <f>VLOOKUP($A65,Zakázka!$A:$Q,10,FALSE)</f>
        <v>0</v>
      </c>
      <c r="D65" s="61">
        <f>VLOOKUP($A65,Zakázka!$A:$Q,12,FALSE)</f>
        <v>0</v>
      </c>
      <c r="E65" s="60">
        <f>VLOOKUP($A65,Zakázka!$A:$Q,16,FALSE)</f>
        <v>0</v>
      </c>
      <c r="F65" s="60">
        <f>VLOOKUP($A65,Zakázka!$A:$Q,17,FALSE)</f>
        <v>0</v>
      </c>
      <c r="G65" s="6"/>
      <c r="H65" s="8"/>
    </row>
    <row r="66" spans="1:8" ht="10.199999999999999" outlineLevel="2" x14ac:dyDescent="0.2">
      <c r="A66" s="58" t="s">
        <v>142</v>
      </c>
      <c r="B66" s="59" t="s">
        <v>143</v>
      </c>
      <c r="C66" s="100">
        <f>VLOOKUP($A66,Zakázka!$A:$Q,10,FALSE)</f>
        <v>0</v>
      </c>
      <c r="D66" s="61">
        <f>VLOOKUP($A66,Zakázka!$A:$Q,12,FALSE)</f>
        <v>0</v>
      </c>
      <c r="E66" s="60">
        <f>VLOOKUP($A66,Zakázka!$A:$Q,16,FALSE)</f>
        <v>0</v>
      </c>
      <c r="F66" s="60">
        <f>VLOOKUP($A66,Zakázka!$A:$Q,17,FALSE)</f>
        <v>0</v>
      </c>
      <c r="G66" s="6"/>
      <c r="H66" s="8"/>
    </row>
    <row r="67" spans="1:8" ht="10.199999999999999" outlineLevel="2" x14ac:dyDescent="0.2">
      <c r="A67" s="58" t="s">
        <v>144</v>
      </c>
      <c r="B67" s="59" t="s">
        <v>145</v>
      </c>
      <c r="C67" s="100">
        <f>VLOOKUP($A67,Zakázka!$A:$Q,10,FALSE)</f>
        <v>0</v>
      </c>
      <c r="D67" s="61">
        <f>VLOOKUP($A67,Zakázka!$A:$Q,12,FALSE)</f>
        <v>0</v>
      </c>
      <c r="E67" s="60">
        <f>VLOOKUP($A67,Zakázka!$A:$Q,16,FALSE)</f>
        <v>0</v>
      </c>
      <c r="F67" s="60">
        <f>VLOOKUP($A67,Zakázka!$A:$Q,17,FALSE)</f>
        <v>0</v>
      </c>
      <c r="G67" s="6"/>
      <c r="H67" s="8"/>
    </row>
    <row r="68" spans="1:8" ht="10.199999999999999" outlineLevel="2" x14ac:dyDescent="0.2">
      <c r="A68" s="58" t="s">
        <v>146</v>
      </c>
      <c r="B68" s="59" t="s">
        <v>147</v>
      </c>
      <c r="C68" s="100">
        <f>VLOOKUP($A68,Zakázka!$A:$Q,10,FALSE)</f>
        <v>0</v>
      </c>
      <c r="D68" s="61">
        <f>VLOOKUP($A68,Zakázka!$A:$Q,12,FALSE)</f>
        <v>0</v>
      </c>
      <c r="E68" s="60">
        <f>VLOOKUP($A68,Zakázka!$A:$Q,16,FALSE)</f>
        <v>0</v>
      </c>
      <c r="F68" s="60">
        <f>VLOOKUP($A68,Zakázka!$A:$Q,17,FALSE)</f>
        <v>0</v>
      </c>
      <c r="G68" s="6"/>
      <c r="H68" s="8"/>
    </row>
    <row r="69" spans="1:8" ht="10.199999999999999" outlineLevel="2" x14ac:dyDescent="0.2">
      <c r="A69" s="58" t="s">
        <v>148</v>
      </c>
      <c r="B69" s="59" t="s">
        <v>149</v>
      </c>
      <c r="C69" s="100">
        <f>VLOOKUP($A69,Zakázka!$A:$Q,10,FALSE)</f>
        <v>0</v>
      </c>
      <c r="D69" s="61">
        <f>VLOOKUP($A69,Zakázka!$A:$Q,12,FALSE)</f>
        <v>0</v>
      </c>
      <c r="E69" s="60">
        <f>VLOOKUP($A69,Zakázka!$A:$Q,16,FALSE)</f>
        <v>0</v>
      </c>
      <c r="F69" s="60">
        <f>VLOOKUP($A69,Zakázka!$A:$Q,17,FALSE)</f>
        <v>0</v>
      </c>
      <c r="G69" s="6"/>
      <c r="H69" s="8"/>
    </row>
    <row r="70" spans="1:8" ht="11.4" outlineLevel="1" x14ac:dyDescent="0.2">
      <c r="A70" s="54" t="s">
        <v>150</v>
      </c>
      <c r="B70" s="55" t="s">
        <v>151</v>
      </c>
      <c r="C70" s="99">
        <f>VLOOKUP($A70,Zakázka!$A:$Q,10,FALSE)</f>
        <v>0</v>
      </c>
      <c r="D70" s="57">
        <f>VLOOKUP($A70,Zakázka!$A:$Q,12,FALSE)</f>
        <v>0</v>
      </c>
      <c r="E70" s="56">
        <f>VLOOKUP($A70,Zakázka!$A:$Q,16,FALSE)</f>
        <v>0</v>
      </c>
      <c r="F70" s="56">
        <f>VLOOKUP($A70,Zakázka!$A:$Q,17,FALSE)</f>
        <v>0</v>
      </c>
      <c r="G70" s="6"/>
      <c r="H70" s="8"/>
    </row>
    <row r="71" spans="1:8" ht="10.199999999999999" outlineLevel="2" x14ac:dyDescent="0.2">
      <c r="A71" s="58" t="s">
        <v>152</v>
      </c>
      <c r="B71" s="59" t="s">
        <v>153</v>
      </c>
      <c r="C71" s="100">
        <f>VLOOKUP($A71,Zakázka!$A:$Q,10,FALSE)</f>
        <v>0</v>
      </c>
      <c r="D71" s="61">
        <f>VLOOKUP($A71,Zakázka!$A:$Q,12,FALSE)</f>
        <v>0</v>
      </c>
      <c r="E71" s="60">
        <f>VLOOKUP($A71,Zakázka!$A:$Q,16,FALSE)</f>
        <v>0</v>
      </c>
      <c r="F71" s="60">
        <f>VLOOKUP($A71,Zakázka!$A:$Q,17,FALSE)</f>
        <v>0</v>
      </c>
      <c r="G71" s="6"/>
      <c r="H71" s="8"/>
    </row>
    <row r="72" spans="1:8" ht="11.4" outlineLevel="1" x14ac:dyDescent="0.2">
      <c r="A72" s="54" t="s">
        <v>154</v>
      </c>
      <c r="B72" s="55" t="s">
        <v>155</v>
      </c>
      <c r="C72" s="99">
        <f>VLOOKUP($A72,Zakázka!$A:$Q,10,FALSE)</f>
        <v>0</v>
      </c>
      <c r="D72" s="57">
        <f>VLOOKUP($A72,Zakázka!$A:$Q,12,FALSE)</f>
        <v>0</v>
      </c>
      <c r="E72" s="56">
        <f>VLOOKUP($A72,Zakázka!$A:$Q,16,FALSE)</f>
        <v>0</v>
      </c>
      <c r="F72" s="56">
        <f>VLOOKUP($A72,Zakázka!$A:$Q,17,FALSE)</f>
        <v>0</v>
      </c>
      <c r="G72" s="6"/>
      <c r="H72" s="8"/>
    </row>
    <row r="73" spans="1:8" ht="10.199999999999999" outlineLevel="2" x14ac:dyDescent="0.2">
      <c r="A73" s="58" t="s">
        <v>156</v>
      </c>
      <c r="B73" s="59" t="s">
        <v>157</v>
      </c>
      <c r="C73" s="100">
        <f>VLOOKUP($A73,Zakázka!$A:$Q,10,FALSE)</f>
        <v>0</v>
      </c>
      <c r="D73" s="61">
        <f>VLOOKUP($A73,Zakázka!$A:$Q,12,FALSE)</f>
        <v>0</v>
      </c>
      <c r="E73" s="60">
        <f>VLOOKUP($A73,Zakázka!$A:$Q,16,FALSE)</f>
        <v>0</v>
      </c>
      <c r="F73" s="60">
        <f>VLOOKUP($A73,Zakázka!$A:$Q,17,FALSE)</f>
        <v>0</v>
      </c>
      <c r="G73" s="6"/>
      <c r="H73" s="8"/>
    </row>
    <row r="74" spans="1:8" ht="10.199999999999999" outlineLevel="2" x14ac:dyDescent="0.2">
      <c r="A74" s="58" t="s">
        <v>158</v>
      </c>
      <c r="B74" s="59" t="s">
        <v>159</v>
      </c>
      <c r="C74" s="100">
        <f>VLOOKUP($A74,Zakázka!$A:$Q,10,FALSE)</f>
        <v>0</v>
      </c>
      <c r="D74" s="61">
        <f>VLOOKUP($A74,Zakázka!$A:$Q,12,FALSE)</f>
        <v>0</v>
      </c>
      <c r="E74" s="60">
        <f>VLOOKUP($A74,Zakázka!$A:$Q,16,FALSE)</f>
        <v>0</v>
      </c>
      <c r="F74" s="60">
        <f>VLOOKUP($A74,Zakázka!$A:$Q,17,FALSE)</f>
        <v>0</v>
      </c>
      <c r="G74" s="6"/>
      <c r="H74" s="8"/>
    </row>
    <row r="75" spans="1:8" ht="10.199999999999999" outlineLevel="2" x14ac:dyDescent="0.2">
      <c r="A75" s="58" t="s">
        <v>160</v>
      </c>
      <c r="B75" s="59" t="s">
        <v>161</v>
      </c>
      <c r="C75" s="100">
        <f>VLOOKUP($A75,Zakázka!$A:$Q,10,FALSE)</f>
        <v>0</v>
      </c>
      <c r="D75" s="61">
        <f>VLOOKUP($A75,Zakázka!$A:$Q,12,FALSE)</f>
        <v>0</v>
      </c>
      <c r="E75" s="60">
        <f>VLOOKUP($A75,Zakázka!$A:$Q,16,FALSE)</f>
        <v>0</v>
      </c>
      <c r="F75" s="60">
        <f>VLOOKUP($A75,Zakázka!$A:$Q,17,FALSE)</f>
        <v>0</v>
      </c>
      <c r="G75" s="6"/>
      <c r="H75" s="8"/>
    </row>
    <row r="76" spans="1:8" ht="10.199999999999999" outlineLevel="2" x14ac:dyDescent="0.2">
      <c r="A76" s="58" t="s">
        <v>162</v>
      </c>
      <c r="B76" s="59" t="s">
        <v>163</v>
      </c>
      <c r="C76" s="100">
        <f>VLOOKUP($A76,Zakázka!$A:$Q,10,FALSE)</f>
        <v>0</v>
      </c>
      <c r="D76" s="61">
        <f>VLOOKUP($A76,Zakázka!$A:$Q,12,FALSE)</f>
        <v>0</v>
      </c>
      <c r="E76" s="60">
        <f>VLOOKUP($A76,Zakázka!$A:$Q,16,FALSE)</f>
        <v>0</v>
      </c>
      <c r="F76" s="60">
        <f>VLOOKUP($A76,Zakázka!$A:$Q,17,FALSE)</f>
        <v>0</v>
      </c>
      <c r="G76" s="6"/>
      <c r="H76" s="8"/>
    </row>
    <row r="77" spans="1:8" ht="10.199999999999999" outlineLevel="2" x14ac:dyDescent="0.2">
      <c r="A77" s="58" t="s">
        <v>164</v>
      </c>
      <c r="B77" s="59" t="s">
        <v>165</v>
      </c>
      <c r="C77" s="100">
        <f>VLOOKUP($A77,Zakázka!$A:$Q,10,FALSE)</f>
        <v>0</v>
      </c>
      <c r="D77" s="61">
        <f>VLOOKUP($A77,Zakázka!$A:$Q,12,FALSE)</f>
        <v>0</v>
      </c>
      <c r="E77" s="60">
        <f>VLOOKUP($A77,Zakázka!$A:$Q,16,FALSE)</f>
        <v>0</v>
      </c>
      <c r="F77" s="60">
        <f>VLOOKUP($A77,Zakázka!$A:$Q,17,FALSE)</f>
        <v>0</v>
      </c>
      <c r="G77" s="6"/>
      <c r="H77" s="8"/>
    </row>
    <row r="78" spans="1:8" ht="7.5" customHeight="1" x14ac:dyDescent="0.2">
      <c r="B78" s="37"/>
      <c r="C78" s="101"/>
      <c r="D78" s="42"/>
      <c r="E78" s="39"/>
      <c r="F78" s="39"/>
      <c r="G78" s="8"/>
    </row>
    <row r="79" spans="1:8" ht="13.2" x14ac:dyDescent="0.25">
      <c r="A79" s="5"/>
      <c r="B79" s="47" t="s">
        <v>0</v>
      </c>
      <c r="C79" s="102">
        <f>SUMIF(GROUP_ID,"",ITEM_PRICES)</f>
        <v>0</v>
      </c>
      <c r="D79" s="48"/>
      <c r="E79" s="49"/>
      <c r="F79" s="49"/>
      <c r="G79" s="6"/>
      <c r="H79" s="8"/>
    </row>
  </sheetData>
  <pageMargins left="0.70866141732283505" right="0.70866141732283505" top="0.78740157480314998" bottom="0.78740157480314998" header="0.31496062992126" footer="0.31496062992126"/>
  <pageSetup paperSize="9" scale="58" fitToHeight="0" pageOrder="overThenDown" orientation="portrait" r:id="rId1"/>
  <headerFooter>
    <oddHeader>&amp;L&amp;8&amp;C&amp;8&amp;R&amp;8</oddHeader>
    <oddFooter>&amp;L&amp;8Vytvořeno systémem euroCALC4&amp;C&amp;P/&amp;N&amp;R&amp;8&amp;[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V951"/>
  <sheetViews>
    <sheetView zoomScaleNormal="100" workbookViewId="0">
      <pane ySplit="4" topLeftCell="A5" activePane="bottomLeft" state="frozen"/>
      <selection pane="bottomLeft" activeCell="T326" sqref="T326"/>
    </sheetView>
  </sheetViews>
  <sheetFormatPr defaultColWidth="9.109375" defaultRowHeight="8.4" outlineLevelRow="3" x14ac:dyDescent="0.2"/>
  <cols>
    <col min="1" max="1" width="28.6640625" style="2" hidden="1" customWidth="1"/>
    <col min="2" max="2" width="3.6640625" style="2" hidden="1" customWidth="1"/>
    <col min="3" max="3" width="5.6640625" style="2" customWidth="1"/>
    <col min="4" max="4" width="4.6640625" style="2" customWidth="1"/>
    <col min="5" max="5" width="14.6640625" style="2" customWidth="1"/>
    <col min="6" max="6" width="72.6640625" style="2" customWidth="1"/>
    <col min="7" max="7" width="4.6640625" style="2" customWidth="1"/>
    <col min="8" max="8" width="14.6640625" style="2" customWidth="1"/>
    <col min="9" max="9" width="12.6640625" style="2" customWidth="1"/>
    <col min="10" max="10" width="15.6640625" style="2" customWidth="1"/>
    <col min="11" max="11" width="11.6640625" style="2" hidden="1" customWidth="1"/>
    <col min="12" max="12" width="14.6640625" style="2" hidden="1" customWidth="1"/>
    <col min="13" max="13" width="11.6640625" style="2" hidden="1" customWidth="1"/>
    <col min="14" max="14" width="14.6640625" style="2" hidden="1" customWidth="1"/>
    <col min="15" max="15" width="9.6640625" style="2" hidden="1" customWidth="1"/>
    <col min="16" max="16" width="14.6640625" style="2" hidden="1" customWidth="1"/>
    <col min="17" max="17" width="15.6640625" style="2" hidden="1" customWidth="1"/>
    <col min="18" max="18" width="20.77734375" style="2" customWidth="1"/>
    <col min="19" max="21" width="9.109375" style="2"/>
    <col min="22" max="22" width="9.109375" style="2" customWidth="1"/>
    <col min="23" max="23" width="5.5546875" style="2" customWidth="1"/>
    <col min="24" max="16384" width="9.109375" style="2"/>
  </cols>
  <sheetData>
    <row r="1" spans="1:22" ht="15.6" x14ac:dyDescent="0.2">
      <c r="F1" s="19" t="s">
        <v>1490</v>
      </c>
    </row>
    <row r="2" spans="1:22" ht="15.6" x14ac:dyDescent="0.2">
      <c r="B2" s="62"/>
      <c r="C2" s="62"/>
      <c r="D2" s="36"/>
      <c r="E2" s="36"/>
      <c r="F2" s="19" t="s">
        <v>166</v>
      </c>
      <c r="G2" s="36"/>
      <c r="H2" s="40"/>
      <c r="I2" s="65"/>
      <c r="J2" s="38"/>
      <c r="K2" s="40"/>
      <c r="L2" s="40"/>
      <c r="M2" s="40"/>
      <c r="N2" s="40"/>
      <c r="O2" s="38"/>
      <c r="P2" s="38"/>
      <c r="Q2" s="38"/>
      <c r="S2" s="7"/>
      <c r="V2" s="3"/>
    </row>
    <row r="3" spans="1:22" ht="7.5" customHeight="1" x14ac:dyDescent="0.2">
      <c r="A3" s="6"/>
      <c r="B3" s="63"/>
      <c r="C3" s="62"/>
      <c r="D3" s="64"/>
      <c r="E3" s="36"/>
      <c r="F3" s="36"/>
      <c r="G3" s="36"/>
      <c r="H3" s="40"/>
      <c r="I3" s="65"/>
      <c r="J3" s="38"/>
      <c r="K3" s="41"/>
      <c r="L3" s="41"/>
      <c r="M3" s="41"/>
      <c r="N3" s="41"/>
      <c r="O3" s="43"/>
      <c r="P3" s="43"/>
      <c r="Q3" s="43"/>
      <c r="R3" s="8"/>
    </row>
    <row r="4" spans="1:22" ht="10.199999999999999" x14ac:dyDescent="0.2">
      <c r="A4" s="4"/>
      <c r="B4" s="66"/>
      <c r="C4" s="66" t="s">
        <v>3</v>
      </c>
      <c r="D4" s="44" t="s">
        <v>4</v>
      </c>
      <c r="E4" s="44" t="s">
        <v>5</v>
      </c>
      <c r="F4" s="44" t="s">
        <v>2</v>
      </c>
      <c r="G4" s="44" t="s">
        <v>6</v>
      </c>
      <c r="H4" s="46" t="s">
        <v>7</v>
      </c>
      <c r="I4" s="67" t="s">
        <v>15</v>
      </c>
      <c r="J4" s="45" t="s">
        <v>8</v>
      </c>
      <c r="K4" s="46" t="s">
        <v>9</v>
      </c>
      <c r="L4" s="46" t="s">
        <v>10</v>
      </c>
      <c r="M4" s="46" t="s">
        <v>11</v>
      </c>
      <c r="N4" s="46" t="s">
        <v>12</v>
      </c>
      <c r="O4" s="45" t="s">
        <v>13</v>
      </c>
      <c r="P4" s="45" t="s">
        <v>1</v>
      </c>
      <c r="Q4" s="45" t="s">
        <v>14</v>
      </c>
      <c r="R4" s="6"/>
      <c r="S4" s="8"/>
    </row>
    <row r="5" spans="1:22" ht="7.5" customHeight="1" x14ac:dyDescent="0.2">
      <c r="B5" s="62"/>
      <c r="C5" s="62"/>
      <c r="D5" s="36"/>
      <c r="E5" s="36"/>
      <c r="F5" s="36"/>
      <c r="G5" s="36"/>
      <c r="H5" s="40"/>
      <c r="I5" s="65"/>
      <c r="J5" s="38"/>
      <c r="K5" s="40"/>
      <c r="L5" s="40"/>
      <c r="M5" s="40"/>
      <c r="N5" s="40"/>
      <c r="O5" s="38"/>
      <c r="P5" s="38"/>
      <c r="Q5" s="38"/>
      <c r="R5" s="8"/>
    </row>
    <row r="6" spans="1:22" ht="12" x14ac:dyDescent="0.25">
      <c r="A6" s="50" t="s">
        <v>24</v>
      </c>
      <c r="B6" s="68">
        <v>1</v>
      </c>
      <c r="C6" s="69"/>
      <c r="D6" s="70" t="s">
        <v>167</v>
      </c>
      <c r="E6" s="70"/>
      <c r="F6" s="51" t="s">
        <v>25</v>
      </c>
      <c r="G6" s="70"/>
      <c r="H6" s="71"/>
      <c r="I6" s="72"/>
      <c r="J6" s="52">
        <f>SUBTOTAL(9,J8:J951)</f>
        <v>0</v>
      </c>
      <c r="K6" s="71"/>
      <c r="L6" s="53">
        <f>SUBTOTAL(9,L8:L951)</f>
        <v>141.18556997987986</v>
      </c>
      <c r="M6" s="71"/>
      <c r="N6" s="53">
        <f>SUBTOTAL(9,N8:N951)</f>
        <v>119.78371899999999</v>
      </c>
      <c r="O6" s="73"/>
      <c r="P6" s="52">
        <f>SUBTOTAL(9,P8:P951)</f>
        <v>0</v>
      </c>
      <c r="Q6" s="52">
        <f>SUBTOTAL(9,Q8:Q951)</f>
        <v>0</v>
      </c>
      <c r="R6" s="6"/>
      <c r="S6" s="8"/>
      <c r="T6" s="8"/>
    </row>
    <row r="7" spans="1:22" ht="12" x14ac:dyDescent="0.25">
      <c r="A7" s="50"/>
      <c r="B7" s="68"/>
      <c r="C7" s="69"/>
      <c r="D7" s="70"/>
      <c r="E7" s="70"/>
      <c r="F7" s="51"/>
      <c r="G7" s="70"/>
      <c r="H7" s="71"/>
      <c r="I7" s="72"/>
      <c r="J7" s="52"/>
      <c r="K7" s="71"/>
      <c r="L7" s="53"/>
      <c r="M7" s="71"/>
      <c r="N7" s="53"/>
      <c r="O7" s="73"/>
      <c r="P7" s="52"/>
      <c r="Q7" s="52"/>
      <c r="R7" s="6"/>
      <c r="S7" s="8"/>
      <c r="T7" s="8"/>
    </row>
    <row r="8" spans="1:22" ht="11.4" outlineLevel="1" x14ac:dyDescent="0.2">
      <c r="A8" s="54" t="s">
        <v>26</v>
      </c>
      <c r="B8" s="74">
        <v>2</v>
      </c>
      <c r="C8" s="75"/>
      <c r="D8" s="76" t="s">
        <v>168</v>
      </c>
      <c r="E8" s="76"/>
      <c r="F8" s="77" t="s">
        <v>27</v>
      </c>
      <c r="G8" s="76"/>
      <c r="H8" s="78"/>
      <c r="I8" s="79"/>
      <c r="J8" s="56">
        <f>SUBTOTAL(9,J9:J393)</f>
        <v>0</v>
      </c>
      <c r="K8" s="78"/>
      <c r="L8" s="57">
        <f>SUBTOTAL(9,L9:L393)</f>
        <v>141.18556997987986</v>
      </c>
      <c r="M8" s="78"/>
      <c r="N8" s="57">
        <f>SUBTOTAL(9,N9:N393)</f>
        <v>119.78371899999999</v>
      </c>
      <c r="O8" s="80"/>
      <c r="P8" s="56">
        <f>SUBTOTAL(9,P9:P393)</f>
        <v>0</v>
      </c>
      <c r="Q8" s="56">
        <f>SUBTOTAL(9,Q9:Q393)</f>
        <v>0</v>
      </c>
      <c r="R8" s="6"/>
      <c r="S8" s="8"/>
      <c r="T8" s="8"/>
    </row>
    <row r="9" spans="1:22" ht="10.199999999999999" outlineLevel="2" x14ac:dyDescent="0.2">
      <c r="A9" s="58" t="s">
        <v>28</v>
      </c>
      <c r="B9" s="81">
        <v>3</v>
      </c>
      <c r="C9" s="82"/>
      <c r="D9" s="83" t="s">
        <v>169</v>
      </c>
      <c r="E9" s="83"/>
      <c r="F9" s="84" t="s">
        <v>29</v>
      </c>
      <c r="G9" s="83"/>
      <c r="H9" s="85"/>
      <c r="I9" s="86"/>
      <c r="J9" s="60">
        <f>SUBTOTAL(9,J10:J31)</f>
        <v>0</v>
      </c>
      <c r="K9" s="85"/>
      <c r="L9" s="61">
        <f>SUBTOTAL(9,L10:L31)</f>
        <v>26.770624067879996</v>
      </c>
      <c r="M9" s="85"/>
      <c r="N9" s="61">
        <f>SUBTOTAL(9,N10:N31)</f>
        <v>0</v>
      </c>
      <c r="O9" s="87"/>
      <c r="P9" s="60">
        <f>SUBTOTAL(9,P10:P31)</f>
        <v>0</v>
      </c>
      <c r="Q9" s="60">
        <f>SUBTOTAL(9,Q10:Q31)</f>
        <v>0</v>
      </c>
      <c r="R9" s="6"/>
      <c r="S9" s="8"/>
      <c r="T9" s="8"/>
    </row>
    <row r="10" spans="1:22" ht="10.199999999999999" outlineLevel="3" x14ac:dyDescent="0.2">
      <c r="A10" s="10"/>
      <c r="B10" s="88"/>
      <c r="C10" s="89">
        <v>1</v>
      </c>
      <c r="D10" s="90" t="s">
        <v>170</v>
      </c>
      <c r="E10" s="91" t="s">
        <v>171</v>
      </c>
      <c r="F10" s="92" t="s">
        <v>172</v>
      </c>
      <c r="G10" s="90" t="s">
        <v>173</v>
      </c>
      <c r="H10" s="93">
        <v>19.47</v>
      </c>
      <c r="I10" s="94"/>
      <c r="J10" s="95">
        <f t="shared" ref="J10:J30" si="0">H10*I10</f>
        <v>0</v>
      </c>
      <c r="K10" s="93">
        <v>4.4339999999999997E-2</v>
      </c>
      <c r="L10" s="93">
        <f t="shared" ref="L10:L30" si="1">H10*K10</f>
        <v>0.86329979999999995</v>
      </c>
      <c r="M10" s="93"/>
      <c r="N10" s="93">
        <f t="shared" ref="N10:N30" si="2">H10*M10</f>
        <v>0</v>
      </c>
      <c r="O10" s="95">
        <v>21</v>
      </c>
      <c r="P10" s="95">
        <f t="shared" ref="P10:P30" si="3">J10*(O10/100)</f>
        <v>0</v>
      </c>
      <c r="Q10" s="95">
        <f t="shared" ref="Q10:Q30" si="4">J10+P10</f>
        <v>0</v>
      </c>
      <c r="R10" s="8"/>
      <c r="S10" s="8"/>
      <c r="T10" s="8"/>
    </row>
    <row r="11" spans="1:22" ht="10.199999999999999" outlineLevel="3" x14ac:dyDescent="0.2">
      <c r="A11" s="10"/>
      <c r="B11" s="88"/>
      <c r="C11" s="89">
        <v>2</v>
      </c>
      <c r="D11" s="90" t="s">
        <v>170</v>
      </c>
      <c r="E11" s="91" t="s">
        <v>174</v>
      </c>
      <c r="F11" s="92" t="s">
        <v>175</v>
      </c>
      <c r="G11" s="90" t="s">
        <v>173</v>
      </c>
      <c r="H11" s="93">
        <v>108.51499999999997</v>
      </c>
      <c r="I11" s="94"/>
      <c r="J11" s="95">
        <f t="shared" si="0"/>
        <v>0</v>
      </c>
      <c r="K11" s="93">
        <v>6.1719999999999997E-2</v>
      </c>
      <c r="L11" s="93">
        <f t="shared" si="1"/>
        <v>6.6975457999999977</v>
      </c>
      <c r="M11" s="93"/>
      <c r="N11" s="93">
        <f t="shared" si="2"/>
        <v>0</v>
      </c>
      <c r="O11" s="95">
        <v>21</v>
      </c>
      <c r="P11" s="95">
        <f t="shared" si="3"/>
        <v>0</v>
      </c>
      <c r="Q11" s="95">
        <f t="shared" si="4"/>
        <v>0</v>
      </c>
      <c r="R11" s="8"/>
      <c r="S11" s="8"/>
      <c r="T11" s="8"/>
    </row>
    <row r="12" spans="1:22" ht="10.199999999999999" outlineLevel="3" x14ac:dyDescent="0.2">
      <c r="A12" s="10"/>
      <c r="B12" s="88"/>
      <c r="C12" s="89">
        <v>3</v>
      </c>
      <c r="D12" s="90" t="s">
        <v>170</v>
      </c>
      <c r="E12" s="91" t="s">
        <v>176</v>
      </c>
      <c r="F12" s="92" t="s">
        <v>177</v>
      </c>
      <c r="G12" s="90" t="s">
        <v>173</v>
      </c>
      <c r="H12" s="93">
        <v>199.79499999999999</v>
      </c>
      <c r="I12" s="94"/>
      <c r="J12" s="95">
        <f t="shared" si="0"/>
        <v>0</v>
      </c>
      <c r="K12" s="93">
        <v>6.9980000000000001E-2</v>
      </c>
      <c r="L12" s="93">
        <f t="shared" si="1"/>
        <v>13.9816541</v>
      </c>
      <c r="M12" s="93"/>
      <c r="N12" s="93">
        <f t="shared" si="2"/>
        <v>0</v>
      </c>
      <c r="O12" s="95">
        <v>21</v>
      </c>
      <c r="P12" s="95">
        <f t="shared" si="3"/>
        <v>0</v>
      </c>
      <c r="Q12" s="95">
        <f t="shared" si="4"/>
        <v>0</v>
      </c>
      <c r="R12" s="8"/>
      <c r="S12" s="8"/>
      <c r="T12" s="8"/>
    </row>
    <row r="13" spans="1:22" ht="10.199999999999999" outlineLevel="3" x14ac:dyDescent="0.2">
      <c r="A13" s="10"/>
      <c r="B13" s="88"/>
      <c r="C13" s="89">
        <v>4</v>
      </c>
      <c r="D13" s="90" t="s">
        <v>170</v>
      </c>
      <c r="E13" s="91" t="s">
        <v>178</v>
      </c>
      <c r="F13" s="92" t="s">
        <v>179</v>
      </c>
      <c r="G13" s="90" t="s">
        <v>180</v>
      </c>
      <c r="H13" s="93">
        <v>49.45</v>
      </c>
      <c r="I13" s="94"/>
      <c r="J13" s="95">
        <f t="shared" si="0"/>
        <v>0</v>
      </c>
      <c r="K13" s="93">
        <v>8.0000000000000007E-5</v>
      </c>
      <c r="L13" s="93">
        <f t="shared" si="1"/>
        <v>3.9560000000000003E-3</v>
      </c>
      <c r="M13" s="93"/>
      <c r="N13" s="93">
        <f t="shared" si="2"/>
        <v>0</v>
      </c>
      <c r="O13" s="95">
        <v>21</v>
      </c>
      <c r="P13" s="95">
        <f t="shared" si="3"/>
        <v>0</v>
      </c>
      <c r="Q13" s="95">
        <f t="shared" si="4"/>
        <v>0</v>
      </c>
      <c r="R13" s="8"/>
      <c r="S13" s="8"/>
      <c r="T13" s="8"/>
    </row>
    <row r="14" spans="1:22" ht="10.199999999999999" outlineLevel="3" x14ac:dyDescent="0.2">
      <c r="A14" s="10"/>
      <c r="B14" s="88"/>
      <c r="C14" s="89">
        <v>5</v>
      </c>
      <c r="D14" s="90" t="s">
        <v>170</v>
      </c>
      <c r="E14" s="91" t="s">
        <v>181</v>
      </c>
      <c r="F14" s="92" t="s">
        <v>182</v>
      </c>
      <c r="G14" s="90" t="s">
        <v>180</v>
      </c>
      <c r="H14" s="93">
        <v>71.150000000000006</v>
      </c>
      <c r="I14" s="94"/>
      <c r="J14" s="95">
        <f t="shared" si="0"/>
        <v>0</v>
      </c>
      <c r="K14" s="93">
        <v>1.2E-4</v>
      </c>
      <c r="L14" s="93">
        <f t="shared" si="1"/>
        <v>8.5380000000000005E-3</v>
      </c>
      <c r="M14" s="93"/>
      <c r="N14" s="93">
        <f t="shared" si="2"/>
        <v>0</v>
      </c>
      <c r="O14" s="95">
        <v>21</v>
      </c>
      <c r="P14" s="95">
        <f t="shared" si="3"/>
        <v>0</v>
      </c>
      <c r="Q14" s="95">
        <f t="shared" si="4"/>
        <v>0</v>
      </c>
      <c r="R14" s="8"/>
      <c r="S14" s="8"/>
      <c r="T14" s="8"/>
    </row>
    <row r="15" spans="1:22" ht="10.199999999999999" outlineLevel="3" x14ac:dyDescent="0.2">
      <c r="A15" s="10"/>
      <c r="B15" s="88"/>
      <c r="C15" s="89">
        <v>6</v>
      </c>
      <c r="D15" s="90" t="s">
        <v>170</v>
      </c>
      <c r="E15" s="91" t="s">
        <v>183</v>
      </c>
      <c r="F15" s="92" t="s">
        <v>184</v>
      </c>
      <c r="G15" s="90" t="s">
        <v>180</v>
      </c>
      <c r="H15" s="93">
        <v>132</v>
      </c>
      <c r="I15" s="94"/>
      <c r="J15" s="95">
        <f t="shared" si="0"/>
        <v>0</v>
      </c>
      <c r="K15" s="93">
        <v>1.3999999999999999E-4</v>
      </c>
      <c r="L15" s="93">
        <f t="shared" si="1"/>
        <v>1.848E-2</v>
      </c>
      <c r="M15" s="93"/>
      <c r="N15" s="93">
        <f t="shared" si="2"/>
        <v>0</v>
      </c>
      <c r="O15" s="95">
        <v>21</v>
      </c>
      <c r="P15" s="95">
        <f t="shared" si="3"/>
        <v>0</v>
      </c>
      <c r="Q15" s="95">
        <f t="shared" si="4"/>
        <v>0</v>
      </c>
      <c r="R15" s="8"/>
      <c r="S15" s="8"/>
      <c r="T15" s="8"/>
    </row>
    <row r="16" spans="1:22" ht="10.199999999999999" outlineLevel="3" x14ac:dyDescent="0.2">
      <c r="A16" s="10"/>
      <c r="B16" s="88"/>
      <c r="C16" s="89">
        <v>7</v>
      </c>
      <c r="D16" s="90" t="s">
        <v>170</v>
      </c>
      <c r="E16" s="91" t="s">
        <v>185</v>
      </c>
      <c r="F16" s="92" t="s">
        <v>186</v>
      </c>
      <c r="G16" s="90" t="s">
        <v>180</v>
      </c>
      <c r="H16" s="93">
        <v>66</v>
      </c>
      <c r="I16" s="94"/>
      <c r="J16" s="95">
        <f t="shared" si="0"/>
        <v>0</v>
      </c>
      <c r="K16" s="93">
        <v>2.0000000000000001E-4</v>
      </c>
      <c r="L16" s="93">
        <f t="shared" si="1"/>
        <v>1.32E-2</v>
      </c>
      <c r="M16" s="93"/>
      <c r="N16" s="93">
        <f t="shared" si="2"/>
        <v>0</v>
      </c>
      <c r="O16" s="95">
        <v>21</v>
      </c>
      <c r="P16" s="95">
        <f t="shared" si="3"/>
        <v>0</v>
      </c>
      <c r="Q16" s="95">
        <f t="shared" si="4"/>
        <v>0</v>
      </c>
      <c r="R16" s="8"/>
      <c r="S16" s="8"/>
      <c r="T16" s="8"/>
    </row>
    <row r="17" spans="1:20" ht="10.199999999999999" outlineLevel="3" x14ac:dyDescent="0.2">
      <c r="A17" s="10"/>
      <c r="B17" s="88"/>
      <c r="C17" s="89">
        <v>8</v>
      </c>
      <c r="D17" s="90" t="s">
        <v>170</v>
      </c>
      <c r="E17" s="91" t="s">
        <v>187</v>
      </c>
      <c r="F17" s="92" t="s">
        <v>188</v>
      </c>
      <c r="G17" s="90" t="s">
        <v>173</v>
      </c>
      <c r="H17" s="93">
        <v>5.6</v>
      </c>
      <c r="I17" s="94"/>
      <c r="J17" s="95">
        <f t="shared" si="0"/>
        <v>0</v>
      </c>
      <c r="K17" s="93">
        <v>8.0610000000000001E-2</v>
      </c>
      <c r="L17" s="93">
        <f t="shared" si="1"/>
        <v>0.45141599999999998</v>
      </c>
      <c r="M17" s="93"/>
      <c r="N17" s="93">
        <f t="shared" si="2"/>
        <v>0</v>
      </c>
      <c r="O17" s="95">
        <v>21</v>
      </c>
      <c r="P17" s="95">
        <f t="shared" si="3"/>
        <v>0</v>
      </c>
      <c r="Q17" s="95">
        <f t="shared" si="4"/>
        <v>0</v>
      </c>
      <c r="R17" s="8"/>
      <c r="S17" s="8"/>
      <c r="T17" s="8"/>
    </row>
    <row r="18" spans="1:20" ht="10.199999999999999" outlineLevel="3" x14ac:dyDescent="0.2">
      <c r="A18" s="10"/>
      <c r="B18" s="88"/>
      <c r="C18" s="89">
        <v>9</v>
      </c>
      <c r="D18" s="90" t="s">
        <v>170</v>
      </c>
      <c r="E18" s="91" t="s">
        <v>189</v>
      </c>
      <c r="F18" s="92" t="s">
        <v>190</v>
      </c>
      <c r="G18" s="90" t="s">
        <v>173</v>
      </c>
      <c r="H18" s="93">
        <v>20.51</v>
      </c>
      <c r="I18" s="94"/>
      <c r="J18" s="95">
        <f t="shared" si="0"/>
        <v>0</v>
      </c>
      <c r="K18" s="93">
        <v>7.9210000000000003E-2</v>
      </c>
      <c r="L18" s="93">
        <f t="shared" si="1"/>
        <v>1.6245971000000001</v>
      </c>
      <c r="M18" s="93"/>
      <c r="N18" s="93">
        <f t="shared" si="2"/>
        <v>0</v>
      </c>
      <c r="O18" s="95">
        <v>21</v>
      </c>
      <c r="P18" s="95">
        <f t="shared" si="3"/>
        <v>0</v>
      </c>
      <c r="Q18" s="95">
        <f t="shared" si="4"/>
        <v>0</v>
      </c>
      <c r="R18" s="8"/>
      <c r="S18" s="8"/>
      <c r="T18" s="8"/>
    </row>
    <row r="19" spans="1:20" ht="20.399999999999999" outlineLevel="3" x14ac:dyDescent="0.2">
      <c r="A19" s="10"/>
      <c r="B19" s="88"/>
      <c r="C19" s="89">
        <v>10</v>
      </c>
      <c r="D19" s="90" t="s">
        <v>170</v>
      </c>
      <c r="E19" s="91" t="s">
        <v>191</v>
      </c>
      <c r="F19" s="92" t="s">
        <v>192</v>
      </c>
      <c r="G19" s="90" t="s">
        <v>173</v>
      </c>
      <c r="H19" s="93">
        <v>0.98</v>
      </c>
      <c r="I19" s="94"/>
      <c r="J19" s="95">
        <f t="shared" si="0"/>
        <v>0</v>
      </c>
      <c r="K19" s="93">
        <v>0.31180999999999998</v>
      </c>
      <c r="L19" s="93">
        <f t="shared" si="1"/>
        <v>0.30557379999999995</v>
      </c>
      <c r="M19" s="93"/>
      <c r="N19" s="93">
        <f t="shared" si="2"/>
        <v>0</v>
      </c>
      <c r="O19" s="95">
        <v>21</v>
      </c>
      <c r="P19" s="95">
        <f t="shared" si="3"/>
        <v>0</v>
      </c>
      <c r="Q19" s="95">
        <f t="shared" si="4"/>
        <v>0</v>
      </c>
      <c r="R19" s="8"/>
      <c r="S19" s="8"/>
      <c r="T19" s="8"/>
    </row>
    <row r="20" spans="1:20" ht="10.199999999999999" outlineLevel="3" x14ac:dyDescent="0.2">
      <c r="A20" s="10"/>
      <c r="B20" s="88"/>
      <c r="C20" s="89">
        <v>11</v>
      </c>
      <c r="D20" s="90" t="s">
        <v>170</v>
      </c>
      <c r="E20" s="91" t="s">
        <v>193</v>
      </c>
      <c r="F20" s="92" t="s">
        <v>194</v>
      </c>
      <c r="G20" s="90" t="s">
        <v>173</v>
      </c>
      <c r="H20" s="93">
        <v>10.425000000000001</v>
      </c>
      <c r="I20" s="94"/>
      <c r="J20" s="95">
        <f t="shared" si="0"/>
        <v>0</v>
      </c>
      <c r="K20" s="93">
        <v>8.3409999999999998E-2</v>
      </c>
      <c r="L20" s="93">
        <f t="shared" si="1"/>
        <v>0.86954925000000005</v>
      </c>
      <c r="M20" s="93"/>
      <c r="N20" s="93">
        <f t="shared" si="2"/>
        <v>0</v>
      </c>
      <c r="O20" s="95">
        <v>21</v>
      </c>
      <c r="P20" s="95">
        <f t="shared" si="3"/>
        <v>0</v>
      </c>
      <c r="Q20" s="95">
        <f t="shared" si="4"/>
        <v>0</v>
      </c>
      <c r="R20" s="8"/>
      <c r="S20" s="8"/>
      <c r="T20" s="8"/>
    </row>
    <row r="21" spans="1:20" ht="10.199999999999999" outlineLevel="3" x14ac:dyDescent="0.2">
      <c r="A21" s="10"/>
      <c r="B21" s="88"/>
      <c r="C21" s="89">
        <v>12</v>
      </c>
      <c r="D21" s="90" t="s">
        <v>170</v>
      </c>
      <c r="E21" s="91" t="s">
        <v>195</v>
      </c>
      <c r="F21" s="92" t="s">
        <v>196</v>
      </c>
      <c r="G21" s="90" t="s">
        <v>197</v>
      </c>
      <c r="H21" s="93">
        <v>22</v>
      </c>
      <c r="I21" s="94"/>
      <c r="J21" s="95">
        <f t="shared" si="0"/>
        <v>0</v>
      </c>
      <c r="K21" s="93">
        <v>2.6280000000000001E-2</v>
      </c>
      <c r="L21" s="93">
        <f t="shared" si="1"/>
        <v>0.57816000000000001</v>
      </c>
      <c r="M21" s="93"/>
      <c r="N21" s="93">
        <f t="shared" si="2"/>
        <v>0</v>
      </c>
      <c r="O21" s="95">
        <v>21</v>
      </c>
      <c r="P21" s="95">
        <f t="shared" si="3"/>
        <v>0</v>
      </c>
      <c r="Q21" s="95">
        <f t="shared" si="4"/>
        <v>0</v>
      </c>
      <c r="R21" s="8"/>
      <c r="S21" s="8"/>
      <c r="T21" s="8"/>
    </row>
    <row r="22" spans="1:20" ht="10.199999999999999" outlineLevel="3" x14ac:dyDescent="0.2">
      <c r="A22" s="10"/>
      <c r="B22" s="88"/>
      <c r="C22" s="89">
        <v>13</v>
      </c>
      <c r="D22" s="90" t="s">
        <v>170</v>
      </c>
      <c r="E22" s="91" t="s">
        <v>198</v>
      </c>
      <c r="F22" s="92" t="s">
        <v>199</v>
      </c>
      <c r="G22" s="90" t="s">
        <v>197</v>
      </c>
      <c r="H22" s="93">
        <v>5</v>
      </c>
      <c r="I22" s="94"/>
      <c r="J22" s="95">
        <f t="shared" si="0"/>
        <v>0</v>
      </c>
      <c r="K22" s="93">
        <v>2.6929999999999999E-2</v>
      </c>
      <c r="L22" s="93">
        <f t="shared" si="1"/>
        <v>0.13464999999999999</v>
      </c>
      <c r="M22" s="93"/>
      <c r="N22" s="93">
        <f t="shared" si="2"/>
        <v>0</v>
      </c>
      <c r="O22" s="95">
        <v>21</v>
      </c>
      <c r="P22" s="95">
        <f t="shared" si="3"/>
        <v>0</v>
      </c>
      <c r="Q22" s="95">
        <f t="shared" si="4"/>
        <v>0</v>
      </c>
      <c r="R22" s="8"/>
      <c r="S22" s="8"/>
      <c r="T22" s="8"/>
    </row>
    <row r="23" spans="1:20" ht="10.199999999999999" outlineLevel="3" x14ac:dyDescent="0.2">
      <c r="A23" s="10"/>
      <c r="B23" s="88"/>
      <c r="C23" s="89">
        <v>14</v>
      </c>
      <c r="D23" s="90" t="s">
        <v>170</v>
      </c>
      <c r="E23" s="91" t="s">
        <v>200</v>
      </c>
      <c r="F23" s="92" t="s">
        <v>201</v>
      </c>
      <c r="G23" s="90" t="s">
        <v>197</v>
      </c>
      <c r="H23" s="93">
        <v>13</v>
      </c>
      <c r="I23" s="94"/>
      <c r="J23" s="95">
        <f t="shared" si="0"/>
        <v>0</v>
      </c>
      <c r="K23" s="93">
        <v>3.1949999999999999E-2</v>
      </c>
      <c r="L23" s="93">
        <f t="shared" si="1"/>
        <v>0.41535</v>
      </c>
      <c r="M23" s="93"/>
      <c r="N23" s="93">
        <f t="shared" si="2"/>
        <v>0</v>
      </c>
      <c r="O23" s="95">
        <v>21</v>
      </c>
      <c r="P23" s="95">
        <f t="shared" si="3"/>
        <v>0</v>
      </c>
      <c r="Q23" s="95">
        <f t="shared" si="4"/>
        <v>0</v>
      </c>
      <c r="R23" s="8"/>
      <c r="S23" s="8"/>
      <c r="T23" s="8"/>
    </row>
    <row r="24" spans="1:20" ht="10.199999999999999" outlineLevel="3" x14ac:dyDescent="0.2">
      <c r="A24" s="10"/>
      <c r="B24" s="88"/>
      <c r="C24" s="89">
        <v>15</v>
      </c>
      <c r="D24" s="90" t="s">
        <v>170</v>
      </c>
      <c r="E24" s="91" t="s">
        <v>202</v>
      </c>
      <c r="F24" s="92" t="s">
        <v>203</v>
      </c>
      <c r="G24" s="90" t="s">
        <v>197</v>
      </c>
      <c r="H24" s="93">
        <v>1</v>
      </c>
      <c r="I24" s="94"/>
      <c r="J24" s="95">
        <f t="shared" si="0"/>
        <v>0</v>
      </c>
      <c r="K24" s="93">
        <v>1.7940000000000001E-2</v>
      </c>
      <c r="L24" s="93">
        <f t="shared" si="1"/>
        <v>1.7940000000000001E-2</v>
      </c>
      <c r="M24" s="93"/>
      <c r="N24" s="93">
        <f t="shared" si="2"/>
        <v>0</v>
      </c>
      <c r="O24" s="95">
        <v>21</v>
      </c>
      <c r="P24" s="95">
        <f t="shared" si="3"/>
        <v>0</v>
      </c>
      <c r="Q24" s="95">
        <f t="shared" si="4"/>
        <v>0</v>
      </c>
      <c r="R24" s="8"/>
      <c r="S24" s="8"/>
      <c r="T24" s="8"/>
    </row>
    <row r="25" spans="1:20" ht="10.199999999999999" outlineLevel="3" x14ac:dyDescent="0.2">
      <c r="A25" s="10"/>
      <c r="B25" s="88"/>
      <c r="C25" s="89">
        <v>16</v>
      </c>
      <c r="D25" s="90" t="s">
        <v>170</v>
      </c>
      <c r="E25" s="91" t="s">
        <v>204</v>
      </c>
      <c r="F25" s="92" t="s">
        <v>205</v>
      </c>
      <c r="G25" s="90" t="s">
        <v>197</v>
      </c>
      <c r="H25" s="93">
        <v>1</v>
      </c>
      <c r="I25" s="94"/>
      <c r="J25" s="95">
        <f t="shared" si="0"/>
        <v>0</v>
      </c>
      <c r="K25" s="93">
        <v>2.2780000000000002E-2</v>
      </c>
      <c r="L25" s="93">
        <f t="shared" si="1"/>
        <v>2.2780000000000002E-2</v>
      </c>
      <c r="M25" s="93"/>
      <c r="N25" s="93">
        <f t="shared" si="2"/>
        <v>0</v>
      </c>
      <c r="O25" s="95">
        <v>21</v>
      </c>
      <c r="P25" s="95">
        <f t="shared" si="3"/>
        <v>0</v>
      </c>
      <c r="Q25" s="95">
        <f t="shared" si="4"/>
        <v>0</v>
      </c>
      <c r="R25" s="8"/>
      <c r="S25" s="8"/>
      <c r="T25" s="8"/>
    </row>
    <row r="26" spans="1:20" ht="10.199999999999999" outlineLevel="3" x14ac:dyDescent="0.2">
      <c r="A26" s="10"/>
      <c r="B26" s="88"/>
      <c r="C26" s="89">
        <v>17</v>
      </c>
      <c r="D26" s="90" t="s">
        <v>170</v>
      </c>
      <c r="E26" s="91" t="s">
        <v>206</v>
      </c>
      <c r="F26" s="92" t="s">
        <v>207</v>
      </c>
      <c r="G26" s="90" t="s">
        <v>197</v>
      </c>
      <c r="H26" s="93">
        <v>8</v>
      </c>
      <c r="I26" s="94"/>
      <c r="J26" s="95">
        <f t="shared" si="0"/>
        <v>0</v>
      </c>
      <c r="K26" s="93">
        <v>2.7109999999999999E-2</v>
      </c>
      <c r="L26" s="93">
        <f t="shared" si="1"/>
        <v>0.21687999999999999</v>
      </c>
      <c r="M26" s="93"/>
      <c r="N26" s="93">
        <f t="shared" si="2"/>
        <v>0</v>
      </c>
      <c r="O26" s="95">
        <v>21</v>
      </c>
      <c r="P26" s="95">
        <f t="shared" si="3"/>
        <v>0</v>
      </c>
      <c r="Q26" s="95">
        <f t="shared" si="4"/>
        <v>0</v>
      </c>
      <c r="R26" s="8"/>
      <c r="S26" s="8"/>
      <c r="T26" s="8"/>
    </row>
    <row r="27" spans="1:20" ht="10.199999999999999" outlineLevel="3" x14ac:dyDescent="0.2">
      <c r="A27" s="10"/>
      <c r="B27" s="88"/>
      <c r="C27" s="89">
        <v>18</v>
      </c>
      <c r="D27" s="90" t="s">
        <v>170</v>
      </c>
      <c r="E27" s="91" t="s">
        <v>208</v>
      </c>
      <c r="F27" s="92" t="s">
        <v>209</v>
      </c>
      <c r="G27" s="90" t="s">
        <v>197</v>
      </c>
      <c r="H27" s="93">
        <v>1</v>
      </c>
      <c r="I27" s="94"/>
      <c r="J27" s="95">
        <f t="shared" si="0"/>
        <v>0</v>
      </c>
      <c r="K27" s="93">
        <v>3.1320000000000001E-2</v>
      </c>
      <c r="L27" s="93">
        <f t="shared" si="1"/>
        <v>3.1320000000000001E-2</v>
      </c>
      <c r="M27" s="93"/>
      <c r="N27" s="93">
        <f t="shared" si="2"/>
        <v>0</v>
      </c>
      <c r="O27" s="95">
        <v>21</v>
      </c>
      <c r="P27" s="95">
        <f t="shared" si="3"/>
        <v>0</v>
      </c>
      <c r="Q27" s="95">
        <f t="shared" si="4"/>
        <v>0</v>
      </c>
      <c r="R27" s="8"/>
      <c r="S27" s="8"/>
      <c r="T27" s="8"/>
    </row>
    <row r="28" spans="1:20" ht="10.199999999999999" outlineLevel="3" x14ac:dyDescent="0.2">
      <c r="A28" s="10"/>
      <c r="B28" s="88"/>
      <c r="C28" s="89">
        <v>19</v>
      </c>
      <c r="D28" s="90" t="s">
        <v>170</v>
      </c>
      <c r="E28" s="91" t="s">
        <v>210</v>
      </c>
      <c r="F28" s="92" t="s">
        <v>211</v>
      </c>
      <c r="G28" s="90" t="s">
        <v>197</v>
      </c>
      <c r="H28" s="93">
        <v>6</v>
      </c>
      <c r="I28" s="94"/>
      <c r="J28" s="95">
        <f t="shared" si="0"/>
        <v>0</v>
      </c>
      <c r="K28" s="93">
        <v>8.1850000000000006E-2</v>
      </c>
      <c r="L28" s="93">
        <f t="shared" si="1"/>
        <v>0.49110000000000004</v>
      </c>
      <c r="M28" s="93"/>
      <c r="N28" s="93">
        <f t="shared" si="2"/>
        <v>0</v>
      </c>
      <c r="O28" s="95">
        <v>21</v>
      </c>
      <c r="P28" s="95">
        <f t="shared" si="3"/>
        <v>0</v>
      </c>
      <c r="Q28" s="95">
        <f t="shared" si="4"/>
        <v>0</v>
      </c>
      <c r="R28" s="8"/>
      <c r="S28" s="8"/>
      <c r="T28" s="8"/>
    </row>
    <row r="29" spans="1:20" ht="10.199999999999999" outlineLevel="3" x14ac:dyDescent="0.2">
      <c r="A29" s="10"/>
      <c r="B29" s="88"/>
      <c r="C29" s="89">
        <v>20</v>
      </c>
      <c r="D29" s="90" t="s">
        <v>170</v>
      </c>
      <c r="E29" s="91" t="s">
        <v>212</v>
      </c>
      <c r="F29" s="92" t="s">
        <v>213</v>
      </c>
      <c r="G29" s="90" t="s">
        <v>214</v>
      </c>
      <c r="H29" s="93">
        <v>2.2221999999999999E-2</v>
      </c>
      <c r="I29" s="94"/>
      <c r="J29" s="95">
        <f t="shared" si="0"/>
        <v>0</v>
      </c>
      <c r="K29" s="93">
        <v>1.9539999999999998E-2</v>
      </c>
      <c r="L29" s="93">
        <f t="shared" si="1"/>
        <v>4.3421787999999993E-4</v>
      </c>
      <c r="M29" s="93"/>
      <c r="N29" s="93">
        <f t="shared" si="2"/>
        <v>0</v>
      </c>
      <c r="O29" s="95">
        <v>21</v>
      </c>
      <c r="P29" s="95">
        <f t="shared" si="3"/>
        <v>0</v>
      </c>
      <c r="Q29" s="95">
        <f t="shared" si="4"/>
        <v>0</v>
      </c>
      <c r="R29" s="8"/>
      <c r="S29" s="8"/>
      <c r="T29" s="8"/>
    </row>
    <row r="30" spans="1:20" ht="10.199999999999999" outlineLevel="3" x14ac:dyDescent="0.2">
      <c r="A30" s="10"/>
      <c r="B30" s="88"/>
      <c r="C30" s="89">
        <v>21</v>
      </c>
      <c r="D30" s="90" t="s">
        <v>215</v>
      </c>
      <c r="E30" s="91" t="s">
        <v>216</v>
      </c>
      <c r="F30" s="92" t="s">
        <v>217</v>
      </c>
      <c r="G30" s="90" t="s">
        <v>214</v>
      </c>
      <c r="H30" s="93">
        <v>2.4199999999999999E-2</v>
      </c>
      <c r="I30" s="94"/>
      <c r="J30" s="95">
        <f t="shared" si="0"/>
        <v>0</v>
      </c>
      <c r="K30" s="93">
        <v>1</v>
      </c>
      <c r="L30" s="93">
        <f t="shared" si="1"/>
        <v>2.4199999999999999E-2</v>
      </c>
      <c r="M30" s="93"/>
      <c r="N30" s="93">
        <f t="shared" si="2"/>
        <v>0</v>
      </c>
      <c r="O30" s="95">
        <v>21</v>
      </c>
      <c r="P30" s="95">
        <f t="shared" si="3"/>
        <v>0</v>
      </c>
      <c r="Q30" s="95">
        <f t="shared" si="4"/>
        <v>0</v>
      </c>
      <c r="R30" s="8"/>
      <c r="S30" s="8"/>
      <c r="T30" s="8"/>
    </row>
    <row r="31" spans="1:20" outlineLevel="3" x14ac:dyDescent="0.2">
      <c r="B31" s="6"/>
      <c r="C31" s="6"/>
      <c r="D31" s="6"/>
      <c r="E31" s="6"/>
      <c r="F31" s="6"/>
      <c r="G31" s="6"/>
      <c r="H31" s="6"/>
      <c r="I31" s="8"/>
      <c r="J31" s="8"/>
      <c r="K31" s="6"/>
      <c r="L31" s="6"/>
      <c r="M31" s="6"/>
      <c r="N31" s="6"/>
      <c r="O31" s="6"/>
      <c r="P31" s="8"/>
      <c r="Q31" s="8"/>
    </row>
    <row r="32" spans="1:20" ht="10.199999999999999" outlineLevel="2" x14ac:dyDescent="0.2">
      <c r="A32" s="58" t="s">
        <v>30</v>
      </c>
      <c r="B32" s="81">
        <v>3</v>
      </c>
      <c r="C32" s="82"/>
      <c r="D32" s="83" t="s">
        <v>169</v>
      </c>
      <c r="E32" s="83"/>
      <c r="F32" s="84" t="s">
        <v>31</v>
      </c>
      <c r="G32" s="83"/>
      <c r="H32" s="85"/>
      <c r="I32" s="86"/>
      <c r="J32" s="60">
        <f>SUBTOTAL(9,J33:J86)</f>
        <v>0</v>
      </c>
      <c r="K32" s="85"/>
      <c r="L32" s="61">
        <f>SUBTOTAL(9,L33:L86)</f>
        <v>101.935295962</v>
      </c>
      <c r="M32" s="85"/>
      <c r="N32" s="61">
        <f>SUBTOTAL(9,N33:N86)</f>
        <v>5.7539599999999996E-2</v>
      </c>
      <c r="O32" s="87"/>
      <c r="P32" s="60">
        <f>SUBTOTAL(9,P33:P86)</f>
        <v>0</v>
      </c>
      <c r="Q32" s="60">
        <f>SUBTOTAL(9,Q33:Q86)</f>
        <v>0</v>
      </c>
      <c r="R32" s="6"/>
      <c r="S32" s="8"/>
      <c r="T32" s="8"/>
    </row>
    <row r="33" spans="1:20" ht="10.199999999999999" outlineLevel="3" x14ac:dyDescent="0.2">
      <c r="A33" s="10"/>
      <c r="B33" s="88"/>
      <c r="C33" s="89">
        <v>22</v>
      </c>
      <c r="D33" s="90" t="s">
        <v>170</v>
      </c>
      <c r="E33" s="91" t="s">
        <v>218</v>
      </c>
      <c r="F33" s="92" t="s">
        <v>219</v>
      </c>
      <c r="G33" s="90" t="s">
        <v>173</v>
      </c>
      <c r="H33" s="93">
        <v>380.51900000000001</v>
      </c>
      <c r="I33" s="94"/>
      <c r="J33" s="95">
        <f t="shared" ref="J33:J64" si="5">H33*I33</f>
        <v>0</v>
      </c>
      <c r="K33" s="93"/>
      <c r="L33" s="93">
        <f t="shared" ref="L33:L64" si="6">H33*K33</f>
        <v>0</v>
      </c>
      <c r="M33" s="93"/>
      <c r="N33" s="93">
        <f t="shared" ref="N33:N64" si="7">H33*M33</f>
        <v>0</v>
      </c>
      <c r="O33" s="95">
        <v>21</v>
      </c>
      <c r="P33" s="95">
        <f t="shared" ref="P33:P64" si="8">J33*(O33/100)</f>
        <v>0</v>
      </c>
      <c r="Q33" s="95">
        <f t="shared" ref="Q33:Q64" si="9">J33+P33</f>
        <v>0</v>
      </c>
      <c r="R33" s="8"/>
      <c r="S33" s="8"/>
      <c r="T33" s="8"/>
    </row>
    <row r="34" spans="1:20" ht="10.199999999999999" outlineLevel="3" x14ac:dyDescent="0.2">
      <c r="A34" s="10"/>
      <c r="B34" s="88"/>
      <c r="C34" s="89">
        <v>23</v>
      </c>
      <c r="D34" s="90" t="s">
        <v>170</v>
      </c>
      <c r="E34" s="91" t="s">
        <v>220</v>
      </c>
      <c r="F34" s="92" t="s">
        <v>221</v>
      </c>
      <c r="G34" s="90" t="s">
        <v>173</v>
      </c>
      <c r="H34" s="93">
        <v>8.06</v>
      </c>
      <c r="I34" s="94"/>
      <c r="J34" s="95">
        <f t="shared" si="5"/>
        <v>0</v>
      </c>
      <c r="K34" s="93">
        <v>1.6070000000000001E-2</v>
      </c>
      <c r="L34" s="93">
        <f t="shared" si="6"/>
        <v>0.12952420000000001</v>
      </c>
      <c r="M34" s="93"/>
      <c r="N34" s="93">
        <f t="shared" si="7"/>
        <v>0</v>
      </c>
      <c r="O34" s="95">
        <v>21</v>
      </c>
      <c r="P34" s="95">
        <f t="shared" si="8"/>
        <v>0</v>
      </c>
      <c r="Q34" s="95">
        <f t="shared" si="9"/>
        <v>0</v>
      </c>
      <c r="R34" s="8"/>
      <c r="S34" s="8"/>
      <c r="T34" s="8"/>
    </row>
    <row r="35" spans="1:20" ht="10.199999999999999" outlineLevel="3" x14ac:dyDescent="0.2">
      <c r="A35" s="10"/>
      <c r="B35" s="88"/>
      <c r="C35" s="89">
        <v>24</v>
      </c>
      <c r="D35" s="90" t="s">
        <v>170</v>
      </c>
      <c r="E35" s="91" t="s">
        <v>222</v>
      </c>
      <c r="F35" s="92" t="s">
        <v>223</v>
      </c>
      <c r="G35" s="90" t="s">
        <v>173</v>
      </c>
      <c r="H35" s="93">
        <v>8.06</v>
      </c>
      <c r="I35" s="94"/>
      <c r="J35" s="95">
        <f t="shared" si="5"/>
        <v>0</v>
      </c>
      <c r="K35" s="93"/>
      <c r="L35" s="93">
        <f t="shared" si="6"/>
        <v>0</v>
      </c>
      <c r="M35" s="93"/>
      <c r="N35" s="93">
        <f t="shared" si="7"/>
        <v>0</v>
      </c>
      <c r="O35" s="95">
        <v>21</v>
      </c>
      <c r="P35" s="95">
        <f t="shared" si="8"/>
        <v>0</v>
      </c>
      <c r="Q35" s="95">
        <f t="shared" si="9"/>
        <v>0</v>
      </c>
      <c r="R35" s="8"/>
      <c r="S35" s="8"/>
      <c r="T35" s="8"/>
    </row>
    <row r="36" spans="1:20" ht="10.199999999999999" outlineLevel="3" x14ac:dyDescent="0.2">
      <c r="A36" s="10"/>
      <c r="B36" s="88"/>
      <c r="C36" s="89">
        <v>25</v>
      </c>
      <c r="D36" s="90" t="s">
        <v>170</v>
      </c>
      <c r="E36" s="91" t="s">
        <v>224</v>
      </c>
      <c r="F36" s="92" t="s">
        <v>225</v>
      </c>
      <c r="G36" s="90" t="s">
        <v>226</v>
      </c>
      <c r="H36" s="93">
        <v>0.32</v>
      </c>
      <c r="I36" s="94"/>
      <c r="J36" s="95">
        <f t="shared" si="5"/>
        <v>0</v>
      </c>
      <c r="K36" s="93">
        <v>2.5018699999999998</v>
      </c>
      <c r="L36" s="93">
        <f t="shared" si="6"/>
        <v>0.80059839999999993</v>
      </c>
      <c r="M36" s="93"/>
      <c r="N36" s="93">
        <f t="shared" si="7"/>
        <v>0</v>
      </c>
      <c r="O36" s="95">
        <v>21</v>
      </c>
      <c r="P36" s="95">
        <f t="shared" si="8"/>
        <v>0</v>
      </c>
      <c r="Q36" s="95">
        <f t="shared" si="9"/>
        <v>0</v>
      </c>
      <c r="R36" s="8"/>
      <c r="S36" s="8"/>
      <c r="T36" s="8"/>
    </row>
    <row r="37" spans="1:20" ht="10.199999999999999" outlineLevel="3" x14ac:dyDescent="0.2">
      <c r="A37" s="10"/>
      <c r="B37" s="88"/>
      <c r="C37" s="89">
        <v>26</v>
      </c>
      <c r="D37" s="90" t="s">
        <v>170</v>
      </c>
      <c r="E37" s="91" t="s">
        <v>227</v>
      </c>
      <c r="F37" s="92" t="s">
        <v>228</v>
      </c>
      <c r="G37" s="90" t="s">
        <v>226</v>
      </c>
      <c r="H37" s="93">
        <v>0.85</v>
      </c>
      <c r="I37" s="94"/>
      <c r="J37" s="95">
        <f t="shared" si="5"/>
        <v>0</v>
      </c>
      <c r="K37" s="93">
        <v>2.5018699999999998</v>
      </c>
      <c r="L37" s="93">
        <f t="shared" si="6"/>
        <v>2.1265894999999997</v>
      </c>
      <c r="M37" s="93"/>
      <c r="N37" s="93">
        <f t="shared" si="7"/>
        <v>0</v>
      </c>
      <c r="O37" s="95">
        <v>21</v>
      </c>
      <c r="P37" s="95">
        <f t="shared" si="8"/>
        <v>0</v>
      </c>
      <c r="Q37" s="95">
        <f t="shared" si="9"/>
        <v>0</v>
      </c>
      <c r="R37" s="8"/>
      <c r="S37" s="8"/>
      <c r="T37" s="8"/>
    </row>
    <row r="38" spans="1:20" ht="10.199999999999999" outlineLevel="3" x14ac:dyDescent="0.2">
      <c r="A38" s="10"/>
      <c r="B38" s="88"/>
      <c r="C38" s="89">
        <v>27</v>
      </c>
      <c r="D38" s="90" t="s">
        <v>170</v>
      </c>
      <c r="E38" s="91" t="s">
        <v>229</v>
      </c>
      <c r="F38" s="92" t="s">
        <v>230</v>
      </c>
      <c r="G38" s="90" t="s">
        <v>173</v>
      </c>
      <c r="H38" s="93">
        <v>900</v>
      </c>
      <c r="I38" s="94"/>
      <c r="J38" s="95">
        <f t="shared" si="5"/>
        <v>0</v>
      </c>
      <c r="K38" s="93">
        <v>4.0000000000000003E-5</v>
      </c>
      <c r="L38" s="93">
        <f t="shared" si="6"/>
        <v>3.6000000000000004E-2</v>
      </c>
      <c r="M38" s="93">
        <v>6.0000000000000002E-5</v>
      </c>
      <c r="N38" s="93">
        <f t="shared" si="7"/>
        <v>5.3999999999999999E-2</v>
      </c>
      <c r="O38" s="95">
        <v>21</v>
      </c>
      <c r="P38" s="95">
        <f t="shared" si="8"/>
        <v>0</v>
      </c>
      <c r="Q38" s="95">
        <f t="shared" si="9"/>
        <v>0</v>
      </c>
      <c r="R38" s="8"/>
      <c r="S38" s="8"/>
      <c r="T38" s="8"/>
    </row>
    <row r="39" spans="1:20" ht="10.199999999999999" outlineLevel="3" x14ac:dyDescent="0.2">
      <c r="A39" s="10"/>
      <c r="B39" s="88"/>
      <c r="C39" s="89">
        <v>28</v>
      </c>
      <c r="D39" s="90" t="s">
        <v>170</v>
      </c>
      <c r="E39" s="91" t="s">
        <v>231</v>
      </c>
      <c r="F39" s="92" t="s">
        <v>232</v>
      </c>
      <c r="G39" s="90" t="s">
        <v>173</v>
      </c>
      <c r="H39" s="93">
        <v>353.96</v>
      </c>
      <c r="I39" s="94"/>
      <c r="J39" s="95">
        <f t="shared" si="5"/>
        <v>0</v>
      </c>
      <c r="K39" s="93">
        <v>2.0000000000000002E-5</v>
      </c>
      <c r="L39" s="93">
        <f t="shared" si="6"/>
        <v>7.0791999999999999E-3</v>
      </c>
      <c r="M39" s="93">
        <v>1.0000000000000001E-5</v>
      </c>
      <c r="N39" s="93">
        <f t="shared" si="7"/>
        <v>3.5396E-3</v>
      </c>
      <c r="O39" s="95">
        <v>21</v>
      </c>
      <c r="P39" s="95">
        <f t="shared" si="8"/>
        <v>0</v>
      </c>
      <c r="Q39" s="95">
        <f t="shared" si="9"/>
        <v>0</v>
      </c>
      <c r="R39" s="8"/>
      <c r="S39" s="8"/>
      <c r="T39" s="8"/>
    </row>
    <row r="40" spans="1:20" ht="10.199999999999999" outlineLevel="3" x14ac:dyDescent="0.2">
      <c r="A40" s="10"/>
      <c r="B40" s="88"/>
      <c r="C40" s="89">
        <v>29</v>
      </c>
      <c r="D40" s="90" t="s">
        <v>170</v>
      </c>
      <c r="E40" s="91" t="s">
        <v>233</v>
      </c>
      <c r="F40" s="92" t="s">
        <v>234</v>
      </c>
      <c r="G40" s="90" t="s">
        <v>173</v>
      </c>
      <c r="H40" s="93">
        <v>18.600000000000001</v>
      </c>
      <c r="I40" s="94"/>
      <c r="J40" s="95">
        <f t="shared" si="5"/>
        <v>0</v>
      </c>
      <c r="K40" s="93">
        <v>5.6000000000000001E-2</v>
      </c>
      <c r="L40" s="93">
        <f t="shared" si="6"/>
        <v>1.0416000000000001</v>
      </c>
      <c r="M40" s="93"/>
      <c r="N40" s="93">
        <f t="shared" si="7"/>
        <v>0</v>
      </c>
      <c r="O40" s="95">
        <v>21</v>
      </c>
      <c r="P40" s="95">
        <f t="shared" si="8"/>
        <v>0</v>
      </c>
      <c r="Q40" s="95">
        <f t="shared" si="9"/>
        <v>0</v>
      </c>
      <c r="R40" s="8"/>
      <c r="S40" s="8"/>
      <c r="T40" s="8"/>
    </row>
    <row r="41" spans="1:20" ht="10.199999999999999" outlineLevel="3" x14ac:dyDescent="0.2">
      <c r="A41" s="10"/>
      <c r="B41" s="88"/>
      <c r="C41" s="89">
        <v>30</v>
      </c>
      <c r="D41" s="90" t="s">
        <v>170</v>
      </c>
      <c r="E41" s="91" t="s">
        <v>235</v>
      </c>
      <c r="F41" s="92" t="s">
        <v>236</v>
      </c>
      <c r="G41" s="90" t="s">
        <v>173</v>
      </c>
      <c r="H41" s="93">
        <v>17.38</v>
      </c>
      <c r="I41" s="94"/>
      <c r="J41" s="95">
        <f t="shared" si="5"/>
        <v>0</v>
      </c>
      <c r="K41" s="93">
        <v>2.2000000000000001E-4</v>
      </c>
      <c r="L41" s="93">
        <f t="shared" si="6"/>
        <v>3.8235999999999999E-3</v>
      </c>
      <c r="M41" s="93"/>
      <c r="N41" s="93">
        <f t="shared" si="7"/>
        <v>0</v>
      </c>
      <c r="O41" s="95">
        <v>21</v>
      </c>
      <c r="P41" s="95">
        <f t="shared" si="8"/>
        <v>0</v>
      </c>
      <c r="Q41" s="95">
        <f t="shared" si="9"/>
        <v>0</v>
      </c>
      <c r="R41" s="8"/>
      <c r="S41" s="8"/>
      <c r="T41" s="8"/>
    </row>
    <row r="42" spans="1:20" ht="20.399999999999999" outlineLevel="3" x14ac:dyDescent="0.2">
      <c r="A42" s="10"/>
      <c r="B42" s="88"/>
      <c r="C42" s="89">
        <v>31</v>
      </c>
      <c r="D42" s="90" t="s">
        <v>170</v>
      </c>
      <c r="E42" s="91" t="s">
        <v>237</v>
      </c>
      <c r="F42" s="92" t="s">
        <v>238</v>
      </c>
      <c r="G42" s="90" t="s">
        <v>173</v>
      </c>
      <c r="H42" s="93">
        <v>17.28</v>
      </c>
      <c r="I42" s="94"/>
      <c r="J42" s="95">
        <f t="shared" si="5"/>
        <v>0</v>
      </c>
      <c r="K42" s="93">
        <v>1.2E-2</v>
      </c>
      <c r="L42" s="93">
        <f t="shared" si="6"/>
        <v>0.20736000000000002</v>
      </c>
      <c r="M42" s="93"/>
      <c r="N42" s="93">
        <f t="shared" si="7"/>
        <v>0</v>
      </c>
      <c r="O42" s="95">
        <v>21</v>
      </c>
      <c r="P42" s="95">
        <f t="shared" si="8"/>
        <v>0</v>
      </c>
      <c r="Q42" s="95">
        <f t="shared" si="9"/>
        <v>0</v>
      </c>
      <c r="R42" s="8"/>
      <c r="S42" s="8"/>
      <c r="T42" s="8"/>
    </row>
    <row r="43" spans="1:20" ht="20.399999999999999" outlineLevel="3" x14ac:dyDescent="0.2">
      <c r="A43" s="10"/>
      <c r="B43" s="88"/>
      <c r="C43" s="89">
        <v>32</v>
      </c>
      <c r="D43" s="90" t="s">
        <v>170</v>
      </c>
      <c r="E43" s="91" t="s">
        <v>239</v>
      </c>
      <c r="F43" s="92" t="s">
        <v>240</v>
      </c>
      <c r="G43" s="90" t="s">
        <v>173</v>
      </c>
      <c r="H43" s="93">
        <v>17.38</v>
      </c>
      <c r="I43" s="94"/>
      <c r="J43" s="95">
        <f t="shared" si="5"/>
        <v>0</v>
      </c>
      <c r="K43" s="93">
        <v>1E-4</v>
      </c>
      <c r="L43" s="93">
        <f t="shared" si="6"/>
        <v>1.738E-3</v>
      </c>
      <c r="M43" s="93"/>
      <c r="N43" s="93">
        <f t="shared" si="7"/>
        <v>0</v>
      </c>
      <c r="O43" s="95">
        <v>21</v>
      </c>
      <c r="P43" s="95">
        <f t="shared" si="8"/>
        <v>0</v>
      </c>
      <c r="Q43" s="95">
        <f t="shared" si="9"/>
        <v>0</v>
      </c>
      <c r="R43" s="8"/>
      <c r="S43" s="8"/>
      <c r="T43" s="8"/>
    </row>
    <row r="44" spans="1:20" ht="10.199999999999999" outlineLevel="3" x14ac:dyDescent="0.2">
      <c r="A44" s="10"/>
      <c r="B44" s="88"/>
      <c r="C44" s="89">
        <v>33</v>
      </c>
      <c r="D44" s="90" t="s">
        <v>215</v>
      </c>
      <c r="E44" s="91" t="s">
        <v>241</v>
      </c>
      <c r="F44" s="92" t="s">
        <v>242</v>
      </c>
      <c r="G44" s="90" t="s">
        <v>173</v>
      </c>
      <c r="H44" s="93">
        <v>19.118000000000002</v>
      </c>
      <c r="I44" s="94"/>
      <c r="J44" s="95">
        <f t="shared" si="5"/>
        <v>0</v>
      </c>
      <c r="K44" s="93">
        <v>4.65E-2</v>
      </c>
      <c r="L44" s="93">
        <f t="shared" si="6"/>
        <v>0.88898700000000008</v>
      </c>
      <c r="M44" s="93"/>
      <c r="N44" s="93">
        <f t="shared" si="7"/>
        <v>0</v>
      </c>
      <c r="O44" s="95">
        <v>21</v>
      </c>
      <c r="P44" s="95">
        <f t="shared" si="8"/>
        <v>0</v>
      </c>
      <c r="Q44" s="95">
        <f t="shared" si="9"/>
        <v>0</v>
      </c>
      <c r="R44" s="8"/>
      <c r="S44" s="8"/>
      <c r="T44" s="8"/>
    </row>
    <row r="45" spans="1:20" ht="10.199999999999999" outlineLevel="3" x14ac:dyDescent="0.2">
      <c r="A45" s="10"/>
      <c r="B45" s="88"/>
      <c r="C45" s="89">
        <v>34</v>
      </c>
      <c r="D45" s="90" t="s">
        <v>170</v>
      </c>
      <c r="E45" s="91" t="s">
        <v>243</v>
      </c>
      <c r="F45" s="92" t="s">
        <v>244</v>
      </c>
      <c r="G45" s="90" t="s">
        <v>173</v>
      </c>
      <c r="H45" s="93">
        <v>24.24</v>
      </c>
      <c r="I45" s="94"/>
      <c r="J45" s="95">
        <f t="shared" si="5"/>
        <v>0</v>
      </c>
      <c r="K45" s="93">
        <v>1.3999999999999999E-4</v>
      </c>
      <c r="L45" s="93">
        <f t="shared" si="6"/>
        <v>3.3935999999999997E-3</v>
      </c>
      <c r="M45" s="93"/>
      <c r="N45" s="93">
        <f t="shared" si="7"/>
        <v>0</v>
      </c>
      <c r="O45" s="95">
        <v>21</v>
      </c>
      <c r="P45" s="95">
        <f t="shared" si="8"/>
        <v>0</v>
      </c>
      <c r="Q45" s="95">
        <f t="shared" si="9"/>
        <v>0</v>
      </c>
      <c r="R45" s="8"/>
      <c r="S45" s="8"/>
      <c r="T45" s="8"/>
    </row>
    <row r="46" spans="1:20" ht="10.199999999999999" outlineLevel="3" x14ac:dyDescent="0.2">
      <c r="A46" s="10"/>
      <c r="B46" s="88"/>
      <c r="C46" s="89">
        <v>35</v>
      </c>
      <c r="D46" s="90" t="s">
        <v>170</v>
      </c>
      <c r="E46" s="91" t="s">
        <v>245</v>
      </c>
      <c r="F46" s="92" t="s">
        <v>246</v>
      </c>
      <c r="G46" s="90" t="s">
        <v>173</v>
      </c>
      <c r="H46" s="93">
        <v>24.24</v>
      </c>
      <c r="I46" s="94"/>
      <c r="J46" s="95">
        <f t="shared" si="5"/>
        <v>0</v>
      </c>
      <c r="K46" s="93">
        <v>2.8500000000000001E-3</v>
      </c>
      <c r="L46" s="93">
        <f t="shared" si="6"/>
        <v>6.9083999999999993E-2</v>
      </c>
      <c r="M46" s="93"/>
      <c r="N46" s="93">
        <f t="shared" si="7"/>
        <v>0</v>
      </c>
      <c r="O46" s="95">
        <v>21</v>
      </c>
      <c r="P46" s="95">
        <f t="shared" si="8"/>
        <v>0</v>
      </c>
      <c r="Q46" s="95">
        <f t="shared" si="9"/>
        <v>0</v>
      </c>
      <c r="R46" s="8"/>
      <c r="S46" s="8"/>
      <c r="T46" s="8"/>
    </row>
    <row r="47" spans="1:20" ht="20.399999999999999" outlineLevel="3" x14ac:dyDescent="0.2">
      <c r="A47" s="10"/>
      <c r="B47" s="88"/>
      <c r="C47" s="89">
        <v>36</v>
      </c>
      <c r="D47" s="90" t="s">
        <v>170</v>
      </c>
      <c r="E47" s="91" t="s">
        <v>247</v>
      </c>
      <c r="F47" s="92" t="s">
        <v>248</v>
      </c>
      <c r="G47" s="90" t="s">
        <v>173</v>
      </c>
      <c r="H47" s="93">
        <v>2.52</v>
      </c>
      <c r="I47" s="94"/>
      <c r="J47" s="95">
        <f t="shared" si="5"/>
        <v>0</v>
      </c>
      <c r="K47" s="93">
        <v>1.1599999999999999E-2</v>
      </c>
      <c r="L47" s="93">
        <f t="shared" si="6"/>
        <v>2.9231999999999998E-2</v>
      </c>
      <c r="M47" s="93"/>
      <c r="N47" s="93">
        <f t="shared" si="7"/>
        <v>0</v>
      </c>
      <c r="O47" s="95">
        <v>21</v>
      </c>
      <c r="P47" s="95">
        <f t="shared" si="8"/>
        <v>0</v>
      </c>
      <c r="Q47" s="95">
        <f t="shared" si="9"/>
        <v>0</v>
      </c>
      <c r="R47" s="8"/>
      <c r="S47" s="8"/>
      <c r="T47" s="8"/>
    </row>
    <row r="48" spans="1:20" ht="20.399999999999999" outlineLevel="3" x14ac:dyDescent="0.2">
      <c r="A48" s="10"/>
      <c r="B48" s="88"/>
      <c r="C48" s="89">
        <v>37</v>
      </c>
      <c r="D48" s="90" t="s">
        <v>170</v>
      </c>
      <c r="E48" s="91" t="s">
        <v>249</v>
      </c>
      <c r="F48" s="92" t="s">
        <v>250</v>
      </c>
      <c r="G48" s="90" t="s">
        <v>173</v>
      </c>
      <c r="H48" s="93">
        <v>2.52</v>
      </c>
      <c r="I48" s="94"/>
      <c r="J48" s="95">
        <f t="shared" si="5"/>
        <v>0</v>
      </c>
      <c r="K48" s="93">
        <v>8.0000000000000007E-5</v>
      </c>
      <c r="L48" s="93">
        <f t="shared" si="6"/>
        <v>2.0160000000000002E-4</v>
      </c>
      <c r="M48" s="93"/>
      <c r="N48" s="93">
        <f t="shared" si="7"/>
        <v>0</v>
      </c>
      <c r="O48" s="95">
        <v>21</v>
      </c>
      <c r="P48" s="95">
        <f t="shared" si="8"/>
        <v>0</v>
      </c>
      <c r="Q48" s="95">
        <f t="shared" si="9"/>
        <v>0</v>
      </c>
      <c r="R48" s="8"/>
      <c r="S48" s="8"/>
      <c r="T48" s="8"/>
    </row>
    <row r="49" spans="1:20" ht="10.199999999999999" outlineLevel="3" x14ac:dyDescent="0.2">
      <c r="A49" s="10"/>
      <c r="B49" s="88"/>
      <c r="C49" s="89">
        <v>38</v>
      </c>
      <c r="D49" s="90" t="s">
        <v>215</v>
      </c>
      <c r="E49" s="91" t="s">
        <v>251</v>
      </c>
      <c r="F49" s="92" t="s">
        <v>252</v>
      </c>
      <c r="G49" s="90" t="s">
        <v>173</v>
      </c>
      <c r="H49" s="93">
        <v>2.7720000000000002</v>
      </c>
      <c r="I49" s="94"/>
      <c r="J49" s="95">
        <f t="shared" si="5"/>
        <v>0</v>
      </c>
      <c r="K49" s="93">
        <v>2.5000000000000001E-2</v>
      </c>
      <c r="L49" s="93">
        <f t="shared" si="6"/>
        <v>6.9300000000000014E-2</v>
      </c>
      <c r="M49" s="93"/>
      <c r="N49" s="93">
        <f t="shared" si="7"/>
        <v>0</v>
      </c>
      <c r="O49" s="95">
        <v>21</v>
      </c>
      <c r="P49" s="95">
        <f t="shared" si="8"/>
        <v>0</v>
      </c>
      <c r="Q49" s="95">
        <f t="shared" si="9"/>
        <v>0</v>
      </c>
      <c r="R49" s="8"/>
      <c r="S49" s="8"/>
      <c r="T49" s="8"/>
    </row>
    <row r="50" spans="1:20" ht="10.199999999999999" outlineLevel="3" x14ac:dyDescent="0.2">
      <c r="A50" s="10"/>
      <c r="B50" s="88"/>
      <c r="C50" s="89">
        <v>39</v>
      </c>
      <c r="D50" s="90" t="s">
        <v>170</v>
      </c>
      <c r="E50" s="91" t="s">
        <v>253</v>
      </c>
      <c r="F50" s="92" t="s">
        <v>254</v>
      </c>
      <c r="G50" s="90" t="s">
        <v>173</v>
      </c>
      <c r="H50" s="93">
        <v>3.27</v>
      </c>
      <c r="I50" s="94"/>
      <c r="J50" s="95">
        <f t="shared" si="5"/>
        <v>0</v>
      </c>
      <c r="K50" s="93">
        <v>1.3999999999999999E-4</v>
      </c>
      <c r="L50" s="93">
        <f t="shared" si="6"/>
        <v>4.5779999999999996E-4</v>
      </c>
      <c r="M50" s="93"/>
      <c r="N50" s="93">
        <f t="shared" si="7"/>
        <v>0</v>
      </c>
      <c r="O50" s="95">
        <v>21</v>
      </c>
      <c r="P50" s="95">
        <f t="shared" si="8"/>
        <v>0</v>
      </c>
      <c r="Q50" s="95">
        <f t="shared" si="9"/>
        <v>0</v>
      </c>
      <c r="R50" s="8"/>
      <c r="S50" s="8"/>
      <c r="T50" s="8"/>
    </row>
    <row r="51" spans="1:20" ht="10.199999999999999" outlineLevel="3" x14ac:dyDescent="0.2">
      <c r="A51" s="10"/>
      <c r="B51" s="88"/>
      <c r="C51" s="89">
        <v>40</v>
      </c>
      <c r="D51" s="90" t="s">
        <v>170</v>
      </c>
      <c r="E51" s="91" t="s">
        <v>255</v>
      </c>
      <c r="F51" s="92" t="s">
        <v>256</v>
      </c>
      <c r="G51" s="90" t="s">
        <v>173</v>
      </c>
      <c r="H51" s="93">
        <v>3.27</v>
      </c>
      <c r="I51" s="94"/>
      <c r="J51" s="95">
        <f t="shared" si="5"/>
        <v>0</v>
      </c>
      <c r="K51" s="93">
        <v>2.8500000000000001E-3</v>
      </c>
      <c r="L51" s="93">
        <f t="shared" si="6"/>
        <v>9.3194999999999997E-3</v>
      </c>
      <c r="M51" s="93"/>
      <c r="N51" s="93">
        <f t="shared" si="7"/>
        <v>0</v>
      </c>
      <c r="O51" s="95">
        <v>21</v>
      </c>
      <c r="P51" s="95">
        <f t="shared" si="8"/>
        <v>0</v>
      </c>
      <c r="Q51" s="95">
        <f t="shared" si="9"/>
        <v>0</v>
      </c>
      <c r="R51" s="8"/>
      <c r="S51" s="8"/>
      <c r="T51" s="8"/>
    </row>
    <row r="52" spans="1:20" ht="20.399999999999999" outlineLevel="3" x14ac:dyDescent="0.2">
      <c r="A52" s="10"/>
      <c r="B52" s="88"/>
      <c r="C52" s="89">
        <v>41</v>
      </c>
      <c r="D52" s="90" t="s">
        <v>170</v>
      </c>
      <c r="E52" s="91" t="s">
        <v>257</v>
      </c>
      <c r="F52" s="92" t="s">
        <v>258</v>
      </c>
      <c r="G52" s="90" t="s">
        <v>180</v>
      </c>
      <c r="H52" s="93">
        <v>3.3</v>
      </c>
      <c r="I52" s="94"/>
      <c r="J52" s="95">
        <f t="shared" si="5"/>
        <v>0</v>
      </c>
      <c r="K52" s="93">
        <v>3.3899999999999998E-3</v>
      </c>
      <c r="L52" s="93">
        <f t="shared" si="6"/>
        <v>1.1186999999999999E-2</v>
      </c>
      <c r="M52" s="93"/>
      <c r="N52" s="93">
        <f t="shared" si="7"/>
        <v>0</v>
      </c>
      <c r="O52" s="95">
        <v>21</v>
      </c>
      <c r="P52" s="95">
        <f t="shared" si="8"/>
        <v>0</v>
      </c>
      <c r="Q52" s="95">
        <f t="shared" si="9"/>
        <v>0</v>
      </c>
      <c r="R52" s="8"/>
      <c r="S52" s="8"/>
      <c r="T52" s="8"/>
    </row>
    <row r="53" spans="1:20" ht="10.199999999999999" outlineLevel="3" x14ac:dyDescent="0.2">
      <c r="A53" s="10"/>
      <c r="B53" s="88"/>
      <c r="C53" s="89">
        <v>42</v>
      </c>
      <c r="D53" s="90" t="s">
        <v>215</v>
      </c>
      <c r="E53" s="91" t="s">
        <v>259</v>
      </c>
      <c r="F53" s="92" t="s">
        <v>260</v>
      </c>
      <c r="G53" s="90" t="s">
        <v>173</v>
      </c>
      <c r="H53" s="93">
        <v>0.98999999999999988</v>
      </c>
      <c r="I53" s="94"/>
      <c r="J53" s="95">
        <f t="shared" si="5"/>
        <v>0</v>
      </c>
      <c r="K53" s="93">
        <v>6.9999999999999999E-4</v>
      </c>
      <c r="L53" s="93">
        <f t="shared" si="6"/>
        <v>6.9299999999999993E-4</v>
      </c>
      <c r="M53" s="93"/>
      <c r="N53" s="93">
        <f t="shared" si="7"/>
        <v>0</v>
      </c>
      <c r="O53" s="95">
        <v>21</v>
      </c>
      <c r="P53" s="95">
        <f t="shared" si="8"/>
        <v>0</v>
      </c>
      <c r="Q53" s="95">
        <f t="shared" si="9"/>
        <v>0</v>
      </c>
      <c r="R53" s="8"/>
      <c r="S53" s="8"/>
      <c r="T53" s="8"/>
    </row>
    <row r="54" spans="1:20" ht="10.199999999999999" outlineLevel="3" x14ac:dyDescent="0.2">
      <c r="A54" s="10"/>
      <c r="B54" s="88"/>
      <c r="C54" s="89">
        <v>43</v>
      </c>
      <c r="D54" s="90" t="s">
        <v>170</v>
      </c>
      <c r="E54" s="91" t="s">
        <v>261</v>
      </c>
      <c r="F54" s="92" t="s">
        <v>262</v>
      </c>
      <c r="G54" s="90" t="s">
        <v>180</v>
      </c>
      <c r="H54" s="93">
        <v>9.3999999999999986</v>
      </c>
      <c r="I54" s="94"/>
      <c r="J54" s="95">
        <f t="shared" si="5"/>
        <v>0</v>
      </c>
      <c r="K54" s="93"/>
      <c r="L54" s="93">
        <f t="shared" si="6"/>
        <v>0</v>
      </c>
      <c r="M54" s="93"/>
      <c r="N54" s="93">
        <f t="shared" si="7"/>
        <v>0</v>
      </c>
      <c r="O54" s="95">
        <v>21</v>
      </c>
      <c r="P54" s="95">
        <f t="shared" si="8"/>
        <v>0</v>
      </c>
      <c r="Q54" s="95">
        <f t="shared" si="9"/>
        <v>0</v>
      </c>
      <c r="R54" s="8"/>
      <c r="S54" s="8"/>
      <c r="T54" s="8"/>
    </row>
    <row r="55" spans="1:20" ht="10.199999999999999" outlineLevel="3" x14ac:dyDescent="0.2">
      <c r="A55" s="10"/>
      <c r="B55" s="88"/>
      <c r="C55" s="89">
        <v>44</v>
      </c>
      <c r="D55" s="90" t="s">
        <v>170</v>
      </c>
      <c r="E55" s="91" t="s">
        <v>263</v>
      </c>
      <c r="F55" s="92" t="s">
        <v>264</v>
      </c>
      <c r="G55" s="90" t="s">
        <v>180</v>
      </c>
      <c r="H55" s="93">
        <v>5.3</v>
      </c>
      <c r="I55" s="94"/>
      <c r="J55" s="95">
        <f t="shared" si="5"/>
        <v>0</v>
      </c>
      <c r="K55" s="93"/>
      <c r="L55" s="93">
        <f t="shared" si="6"/>
        <v>0</v>
      </c>
      <c r="M55" s="93"/>
      <c r="N55" s="93">
        <f t="shared" si="7"/>
        <v>0</v>
      </c>
      <c r="O55" s="95">
        <v>21</v>
      </c>
      <c r="P55" s="95">
        <f t="shared" si="8"/>
        <v>0</v>
      </c>
      <c r="Q55" s="95">
        <f t="shared" si="9"/>
        <v>0</v>
      </c>
      <c r="R55" s="8"/>
      <c r="S55" s="8"/>
      <c r="T55" s="8"/>
    </row>
    <row r="56" spans="1:20" ht="10.199999999999999" outlineLevel="3" x14ac:dyDescent="0.2">
      <c r="A56" s="10"/>
      <c r="B56" s="88"/>
      <c r="C56" s="89">
        <v>45</v>
      </c>
      <c r="D56" s="90" t="s">
        <v>215</v>
      </c>
      <c r="E56" s="91" t="s">
        <v>265</v>
      </c>
      <c r="F56" s="92" t="s">
        <v>266</v>
      </c>
      <c r="G56" s="90" t="s">
        <v>180</v>
      </c>
      <c r="H56" s="93">
        <v>10.340000000000002</v>
      </c>
      <c r="I56" s="94"/>
      <c r="J56" s="95">
        <f t="shared" si="5"/>
        <v>0</v>
      </c>
      <c r="K56" s="93">
        <v>1E-4</v>
      </c>
      <c r="L56" s="93">
        <f t="shared" si="6"/>
        <v>1.0340000000000002E-3</v>
      </c>
      <c r="M56" s="93"/>
      <c r="N56" s="93">
        <f t="shared" si="7"/>
        <v>0</v>
      </c>
      <c r="O56" s="95">
        <v>21</v>
      </c>
      <c r="P56" s="95">
        <f t="shared" si="8"/>
        <v>0</v>
      </c>
      <c r="Q56" s="95">
        <f t="shared" si="9"/>
        <v>0</v>
      </c>
      <c r="R56" s="8"/>
      <c r="S56" s="8"/>
      <c r="T56" s="8"/>
    </row>
    <row r="57" spans="1:20" ht="10.199999999999999" outlineLevel="3" x14ac:dyDescent="0.2">
      <c r="A57" s="10"/>
      <c r="B57" s="88"/>
      <c r="C57" s="89">
        <v>46</v>
      </c>
      <c r="D57" s="90" t="s">
        <v>215</v>
      </c>
      <c r="E57" s="91" t="s">
        <v>267</v>
      </c>
      <c r="F57" s="92" t="s">
        <v>268</v>
      </c>
      <c r="G57" s="90" t="s">
        <v>180</v>
      </c>
      <c r="H57" s="93">
        <v>6.0949999999999998</v>
      </c>
      <c r="I57" s="94"/>
      <c r="J57" s="95">
        <f t="shared" si="5"/>
        <v>0</v>
      </c>
      <c r="K57" s="93">
        <v>1E-4</v>
      </c>
      <c r="L57" s="93">
        <f t="shared" si="6"/>
        <v>6.0950000000000002E-4</v>
      </c>
      <c r="M57" s="93"/>
      <c r="N57" s="93">
        <f t="shared" si="7"/>
        <v>0</v>
      </c>
      <c r="O57" s="95">
        <v>21</v>
      </c>
      <c r="P57" s="95">
        <f t="shared" si="8"/>
        <v>0</v>
      </c>
      <c r="Q57" s="95">
        <f t="shared" si="9"/>
        <v>0</v>
      </c>
      <c r="R57" s="8"/>
      <c r="S57" s="8"/>
      <c r="T57" s="8"/>
    </row>
    <row r="58" spans="1:20" ht="10.199999999999999" outlineLevel="3" x14ac:dyDescent="0.2">
      <c r="A58" s="10"/>
      <c r="B58" s="88"/>
      <c r="C58" s="89">
        <v>47</v>
      </c>
      <c r="D58" s="90" t="s">
        <v>170</v>
      </c>
      <c r="E58" s="91" t="s">
        <v>269</v>
      </c>
      <c r="F58" s="92" t="s">
        <v>270</v>
      </c>
      <c r="G58" s="90" t="s">
        <v>173</v>
      </c>
      <c r="H58" s="93">
        <v>156</v>
      </c>
      <c r="I58" s="94"/>
      <c r="J58" s="95">
        <f t="shared" si="5"/>
        <v>0</v>
      </c>
      <c r="K58" s="93">
        <v>2.0000000000000001E-4</v>
      </c>
      <c r="L58" s="93">
        <f t="shared" si="6"/>
        <v>3.1200000000000002E-2</v>
      </c>
      <c r="M58" s="93"/>
      <c r="N58" s="93">
        <f t="shared" si="7"/>
        <v>0</v>
      </c>
      <c r="O58" s="95">
        <v>21</v>
      </c>
      <c r="P58" s="95">
        <f t="shared" si="8"/>
        <v>0</v>
      </c>
      <c r="Q58" s="95">
        <f t="shared" si="9"/>
        <v>0</v>
      </c>
      <c r="R58" s="8"/>
      <c r="S58" s="8"/>
      <c r="T58" s="8"/>
    </row>
    <row r="59" spans="1:20" ht="10.199999999999999" outlineLevel="3" x14ac:dyDescent="0.2">
      <c r="A59" s="10"/>
      <c r="B59" s="88"/>
      <c r="C59" s="89">
        <v>48</v>
      </c>
      <c r="D59" s="90" t="s">
        <v>170</v>
      </c>
      <c r="E59" s="91" t="s">
        <v>271</v>
      </c>
      <c r="F59" s="92" t="s">
        <v>272</v>
      </c>
      <c r="G59" s="90" t="s">
        <v>173</v>
      </c>
      <c r="H59" s="93">
        <v>1380</v>
      </c>
      <c r="I59" s="94"/>
      <c r="J59" s="95">
        <f t="shared" si="5"/>
        <v>0</v>
      </c>
      <c r="K59" s="93">
        <v>2.5999999999999998E-4</v>
      </c>
      <c r="L59" s="93">
        <f t="shared" si="6"/>
        <v>0.35879999999999995</v>
      </c>
      <c r="M59" s="93"/>
      <c r="N59" s="93">
        <f t="shared" si="7"/>
        <v>0</v>
      </c>
      <c r="O59" s="95">
        <v>21</v>
      </c>
      <c r="P59" s="95">
        <f t="shared" si="8"/>
        <v>0</v>
      </c>
      <c r="Q59" s="95">
        <f t="shared" si="9"/>
        <v>0</v>
      </c>
      <c r="R59" s="8"/>
      <c r="S59" s="8"/>
      <c r="T59" s="8"/>
    </row>
    <row r="60" spans="1:20" ht="10.199999999999999" outlineLevel="3" x14ac:dyDescent="0.2">
      <c r="A60" s="10"/>
      <c r="B60" s="88"/>
      <c r="C60" s="89">
        <v>49</v>
      </c>
      <c r="D60" s="90" t="s">
        <v>170</v>
      </c>
      <c r="E60" s="91" t="s">
        <v>273</v>
      </c>
      <c r="F60" s="92" t="s">
        <v>274</v>
      </c>
      <c r="G60" s="90" t="s">
        <v>173</v>
      </c>
      <c r="H60" s="93">
        <v>850</v>
      </c>
      <c r="I60" s="94"/>
      <c r="J60" s="95">
        <f t="shared" si="5"/>
        <v>0</v>
      </c>
      <c r="K60" s="93">
        <v>4.3800000000000002E-3</v>
      </c>
      <c r="L60" s="93">
        <f t="shared" si="6"/>
        <v>3.7230000000000003</v>
      </c>
      <c r="M60" s="93"/>
      <c r="N60" s="93">
        <f t="shared" si="7"/>
        <v>0</v>
      </c>
      <c r="O60" s="95">
        <v>21</v>
      </c>
      <c r="P60" s="95">
        <f t="shared" si="8"/>
        <v>0</v>
      </c>
      <c r="Q60" s="95">
        <f t="shared" si="9"/>
        <v>0</v>
      </c>
      <c r="R60" s="8"/>
      <c r="S60" s="8"/>
      <c r="T60" s="8"/>
    </row>
    <row r="61" spans="1:20" ht="10.199999999999999" outlineLevel="3" x14ac:dyDescent="0.2">
      <c r="A61" s="10"/>
      <c r="B61" s="88"/>
      <c r="C61" s="89">
        <v>50</v>
      </c>
      <c r="D61" s="90" t="s">
        <v>170</v>
      </c>
      <c r="E61" s="91" t="s">
        <v>275</v>
      </c>
      <c r="F61" s="92" t="s">
        <v>276</v>
      </c>
      <c r="G61" s="90" t="s">
        <v>173</v>
      </c>
      <c r="H61" s="93">
        <v>530</v>
      </c>
      <c r="I61" s="94"/>
      <c r="J61" s="95">
        <f t="shared" si="5"/>
        <v>0</v>
      </c>
      <c r="K61" s="93">
        <v>1.8380000000000001E-2</v>
      </c>
      <c r="L61" s="93">
        <f t="shared" si="6"/>
        <v>9.7414000000000005</v>
      </c>
      <c r="M61" s="93"/>
      <c r="N61" s="93">
        <f t="shared" si="7"/>
        <v>0</v>
      </c>
      <c r="O61" s="95">
        <v>21</v>
      </c>
      <c r="P61" s="95">
        <f t="shared" si="8"/>
        <v>0</v>
      </c>
      <c r="Q61" s="95">
        <f t="shared" si="9"/>
        <v>0</v>
      </c>
      <c r="R61" s="8"/>
      <c r="S61" s="8"/>
      <c r="T61" s="8"/>
    </row>
    <row r="62" spans="1:20" ht="10.199999999999999" outlineLevel="3" x14ac:dyDescent="0.2">
      <c r="A62" s="10"/>
      <c r="B62" s="88"/>
      <c r="C62" s="89">
        <v>51</v>
      </c>
      <c r="D62" s="90" t="s">
        <v>170</v>
      </c>
      <c r="E62" s="91" t="s">
        <v>277</v>
      </c>
      <c r="F62" s="92" t="s">
        <v>278</v>
      </c>
      <c r="G62" s="90" t="s">
        <v>173</v>
      </c>
      <c r="H62" s="93">
        <v>530</v>
      </c>
      <c r="I62" s="94"/>
      <c r="J62" s="95">
        <f t="shared" si="5"/>
        <v>0</v>
      </c>
      <c r="K62" s="93">
        <v>7.9000000000000008E-3</v>
      </c>
      <c r="L62" s="93">
        <f t="shared" si="6"/>
        <v>4.1870000000000003</v>
      </c>
      <c r="M62" s="93"/>
      <c r="N62" s="93">
        <f t="shared" si="7"/>
        <v>0</v>
      </c>
      <c r="O62" s="95">
        <v>21</v>
      </c>
      <c r="P62" s="95">
        <f t="shared" si="8"/>
        <v>0</v>
      </c>
      <c r="Q62" s="95">
        <f t="shared" si="9"/>
        <v>0</v>
      </c>
      <c r="R62" s="8"/>
      <c r="S62" s="8"/>
      <c r="T62" s="8"/>
    </row>
    <row r="63" spans="1:20" ht="10.199999999999999" outlineLevel="3" x14ac:dyDescent="0.2">
      <c r="A63" s="10"/>
      <c r="B63" s="88"/>
      <c r="C63" s="89">
        <v>52</v>
      </c>
      <c r="D63" s="90" t="s">
        <v>170</v>
      </c>
      <c r="E63" s="91" t="s">
        <v>279</v>
      </c>
      <c r="F63" s="92" t="s">
        <v>280</v>
      </c>
      <c r="G63" s="90" t="s">
        <v>173</v>
      </c>
      <c r="H63" s="93">
        <v>850</v>
      </c>
      <c r="I63" s="94"/>
      <c r="J63" s="95">
        <f t="shared" si="5"/>
        <v>0</v>
      </c>
      <c r="K63" s="93">
        <v>4.0000000000000001E-3</v>
      </c>
      <c r="L63" s="93">
        <f t="shared" si="6"/>
        <v>3.4</v>
      </c>
      <c r="M63" s="93"/>
      <c r="N63" s="93">
        <f t="shared" si="7"/>
        <v>0</v>
      </c>
      <c r="O63" s="95">
        <v>21</v>
      </c>
      <c r="P63" s="95">
        <f t="shared" si="8"/>
        <v>0</v>
      </c>
      <c r="Q63" s="95">
        <f t="shared" si="9"/>
        <v>0</v>
      </c>
      <c r="R63" s="8"/>
      <c r="S63" s="8"/>
      <c r="T63" s="8"/>
    </row>
    <row r="64" spans="1:20" ht="10.199999999999999" outlineLevel="3" x14ac:dyDescent="0.2">
      <c r="A64" s="10"/>
      <c r="B64" s="88"/>
      <c r="C64" s="89">
        <v>53</v>
      </c>
      <c r="D64" s="90" t="s">
        <v>170</v>
      </c>
      <c r="E64" s="91" t="s">
        <v>281</v>
      </c>
      <c r="F64" s="92" t="s">
        <v>282</v>
      </c>
      <c r="G64" s="90" t="s">
        <v>180</v>
      </c>
      <c r="H64" s="93">
        <v>741</v>
      </c>
      <c r="I64" s="94"/>
      <c r="J64" s="95">
        <f t="shared" si="5"/>
        <v>0</v>
      </c>
      <c r="K64" s="93">
        <v>1.5E-3</v>
      </c>
      <c r="L64" s="93">
        <f t="shared" si="6"/>
        <v>1.1114999999999999</v>
      </c>
      <c r="M64" s="93"/>
      <c r="N64" s="93">
        <f t="shared" si="7"/>
        <v>0</v>
      </c>
      <c r="O64" s="95">
        <v>21</v>
      </c>
      <c r="P64" s="95">
        <f t="shared" si="8"/>
        <v>0</v>
      </c>
      <c r="Q64" s="95">
        <f t="shared" si="9"/>
        <v>0</v>
      </c>
      <c r="R64" s="8"/>
      <c r="S64" s="8"/>
      <c r="T64" s="8"/>
    </row>
    <row r="65" spans="1:20" ht="10.199999999999999" outlineLevel="3" x14ac:dyDescent="0.2">
      <c r="A65" s="10"/>
      <c r="B65" s="88"/>
      <c r="C65" s="89">
        <v>54</v>
      </c>
      <c r="D65" s="90" t="s">
        <v>170</v>
      </c>
      <c r="E65" s="91" t="s">
        <v>283</v>
      </c>
      <c r="F65" s="92" t="s">
        <v>284</v>
      </c>
      <c r="G65" s="90" t="s">
        <v>173</v>
      </c>
      <c r="H65" s="93">
        <v>54.707500000000003</v>
      </c>
      <c r="I65" s="94"/>
      <c r="J65" s="95">
        <f t="shared" ref="J65:J85" si="10">H65*I65</f>
        <v>0</v>
      </c>
      <c r="K65" s="93">
        <v>3.2730000000000002E-2</v>
      </c>
      <c r="L65" s="93">
        <f t="shared" ref="L65:L85" si="11">H65*K65</f>
        <v>1.7905764750000002</v>
      </c>
      <c r="M65" s="93"/>
      <c r="N65" s="93">
        <f t="shared" ref="N65:N85" si="12">H65*M65</f>
        <v>0</v>
      </c>
      <c r="O65" s="95">
        <v>21</v>
      </c>
      <c r="P65" s="95">
        <f t="shared" ref="P65:P85" si="13">J65*(O65/100)</f>
        <v>0</v>
      </c>
      <c r="Q65" s="95">
        <f t="shared" ref="Q65:Q85" si="14">J65+P65</f>
        <v>0</v>
      </c>
      <c r="R65" s="8"/>
      <c r="S65" s="8"/>
      <c r="T65" s="8"/>
    </row>
    <row r="66" spans="1:20" ht="10.199999999999999" outlineLevel="3" x14ac:dyDescent="0.2">
      <c r="A66" s="10"/>
      <c r="B66" s="88"/>
      <c r="C66" s="89">
        <v>55</v>
      </c>
      <c r="D66" s="90" t="s">
        <v>170</v>
      </c>
      <c r="E66" s="91" t="s">
        <v>263</v>
      </c>
      <c r="F66" s="92" t="s">
        <v>264</v>
      </c>
      <c r="G66" s="90" t="s">
        <v>180</v>
      </c>
      <c r="H66" s="93">
        <v>230.25</v>
      </c>
      <c r="I66" s="94"/>
      <c r="J66" s="95">
        <f t="shared" si="10"/>
        <v>0</v>
      </c>
      <c r="K66" s="93"/>
      <c r="L66" s="93">
        <f t="shared" si="11"/>
        <v>0</v>
      </c>
      <c r="M66" s="93"/>
      <c r="N66" s="93">
        <f t="shared" si="12"/>
        <v>0</v>
      </c>
      <c r="O66" s="95">
        <v>21</v>
      </c>
      <c r="P66" s="95">
        <f t="shared" si="13"/>
        <v>0</v>
      </c>
      <c r="Q66" s="95">
        <f t="shared" si="14"/>
        <v>0</v>
      </c>
      <c r="R66" s="8"/>
      <c r="S66" s="8"/>
      <c r="T66" s="8"/>
    </row>
    <row r="67" spans="1:20" ht="10.199999999999999" outlineLevel="3" x14ac:dyDescent="0.2">
      <c r="A67" s="10"/>
      <c r="B67" s="88"/>
      <c r="C67" s="89">
        <v>56</v>
      </c>
      <c r="D67" s="90" t="s">
        <v>215</v>
      </c>
      <c r="E67" s="91" t="s">
        <v>285</v>
      </c>
      <c r="F67" s="92" t="s">
        <v>286</v>
      </c>
      <c r="G67" s="90" t="s">
        <v>180</v>
      </c>
      <c r="H67" s="93">
        <v>264.78749999999997</v>
      </c>
      <c r="I67" s="94"/>
      <c r="J67" s="95">
        <f t="shared" si="10"/>
        <v>0</v>
      </c>
      <c r="K67" s="93">
        <v>2.9999999999999997E-4</v>
      </c>
      <c r="L67" s="93">
        <f t="shared" si="11"/>
        <v>7.9436249999999986E-2</v>
      </c>
      <c r="M67" s="93"/>
      <c r="N67" s="93">
        <f t="shared" si="12"/>
        <v>0</v>
      </c>
      <c r="O67" s="95">
        <v>21</v>
      </c>
      <c r="P67" s="95">
        <f t="shared" si="13"/>
        <v>0</v>
      </c>
      <c r="Q67" s="95">
        <f t="shared" si="14"/>
        <v>0</v>
      </c>
      <c r="R67" s="8"/>
      <c r="S67" s="8"/>
      <c r="T67" s="8"/>
    </row>
    <row r="68" spans="1:20" ht="10.199999999999999" outlineLevel="3" x14ac:dyDescent="0.2">
      <c r="A68" s="10"/>
      <c r="B68" s="88"/>
      <c r="C68" s="89">
        <v>57</v>
      </c>
      <c r="D68" s="90" t="s">
        <v>170</v>
      </c>
      <c r="E68" s="91" t="s">
        <v>261</v>
      </c>
      <c r="F68" s="92" t="s">
        <v>262</v>
      </c>
      <c r="G68" s="90" t="s">
        <v>180</v>
      </c>
      <c r="H68" s="93">
        <v>609.55000000000018</v>
      </c>
      <c r="I68" s="94"/>
      <c r="J68" s="95">
        <f t="shared" si="10"/>
        <v>0</v>
      </c>
      <c r="K68" s="93"/>
      <c r="L68" s="93">
        <f t="shared" si="11"/>
        <v>0</v>
      </c>
      <c r="M68" s="93"/>
      <c r="N68" s="93">
        <f t="shared" si="12"/>
        <v>0</v>
      </c>
      <c r="O68" s="95">
        <v>21</v>
      </c>
      <c r="P68" s="95">
        <f t="shared" si="13"/>
        <v>0</v>
      </c>
      <c r="Q68" s="95">
        <f t="shared" si="14"/>
        <v>0</v>
      </c>
      <c r="R68" s="8"/>
      <c r="S68" s="8"/>
      <c r="T68" s="8"/>
    </row>
    <row r="69" spans="1:20" ht="10.199999999999999" outlineLevel="3" x14ac:dyDescent="0.2">
      <c r="A69" s="10"/>
      <c r="B69" s="88"/>
      <c r="C69" s="89">
        <v>58</v>
      </c>
      <c r="D69" s="90" t="s">
        <v>215</v>
      </c>
      <c r="E69" s="91" t="s">
        <v>265</v>
      </c>
      <c r="F69" s="92" t="s">
        <v>266</v>
      </c>
      <c r="G69" s="90" t="s">
        <v>180</v>
      </c>
      <c r="H69" s="93">
        <v>670.505</v>
      </c>
      <c r="I69" s="94"/>
      <c r="J69" s="95">
        <f t="shared" si="10"/>
        <v>0</v>
      </c>
      <c r="K69" s="93">
        <v>1E-4</v>
      </c>
      <c r="L69" s="93">
        <f t="shared" si="11"/>
        <v>6.7050499999999999E-2</v>
      </c>
      <c r="M69" s="93"/>
      <c r="N69" s="93">
        <f t="shared" si="12"/>
        <v>0</v>
      </c>
      <c r="O69" s="95">
        <v>21</v>
      </c>
      <c r="P69" s="95">
        <f t="shared" si="13"/>
        <v>0</v>
      </c>
      <c r="Q69" s="95">
        <f t="shared" si="14"/>
        <v>0</v>
      </c>
      <c r="R69" s="8"/>
      <c r="S69" s="8"/>
      <c r="T69" s="8"/>
    </row>
    <row r="70" spans="1:20" ht="20.399999999999999" outlineLevel="3" x14ac:dyDescent="0.2">
      <c r="A70" s="10"/>
      <c r="B70" s="88"/>
      <c r="C70" s="89">
        <v>59</v>
      </c>
      <c r="D70" s="90" t="s">
        <v>170</v>
      </c>
      <c r="E70" s="91" t="s">
        <v>287</v>
      </c>
      <c r="F70" s="92" t="s">
        <v>288</v>
      </c>
      <c r="G70" s="90" t="s">
        <v>173</v>
      </c>
      <c r="H70" s="93">
        <v>2188</v>
      </c>
      <c r="I70" s="94"/>
      <c r="J70" s="95">
        <f t="shared" si="10"/>
        <v>0</v>
      </c>
      <c r="K70" s="93">
        <v>2.9499999999999998E-2</v>
      </c>
      <c r="L70" s="93">
        <f t="shared" si="11"/>
        <v>64.545999999999992</v>
      </c>
      <c r="M70" s="93"/>
      <c r="N70" s="93">
        <f t="shared" si="12"/>
        <v>0</v>
      </c>
      <c r="O70" s="95">
        <v>21</v>
      </c>
      <c r="P70" s="95">
        <f t="shared" si="13"/>
        <v>0</v>
      </c>
      <c r="Q70" s="95">
        <f t="shared" si="14"/>
        <v>0</v>
      </c>
      <c r="R70" s="8"/>
      <c r="S70" s="8"/>
      <c r="T70" s="8"/>
    </row>
    <row r="71" spans="1:20" ht="10.199999999999999" outlineLevel="3" x14ac:dyDescent="0.2">
      <c r="A71" s="10"/>
      <c r="B71" s="88"/>
      <c r="C71" s="89">
        <v>60</v>
      </c>
      <c r="D71" s="90" t="s">
        <v>170</v>
      </c>
      <c r="E71" s="91" t="s">
        <v>289</v>
      </c>
      <c r="F71" s="92" t="s">
        <v>290</v>
      </c>
      <c r="G71" s="90" t="s">
        <v>226</v>
      </c>
      <c r="H71" s="93">
        <v>1.4364999999999999</v>
      </c>
      <c r="I71" s="94"/>
      <c r="J71" s="95">
        <f t="shared" si="10"/>
        <v>0</v>
      </c>
      <c r="K71" s="93">
        <v>2.5018699999999998</v>
      </c>
      <c r="L71" s="93">
        <f t="shared" si="11"/>
        <v>3.5939362549999996</v>
      </c>
      <c r="M71" s="93"/>
      <c r="N71" s="93">
        <f t="shared" si="12"/>
        <v>0</v>
      </c>
      <c r="O71" s="95">
        <v>21</v>
      </c>
      <c r="P71" s="95">
        <f t="shared" si="13"/>
        <v>0</v>
      </c>
      <c r="Q71" s="95">
        <f t="shared" si="14"/>
        <v>0</v>
      </c>
      <c r="R71" s="8"/>
      <c r="S71" s="8"/>
      <c r="T71" s="8"/>
    </row>
    <row r="72" spans="1:20" ht="10.199999999999999" outlineLevel="3" x14ac:dyDescent="0.2">
      <c r="A72" s="10"/>
      <c r="B72" s="88"/>
      <c r="C72" s="89">
        <v>61</v>
      </c>
      <c r="D72" s="90" t="s">
        <v>170</v>
      </c>
      <c r="E72" s="91" t="s">
        <v>291</v>
      </c>
      <c r="F72" s="92" t="s">
        <v>292</v>
      </c>
      <c r="G72" s="90" t="s">
        <v>226</v>
      </c>
      <c r="H72" s="93">
        <v>0.99450000000000005</v>
      </c>
      <c r="I72" s="94"/>
      <c r="J72" s="95">
        <f t="shared" si="10"/>
        <v>0</v>
      </c>
      <c r="K72" s="93">
        <v>2.5018699999999998</v>
      </c>
      <c r="L72" s="93">
        <f t="shared" si="11"/>
        <v>2.4881097149999998</v>
      </c>
      <c r="M72" s="93"/>
      <c r="N72" s="93">
        <f t="shared" si="12"/>
        <v>0</v>
      </c>
      <c r="O72" s="95">
        <v>21</v>
      </c>
      <c r="P72" s="95">
        <f t="shared" si="13"/>
        <v>0</v>
      </c>
      <c r="Q72" s="95">
        <f t="shared" si="14"/>
        <v>0</v>
      </c>
      <c r="R72" s="8"/>
      <c r="S72" s="8"/>
      <c r="T72" s="8"/>
    </row>
    <row r="73" spans="1:20" ht="10.199999999999999" outlineLevel="3" x14ac:dyDescent="0.2">
      <c r="A73" s="10"/>
      <c r="B73" s="88"/>
      <c r="C73" s="89">
        <v>62</v>
      </c>
      <c r="D73" s="90" t="s">
        <v>170</v>
      </c>
      <c r="E73" s="91" t="s">
        <v>293</v>
      </c>
      <c r="F73" s="92" t="s">
        <v>294</v>
      </c>
      <c r="G73" s="90" t="s">
        <v>180</v>
      </c>
      <c r="H73" s="93">
        <v>11.4</v>
      </c>
      <c r="I73" s="94"/>
      <c r="J73" s="95">
        <f t="shared" si="10"/>
        <v>0</v>
      </c>
      <c r="K73" s="93">
        <v>2.0000000000000002E-5</v>
      </c>
      <c r="L73" s="93">
        <f t="shared" si="11"/>
        <v>2.2800000000000001E-4</v>
      </c>
      <c r="M73" s="93"/>
      <c r="N73" s="93">
        <f t="shared" si="12"/>
        <v>0</v>
      </c>
      <c r="O73" s="95">
        <v>21</v>
      </c>
      <c r="P73" s="95">
        <f t="shared" si="13"/>
        <v>0</v>
      </c>
      <c r="Q73" s="95">
        <f t="shared" si="14"/>
        <v>0</v>
      </c>
      <c r="R73" s="8"/>
      <c r="S73" s="8"/>
      <c r="T73" s="8"/>
    </row>
    <row r="74" spans="1:20" ht="10.199999999999999" outlineLevel="3" x14ac:dyDescent="0.2">
      <c r="A74" s="10"/>
      <c r="B74" s="88"/>
      <c r="C74" s="89">
        <v>63</v>
      </c>
      <c r="D74" s="90" t="s">
        <v>170</v>
      </c>
      <c r="E74" s="91" t="s">
        <v>295</v>
      </c>
      <c r="F74" s="92" t="s">
        <v>296</v>
      </c>
      <c r="G74" s="90" t="s">
        <v>180</v>
      </c>
      <c r="H74" s="93">
        <v>60.1</v>
      </c>
      <c r="I74" s="94"/>
      <c r="J74" s="95">
        <f t="shared" si="10"/>
        <v>0</v>
      </c>
      <c r="K74" s="93">
        <v>2.0000000000000002E-5</v>
      </c>
      <c r="L74" s="93">
        <f t="shared" si="11"/>
        <v>1.2020000000000002E-3</v>
      </c>
      <c r="M74" s="93"/>
      <c r="N74" s="93">
        <f t="shared" si="12"/>
        <v>0</v>
      </c>
      <c r="O74" s="95">
        <v>21</v>
      </c>
      <c r="P74" s="95">
        <f t="shared" si="13"/>
        <v>0</v>
      </c>
      <c r="Q74" s="95">
        <f t="shared" si="14"/>
        <v>0</v>
      </c>
      <c r="R74" s="8"/>
      <c r="S74" s="8"/>
      <c r="T74" s="8"/>
    </row>
    <row r="75" spans="1:20" ht="10.199999999999999" outlineLevel="3" x14ac:dyDescent="0.2">
      <c r="A75" s="10"/>
      <c r="B75" s="88"/>
      <c r="C75" s="89">
        <v>64</v>
      </c>
      <c r="D75" s="90" t="s">
        <v>170</v>
      </c>
      <c r="E75" s="91" t="s">
        <v>297</v>
      </c>
      <c r="F75" s="92" t="s">
        <v>298</v>
      </c>
      <c r="G75" s="90" t="s">
        <v>180</v>
      </c>
      <c r="H75" s="93">
        <v>14.8</v>
      </c>
      <c r="I75" s="94"/>
      <c r="J75" s="95">
        <f t="shared" si="10"/>
        <v>0</v>
      </c>
      <c r="K75" s="93">
        <v>2.0000000000000002E-5</v>
      </c>
      <c r="L75" s="93">
        <f t="shared" si="11"/>
        <v>2.9600000000000004E-4</v>
      </c>
      <c r="M75" s="93"/>
      <c r="N75" s="93">
        <f t="shared" si="12"/>
        <v>0</v>
      </c>
      <c r="O75" s="95">
        <v>21</v>
      </c>
      <c r="P75" s="95">
        <f t="shared" si="13"/>
        <v>0</v>
      </c>
      <c r="Q75" s="95">
        <f t="shared" si="14"/>
        <v>0</v>
      </c>
      <c r="R75" s="8"/>
      <c r="S75" s="8"/>
      <c r="T75" s="8"/>
    </row>
    <row r="76" spans="1:20" ht="10.199999999999999" outlineLevel="3" x14ac:dyDescent="0.2">
      <c r="A76" s="10"/>
      <c r="B76" s="88"/>
      <c r="C76" s="89">
        <v>65</v>
      </c>
      <c r="D76" s="90" t="s">
        <v>170</v>
      </c>
      <c r="E76" s="91" t="s">
        <v>299</v>
      </c>
      <c r="F76" s="92" t="s">
        <v>300</v>
      </c>
      <c r="G76" s="90" t="s">
        <v>214</v>
      </c>
      <c r="H76" s="93">
        <v>0.12210000000000003</v>
      </c>
      <c r="I76" s="94"/>
      <c r="J76" s="95">
        <f t="shared" si="10"/>
        <v>0</v>
      </c>
      <c r="K76" s="93">
        <v>1.06277</v>
      </c>
      <c r="L76" s="93">
        <f t="shared" si="11"/>
        <v>0.12976421700000002</v>
      </c>
      <c r="M76" s="93"/>
      <c r="N76" s="93">
        <f t="shared" si="12"/>
        <v>0</v>
      </c>
      <c r="O76" s="95">
        <v>21</v>
      </c>
      <c r="P76" s="95">
        <f t="shared" si="13"/>
        <v>0</v>
      </c>
      <c r="Q76" s="95">
        <f t="shared" si="14"/>
        <v>0</v>
      </c>
      <c r="R76" s="8"/>
      <c r="S76" s="8"/>
      <c r="T76" s="8"/>
    </row>
    <row r="77" spans="1:20" ht="10.199999999999999" outlineLevel="3" x14ac:dyDescent="0.2">
      <c r="A77" s="10"/>
      <c r="B77" s="88"/>
      <c r="C77" s="89">
        <v>66</v>
      </c>
      <c r="D77" s="90" t="s">
        <v>170</v>
      </c>
      <c r="E77" s="91" t="s">
        <v>301</v>
      </c>
      <c r="F77" s="92" t="s">
        <v>302</v>
      </c>
      <c r="G77" s="90" t="s">
        <v>173</v>
      </c>
      <c r="H77" s="93">
        <v>8.06</v>
      </c>
      <c r="I77" s="94"/>
      <c r="J77" s="95">
        <f t="shared" si="10"/>
        <v>0</v>
      </c>
      <c r="K77" s="93">
        <v>2.2000000000000001E-4</v>
      </c>
      <c r="L77" s="93">
        <f t="shared" si="11"/>
        <v>1.7732000000000002E-3</v>
      </c>
      <c r="M77" s="93"/>
      <c r="N77" s="93">
        <f t="shared" si="12"/>
        <v>0</v>
      </c>
      <c r="O77" s="95">
        <v>21</v>
      </c>
      <c r="P77" s="95">
        <f t="shared" si="13"/>
        <v>0</v>
      </c>
      <c r="Q77" s="95">
        <f t="shared" si="14"/>
        <v>0</v>
      </c>
      <c r="R77" s="8"/>
      <c r="S77" s="8"/>
      <c r="T77" s="8"/>
    </row>
    <row r="78" spans="1:20" ht="10.199999999999999" outlineLevel="3" x14ac:dyDescent="0.2">
      <c r="A78" s="10"/>
      <c r="B78" s="88"/>
      <c r="C78" s="89">
        <v>67</v>
      </c>
      <c r="D78" s="90" t="s">
        <v>170</v>
      </c>
      <c r="E78" s="91" t="s">
        <v>303</v>
      </c>
      <c r="F78" s="92" t="s">
        <v>304</v>
      </c>
      <c r="G78" s="90" t="s">
        <v>173</v>
      </c>
      <c r="H78" s="93">
        <v>32.734999999999999</v>
      </c>
      <c r="I78" s="94"/>
      <c r="J78" s="95">
        <f t="shared" si="10"/>
        <v>0</v>
      </c>
      <c r="K78" s="93"/>
      <c r="L78" s="93">
        <f t="shared" si="11"/>
        <v>0</v>
      </c>
      <c r="M78" s="93"/>
      <c r="N78" s="93">
        <f t="shared" si="12"/>
        <v>0</v>
      </c>
      <c r="O78" s="95">
        <v>21</v>
      </c>
      <c r="P78" s="95">
        <f t="shared" si="13"/>
        <v>0</v>
      </c>
      <c r="Q78" s="95">
        <f t="shared" si="14"/>
        <v>0</v>
      </c>
      <c r="R78" s="8"/>
      <c r="S78" s="8"/>
      <c r="T78" s="8"/>
    </row>
    <row r="79" spans="1:20" ht="10.199999999999999" outlineLevel="3" x14ac:dyDescent="0.2">
      <c r="A79" s="10"/>
      <c r="B79" s="88"/>
      <c r="C79" s="89">
        <v>68</v>
      </c>
      <c r="D79" s="90" t="s">
        <v>170</v>
      </c>
      <c r="E79" s="91" t="s">
        <v>305</v>
      </c>
      <c r="F79" s="92" t="s">
        <v>306</v>
      </c>
      <c r="G79" s="90" t="s">
        <v>173</v>
      </c>
      <c r="H79" s="93">
        <v>8.06</v>
      </c>
      <c r="I79" s="94"/>
      <c r="J79" s="95">
        <f t="shared" si="10"/>
        <v>0</v>
      </c>
      <c r="K79" s="93">
        <v>0.11</v>
      </c>
      <c r="L79" s="93">
        <f t="shared" si="11"/>
        <v>0.88660000000000005</v>
      </c>
      <c r="M79" s="93"/>
      <c r="N79" s="93">
        <f t="shared" si="12"/>
        <v>0</v>
      </c>
      <c r="O79" s="95">
        <v>21</v>
      </c>
      <c r="P79" s="95">
        <f t="shared" si="13"/>
        <v>0</v>
      </c>
      <c r="Q79" s="95">
        <f t="shared" si="14"/>
        <v>0</v>
      </c>
      <c r="R79" s="8"/>
      <c r="S79" s="8"/>
      <c r="T79" s="8"/>
    </row>
    <row r="80" spans="1:20" ht="10.199999999999999" outlineLevel="3" x14ac:dyDescent="0.2">
      <c r="A80" s="10"/>
      <c r="B80" s="88"/>
      <c r="C80" s="89">
        <v>69</v>
      </c>
      <c r="D80" s="90" t="s">
        <v>170</v>
      </c>
      <c r="E80" s="91" t="s">
        <v>307</v>
      </c>
      <c r="F80" s="92" t="s">
        <v>308</v>
      </c>
      <c r="G80" s="90" t="s">
        <v>173</v>
      </c>
      <c r="H80" s="93">
        <v>24.18</v>
      </c>
      <c r="I80" s="94"/>
      <c r="J80" s="95">
        <f t="shared" si="10"/>
        <v>0</v>
      </c>
      <c r="K80" s="93">
        <v>1.0999999999999999E-2</v>
      </c>
      <c r="L80" s="93">
        <f t="shared" si="11"/>
        <v>0.26597999999999999</v>
      </c>
      <c r="M80" s="93"/>
      <c r="N80" s="93">
        <f t="shared" si="12"/>
        <v>0</v>
      </c>
      <c r="O80" s="95">
        <v>21</v>
      </c>
      <c r="P80" s="95">
        <f t="shared" si="13"/>
        <v>0</v>
      </c>
      <c r="Q80" s="95">
        <f t="shared" si="14"/>
        <v>0</v>
      </c>
      <c r="R80" s="8"/>
      <c r="S80" s="8"/>
      <c r="T80" s="8"/>
    </row>
    <row r="81" spans="1:20" ht="20.399999999999999" outlineLevel="3" x14ac:dyDescent="0.2">
      <c r="A81" s="10"/>
      <c r="B81" s="88"/>
      <c r="C81" s="89">
        <v>70</v>
      </c>
      <c r="D81" s="90" t="s">
        <v>170</v>
      </c>
      <c r="E81" s="91" t="s">
        <v>309</v>
      </c>
      <c r="F81" s="92" t="s">
        <v>310</v>
      </c>
      <c r="G81" s="90" t="s">
        <v>173</v>
      </c>
      <c r="H81" s="93">
        <v>1.9950000000000001</v>
      </c>
      <c r="I81" s="94"/>
      <c r="J81" s="95">
        <f t="shared" si="10"/>
        <v>0</v>
      </c>
      <c r="K81" s="93">
        <v>8.6E-3</v>
      </c>
      <c r="L81" s="93">
        <f t="shared" si="11"/>
        <v>1.7157000000000002E-2</v>
      </c>
      <c r="M81" s="93"/>
      <c r="N81" s="93">
        <f t="shared" si="12"/>
        <v>0</v>
      </c>
      <c r="O81" s="95">
        <v>21</v>
      </c>
      <c r="P81" s="95">
        <f t="shared" si="13"/>
        <v>0</v>
      </c>
      <c r="Q81" s="95">
        <f t="shared" si="14"/>
        <v>0</v>
      </c>
      <c r="R81" s="8"/>
      <c r="S81" s="8"/>
      <c r="T81" s="8"/>
    </row>
    <row r="82" spans="1:20" ht="10.199999999999999" outlineLevel="3" x14ac:dyDescent="0.2">
      <c r="A82" s="10"/>
      <c r="B82" s="88"/>
      <c r="C82" s="89">
        <v>71</v>
      </c>
      <c r="D82" s="90" t="s">
        <v>215</v>
      </c>
      <c r="E82" s="91" t="s">
        <v>311</v>
      </c>
      <c r="F82" s="92" t="s">
        <v>312</v>
      </c>
      <c r="G82" s="90" t="s">
        <v>173</v>
      </c>
      <c r="H82" s="93">
        <v>2.1945000000000001</v>
      </c>
      <c r="I82" s="94"/>
      <c r="J82" s="95">
        <f t="shared" si="10"/>
        <v>0</v>
      </c>
      <c r="K82" s="93">
        <v>2.0999999999999999E-3</v>
      </c>
      <c r="L82" s="93">
        <f t="shared" si="11"/>
        <v>4.60845E-3</v>
      </c>
      <c r="M82" s="93"/>
      <c r="N82" s="93">
        <f t="shared" si="12"/>
        <v>0</v>
      </c>
      <c r="O82" s="95">
        <v>21</v>
      </c>
      <c r="P82" s="95">
        <f t="shared" si="13"/>
        <v>0</v>
      </c>
      <c r="Q82" s="95">
        <f t="shared" si="14"/>
        <v>0</v>
      </c>
      <c r="R82" s="8"/>
      <c r="S82" s="8"/>
      <c r="T82" s="8"/>
    </row>
    <row r="83" spans="1:20" ht="10.199999999999999" outlineLevel="3" x14ac:dyDescent="0.2">
      <c r="A83" s="10"/>
      <c r="B83" s="88"/>
      <c r="C83" s="89">
        <v>72</v>
      </c>
      <c r="D83" s="90" t="s">
        <v>170</v>
      </c>
      <c r="E83" s="91" t="s">
        <v>313</v>
      </c>
      <c r="F83" s="92" t="s">
        <v>314</v>
      </c>
      <c r="G83" s="90" t="s">
        <v>197</v>
      </c>
      <c r="H83" s="93">
        <v>18</v>
      </c>
      <c r="I83" s="94"/>
      <c r="J83" s="95">
        <f t="shared" si="10"/>
        <v>0</v>
      </c>
      <c r="K83" s="93">
        <v>1.3699999999999999E-3</v>
      </c>
      <c r="L83" s="93">
        <f t="shared" si="11"/>
        <v>2.4659999999999998E-2</v>
      </c>
      <c r="M83" s="93"/>
      <c r="N83" s="93">
        <f t="shared" si="12"/>
        <v>0</v>
      </c>
      <c r="O83" s="95">
        <v>21</v>
      </c>
      <c r="P83" s="95">
        <f t="shared" si="13"/>
        <v>0</v>
      </c>
      <c r="Q83" s="95">
        <f t="shared" si="14"/>
        <v>0</v>
      </c>
      <c r="R83" s="8"/>
      <c r="S83" s="8"/>
      <c r="T83" s="8"/>
    </row>
    <row r="84" spans="1:20" ht="10.199999999999999" outlineLevel="3" x14ac:dyDescent="0.2">
      <c r="A84" s="10"/>
      <c r="B84" s="88"/>
      <c r="C84" s="89">
        <v>73</v>
      </c>
      <c r="D84" s="90" t="s">
        <v>170</v>
      </c>
      <c r="E84" s="91" t="s">
        <v>315</v>
      </c>
      <c r="F84" s="92" t="s">
        <v>316</v>
      </c>
      <c r="G84" s="90" t="s">
        <v>197</v>
      </c>
      <c r="H84" s="93">
        <v>2</v>
      </c>
      <c r="I84" s="94"/>
      <c r="J84" s="95">
        <f t="shared" si="10"/>
        <v>0</v>
      </c>
      <c r="K84" s="93">
        <v>1.49E-3</v>
      </c>
      <c r="L84" s="93">
        <f t="shared" si="11"/>
        <v>2.98E-3</v>
      </c>
      <c r="M84" s="93"/>
      <c r="N84" s="93">
        <f t="shared" si="12"/>
        <v>0</v>
      </c>
      <c r="O84" s="95">
        <v>21</v>
      </c>
      <c r="P84" s="95">
        <f t="shared" si="13"/>
        <v>0</v>
      </c>
      <c r="Q84" s="95">
        <f t="shared" si="14"/>
        <v>0</v>
      </c>
      <c r="R84" s="8"/>
      <c r="S84" s="8"/>
      <c r="T84" s="8"/>
    </row>
    <row r="85" spans="1:20" ht="10.199999999999999" outlineLevel="3" x14ac:dyDescent="0.2">
      <c r="A85" s="10"/>
      <c r="B85" s="88"/>
      <c r="C85" s="89">
        <v>74</v>
      </c>
      <c r="D85" s="90" t="s">
        <v>170</v>
      </c>
      <c r="E85" s="91" t="s">
        <v>317</v>
      </c>
      <c r="F85" s="92" t="s">
        <v>318</v>
      </c>
      <c r="G85" s="90" t="s">
        <v>173</v>
      </c>
      <c r="H85" s="93">
        <v>37.799999999999997</v>
      </c>
      <c r="I85" s="94"/>
      <c r="J85" s="95">
        <f t="shared" si="10"/>
        <v>0</v>
      </c>
      <c r="K85" s="93">
        <v>1.17E-3</v>
      </c>
      <c r="L85" s="93">
        <f t="shared" si="11"/>
        <v>4.4225999999999994E-2</v>
      </c>
      <c r="M85" s="93"/>
      <c r="N85" s="93">
        <f t="shared" si="12"/>
        <v>0</v>
      </c>
      <c r="O85" s="95">
        <v>21</v>
      </c>
      <c r="P85" s="95">
        <f t="shared" si="13"/>
        <v>0</v>
      </c>
      <c r="Q85" s="95">
        <f t="shared" si="14"/>
        <v>0</v>
      </c>
      <c r="R85" s="8"/>
      <c r="S85" s="8"/>
      <c r="T85" s="8"/>
    </row>
    <row r="86" spans="1:20" outlineLevel="3" x14ac:dyDescent="0.2">
      <c r="B86" s="6"/>
      <c r="C86" s="6"/>
      <c r="D86" s="6"/>
      <c r="E86" s="6"/>
      <c r="F86" s="6"/>
      <c r="G86" s="6"/>
      <c r="H86" s="6"/>
      <c r="I86" s="8"/>
      <c r="J86" s="8"/>
      <c r="K86" s="6"/>
      <c r="L86" s="6"/>
      <c r="M86" s="6"/>
      <c r="N86" s="6"/>
      <c r="O86" s="6"/>
      <c r="P86" s="8"/>
      <c r="Q86" s="8"/>
    </row>
    <row r="87" spans="1:20" ht="10.199999999999999" outlineLevel="2" x14ac:dyDescent="0.2">
      <c r="A87" s="58" t="s">
        <v>32</v>
      </c>
      <c r="B87" s="81">
        <v>3</v>
      </c>
      <c r="C87" s="82"/>
      <c r="D87" s="83" t="s">
        <v>169</v>
      </c>
      <c r="E87" s="83"/>
      <c r="F87" s="84" t="s">
        <v>33</v>
      </c>
      <c r="G87" s="83"/>
      <c r="H87" s="85"/>
      <c r="I87" s="86"/>
      <c r="J87" s="60">
        <f>SUBTOTAL(9,J88:J129)</f>
        <v>0</v>
      </c>
      <c r="K87" s="85"/>
      <c r="L87" s="61">
        <f>SUBTOTAL(9,L88:L129)</f>
        <v>4.2082000000000001E-2</v>
      </c>
      <c r="M87" s="85"/>
      <c r="N87" s="61">
        <f>SUBTOTAL(9,N88:N129)</f>
        <v>86.651048500000016</v>
      </c>
      <c r="O87" s="87"/>
      <c r="P87" s="60">
        <f>SUBTOTAL(9,P88:P129)</f>
        <v>0</v>
      </c>
      <c r="Q87" s="60">
        <f>SUBTOTAL(9,Q88:Q129)</f>
        <v>0</v>
      </c>
      <c r="R87" s="6"/>
      <c r="S87" s="8"/>
      <c r="T87" s="8"/>
    </row>
    <row r="88" spans="1:20" ht="10.199999999999999" outlineLevel="3" x14ac:dyDescent="0.2">
      <c r="A88" s="10"/>
      <c r="B88" s="88"/>
      <c r="C88" s="89">
        <v>75</v>
      </c>
      <c r="D88" s="90" t="s">
        <v>170</v>
      </c>
      <c r="E88" s="91" t="s">
        <v>319</v>
      </c>
      <c r="F88" s="92" t="s">
        <v>320</v>
      </c>
      <c r="G88" s="90" t="s">
        <v>180</v>
      </c>
      <c r="H88" s="93">
        <v>45</v>
      </c>
      <c r="I88" s="94"/>
      <c r="J88" s="95">
        <f t="shared" ref="J88:J128" si="15">H88*I88</f>
        <v>0</v>
      </c>
      <c r="K88" s="93"/>
      <c r="L88" s="93">
        <f t="shared" ref="L88:L128" si="16">H88*K88</f>
        <v>0</v>
      </c>
      <c r="M88" s="93">
        <v>8.9999999999999993E-3</v>
      </c>
      <c r="N88" s="93">
        <f t="shared" ref="N88:N128" si="17">H88*M88</f>
        <v>0.40499999999999997</v>
      </c>
      <c r="O88" s="95">
        <v>21</v>
      </c>
      <c r="P88" s="95">
        <f t="shared" ref="P88:P128" si="18">J88*(O88/100)</f>
        <v>0</v>
      </c>
      <c r="Q88" s="95">
        <f t="shared" ref="Q88:Q128" si="19">J88+P88</f>
        <v>0</v>
      </c>
      <c r="R88" s="8"/>
      <c r="S88" s="8"/>
      <c r="T88" s="8"/>
    </row>
    <row r="89" spans="1:20" ht="10.199999999999999" outlineLevel="3" x14ac:dyDescent="0.2">
      <c r="A89" s="10"/>
      <c r="B89" s="88"/>
      <c r="C89" s="89">
        <v>76</v>
      </c>
      <c r="D89" s="90" t="s">
        <v>170</v>
      </c>
      <c r="E89" s="91" t="s">
        <v>321</v>
      </c>
      <c r="F89" s="92" t="s">
        <v>322</v>
      </c>
      <c r="G89" s="90" t="s">
        <v>180</v>
      </c>
      <c r="H89" s="93">
        <v>28</v>
      </c>
      <c r="I89" s="94"/>
      <c r="J89" s="95">
        <f t="shared" si="15"/>
        <v>0</v>
      </c>
      <c r="K89" s="93"/>
      <c r="L89" s="93">
        <f t="shared" si="16"/>
        <v>0</v>
      </c>
      <c r="M89" s="93">
        <v>1.7999999999999999E-2</v>
      </c>
      <c r="N89" s="93">
        <f t="shared" si="17"/>
        <v>0.504</v>
      </c>
      <c r="O89" s="95">
        <v>21</v>
      </c>
      <c r="P89" s="95">
        <f t="shared" si="18"/>
        <v>0</v>
      </c>
      <c r="Q89" s="95">
        <f t="shared" si="19"/>
        <v>0</v>
      </c>
      <c r="R89" s="8"/>
      <c r="S89" s="8"/>
      <c r="T89" s="8"/>
    </row>
    <row r="90" spans="1:20" ht="10.199999999999999" outlineLevel="3" x14ac:dyDescent="0.2">
      <c r="A90" s="10"/>
      <c r="B90" s="88"/>
      <c r="C90" s="89">
        <v>77</v>
      </c>
      <c r="D90" s="90" t="s">
        <v>170</v>
      </c>
      <c r="E90" s="91" t="s">
        <v>323</v>
      </c>
      <c r="F90" s="92" t="s">
        <v>324</v>
      </c>
      <c r="G90" s="90" t="s">
        <v>180</v>
      </c>
      <c r="H90" s="93">
        <v>24</v>
      </c>
      <c r="I90" s="94"/>
      <c r="J90" s="95">
        <f t="shared" si="15"/>
        <v>0</v>
      </c>
      <c r="K90" s="93"/>
      <c r="L90" s="93">
        <f t="shared" si="16"/>
        <v>0</v>
      </c>
      <c r="M90" s="93">
        <v>0.04</v>
      </c>
      <c r="N90" s="93">
        <f t="shared" si="17"/>
        <v>0.96</v>
      </c>
      <c r="O90" s="95">
        <v>21</v>
      </c>
      <c r="P90" s="95">
        <f t="shared" si="18"/>
        <v>0</v>
      </c>
      <c r="Q90" s="95">
        <f t="shared" si="19"/>
        <v>0</v>
      </c>
      <c r="R90" s="8"/>
      <c r="S90" s="8"/>
      <c r="T90" s="8"/>
    </row>
    <row r="91" spans="1:20" ht="10.199999999999999" outlineLevel="3" x14ac:dyDescent="0.2">
      <c r="A91" s="10"/>
      <c r="B91" s="88"/>
      <c r="C91" s="89">
        <v>78</v>
      </c>
      <c r="D91" s="90" t="s">
        <v>170</v>
      </c>
      <c r="E91" s="91" t="s">
        <v>325</v>
      </c>
      <c r="F91" s="92" t="s">
        <v>326</v>
      </c>
      <c r="G91" s="90" t="s">
        <v>327</v>
      </c>
      <c r="H91" s="93">
        <v>1</v>
      </c>
      <c r="I91" s="94"/>
      <c r="J91" s="95">
        <f t="shared" si="15"/>
        <v>0</v>
      </c>
      <c r="K91" s="93"/>
      <c r="L91" s="93">
        <f t="shared" si="16"/>
        <v>0</v>
      </c>
      <c r="M91" s="93"/>
      <c r="N91" s="93">
        <f t="shared" si="17"/>
        <v>0</v>
      </c>
      <c r="O91" s="95">
        <v>21</v>
      </c>
      <c r="P91" s="95">
        <f t="shared" si="18"/>
        <v>0</v>
      </c>
      <c r="Q91" s="95">
        <f t="shared" si="19"/>
        <v>0</v>
      </c>
      <c r="R91" s="8"/>
      <c r="S91" s="8"/>
      <c r="T91" s="8"/>
    </row>
    <row r="92" spans="1:20" ht="10.199999999999999" outlineLevel="3" x14ac:dyDescent="0.2">
      <c r="A92" s="10"/>
      <c r="B92" s="88"/>
      <c r="C92" s="89">
        <v>79</v>
      </c>
      <c r="D92" s="90" t="s">
        <v>170</v>
      </c>
      <c r="E92" s="91" t="s">
        <v>328</v>
      </c>
      <c r="F92" s="92" t="s">
        <v>329</v>
      </c>
      <c r="G92" s="90" t="s">
        <v>327</v>
      </c>
      <c r="H92" s="93">
        <v>1</v>
      </c>
      <c r="I92" s="94"/>
      <c r="J92" s="95">
        <f t="shared" si="15"/>
        <v>0</v>
      </c>
      <c r="K92" s="93"/>
      <c r="L92" s="93">
        <f t="shared" si="16"/>
        <v>0</v>
      </c>
      <c r="M92" s="93"/>
      <c r="N92" s="93">
        <f t="shared" si="17"/>
        <v>0</v>
      </c>
      <c r="O92" s="95">
        <v>21</v>
      </c>
      <c r="P92" s="95">
        <f t="shared" si="18"/>
        <v>0</v>
      </c>
      <c r="Q92" s="95">
        <f t="shared" si="19"/>
        <v>0</v>
      </c>
      <c r="R92" s="8"/>
      <c r="S92" s="8"/>
      <c r="T92" s="8"/>
    </row>
    <row r="93" spans="1:20" ht="10.199999999999999" outlineLevel="3" x14ac:dyDescent="0.2">
      <c r="A93" s="10"/>
      <c r="B93" s="88"/>
      <c r="C93" s="89">
        <v>80</v>
      </c>
      <c r="D93" s="90" t="s">
        <v>170</v>
      </c>
      <c r="E93" s="91" t="s">
        <v>330</v>
      </c>
      <c r="F93" s="92" t="s">
        <v>331</v>
      </c>
      <c r="G93" s="90" t="s">
        <v>327</v>
      </c>
      <c r="H93" s="93">
        <v>1</v>
      </c>
      <c r="I93" s="94"/>
      <c r="J93" s="95">
        <f t="shared" si="15"/>
        <v>0</v>
      </c>
      <c r="K93" s="93"/>
      <c r="L93" s="93">
        <f t="shared" si="16"/>
        <v>0</v>
      </c>
      <c r="M93" s="93"/>
      <c r="N93" s="93">
        <f t="shared" si="17"/>
        <v>0</v>
      </c>
      <c r="O93" s="95">
        <v>21</v>
      </c>
      <c r="P93" s="95">
        <f t="shared" si="18"/>
        <v>0</v>
      </c>
      <c r="Q93" s="95">
        <f t="shared" si="19"/>
        <v>0</v>
      </c>
      <c r="R93" s="8"/>
      <c r="S93" s="8"/>
      <c r="T93" s="8"/>
    </row>
    <row r="94" spans="1:20" ht="10.199999999999999" outlineLevel="3" x14ac:dyDescent="0.2">
      <c r="A94" s="10"/>
      <c r="B94" s="88"/>
      <c r="C94" s="89">
        <v>81</v>
      </c>
      <c r="D94" s="90" t="s">
        <v>170</v>
      </c>
      <c r="E94" s="91" t="s">
        <v>332</v>
      </c>
      <c r="F94" s="92" t="s">
        <v>333</v>
      </c>
      <c r="G94" s="90" t="s">
        <v>197</v>
      </c>
      <c r="H94" s="93">
        <v>4</v>
      </c>
      <c r="I94" s="94"/>
      <c r="J94" s="95">
        <f t="shared" si="15"/>
        <v>0</v>
      </c>
      <c r="K94" s="93"/>
      <c r="L94" s="93">
        <f t="shared" si="16"/>
        <v>0</v>
      </c>
      <c r="M94" s="93"/>
      <c r="N94" s="93">
        <f t="shared" si="17"/>
        <v>0</v>
      </c>
      <c r="O94" s="95">
        <v>21</v>
      </c>
      <c r="P94" s="95">
        <f t="shared" si="18"/>
        <v>0</v>
      </c>
      <c r="Q94" s="95">
        <f t="shared" si="19"/>
        <v>0</v>
      </c>
      <c r="R94" s="8"/>
      <c r="S94" s="8"/>
      <c r="T94" s="8"/>
    </row>
    <row r="95" spans="1:20" ht="10.199999999999999" outlineLevel="3" x14ac:dyDescent="0.2">
      <c r="A95" s="10"/>
      <c r="B95" s="88"/>
      <c r="C95" s="89">
        <v>82</v>
      </c>
      <c r="D95" s="90" t="s">
        <v>170</v>
      </c>
      <c r="E95" s="91" t="s">
        <v>334</v>
      </c>
      <c r="F95" s="92" t="s">
        <v>335</v>
      </c>
      <c r="G95" s="90" t="s">
        <v>173</v>
      </c>
      <c r="H95" s="93">
        <v>29.7</v>
      </c>
      <c r="I95" s="94"/>
      <c r="J95" s="95">
        <f t="shared" si="15"/>
        <v>0</v>
      </c>
      <c r="K95" s="93"/>
      <c r="L95" s="93">
        <f t="shared" si="16"/>
        <v>0</v>
      </c>
      <c r="M95" s="93">
        <v>0.128</v>
      </c>
      <c r="N95" s="93">
        <f t="shared" si="17"/>
        <v>3.8016000000000001</v>
      </c>
      <c r="O95" s="95">
        <v>21</v>
      </c>
      <c r="P95" s="95">
        <f t="shared" si="18"/>
        <v>0</v>
      </c>
      <c r="Q95" s="95">
        <f t="shared" si="19"/>
        <v>0</v>
      </c>
      <c r="R95" s="8"/>
      <c r="S95" s="8"/>
      <c r="T95" s="8"/>
    </row>
    <row r="96" spans="1:20" ht="10.199999999999999" outlineLevel="3" x14ac:dyDescent="0.2">
      <c r="A96" s="10"/>
      <c r="B96" s="88"/>
      <c r="C96" s="89">
        <v>83</v>
      </c>
      <c r="D96" s="90" t="s">
        <v>170</v>
      </c>
      <c r="E96" s="91" t="s">
        <v>336</v>
      </c>
      <c r="F96" s="92" t="s">
        <v>337</v>
      </c>
      <c r="G96" s="90" t="s">
        <v>173</v>
      </c>
      <c r="H96" s="93">
        <v>162.23000000000002</v>
      </c>
      <c r="I96" s="94"/>
      <c r="J96" s="95">
        <f t="shared" si="15"/>
        <v>0</v>
      </c>
      <c r="K96" s="93"/>
      <c r="L96" s="93">
        <f t="shared" si="16"/>
        <v>0</v>
      </c>
      <c r="M96" s="93">
        <v>0.188</v>
      </c>
      <c r="N96" s="93">
        <f t="shared" si="17"/>
        <v>30.499240000000004</v>
      </c>
      <c r="O96" s="95">
        <v>21</v>
      </c>
      <c r="P96" s="95">
        <f t="shared" si="18"/>
        <v>0</v>
      </c>
      <c r="Q96" s="95">
        <f t="shared" si="19"/>
        <v>0</v>
      </c>
      <c r="R96" s="8"/>
      <c r="S96" s="8"/>
      <c r="T96" s="8"/>
    </row>
    <row r="97" spans="1:20" ht="10.199999999999999" outlineLevel="3" x14ac:dyDescent="0.2">
      <c r="A97" s="10"/>
      <c r="B97" s="88"/>
      <c r="C97" s="89">
        <v>84</v>
      </c>
      <c r="D97" s="90" t="s">
        <v>170</v>
      </c>
      <c r="E97" s="91" t="s">
        <v>338</v>
      </c>
      <c r="F97" s="92" t="s">
        <v>339</v>
      </c>
      <c r="G97" s="90" t="s">
        <v>173</v>
      </c>
      <c r="H97" s="93">
        <v>52.8</v>
      </c>
      <c r="I97" s="94"/>
      <c r="J97" s="95">
        <f t="shared" si="15"/>
        <v>0</v>
      </c>
      <c r="K97" s="93"/>
      <c r="L97" s="93">
        <f t="shared" si="16"/>
        <v>0</v>
      </c>
      <c r="M97" s="93">
        <v>7.5999999999999998E-2</v>
      </c>
      <c r="N97" s="93">
        <f t="shared" si="17"/>
        <v>4.0127999999999995</v>
      </c>
      <c r="O97" s="95">
        <v>21</v>
      </c>
      <c r="P97" s="95">
        <f t="shared" si="18"/>
        <v>0</v>
      </c>
      <c r="Q97" s="95">
        <f t="shared" si="19"/>
        <v>0</v>
      </c>
      <c r="R97" s="8"/>
      <c r="S97" s="8"/>
      <c r="T97" s="8"/>
    </row>
    <row r="98" spans="1:20" ht="10.199999999999999" outlineLevel="3" x14ac:dyDescent="0.2">
      <c r="A98" s="10"/>
      <c r="B98" s="88"/>
      <c r="C98" s="89">
        <v>85</v>
      </c>
      <c r="D98" s="90" t="s">
        <v>170</v>
      </c>
      <c r="E98" s="91" t="s">
        <v>340</v>
      </c>
      <c r="F98" s="92" t="s">
        <v>341</v>
      </c>
      <c r="G98" s="90" t="s">
        <v>173</v>
      </c>
      <c r="H98" s="93">
        <v>48.400000000000006</v>
      </c>
      <c r="I98" s="94"/>
      <c r="J98" s="95">
        <f t="shared" si="15"/>
        <v>0</v>
      </c>
      <c r="K98" s="93"/>
      <c r="L98" s="93">
        <f t="shared" si="16"/>
        <v>0</v>
      </c>
      <c r="M98" s="93">
        <v>6.3E-2</v>
      </c>
      <c r="N98" s="93">
        <f t="shared" si="17"/>
        <v>3.0492000000000004</v>
      </c>
      <c r="O98" s="95">
        <v>21</v>
      </c>
      <c r="P98" s="95">
        <f t="shared" si="18"/>
        <v>0</v>
      </c>
      <c r="Q98" s="95">
        <f t="shared" si="19"/>
        <v>0</v>
      </c>
      <c r="R98" s="8"/>
      <c r="S98" s="8"/>
      <c r="T98" s="8"/>
    </row>
    <row r="99" spans="1:20" ht="10.199999999999999" outlineLevel="3" x14ac:dyDescent="0.2">
      <c r="A99" s="10"/>
      <c r="B99" s="88"/>
      <c r="C99" s="89">
        <v>86</v>
      </c>
      <c r="D99" s="90" t="s">
        <v>170</v>
      </c>
      <c r="E99" s="91" t="s">
        <v>342</v>
      </c>
      <c r="F99" s="92" t="s">
        <v>343</v>
      </c>
      <c r="G99" s="90" t="s">
        <v>173</v>
      </c>
      <c r="H99" s="93">
        <v>900</v>
      </c>
      <c r="I99" s="94"/>
      <c r="J99" s="95">
        <f t="shared" si="15"/>
        <v>0</v>
      </c>
      <c r="K99" s="93">
        <v>4.0000000000000003E-5</v>
      </c>
      <c r="L99" s="93">
        <f t="shared" si="16"/>
        <v>3.6000000000000004E-2</v>
      </c>
      <c r="M99" s="93"/>
      <c r="N99" s="93">
        <f t="shared" si="17"/>
        <v>0</v>
      </c>
      <c r="O99" s="95">
        <v>21</v>
      </c>
      <c r="P99" s="95">
        <f t="shared" si="18"/>
        <v>0</v>
      </c>
      <c r="Q99" s="95">
        <f t="shared" si="19"/>
        <v>0</v>
      </c>
      <c r="R99" s="8"/>
      <c r="S99" s="8"/>
      <c r="T99" s="8"/>
    </row>
    <row r="100" spans="1:20" ht="10.199999999999999" outlineLevel="3" x14ac:dyDescent="0.2">
      <c r="A100" s="10"/>
      <c r="B100" s="88"/>
      <c r="C100" s="89">
        <v>87</v>
      </c>
      <c r="D100" s="90" t="s">
        <v>170</v>
      </c>
      <c r="E100" s="91" t="s">
        <v>344</v>
      </c>
      <c r="F100" s="92" t="s">
        <v>345</v>
      </c>
      <c r="G100" s="90" t="s">
        <v>173</v>
      </c>
      <c r="H100" s="93">
        <v>800</v>
      </c>
      <c r="I100" s="94"/>
      <c r="J100" s="95">
        <f t="shared" si="15"/>
        <v>0</v>
      </c>
      <c r="K100" s="93"/>
      <c r="L100" s="93">
        <f t="shared" si="16"/>
        <v>0</v>
      </c>
      <c r="M100" s="93"/>
      <c r="N100" s="93">
        <f t="shared" si="17"/>
        <v>0</v>
      </c>
      <c r="O100" s="95">
        <v>21</v>
      </c>
      <c r="P100" s="95">
        <f t="shared" si="18"/>
        <v>0</v>
      </c>
      <c r="Q100" s="95">
        <f t="shared" si="19"/>
        <v>0</v>
      </c>
      <c r="R100" s="8"/>
      <c r="S100" s="8"/>
      <c r="T100" s="8"/>
    </row>
    <row r="101" spans="1:20" ht="10.199999999999999" outlineLevel="3" x14ac:dyDescent="0.2">
      <c r="A101" s="10"/>
      <c r="B101" s="88"/>
      <c r="C101" s="89">
        <v>88</v>
      </c>
      <c r="D101" s="90" t="s">
        <v>170</v>
      </c>
      <c r="E101" s="91" t="s">
        <v>346</v>
      </c>
      <c r="F101" s="92" t="s">
        <v>347</v>
      </c>
      <c r="G101" s="90" t="s">
        <v>197</v>
      </c>
      <c r="H101" s="93">
        <v>20</v>
      </c>
      <c r="I101" s="94"/>
      <c r="J101" s="95">
        <f t="shared" si="15"/>
        <v>0</v>
      </c>
      <c r="K101" s="93"/>
      <c r="L101" s="93">
        <f t="shared" si="16"/>
        <v>0</v>
      </c>
      <c r="M101" s="93">
        <v>7.2999999999999995E-2</v>
      </c>
      <c r="N101" s="93">
        <f t="shared" si="17"/>
        <v>1.46</v>
      </c>
      <c r="O101" s="95">
        <v>21</v>
      </c>
      <c r="P101" s="95">
        <f t="shared" si="18"/>
        <v>0</v>
      </c>
      <c r="Q101" s="95">
        <f t="shared" si="19"/>
        <v>0</v>
      </c>
      <c r="R101" s="8"/>
      <c r="S101" s="8"/>
      <c r="T101" s="8"/>
    </row>
    <row r="102" spans="1:20" ht="10.199999999999999" outlineLevel="3" x14ac:dyDescent="0.2">
      <c r="A102" s="10"/>
      <c r="B102" s="88"/>
      <c r="C102" s="89">
        <v>89</v>
      </c>
      <c r="D102" s="90" t="s">
        <v>170</v>
      </c>
      <c r="E102" s="91" t="s">
        <v>348</v>
      </c>
      <c r="F102" s="92" t="s">
        <v>349</v>
      </c>
      <c r="G102" s="90" t="s">
        <v>173</v>
      </c>
      <c r="H102" s="93">
        <v>14.587499999999997</v>
      </c>
      <c r="I102" s="94"/>
      <c r="J102" s="95">
        <f t="shared" si="15"/>
        <v>0</v>
      </c>
      <c r="K102" s="93"/>
      <c r="L102" s="93">
        <f t="shared" si="16"/>
        <v>0</v>
      </c>
      <c r="M102" s="93">
        <v>5.8999999999999997E-2</v>
      </c>
      <c r="N102" s="93">
        <f t="shared" si="17"/>
        <v>0.86066249999999977</v>
      </c>
      <c r="O102" s="95">
        <v>21</v>
      </c>
      <c r="P102" s="95">
        <f t="shared" si="18"/>
        <v>0</v>
      </c>
      <c r="Q102" s="95">
        <f t="shared" si="19"/>
        <v>0</v>
      </c>
      <c r="R102" s="8"/>
      <c r="S102" s="8"/>
      <c r="T102" s="8"/>
    </row>
    <row r="103" spans="1:20" ht="10.199999999999999" outlineLevel="3" x14ac:dyDescent="0.2">
      <c r="A103" s="10"/>
      <c r="B103" s="88"/>
      <c r="C103" s="89">
        <v>90</v>
      </c>
      <c r="D103" s="90" t="s">
        <v>170</v>
      </c>
      <c r="E103" s="91" t="s">
        <v>350</v>
      </c>
      <c r="F103" s="92" t="s">
        <v>351</v>
      </c>
      <c r="G103" s="90" t="s">
        <v>173</v>
      </c>
      <c r="H103" s="93">
        <v>90.194999999999993</v>
      </c>
      <c r="I103" s="94"/>
      <c r="J103" s="95">
        <f t="shared" si="15"/>
        <v>0</v>
      </c>
      <c r="K103" s="93"/>
      <c r="L103" s="93">
        <f t="shared" si="16"/>
        <v>0</v>
      </c>
      <c r="M103" s="93">
        <v>5.0999999999999997E-2</v>
      </c>
      <c r="N103" s="93">
        <f t="shared" si="17"/>
        <v>4.5999449999999991</v>
      </c>
      <c r="O103" s="95">
        <v>21</v>
      </c>
      <c r="P103" s="95">
        <f t="shared" si="18"/>
        <v>0</v>
      </c>
      <c r="Q103" s="95">
        <f t="shared" si="19"/>
        <v>0</v>
      </c>
      <c r="R103" s="8"/>
      <c r="S103" s="8"/>
      <c r="T103" s="8"/>
    </row>
    <row r="104" spans="1:20" ht="10.199999999999999" outlineLevel="3" x14ac:dyDescent="0.2">
      <c r="A104" s="10"/>
      <c r="B104" s="88"/>
      <c r="C104" s="89">
        <v>91</v>
      </c>
      <c r="D104" s="90" t="s">
        <v>170</v>
      </c>
      <c r="E104" s="91" t="s">
        <v>352</v>
      </c>
      <c r="F104" s="92" t="s">
        <v>353</v>
      </c>
      <c r="G104" s="90" t="s">
        <v>173</v>
      </c>
      <c r="H104" s="93">
        <v>9.82</v>
      </c>
      <c r="I104" s="94"/>
      <c r="J104" s="95">
        <f t="shared" si="15"/>
        <v>0</v>
      </c>
      <c r="K104" s="93"/>
      <c r="L104" s="93">
        <f t="shared" si="16"/>
        <v>0</v>
      </c>
      <c r="M104" s="93">
        <v>6.2E-2</v>
      </c>
      <c r="N104" s="93">
        <f t="shared" si="17"/>
        <v>0.60884000000000005</v>
      </c>
      <c r="O104" s="95">
        <v>21</v>
      </c>
      <c r="P104" s="95">
        <f t="shared" si="18"/>
        <v>0</v>
      </c>
      <c r="Q104" s="95">
        <f t="shared" si="19"/>
        <v>0</v>
      </c>
      <c r="R104" s="8"/>
      <c r="S104" s="8"/>
      <c r="T104" s="8"/>
    </row>
    <row r="105" spans="1:20" ht="10.199999999999999" outlineLevel="3" x14ac:dyDescent="0.2">
      <c r="A105" s="10"/>
      <c r="B105" s="88"/>
      <c r="C105" s="89">
        <v>92</v>
      </c>
      <c r="D105" s="90" t="s">
        <v>170</v>
      </c>
      <c r="E105" s="91" t="s">
        <v>354</v>
      </c>
      <c r="F105" s="92" t="s">
        <v>355</v>
      </c>
      <c r="G105" s="90" t="s">
        <v>197</v>
      </c>
      <c r="H105" s="93">
        <v>40</v>
      </c>
      <c r="I105" s="94"/>
      <c r="J105" s="95">
        <f t="shared" si="15"/>
        <v>0</v>
      </c>
      <c r="K105" s="93"/>
      <c r="L105" s="93">
        <f t="shared" si="16"/>
        <v>0</v>
      </c>
      <c r="M105" s="93">
        <v>5.0000000000000002E-5</v>
      </c>
      <c r="N105" s="93">
        <f t="shared" si="17"/>
        <v>2E-3</v>
      </c>
      <c r="O105" s="95">
        <v>21</v>
      </c>
      <c r="P105" s="95">
        <f t="shared" si="18"/>
        <v>0</v>
      </c>
      <c r="Q105" s="95">
        <f t="shared" si="19"/>
        <v>0</v>
      </c>
      <c r="R105" s="8"/>
      <c r="S105" s="8"/>
      <c r="T105" s="8"/>
    </row>
    <row r="106" spans="1:20" ht="10.199999999999999" outlineLevel="3" x14ac:dyDescent="0.2">
      <c r="A106" s="10"/>
      <c r="B106" s="88"/>
      <c r="C106" s="89">
        <v>93</v>
      </c>
      <c r="D106" s="90" t="s">
        <v>170</v>
      </c>
      <c r="E106" s="91" t="s">
        <v>356</v>
      </c>
      <c r="F106" s="92" t="s">
        <v>357</v>
      </c>
      <c r="G106" s="90" t="s">
        <v>173</v>
      </c>
      <c r="H106" s="93">
        <v>119.67</v>
      </c>
      <c r="I106" s="94"/>
      <c r="J106" s="95">
        <f t="shared" si="15"/>
        <v>0</v>
      </c>
      <c r="K106" s="93"/>
      <c r="L106" s="93">
        <f t="shared" si="16"/>
        <v>0</v>
      </c>
      <c r="M106" s="93"/>
      <c r="N106" s="93">
        <f t="shared" si="17"/>
        <v>0</v>
      </c>
      <c r="O106" s="95">
        <v>21</v>
      </c>
      <c r="P106" s="95">
        <f t="shared" si="18"/>
        <v>0</v>
      </c>
      <c r="Q106" s="95">
        <f t="shared" si="19"/>
        <v>0</v>
      </c>
      <c r="R106" s="8"/>
      <c r="S106" s="8"/>
      <c r="T106" s="8"/>
    </row>
    <row r="107" spans="1:20" ht="10.199999999999999" outlineLevel="3" x14ac:dyDescent="0.2">
      <c r="A107" s="10"/>
      <c r="B107" s="88"/>
      <c r="C107" s="89">
        <v>94</v>
      </c>
      <c r="D107" s="90" t="s">
        <v>170</v>
      </c>
      <c r="E107" s="91" t="s">
        <v>358</v>
      </c>
      <c r="F107" s="92" t="s">
        <v>359</v>
      </c>
      <c r="G107" s="90" t="s">
        <v>173</v>
      </c>
      <c r="H107" s="93">
        <v>20.9</v>
      </c>
      <c r="I107" s="94"/>
      <c r="J107" s="95">
        <f t="shared" si="15"/>
        <v>0</v>
      </c>
      <c r="K107" s="93"/>
      <c r="L107" s="93">
        <f t="shared" si="16"/>
        <v>0</v>
      </c>
      <c r="M107" s="93">
        <v>0.16500000000000001</v>
      </c>
      <c r="N107" s="93">
        <f t="shared" si="17"/>
        <v>3.4485000000000001</v>
      </c>
      <c r="O107" s="95">
        <v>21</v>
      </c>
      <c r="P107" s="95">
        <f t="shared" si="18"/>
        <v>0</v>
      </c>
      <c r="Q107" s="95">
        <f t="shared" si="19"/>
        <v>0</v>
      </c>
      <c r="R107" s="8"/>
      <c r="S107" s="8"/>
      <c r="T107" s="8"/>
    </row>
    <row r="108" spans="1:20" ht="10.199999999999999" outlineLevel="3" x14ac:dyDescent="0.2">
      <c r="A108" s="10"/>
      <c r="B108" s="88"/>
      <c r="C108" s="89">
        <v>95</v>
      </c>
      <c r="D108" s="90" t="s">
        <v>170</v>
      </c>
      <c r="E108" s="91" t="s">
        <v>360</v>
      </c>
      <c r="F108" s="92" t="s">
        <v>361</v>
      </c>
      <c r="G108" s="90" t="s">
        <v>226</v>
      </c>
      <c r="H108" s="93">
        <v>0.55000000000000004</v>
      </c>
      <c r="I108" s="94"/>
      <c r="J108" s="95">
        <f t="shared" si="15"/>
        <v>0</v>
      </c>
      <c r="K108" s="93"/>
      <c r="L108" s="93">
        <f t="shared" si="16"/>
        <v>0</v>
      </c>
      <c r="M108" s="93">
        <v>2.2000000000000002</v>
      </c>
      <c r="N108" s="93">
        <f t="shared" si="17"/>
        <v>1.2100000000000002</v>
      </c>
      <c r="O108" s="95">
        <v>21</v>
      </c>
      <c r="P108" s="95">
        <f t="shared" si="18"/>
        <v>0</v>
      </c>
      <c r="Q108" s="95">
        <f t="shared" si="19"/>
        <v>0</v>
      </c>
      <c r="R108" s="8"/>
      <c r="S108" s="8"/>
      <c r="T108" s="8"/>
    </row>
    <row r="109" spans="1:20" ht="10.199999999999999" outlineLevel="3" x14ac:dyDescent="0.2">
      <c r="A109" s="10"/>
      <c r="B109" s="88"/>
      <c r="C109" s="89">
        <v>96</v>
      </c>
      <c r="D109" s="90" t="s">
        <v>170</v>
      </c>
      <c r="E109" s="91" t="s">
        <v>362</v>
      </c>
      <c r="F109" s="92" t="s">
        <v>363</v>
      </c>
      <c r="G109" s="90" t="s">
        <v>173</v>
      </c>
      <c r="H109" s="93">
        <v>153.21</v>
      </c>
      <c r="I109" s="94"/>
      <c r="J109" s="95">
        <f t="shared" si="15"/>
        <v>0</v>
      </c>
      <c r="K109" s="93"/>
      <c r="L109" s="93">
        <f t="shared" si="16"/>
        <v>0</v>
      </c>
      <c r="M109" s="93">
        <v>0.05</v>
      </c>
      <c r="N109" s="93">
        <f t="shared" si="17"/>
        <v>7.6605000000000008</v>
      </c>
      <c r="O109" s="95">
        <v>21</v>
      </c>
      <c r="P109" s="95">
        <f t="shared" si="18"/>
        <v>0</v>
      </c>
      <c r="Q109" s="95">
        <f t="shared" si="19"/>
        <v>0</v>
      </c>
      <c r="R109" s="8"/>
      <c r="S109" s="8"/>
      <c r="T109" s="8"/>
    </row>
    <row r="110" spans="1:20" ht="10.199999999999999" outlineLevel="3" x14ac:dyDescent="0.2">
      <c r="A110" s="10"/>
      <c r="B110" s="88"/>
      <c r="C110" s="89">
        <v>97</v>
      </c>
      <c r="D110" s="90" t="s">
        <v>170</v>
      </c>
      <c r="E110" s="91" t="s">
        <v>364</v>
      </c>
      <c r="F110" s="92" t="s">
        <v>365</v>
      </c>
      <c r="G110" s="90" t="s">
        <v>226</v>
      </c>
      <c r="H110" s="93">
        <v>648</v>
      </c>
      <c r="I110" s="94"/>
      <c r="J110" s="95">
        <f t="shared" si="15"/>
        <v>0</v>
      </c>
      <c r="K110" s="93"/>
      <c r="L110" s="93">
        <f t="shared" si="16"/>
        <v>0</v>
      </c>
      <c r="M110" s="93"/>
      <c r="N110" s="93">
        <f t="shared" si="17"/>
        <v>0</v>
      </c>
      <c r="O110" s="95">
        <v>21</v>
      </c>
      <c r="P110" s="95">
        <f t="shared" si="18"/>
        <v>0</v>
      </c>
      <c r="Q110" s="95">
        <f t="shared" si="19"/>
        <v>0</v>
      </c>
      <c r="R110" s="8"/>
      <c r="S110" s="8"/>
      <c r="T110" s="8"/>
    </row>
    <row r="111" spans="1:20" ht="20.399999999999999" outlineLevel="3" x14ac:dyDescent="0.2">
      <c r="A111" s="10"/>
      <c r="B111" s="88"/>
      <c r="C111" s="89">
        <v>98</v>
      </c>
      <c r="D111" s="90" t="s">
        <v>170</v>
      </c>
      <c r="E111" s="91" t="s">
        <v>366</v>
      </c>
      <c r="F111" s="92" t="s">
        <v>367</v>
      </c>
      <c r="G111" s="90" t="s">
        <v>226</v>
      </c>
      <c r="H111" s="93">
        <v>19440</v>
      </c>
      <c r="I111" s="94"/>
      <c r="J111" s="95">
        <f t="shared" si="15"/>
        <v>0</v>
      </c>
      <c r="K111" s="93"/>
      <c r="L111" s="93">
        <f t="shared" si="16"/>
        <v>0</v>
      </c>
      <c r="M111" s="93"/>
      <c r="N111" s="93">
        <f t="shared" si="17"/>
        <v>0</v>
      </c>
      <c r="O111" s="95">
        <v>21</v>
      </c>
      <c r="P111" s="95">
        <f t="shared" si="18"/>
        <v>0</v>
      </c>
      <c r="Q111" s="95">
        <f t="shared" si="19"/>
        <v>0</v>
      </c>
      <c r="R111" s="8"/>
      <c r="S111" s="8"/>
      <c r="T111" s="8"/>
    </row>
    <row r="112" spans="1:20" ht="20.399999999999999" outlineLevel="3" x14ac:dyDescent="0.2">
      <c r="A112" s="10"/>
      <c r="B112" s="88"/>
      <c r="C112" s="89">
        <v>99</v>
      </c>
      <c r="D112" s="90" t="s">
        <v>170</v>
      </c>
      <c r="E112" s="91" t="s">
        <v>368</v>
      </c>
      <c r="F112" s="92" t="s">
        <v>369</v>
      </c>
      <c r="G112" s="90" t="s">
        <v>197</v>
      </c>
      <c r="H112" s="93">
        <v>1</v>
      </c>
      <c r="I112" s="94"/>
      <c r="J112" s="95">
        <f t="shared" si="15"/>
        <v>0</v>
      </c>
      <c r="K112" s="93"/>
      <c r="L112" s="93">
        <f t="shared" si="16"/>
        <v>0</v>
      </c>
      <c r="M112" s="93"/>
      <c r="N112" s="93">
        <f t="shared" si="17"/>
        <v>0</v>
      </c>
      <c r="O112" s="95">
        <v>21</v>
      </c>
      <c r="P112" s="95">
        <f t="shared" si="18"/>
        <v>0</v>
      </c>
      <c r="Q112" s="95">
        <f t="shared" si="19"/>
        <v>0</v>
      </c>
      <c r="R112" s="8"/>
      <c r="S112" s="8"/>
      <c r="T112" s="8"/>
    </row>
    <row r="113" spans="1:20" ht="10.199999999999999" outlineLevel="3" x14ac:dyDescent="0.2">
      <c r="A113" s="10"/>
      <c r="B113" s="88"/>
      <c r="C113" s="89">
        <v>100</v>
      </c>
      <c r="D113" s="90" t="s">
        <v>170</v>
      </c>
      <c r="E113" s="91" t="s">
        <v>370</v>
      </c>
      <c r="F113" s="92" t="s">
        <v>371</v>
      </c>
      <c r="G113" s="90" t="s">
        <v>226</v>
      </c>
      <c r="H113" s="93">
        <v>648</v>
      </c>
      <c r="I113" s="94"/>
      <c r="J113" s="95">
        <f t="shared" si="15"/>
        <v>0</v>
      </c>
      <c r="K113" s="93"/>
      <c r="L113" s="93">
        <f t="shared" si="16"/>
        <v>0</v>
      </c>
      <c r="M113" s="93"/>
      <c r="N113" s="93">
        <f t="shared" si="17"/>
        <v>0</v>
      </c>
      <c r="O113" s="95">
        <v>21</v>
      </c>
      <c r="P113" s="95">
        <f t="shared" si="18"/>
        <v>0</v>
      </c>
      <c r="Q113" s="95">
        <f t="shared" si="19"/>
        <v>0</v>
      </c>
      <c r="R113" s="8"/>
      <c r="S113" s="8"/>
      <c r="T113" s="8"/>
    </row>
    <row r="114" spans="1:20" ht="10.199999999999999" outlineLevel="3" x14ac:dyDescent="0.2">
      <c r="A114" s="10"/>
      <c r="B114" s="88"/>
      <c r="C114" s="89">
        <v>101</v>
      </c>
      <c r="D114" s="90" t="s">
        <v>170</v>
      </c>
      <c r="E114" s="91" t="s">
        <v>372</v>
      </c>
      <c r="F114" s="92" t="s">
        <v>373</v>
      </c>
      <c r="G114" s="90" t="s">
        <v>173</v>
      </c>
      <c r="H114" s="93">
        <v>15.41</v>
      </c>
      <c r="I114" s="94"/>
      <c r="J114" s="95">
        <f t="shared" si="15"/>
        <v>0</v>
      </c>
      <c r="K114" s="93"/>
      <c r="L114" s="93">
        <f t="shared" si="16"/>
        <v>0</v>
      </c>
      <c r="M114" s="93">
        <v>5.8999999999999997E-2</v>
      </c>
      <c r="N114" s="93">
        <f t="shared" si="17"/>
        <v>0.90918999999999994</v>
      </c>
      <c r="O114" s="95">
        <v>21</v>
      </c>
      <c r="P114" s="95">
        <f t="shared" si="18"/>
        <v>0</v>
      </c>
      <c r="Q114" s="95">
        <f t="shared" si="19"/>
        <v>0</v>
      </c>
      <c r="R114" s="8"/>
      <c r="S114" s="8"/>
      <c r="T114" s="8"/>
    </row>
    <row r="115" spans="1:20" ht="10.199999999999999" outlineLevel="3" x14ac:dyDescent="0.2">
      <c r="A115" s="10"/>
      <c r="B115" s="88"/>
      <c r="C115" s="89">
        <v>102</v>
      </c>
      <c r="D115" s="90" t="s">
        <v>170</v>
      </c>
      <c r="E115" s="91" t="s">
        <v>374</v>
      </c>
      <c r="F115" s="92" t="s">
        <v>375</v>
      </c>
      <c r="G115" s="90" t="s">
        <v>226</v>
      </c>
      <c r="H115" s="93">
        <v>8.3249999999999993</v>
      </c>
      <c r="I115" s="94"/>
      <c r="J115" s="95">
        <f t="shared" si="15"/>
        <v>0</v>
      </c>
      <c r="K115" s="93"/>
      <c r="L115" s="93">
        <f t="shared" si="16"/>
        <v>0</v>
      </c>
      <c r="M115" s="93">
        <v>1.8</v>
      </c>
      <c r="N115" s="93">
        <f t="shared" si="17"/>
        <v>14.984999999999999</v>
      </c>
      <c r="O115" s="95">
        <v>21</v>
      </c>
      <c r="P115" s="95">
        <f t="shared" si="18"/>
        <v>0</v>
      </c>
      <c r="Q115" s="95">
        <f t="shared" si="19"/>
        <v>0</v>
      </c>
      <c r="R115" s="8"/>
      <c r="S115" s="8"/>
      <c r="T115" s="8"/>
    </row>
    <row r="116" spans="1:20" ht="10.199999999999999" outlineLevel="3" x14ac:dyDescent="0.2">
      <c r="A116" s="10"/>
      <c r="B116" s="88"/>
      <c r="C116" s="89">
        <v>103</v>
      </c>
      <c r="D116" s="90" t="s">
        <v>170</v>
      </c>
      <c r="E116" s="91" t="s">
        <v>376</v>
      </c>
      <c r="F116" s="92" t="s">
        <v>377</v>
      </c>
      <c r="G116" s="90" t="s">
        <v>197</v>
      </c>
      <c r="H116" s="93">
        <v>4</v>
      </c>
      <c r="I116" s="94"/>
      <c r="J116" s="95">
        <f t="shared" si="15"/>
        <v>0</v>
      </c>
      <c r="K116" s="93">
        <v>4.0000000000000003E-5</v>
      </c>
      <c r="L116" s="93">
        <f t="shared" si="16"/>
        <v>1.6000000000000001E-4</v>
      </c>
      <c r="M116" s="93"/>
      <c r="N116" s="93">
        <f t="shared" si="17"/>
        <v>0</v>
      </c>
      <c r="O116" s="95">
        <v>21</v>
      </c>
      <c r="P116" s="95">
        <f t="shared" si="18"/>
        <v>0</v>
      </c>
      <c r="Q116" s="95">
        <f t="shared" si="19"/>
        <v>0</v>
      </c>
      <c r="R116" s="8"/>
      <c r="S116" s="8"/>
      <c r="T116" s="8"/>
    </row>
    <row r="117" spans="1:20" ht="10.199999999999999" outlineLevel="3" x14ac:dyDescent="0.2">
      <c r="A117" s="10"/>
      <c r="B117" s="88"/>
      <c r="C117" s="89">
        <v>104</v>
      </c>
      <c r="D117" s="90" t="s">
        <v>170</v>
      </c>
      <c r="E117" s="91" t="s">
        <v>378</v>
      </c>
      <c r="F117" s="92" t="s">
        <v>379</v>
      </c>
      <c r="G117" s="90" t="s">
        <v>197</v>
      </c>
      <c r="H117" s="93">
        <v>4</v>
      </c>
      <c r="I117" s="94"/>
      <c r="J117" s="95">
        <f t="shared" si="15"/>
        <v>0</v>
      </c>
      <c r="K117" s="93">
        <v>9.0000000000000006E-5</v>
      </c>
      <c r="L117" s="93">
        <f t="shared" si="16"/>
        <v>3.6000000000000002E-4</v>
      </c>
      <c r="M117" s="93"/>
      <c r="N117" s="93">
        <f t="shared" si="17"/>
        <v>0</v>
      </c>
      <c r="O117" s="95">
        <v>21</v>
      </c>
      <c r="P117" s="95">
        <f t="shared" si="18"/>
        <v>0</v>
      </c>
      <c r="Q117" s="95">
        <f t="shared" si="19"/>
        <v>0</v>
      </c>
      <c r="R117" s="8"/>
      <c r="S117" s="8"/>
      <c r="T117" s="8"/>
    </row>
    <row r="118" spans="1:20" ht="10.199999999999999" outlineLevel="3" x14ac:dyDescent="0.2">
      <c r="A118" s="10"/>
      <c r="B118" s="88"/>
      <c r="C118" s="89">
        <v>105</v>
      </c>
      <c r="D118" s="90" t="s">
        <v>170</v>
      </c>
      <c r="E118" s="91" t="s">
        <v>380</v>
      </c>
      <c r="F118" s="92" t="s">
        <v>381</v>
      </c>
      <c r="G118" s="90" t="s">
        <v>180</v>
      </c>
      <c r="H118" s="93">
        <v>3</v>
      </c>
      <c r="I118" s="94"/>
      <c r="J118" s="95">
        <f t="shared" si="15"/>
        <v>0</v>
      </c>
      <c r="K118" s="93"/>
      <c r="L118" s="93">
        <f t="shared" si="16"/>
        <v>0</v>
      </c>
      <c r="M118" s="93">
        <v>6.5000000000000002E-2</v>
      </c>
      <c r="N118" s="93">
        <f t="shared" si="17"/>
        <v>0.19500000000000001</v>
      </c>
      <c r="O118" s="95">
        <v>21</v>
      </c>
      <c r="P118" s="95">
        <f t="shared" si="18"/>
        <v>0</v>
      </c>
      <c r="Q118" s="95">
        <f t="shared" si="19"/>
        <v>0</v>
      </c>
      <c r="R118" s="8"/>
      <c r="S118" s="8"/>
      <c r="T118" s="8"/>
    </row>
    <row r="119" spans="1:20" ht="10.199999999999999" outlineLevel="3" x14ac:dyDescent="0.2">
      <c r="A119" s="10"/>
      <c r="B119" s="88"/>
      <c r="C119" s="89">
        <v>106</v>
      </c>
      <c r="D119" s="90" t="s">
        <v>170</v>
      </c>
      <c r="E119" s="91" t="s">
        <v>382</v>
      </c>
      <c r="F119" s="92" t="s">
        <v>383</v>
      </c>
      <c r="G119" s="90" t="s">
        <v>180</v>
      </c>
      <c r="H119" s="93">
        <v>17.5</v>
      </c>
      <c r="I119" s="94"/>
      <c r="J119" s="95">
        <f t="shared" si="15"/>
        <v>0</v>
      </c>
      <c r="K119" s="93"/>
      <c r="L119" s="93">
        <f t="shared" si="16"/>
        <v>0</v>
      </c>
      <c r="M119" s="93">
        <v>4.2000000000000003E-2</v>
      </c>
      <c r="N119" s="93">
        <f t="shared" si="17"/>
        <v>0.7350000000000001</v>
      </c>
      <c r="O119" s="95">
        <v>21</v>
      </c>
      <c r="P119" s="95">
        <f t="shared" si="18"/>
        <v>0</v>
      </c>
      <c r="Q119" s="95">
        <f t="shared" si="19"/>
        <v>0</v>
      </c>
      <c r="R119" s="8"/>
      <c r="S119" s="8"/>
      <c r="T119" s="8"/>
    </row>
    <row r="120" spans="1:20" ht="10.199999999999999" outlineLevel="3" x14ac:dyDescent="0.2">
      <c r="A120" s="10"/>
      <c r="B120" s="88"/>
      <c r="C120" s="89">
        <v>107</v>
      </c>
      <c r="D120" s="90" t="s">
        <v>170</v>
      </c>
      <c r="E120" s="91" t="s">
        <v>384</v>
      </c>
      <c r="F120" s="92" t="s">
        <v>385</v>
      </c>
      <c r="G120" s="90" t="s">
        <v>180</v>
      </c>
      <c r="H120" s="93">
        <v>1.6</v>
      </c>
      <c r="I120" s="94"/>
      <c r="J120" s="95">
        <f t="shared" si="15"/>
        <v>0</v>
      </c>
      <c r="K120" s="93">
        <v>1.1800000000000001E-3</v>
      </c>
      <c r="L120" s="93">
        <f t="shared" si="16"/>
        <v>1.8880000000000001E-3</v>
      </c>
      <c r="M120" s="93">
        <v>1.4E-2</v>
      </c>
      <c r="N120" s="93">
        <f t="shared" si="17"/>
        <v>2.2400000000000003E-2</v>
      </c>
      <c r="O120" s="95">
        <v>21</v>
      </c>
      <c r="P120" s="95">
        <f t="shared" si="18"/>
        <v>0</v>
      </c>
      <c r="Q120" s="95">
        <f t="shared" si="19"/>
        <v>0</v>
      </c>
      <c r="R120" s="8"/>
      <c r="S120" s="8"/>
      <c r="T120" s="8"/>
    </row>
    <row r="121" spans="1:20" ht="10.199999999999999" outlineLevel="3" x14ac:dyDescent="0.2">
      <c r="A121" s="10"/>
      <c r="B121" s="88"/>
      <c r="C121" s="89">
        <v>108</v>
      </c>
      <c r="D121" s="90" t="s">
        <v>170</v>
      </c>
      <c r="E121" s="91" t="s">
        <v>386</v>
      </c>
      <c r="F121" s="92" t="s">
        <v>387</v>
      </c>
      <c r="G121" s="90" t="s">
        <v>180</v>
      </c>
      <c r="H121" s="93">
        <v>1.4</v>
      </c>
      <c r="I121" s="94"/>
      <c r="J121" s="95">
        <f t="shared" si="15"/>
        <v>0</v>
      </c>
      <c r="K121" s="93">
        <v>1.42E-3</v>
      </c>
      <c r="L121" s="93">
        <f t="shared" si="16"/>
        <v>1.9879999999999997E-3</v>
      </c>
      <c r="M121" s="93">
        <v>2.9000000000000001E-2</v>
      </c>
      <c r="N121" s="93">
        <f t="shared" si="17"/>
        <v>4.0599999999999997E-2</v>
      </c>
      <c r="O121" s="95">
        <v>21</v>
      </c>
      <c r="P121" s="95">
        <f t="shared" si="18"/>
        <v>0</v>
      </c>
      <c r="Q121" s="95">
        <f t="shared" si="19"/>
        <v>0</v>
      </c>
      <c r="R121" s="8"/>
      <c r="S121" s="8"/>
      <c r="T121" s="8"/>
    </row>
    <row r="122" spans="1:20" ht="10.199999999999999" outlineLevel="3" x14ac:dyDescent="0.2">
      <c r="A122" s="10"/>
      <c r="B122" s="88"/>
      <c r="C122" s="89">
        <v>109</v>
      </c>
      <c r="D122" s="90" t="s">
        <v>170</v>
      </c>
      <c r="E122" s="91" t="s">
        <v>388</v>
      </c>
      <c r="F122" s="92" t="s">
        <v>389</v>
      </c>
      <c r="G122" s="90" t="s">
        <v>180</v>
      </c>
      <c r="H122" s="93">
        <v>0.6</v>
      </c>
      <c r="I122" s="94"/>
      <c r="J122" s="95">
        <f t="shared" si="15"/>
        <v>0</v>
      </c>
      <c r="K122" s="93">
        <v>2.81E-3</v>
      </c>
      <c r="L122" s="93">
        <f t="shared" si="16"/>
        <v>1.686E-3</v>
      </c>
      <c r="M122" s="93">
        <v>6.9000000000000006E-2</v>
      </c>
      <c r="N122" s="93">
        <f t="shared" si="17"/>
        <v>4.1399999999999999E-2</v>
      </c>
      <c r="O122" s="95">
        <v>21</v>
      </c>
      <c r="P122" s="95">
        <f t="shared" si="18"/>
        <v>0</v>
      </c>
      <c r="Q122" s="95">
        <f t="shared" si="19"/>
        <v>0</v>
      </c>
      <c r="R122" s="8"/>
      <c r="S122" s="8"/>
      <c r="T122" s="8"/>
    </row>
    <row r="123" spans="1:20" ht="10.199999999999999" outlineLevel="3" x14ac:dyDescent="0.2">
      <c r="A123" s="10"/>
      <c r="B123" s="88"/>
      <c r="C123" s="89">
        <v>110</v>
      </c>
      <c r="D123" s="90" t="s">
        <v>170</v>
      </c>
      <c r="E123" s="91" t="s">
        <v>390</v>
      </c>
      <c r="F123" s="92" t="s">
        <v>391</v>
      </c>
      <c r="G123" s="90" t="s">
        <v>226</v>
      </c>
      <c r="H123" s="93">
        <v>0.453125</v>
      </c>
      <c r="I123" s="94"/>
      <c r="J123" s="95">
        <f t="shared" si="15"/>
        <v>0</v>
      </c>
      <c r="K123" s="93"/>
      <c r="L123" s="93">
        <f t="shared" si="16"/>
        <v>0</v>
      </c>
      <c r="M123" s="93">
        <v>2.4</v>
      </c>
      <c r="N123" s="93">
        <f t="shared" si="17"/>
        <v>1.0874999999999999</v>
      </c>
      <c r="O123" s="95">
        <v>21</v>
      </c>
      <c r="P123" s="95">
        <f t="shared" si="18"/>
        <v>0</v>
      </c>
      <c r="Q123" s="95">
        <f t="shared" si="19"/>
        <v>0</v>
      </c>
      <c r="R123" s="8"/>
      <c r="S123" s="8"/>
      <c r="T123" s="8"/>
    </row>
    <row r="124" spans="1:20" ht="10.199999999999999" outlineLevel="3" x14ac:dyDescent="0.2">
      <c r="A124" s="10"/>
      <c r="B124" s="88"/>
      <c r="C124" s="89">
        <v>111</v>
      </c>
      <c r="D124" s="90" t="s">
        <v>170</v>
      </c>
      <c r="E124" s="91" t="s">
        <v>392</v>
      </c>
      <c r="F124" s="92" t="s">
        <v>393</v>
      </c>
      <c r="G124" s="90" t="s">
        <v>173</v>
      </c>
      <c r="H124" s="93">
        <v>1.4899999999999998</v>
      </c>
      <c r="I124" s="94"/>
      <c r="J124" s="95">
        <f t="shared" si="15"/>
        <v>0</v>
      </c>
      <c r="K124" s="93"/>
      <c r="L124" s="93">
        <f t="shared" si="16"/>
        <v>0</v>
      </c>
      <c r="M124" s="93">
        <v>1.2999999999999999E-2</v>
      </c>
      <c r="N124" s="93">
        <f t="shared" si="17"/>
        <v>1.9369999999999995E-2</v>
      </c>
      <c r="O124" s="95">
        <v>21</v>
      </c>
      <c r="P124" s="95">
        <f t="shared" si="18"/>
        <v>0</v>
      </c>
      <c r="Q124" s="95">
        <f t="shared" si="19"/>
        <v>0</v>
      </c>
      <c r="R124" s="8"/>
      <c r="S124" s="8"/>
      <c r="T124" s="8"/>
    </row>
    <row r="125" spans="1:20" ht="10.199999999999999" outlineLevel="3" x14ac:dyDescent="0.2">
      <c r="A125" s="10"/>
      <c r="B125" s="88"/>
      <c r="C125" s="89">
        <v>112</v>
      </c>
      <c r="D125" s="90" t="s">
        <v>170</v>
      </c>
      <c r="E125" s="91" t="s">
        <v>394</v>
      </c>
      <c r="F125" s="92" t="s">
        <v>395</v>
      </c>
      <c r="G125" s="90" t="s">
        <v>197</v>
      </c>
      <c r="H125" s="93">
        <v>6</v>
      </c>
      <c r="I125" s="94"/>
      <c r="J125" s="95">
        <f t="shared" si="15"/>
        <v>0</v>
      </c>
      <c r="K125" s="93"/>
      <c r="L125" s="93">
        <f t="shared" si="16"/>
        <v>0</v>
      </c>
      <c r="M125" s="93">
        <v>0.20699999999999999</v>
      </c>
      <c r="N125" s="93">
        <f t="shared" si="17"/>
        <v>1.242</v>
      </c>
      <c r="O125" s="95">
        <v>21</v>
      </c>
      <c r="P125" s="95">
        <f t="shared" si="18"/>
        <v>0</v>
      </c>
      <c r="Q125" s="95">
        <f t="shared" si="19"/>
        <v>0</v>
      </c>
      <c r="R125" s="8"/>
      <c r="S125" s="8"/>
      <c r="T125" s="8"/>
    </row>
    <row r="126" spans="1:20" ht="10.199999999999999" outlineLevel="3" x14ac:dyDescent="0.2">
      <c r="A126" s="10"/>
      <c r="B126" s="88"/>
      <c r="C126" s="89">
        <v>113</v>
      </c>
      <c r="D126" s="90" t="s">
        <v>170</v>
      </c>
      <c r="E126" s="91" t="s">
        <v>396</v>
      </c>
      <c r="F126" s="92" t="s">
        <v>397</v>
      </c>
      <c r="G126" s="90" t="s">
        <v>173</v>
      </c>
      <c r="H126" s="93">
        <v>119.67000000000003</v>
      </c>
      <c r="I126" s="94"/>
      <c r="J126" s="95">
        <f t="shared" si="15"/>
        <v>0</v>
      </c>
      <c r="K126" s="93"/>
      <c r="L126" s="93">
        <f t="shared" si="16"/>
        <v>0</v>
      </c>
      <c r="M126" s="93">
        <v>3.5299999999999998E-2</v>
      </c>
      <c r="N126" s="93">
        <f t="shared" si="17"/>
        <v>4.2243510000000004</v>
      </c>
      <c r="O126" s="95">
        <v>21</v>
      </c>
      <c r="P126" s="95">
        <f t="shared" si="18"/>
        <v>0</v>
      </c>
      <c r="Q126" s="95">
        <f t="shared" si="19"/>
        <v>0</v>
      </c>
      <c r="R126" s="8"/>
      <c r="S126" s="8"/>
      <c r="T126" s="8"/>
    </row>
    <row r="127" spans="1:20" ht="10.199999999999999" outlineLevel="3" x14ac:dyDescent="0.2">
      <c r="A127" s="10"/>
      <c r="B127" s="88"/>
      <c r="C127" s="89">
        <v>114</v>
      </c>
      <c r="D127" s="90" t="s">
        <v>170</v>
      </c>
      <c r="E127" s="91" t="s">
        <v>398</v>
      </c>
      <c r="F127" s="92" t="s">
        <v>399</v>
      </c>
      <c r="G127" s="90" t="s">
        <v>180</v>
      </c>
      <c r="H127" s="93">
        <v>20.6</v>
      </c>
      <c r="I127" s="94"/>
      <c r="J127" s="95">
        <f t="shared" si="15"/>
        <v>0</v>
      </c>
      <c r="K127" s="93"/>
      <c r="L127" s="93">
        <f t="shared" si="16"/>
        <v>0</v>
      </c>
      <c r="M127" s="93">
        <v>3.2499999999999999E-3</v>
      </c>
      <c r="N127" s="93">
        <f t="shared" si="17"/>
        <v>6.6949999999999996E-2</v>
      </c>
      <c r="O127" s="95">
        <v>21</v>
      </c>
      <c r="P127" s="95">
        <f t="shared" si="18"/>
        <v>0</v>
      </c>
      <c r="Q127" s="95">
        <f t="shared" si="19"/>
        <v>0</v>
      </c>
      <c r="R127" s="8"/>
      <c r="S127" s="8"/>
      <c r="T127" s="8"/>
    </row>
    <row r="128" spans="1:20" ht="10.199999999999999" outlineLevel="3" x14ac:dyDescent="0.2">
      <c r="A128" s="10"/>
      <c r="B128" s="88"/>
      <c r="C128" s="89">
        <v>115</v>
      </c>
      <c r="D128" s="90" t="s">
        <v>170</v>
      </c>
      <c r="E128" s="91" t="s">
        <v>400</v>
      </c>
      <c r="F128" s="92" t="s">
        <v>401</v>
      </c>
      <c r="G128" s="90" t="s">
        <v>402</v>
      </c>
      <c r="H128" s="93">
        <v>90</v>
      </c>
      <c r="I128" s="94"/>
      <c r="J128" s="95">
        <f t="shared" si="15"/>
        <v>0</v>
      </c>
      <c r="K128" s="93"/>
      <c r="L128" s="93">
        <f t="shared" si="16"/>
        <v>0</v>
      </c>
      <c r="M128" s="93"/>
      <c r="N128" s="93">
        <f t="shared" si="17"/>
        <v>0</v>
      </c>
      <c r="O128" s="95">
        <v>21</v>
      </c>
      <c r="P128" s="95">
        <f t="shared" si="18"/>
        <v>0</v>
      </c>
      <c r="Q128" s="95">
        <f t="shared" si="19"/>
        <v>0</v>
      </c>
      <c r="R128" s="8"/>
      <c r="S128" s="8"/>
      <c r="T128" s="8"/>
    </row>
    <row r="129" spans="1:20" outlineLevel="3" x14ac:dyDescent="0.2">
      <c r="B129" s="6"/>
      <c r="C129" s="6"/>
      <c r="D129" s="6"/>
      <c r="E129" s="6"/>
      <c r="F129" s="6"/>
      <c r="G129" s="6"/>
      <c r="H129" s="6"/>
      <c r="I129" s="8"/>
      <c r="J129" s="8"/>
      <c r="K129" s="6"/>
      <c r="L129" s="6"/>
      <c r="M129" s="6"/>
      <c r="N129" s="6"/>
      <c r="O129" s="6"/>
      <c r="P129" s="8"/>
      <c r="Q129" s="8"/>
    </row>
    <row r="130" spans="1:20" ht="10.199999999999999" outlineLevel="2" x14ac:dyDescent="0.2">
      <c r="A130" s="58" t="s">
        <v>34</v>
      </c>
      <c r="B130" s="81">
        <v>3</v>
      </c>
      <c r="C130" s="82"/>
      <c r="D130" s="83" t="s">
        <v>169</v>
      </c>
      <c r="E130" s="83"/>
      <c r="F130" s="84" t="s">
        <v>35</v>
      </c>
      <c r="G130" s="83"/>
      <c r="H130" s="85"/>
      <c r="I130" s="86"/>
      <c r="J130" s="60">
        <f>SUBTOTAL(9,J131:J140)</f>
        <v>0</v>
      </c>
      <c r="K130" s="85"/>
      <c r="L130" s="61">
        <f>SUBTOTAL(9,L131:L140)</f>
        <v>0</v>
      </c>
      <c r="M130" s="85"/>
      <c r="N130" s="61">
        <f>SUBTOTAL(9,N131:N140)</f>
        <v>0</v>
      </c>
      <c r="O130" s="87"/>
      <c r="P130" s="60">
        <f>SUBTOTAL(9,P131:P140)</f>
        <v>0</v>
      </c>
      <c r="Q130" s="60">
        <f>SUBTOTAL(9,Q131:Q140)</f>
        <v>0</v>
      </c>
      <c r="R130" s="6"/>
      <c r="S130" s="8"/>
      <c r="T130" s="8"/>
    </row>
    <row r="131" spans="1:20" ht="10.199999999999999" outlineLevel="3" x14ac:dyDescent="0.2">
      <c r="A131" s="10"/>
      <c r="B131" s="88"/>
      <c r="C131" s="89">
        <v>116</v>
      </c>
      <c r="D131" s="90" t="s">
        <v>170</v>
      </c>
      <c r="E131" s="91" t="s">
        <v>403</v>
      </c>
      <c r="F131" s="92" t="s">
        <v>404</v>
      </c>
      <c r="G131" s="90" t="s">
        <v>214</v>
      </c>
      <c r="H131" s="93">
        <v>128.74800202988007</v>
      </c>
      <c r="I131" s="94"/>
      <c r="J131" s="95">
        <f t="shared" ref="J131:J139" si="20">H131*I131</f>
        <v>0</v>
      </c>
      <c r="K131" s="93"/>
      <c r="L131" s="93">
        <f t="shared" ref="L131:L139" si="21">H131*K131</f>
        <v>0</v>
      </c>
      <c r="M131" s="93"/>
      <c r="N131" s="93">
        <f t="shared" ref="N131:N139" si="22">H131*M131</f>
        <v>0</v>
      </c>
      <c r="O131" s="95">
        <v>21</v>
      </c>
      <c r="P131" s="95">
        <f t="shared" ref="P131:P139" si="23">J131*(O131/100)</f>
        <v>0</v>
      </c>
      <c r="Q131" s="95">
        <f t="shared" ref="Q131:Q139" si="24">J131+P131</f>
        <v>0</v>
      </c>
      <c r="R131" s="8"/>
      <c r="S131" s="8"/>
      <c r="T131" s="8"/>
    </row>
    <row r="132" spans="1:20" ht="10.199999999999999" outlineLevel="3" x14ac:dyDescent="0.2">
      <c r="A132" s="10"/>
      <c r="B132" s="88"/>
      <c r="C132" s="89">
        <v>117</v>
      </c>
      <c r="D132" s="90" t="s">
        <v>170</v>
      </c>
      <c r="E132" s="91" t="s">
        <v>405</v>
      </c>
      <c r="F132" s="92" t="s">
        <v>406</v>
      </c>
      <c r="G132" s="90" t="s">
        <v>214</v>
      </c>
      <c r="H132" s="93">
        <v>119.78371899999998</v>
      </c>
      <c r="I132" s="94"/>
      <c r="J132" s="95">
        <f t="shared" si="20"/>
        <v>0</v>
      </c>
      <c r="K132" s="93"/>
      <c r="L132" s="93">
        <f t="shared" si="21"/>
        <v>0</v>
      </c>
      <c r="M132" s="93"/>
      <c r="N132" s="93">
        <f t="shared" si="22"/>
        <v>0</v>
      </c>
      <c r="O132" s="95">
        <v>21</v>
      </c>
      <c r="P132" s="95">
        <f t="shared" si="23"/>
        <v>0</v>
      </c>
      <c r="Q132" s="95">
        <f t="shared" si="24"/>
        <v>0</v>
      </c>
      <c r="R132" s="8"/>
      <c r="S132" s="8"/>
      <c r="T132" s="8"/>
    </row>
    <row r="133" spans="1:20" ht="10.199999999999999" outlineLevel="3" x14ac:dyDescent="0.2">
      <c r="A133" s="10"/>
      <c r="B133" s="88"/>
      <c r="C133" s="89">
        <v>118</v>
      </c>
      <c r="D133" s="90" t="s">
        <v>170</v>
      </c>
      <c r="E133" s="91" t="s">
        <v>407</v>
      </c>
      <c r="F133" s="92" t="s">
        <v>408</v>
      </c>
      <c r="G133" s="90" t="s">
        <v>214</v>
      </c>
      <c r="H133" s="93">
        <v>119.78371899999998</v>
      </c>
      <c r="I133" s="94"/>
      <c r="J133" s="95">
        <f t="shared" si="20"/>
        <v>0</v>
      </c>
      <c r="K133" s="93"/>
      <c r="L133" s="93">
        <f t="shared" si="21"/>
        <v>0</v>
      </c>
      <c r="M133" s="93"/>
      <c r="N133" s="93">
        <f t="shared" si="22"/>
        <v>0</v>
      </c>
      <c r="O133" s="95">
        <v>21</v>
      </c>
      <c r="P133" s="95">
        <f t="shared" si="23"/>
        <v>0</v>
      </c>
      <c r="Q133" s="95">
        <f t="shared" si="24"/>
        <v>0</v>
      </c>
      <c r="R133" s="8"/>
      <c r="S133" s="8"/>
      <c r="T133" s="8"/>
    </row>
    <row r="134" spans="1:20" ht="10.199999999999999" outlineLevel="3" x14ac:dyDescent="0.2">
      <c r="A134" s="10"/>
      <c r="B134" s="88"/>
      <c r="C134" s="89">
        <v>119</v>
      </c>
      <c r="D134" s="90" t="s">
        <v>170</v>
      </c>
      <c r="E134" s="91" t="s">
        <v>409</v>
      </c>
      <c r="F134" s="92" t="s">
        <v>410</v>
      </c>
      <c r="G134" s="90" t="s">
        <v>214</v>
      </c>
      <c r="H134" s="93">
        <v>119.78371899999998</v>
      </c>
      <c r="I134" s="94"/>
      <c r="J134" s="95">
        <f t="shared" si="20"/>
        <v>0</v>
      </c>
      <c r="K134" s="93"/>
      <c r="L134" s="93">
        <f t="shared" si="21"/>
        <v>0</v>
      </c>
      <c r="M134" s="93"/>
      <c r="N134" s="93">
        <f t="shared" si="22"/>
        <v>0</v>
      </c>
      <c r="O134" s="95">
        <v>21</v>
      </c>
      <c r="P134" s="95">
        <f t="shared" si="23"/>
        <v>0</v>
      </c>
      <c r="Q134" s="95">
        <f t="shared" si="24"/>
        <v>0</v>
      </c>
      <c r="R134" s="8"/>
      <c r="S134" s="8"/>
      <c r="T134" s="8"/>
    </row>
    <row r="135" spans="1:20" ht="10.199999999999999" outlineLevel="3" x14ac:dyDescent="0.2">
      <c r="A135" s="10"/>
      <c r="B135" s="88"/>
      <c r="C135" s="89">
        <v>120</v>
      </c>
      <c r="D135" s="90" t="s">
        <v>170</v>
      </c>
      <c r="E135" s="91" t="s">
        <v>411</v>
      </c>
      <c r="F135" s="92" t="s">
        <v>412</v>
      </c>
      <c r="G135" s="90" t="s">
        <v>214</v>
      </c>
      <c r="H135" s="93">
        <v>479.08</v>
      </c>
      <c r="I135" s="94"/>
      <c r="J135" s="95">
        <f t="shared" si="20"/>
        <v>0</v>
      </c>
      <c r="K135" s="93"/>
      <c r="L135" s="93">
        <f t="shared" si="21"/>
        <v>0</v>
      </c>
      <c r="M135" s="93"/>
      <c r="N135" s="93">
        <f t="shared" si="22"/>
        <v>0</v>
      </c>
      <c r="O135" s="95">
        <v>21</v>
      </c>
      <c r="P135" s="95">
        <f t="shared" si="23"/>
        <v>0</v>
      </c>
      <c r="Q135" s="95">
        <f t="shared" si="24"/>
        <v>0</v>
      </c>
      <c r="R135" s="8"/>
      <c r="S135" s="8"/>
      <c r="T135" s="8"/>
    </row>
    <row r="136" spans="1:20" ht="10.199999999999999" outlineLevel="3" x14ac:dyDescent="0.2">
      <c r="A136" s="10"/>
      <c r="B136" s="88"/>
      <c r="C136" s="89">
        <v>121</v>
      </c>
      <c r="D136" s="90" t="s">
        <v>170</v>
      </c>
      <c r="E136" s="91" t="s">
        <v>413</v>
      </c>
      <c r="F136" s="92" t="s">
        <v>414</v>
      </c>
      <c r="G136" s="90" t="s">
        <v>214</v>
      </c>
      <c r="H136" s="93">
        <v>117.27</v>
      </c>
      <c r="I136" s="94"/>
      <c r="J136" s="95">
        <f t="shared" si="20"/>
        <v>0</v>
      </c>
      <c r="K136" s="93"/>
      <c r="L136" s="93">
        <f t="shared" si="21"/>
        <v>0</v>
      </c>
      <c r="M136" s="93"/>
      <c r="N136" s="93">
        <f t="shared" si="22"/>
        <v>0</v>
      </c>
      <c r="O136" s="95">
        <v>21</v>
      </c>
      <c r="P136" s="95">
        <f t="shared" si="23"/>
        <v>0</v>
      </c>
      <c r="Q136" s="95">
        <f t="shared" si="24"/>
        <v>0</v>
      </c>
      <c r="R136" s="8"/>
      <c r="S136" s="8"/>
      <c r="T136" s="8"/>
    </row>
    <row r="137" spans="1:20" ht="10.199999999999999" outlineLevel="3" x14ac:dyDescent="0.2">
      <c r="A137" s="10"/>
      <c r="B137" s="88"/>
      <c r="C137" s="89">
        <v>122</v>
      </c>
      <c r="D137" s="90" t="s">
        <v>170</v>
      </c>
      <c r="E137" s="91" t="s">
        <v>415</v>
      </c>
      <c r="F137" s="92" t="s">
        <v>416</v>
      </c>
      <c r="G137" s="90" t="s">
        <v>214</v>
      </c>
      <c r="H137" s="93">
        <v>2.5</v>
      </c>
      <c r="I137" s="94"/>
      <c r="J137" s="95">
        <f t="shared" si="20"/>
        <v>0</v>
      </c>
      <c r="K137" s="93"/>
      <c r="L137" s="93">
        <f t="shared" si="21"/>
        <v>0</v>
      </c>
      <c r="M137" s="93"/>
      <c r="N137" s="93">
        <f t="shared" si="22"/>
        <v>0</v>
      </c>
      <c r="O137" s="95">
        <v>21</v>
      </c>
      <c r="P137" s="95">
        <f t="shared" si="23"/>
        <v>0</v>
      </c>
      <c r="Q137" s="95">
        <f t="shared" si="24"/>
        <v>0</v>
      </c>
      <c r="R137" s="8"/>
      <c r="S137" s="8"/>
      <c r="T137" s="8"/>
    </row>
    <row r="138" spans="1:20" ht="10.199999999999999" outlineLevel="3" x14ac:dyDescent="0.2">
      <c r="A138" s="10"/>
      <c r="B138" s="88"/>
      <c r="C138" s="89">
        <v>123</v>
      </c>
      <c r="D138" s="90" t="s">
        <v>170</v>
      </c>
      <c r="E138" s="91" t="s">
        <v>417</v>
      </c>
      <c r="F138" s="92" t="s">
        <v>418</v>
      </c>
      <c r="G138" s="90" t="s">
        <v>180</v>
      </c>
      <c r="H138" s="93">
        <v>26</v>
      </c>
      <c r="I138" s="94"/>
      <c r="J138" s="95">
        <f t="shared" si="20"/>
        <v>0</v>
      </c>
      <c r="K138" s="93"/>
      <c r="L138" s="93">
        <f t="shared" si="21"/>
        <v>0</v>
      </c>
      <c r="M138" s="93"/>
      <c r="N138" s="93">
        <f t="shared" si="22"/>
        <v>0</v>
      </c>
      <c r="O138" s="95">
        <v>21</v>
      </c>
      <c r="P138" s="95">
        <f t="shared" si="23"/>
        <v>0</v>
      </c>
      <c r="Q138" s="95">
        <f t="shared" si="24"/>
        <v>0</v>
      </c>
      <c r="R138" s="8"/>
      <c r="S138" s="8"/>
      <c r="T138" s="8"/>
    </row>
    <row r="139" spans="1:20" ht="10.199999999999999" outlineLevel="3" x14ac:dyDescent="0.2">
      <c r="A139" s="10"/>
      <c r="B139" s="88"/>
      <c r="C139" s="89">
        <v>124</v>
      </c>
      <c r="D139" s="90" t="s">
        <v>170</v>
      </c>
      <c r="E139" s="91" t="s">
        <v>419</v>
      </c>
      <c r="F139" s="92" t="s">
        <v>420</v>
      </c>
      <c r="G139" s="90" t="s">
        <v>180</v>
      </c>
      <c r="H139" s="93">
        <v>1040</v>
      </c>
      <c r="I139" s="94"/>
      <c r="J139" s="95">
        <f t="shared" si="20"/>
        <v>0</v>
      </c>
      <c r="K139" s="93"/>
      <c r="L139" s="93">
        <f t="shared" si="21"/>
        <v>0</v>
      </c>
      <c r="M139" s="93"/>
      <c r="N139" s="93">
        <f t="shared" si="22"/>
        <v>0</v>
      </c>
      <c r="O139" s="95">
        <v>21</v>
      </c>
      <c r="P139" s="95">
        <f t="shared" si="23"/>
        <v>0</v>
      </c>
      <c r="Q139" s="95">
        <f t="shared" si="24"/>
        <v>0</v>
      </c>
      <c r="R139" s="8"/>
      <c r="S139" s="8"/>
      <c r="T139" s="8"/>
    </row>
    <row r="140" spans="1:20" outlineLevel="3" x14ac:dyDescent="0.2">
      <c r="B140" s="6"/>
      <c r="C140" s="6"/>
      <c r="D140" s="6"/>
      <c r="E140" s="6"/>
      <c r="F140" s="6"/>
      <c r="G140" s="6"/>
      <c r="H140" s="6"/>
      <c r="I140" s="8"/>
      <c r="J140" s="8"/>
      <c r="K140" s="6"/>
      <c r="L140" s="6"/>
      <c r="M140" s="6"/>
      <c r="N140" s="6"/>
      <c r="O140" s="6"/>
      <c r="P140" s="8"/>
      <c r="Q140" s="8"/>
    </row>
    <row r="141" spans="1:20" ht="10.199999999999999" outlineLevel="2" x14ac:dyDescent="0.2">
      <c r="A141" s="58" t="s">
        <v>36</v>
      </c>
      <c r="B141" s="81">
        <v>3</v>
      </c>
      <c r="C141" s="82"/>
      <c r="D141" s="83" t="s">
        <v>169</v>
      </c>
      <c r="E141" s="83"/>
      <c r="F141" s="84" t="s">
        <v>37</v>
      </c>
      <c r="G141" s="83"/>
      <c r="H141" s="85"/>
      <c r="I141" s="86"/>
      <c r="J141" s="60">
        <f>SUBTOTAL(9,J142:J146)</f>
        <v>0</v>
      </c>
      <c r="K141" s="85"/>
      <c r="L141" s="61">
        <f>SUBTOTAL(9,L142:L146)</f>
        <v>6.0768900000000001E-2</v>
      </c>
      <c r="M141" s="85"/>
      <c r="N141" s="61">
        <f>SUBTOTAL(9,N142:N146)</f>
        <v>0</v>
      </c>
      <c r="O141" s="87"/>
      <c r="P141" s="60">
        <f>SUBTOTAL(9,P142:P146)</f>
        <v>0</v>
      </c>
      <c r="Q141" s="60">
        <f>SUBTOTAL(9,Q142:Q146)</f>
        <v>0</v>
      </c>
      <c r="R141" s="6"/>
      <c r="S141" s="8"/>
      <c r="T141" s="8"/>
    </row>
    <row r="142" spans="1:20" ht="10.199999999999999" outlineLevel="3" x14ac:dyDescent="0.2">
      <c r="A142" s="10"/>
      <c r="B142" s="88"/>
      <c r="C142" s="89">
        <v>125</v>
      </c>
      <c r="D142" s="90" t="s">
        <v>170</v>
      </c>
      <c r="E142" s="91" t="s">
        <v>421</v>
      </c>
      <c r="F142" s="92" t="s">
        <v>422</v>
      </c>
      <c r="G142" s="90" t="s">
        <v>173</v>
      </c>
      <c r="H142" s="93">
        <v>7.8</v>
      </c>
      <c r="I142" s="94"/>
      <c r="J142" s="95">
        <f>H142*I142</f>
        <v>0</v>
      </c>
      <c r="K142" s="93">
        <v>4.0000000000000002E-4</v>
      </c>
      <c r="L142" s="93">
        <f>H142*K142</f>
        <v>3.1199999999999999E-3</v>
      </c>
      <c r="M142" s="93"/>
      <c r="N142" s="93">
        <f>H142*M142</f>
        <v>0</v>
      </c>
      <c r="O142" s="95">
        <v>21</v>
      </c>
      <c r="P142" s="95">
        <f>J142*(O142/100)</f>
        <v>0</v>
      </c>
      <c r="Q142" s="95">
        <f>J142+P142</f>
        <v>0</v>
      </c>
      <c r="R142" s="8"/>
      <c r="S142" s="8"/>
      <c r="T142" s="8"/>
    </row>
    <row r="143" spans="1:20" ht="10.199999999999999" outlineLevel="3" x14ac:dyDescent="0.2">
      <c r="A143" s="10"/>
      <c r="B143" s="88"/>
      <c r="C143" s="89">
        <v>126</v>
      </c>
      <c r="D143" s="90" t="s">
        <v>170</v>
      </c>
      <c r="E143" s="91" t="s">
        <v>423</v>
      </c>
      <c r="F143" s="92" t="s">
        <v>424</v>
      </c>
      <c r="G143" s="90" t="s">
        <v>173</v>
      </c>
      <c r="H143" s="93">
        <v>1.7849999999999999</v>
      </c>
      <c r="I143" s="94"/>
      <c r="J143" s="95">
        <f>H143*I143</f>
        <v>0</v>
      </c>
      <c r="K143" s="93">
        <v>4.0000000000000002E-4</v>
      </c>
      <c r="L143" s="93">
        <f>H143*K143</f>
        <v>7.1400000000000001E-4</v>
      </c>
      <c r="M143" s="93"/>
      <c r="N143" s="93">
        <f>H143*M143</f>
        <v>0</v>
      </c>
      <c r="O143" s="95">
        <v>21</v>
      </c>
      <c r="P143" s="95">
        <f>J143*(O143/100)</f>
        <v>0</v>
      </c>
      <c r="Q143" s="95">
        <f>J143+P143</f>
        <v>0</v>
      </c>
      <c r="R143" s="8"/>
      <c r="S143" s="8"/>
      <c r="T143" s="8"/>
    </row>
    <row r="144" spans="1:20" ht="20.399999999999999" outlineLevel="3" x14ac:dyDescent="0.2">
      <c r="A144" s="10"/>
      <c r="B144" s="88"/>
      <c r="C144" s="89">
        <v>127</v>
      </c>
      <c r="D144" s="90" t="s">
        <v>215</v>
      </c>
      <c r="E144" s="91" t="s">
        <v>425</v>
      </c>
      <c r="F144" s="92" t="s">
        <v>426</v>
      </c>
      <c r="G144" s="90" t="s">
        <v>173</v>
      </c>
      <c r="H144" s="93">
        <v>10.5435</v>
      </c>
      <c r="I144" s="94"/>
      <c r="J144" s="95">
        <f>H144*I144</f>
        <v>0</v>
      </c>
      <c r="K144" s="93">
        <v>5.4000000000000003E-3</v>
      </c>
      <c r="L144" s="93">
        <f>H144*K144</f>
        <v>5.6934900000000004E-2</v>
      </c>
      <c r="M144" s="93"/>
      <c r="N144" s="93">
        <f>H144*M144</f>
        <v>0</v>
      </c>
      <c r="O144" s="95">
        <v>21</v>
      </c>
      <c r="P144" s="95">
        <f>J144*(O144/100)</f>
        <v>0</v>
      </c>
      <c r="Q144" s="95">
        <f>J144+P144</f>
        <v>0</v>
      </c>
      <c r="R144" s="8"/>
      <c r="S144" s="8"/>
      <c r="T144" s="8"/>
    </row>
    <row r="145" spans="1:20" ht="10.199999999999999" outlineLevel="3" x14ac:dyDescent="0.2">
      <c r="A145" s="10"/>
      <c r="B145" s="88"/>
      <c r="C145" s="89">
        <v>128</v>
      </c>
      <c r="D145" s="90" t="s">
        <v>170</v>
      </c>
      <c r="E145" s="91" t="s">
        <v>427</v>
      </c>
      <c r="F145" s="92" t="s">
        <v>428</v>
      </c>
      <c r="G145" s="90" t="s">
        <v>429</v>
      </c>
      <c r="H145" s="93">
        <v>4.51</v>
      </c>
      <c r="I145" s="94"/>
      <c r="J145" s="95">
        <f>H145*I145</f>
        <v>0</v>
      </c>
      <c r="K145" s="93"/>
      <c r="L145" s="93">
        <f>H145*K145</f>
        <v>0</v>
      </c>
      <c r="M145" s="93"/>
      <c r="N145" s="93">
        <f>H145*M145</f>
        <v>0</v>
      </c>
      <c r="O145" s="95">
        <v>21</v>
      </c>
      <c r="P145" s="95">
        <f>J145*(O145/100)</f>
        <v>0</v>
      </c>
      <c r="Q145" s="95">
        <f>J145+P145</f>
        <v>0</v>
      </c>
      <c r="R145" s="8"/>
      <c r="S145" s="8"/>
      <c r="T145" s="8"/>
    </row>
    <row r="146" spans="1:20" outlineLevel="3" x14ac:dyDescent="0.2">
      <c r="B146" s="6"/>
      <c r="C146" s="6"/>
      <c r="D146" s="6"/>
      <c r="E146" s="6"/>
      <c r="F146" s="6"/>
      <c r="G146" s="6"/>
      <c r="H146" s="6"/>
      <c r="I146" s="8"/>
      <c r="J146" s="8"/>
      <c r="K146" s="6"/>
      <c r="L146" s="6"/>
      <c r="M146" s="6"/>
      <c r="N146" s="6"/>
      <c r="O146" s="6"/>
      <c r="P146" s="8"/>
      <c r="Q146" s="8"/>
    </row>
    <row r="147" spans="1:20" ht="10.199999999999999" outlineLevel="2" x14ac:dyDescent="0.2">
      <c r="A147" s="58" t="s">
        <v>38</v>
      </c>
      <c r="B147" s="81">
        <v>3</v>
      </c>
      <c r="C147" s="82"/>
      <c r="D147" s="83" t="s">
        <v>169</v>
      </c>
      <c r="E147" s="83"/>
      <c r="F147" s="84" t="s">
        <v>39</v>
      </c>
      <c r="G147" s="83"/>
      <c r="H147" s="85"/>
      <c r="I147" s="86"/>
      <c r="J147" s="60">
        <f>SUBTOTAL(9,J148:J183)</f>
        <v>0</v>
      </c>
      <c r="K147" s="85"/>
      <c r="L147" s="61">
        <f>SUBTOTAL(9,L148:L183)</f>
        <v>1.0194364999999999</v>
      </c>
      <c r="M147" s="85"/>
      <c r="N147" s="61">
        <f>SUBTOTAL(9,N148:N183)</f>
        <v>0.35679</v>
      </c>
      <c r="O147" s="87"/>
      <c r="P147" s="60">
        <f>SUBTOTAL(9,P148:P183)</f>
        <v>0</v>
      </c>
      <c r="Q147" s="60">
        <f>SUBTOTAL(9,Q148:Q183)</f>
        <v>0</v>
      </c>
      <c r="R147" s="6"/>
      <c r="S147" s="8"/>
      <c r="T147" s="8"/>
    </row>
    <row r="148" spans="1:20" ht="10.199999999999999" outlineLevel="3" x14ac:dyDescent="0.2">
      <c r="A148" s="10"/>
      <c r="B148" s="88"/>
      <c r="C148" s="89">
        <v>129</v>
      </c>
      <c r="D148" s="90" t="s">
        <v>170</v>
      </c>
      <c r="E148" s="91" t="s">
        <v>430</v>
      </c>
      <c r="F148" s="92" t="s">
        <v>431</v>
      </c>
      <c r="G148" s="90" t="s">
        <v>173</v>
      </c>
      <c r="H148" s="93">
        <v>3.9</v>
      </c>
      <c r="I148" s="94"/>
      <c r="J148" s="95">
        <f t="shared" ref="J148:J182" si="25">H148*I148</f>
        <v>0</v>
      </c>
      <c r="K148" s="93"/>
      <c r="L148" s="93">
        <f t="shared" ref="L148:L182" si="26">H148*K148</f>
        <v>0</v>
      </c>
      <c r="M148" s="93">
        <v>3.2000000000000002E-3</v>
      </c>
      <c r="N148" s="93">
        <f t="shared" ref="N148:N182" si="27">H148*M148</f>
        <v>1.248E-2</v>
      </c>
      <c r="O148" s="95">
        <v>21</v>
      </c>
      <c r="P148" s="95">
        <f t="shared" ref="P148:P182" si="28">J148*(O148/100)</f>
        <v>0</v>
      </c>
      <c r="Q148" s="95">
        <f t="shared" ref="Q148:Q182" si="29">J148+P148</f>
        <v>0</v>
      </c>
      <c r="R148" s="8"/>
      <c r="S148" s="8"/>
      <c r="T148" s="8"/>
    </row>
    <row r="149" spans="1:20" ht="10.199999999999999" outlineLevel="3" x14ac:dyDescent="0.2">
      <c r="A149" s="10"/>
      <c r="B149" s="88"/>
      <c r="C149" s="89">
        <v>130</v>
      </c>
      <c r="D149" s="90" t="s">
        <v>170</v>
      </c>
      <c r="E149" s="91" t="s">
        <v>432</v>
      </c>
      <c r="F149" s="92" t="s">
        <v>433</v>
      </c>
      <c r="G149" s="90" t="s">
        <v>173</v>
      </c>
      <c r="H149" s="93">
        <v>68.5</v>
      </c>
      <c r="I149" s="94"/>
      <c r="J149" s="95">
        <f t="shared" si="25"/>
        <v>0</v>
      </c>
      <c r="K149" s="93"/>
      <c r="L149" s="93">
        <f t="shared" si="26"/>
        <v>0</v>
      </c>
      <c r="M149" s="93">
        <v>6.6E-4</v>
      </c>
      <c r="N149" s="93">
        <f t="shared" si="27"/>
        <v>4.521E-2</v>
      </c>
      <c r="O149" s="95">
        <v>21</v>
      </c>
      <c r="P149" s="95">
        <f t="shared" si="28"/>
        <v>0</v>
      </c>
      <c r="Q149" s="95">
        <f t="shared" si="29"/>
        <v>0</v>
      </c>
      <c r="R149" s="8"/>
      <c r="S149" s="8"/>
      <c r="T149" s="8"/>
    </row>
    <row r="150" spans="1:20" ht="10.199999999999999" outlineLevel="3" x14ac:dyDescent="0.2">
      <c r="A150" s="10"/>
      <c r="B150" s="88"/>
      <c r="C150" s="89">
        <v>131</v>
      </c>
      <c r="D150" s="90" t="s">
        <v>170</v>
      </c>
      <c r="E150" s="91" t="s">
        <v>434</v>
      </c>
      <c r="F150" s="92" t="s">
        <v>435</v>
      </c>
      <c r="G150" s="90" t="s">
        <v>173</v>
      </c>
      <c r="H150" s="93">
        <v>68.5</v>
      </c>
      <c r="I150" s="94"/>
      <c r="J150" s="95">
        <f t="shared" si="25"/>
        <v>0</v>
      </c>
      <c r="K150" s="93"/>
      <c r="L150" s="93">
        <f t="shared" si="26"/>
        <v>0</v>
      </c>
      <c r="M150" s="93">
        <v>3.5999999999999999E-3</v>
      </c>
      <c r="N150" s="93">
        <f t="shared" si="27"/>
        <v>0.24659999999999999</v>
      </c>
      <c r="O150" s="95">
        <v>21</v>
      </c>
      <c r="P150" s="95">
        <f t="shared" si="28"/>
        <v>0</v>
      </c>
      <c r="Q150" s="95">
        <f t="shared" si="29"/>
        <v>0</v>
      </c>
      <c r="R150" s="8"/>
      <c r="S150" s="8"/>
      <c r="T150" s="8"/>
    </row>
    <row r="151" spans="1:20" ht="10.199999999999999" outlineLevel="3" x14ac:dyDescent="0.2">
      <c r="A151" s="10"/>
      <c r="B151" s="88"/>
      <c r="C151" s="89">
        <v>132</v>
      </c>
      <c r="D151" s="90" t="s">
        <v>170</v>
      </c>
      <c r="E151" s="91" t="s">
        <v>436</v>
      </c>
      <c r="F151" s="92" t="s">
        <v>437</v>
      </c>
      <c r="G151" s="90" t="s">
        <v>180</v>
      </c>
      <c r="H151" s="93">
        <v>35</v>
      </c>
      <c r="I151" s="94"/>
      <c r="J151" s="95">
        <f t="shared" si="25"/>
        <v>0</v>
      </c>
      <c r="K151" s="93"/>
      <c r="L151" s="93">
        <f t="shared" si="26"/>
        <v>0</v>
      </c>
      <c r="M151" s="93">
        <v>1.5E-3</v>
      </c>
      <c r="N151" s="93">
        <f t="shared" si="27"/>
        <v>5.2499999999999998E-2</v>
      </c>
      <c r="O151" s="95">
        <v>21</v>
      </c>
      <c r="P151" s="95">
        <f t="shared" si="28"/>
        <v>0</v>
      </c>
      <c r="Q151" s="95">
        <f t="shared" si="29"/>
        <v>0</v>
      </c>
      <c r="R151" s="8"/>
      <c r="S151" s="8"/>
      <c r="T151" s="8"/>
    </row>
    <row r="152" spans="1:20" ht="10.199999999999999" outlineLevel="3" x14ac:dyDescent="0.2">
      <c r="A152" s="10"/>
      <c r="B152" s="88"/>
      <c r="C152" s="89">
        <v>133</v>
      </c>
      <c r="D152" s="90" t="s">
        <v>170</v>
      </c>
      <c r="E152" s="91" t="s">
        <v>438</v>
      </c>
      <c r="F152" s="92" t="s">
        <v>439</v>
      </c>
      <c r="G152" s="90" t="s">
        <v>173</v>
      </c>
      <c r="H152" s="93">
        <v>68.5</v>
      </c>
      <c r="I152" s="94"/>
      <c r="J152" s="95">
        <f t="shared" si="25"/>
        <v>0</v>
      </c>
      <c r="K152" s="93"/>
      <c r="L152" s="93">
        <f t="shared" si="26"/>
        <v>0</v>
      </c>
      <c r="M152" s="93"/>
      <c r="N152" s="93">
        <f t="shared" si="27"/>
        <v>0</v>
      </c>
      <c r="O152" s="95">
        <v>21</v>
      </c>
      <c r="P152" s="95">
        <f t="shared" si="28"/>
        <v>0</v>
      </c>
      <c r="Q152" s="95">
        <f t="shared" si="29"/>
        <v>0</v>
      </c>
      <c r="R152" s="8"/>
      <c r="S152" s="8"/>
      <c r="T152" s="8"/>
    </row>
    <row r="153" spans="1:20" ht="10.199999999999999" outlineLevel="3" x14ac:dyDescent="0.2">
      <c r="A153" s="10"/>
      <c r="B153" s="88"/>
      <c r="C153" s="89">
        <v>134</v>
      </c>
      <c r="D153" s="90" t="s">
        <v>170</v>
      </c>
      <c r="E153" s="91" t="s">
        <v>440</v>
      </c>
      <c r="F153" s="92" t="s">
        <v>441</v>
      </c>
      <c r="G153" s="90" t="s">
        <v>173</v>
      </c>
      <c r="H153" s="93">
        <v>16.600000000000001</v>
      </c>
      <c r="I153" s="94"/>
      <c r="J153" s="95">
        <f t="shared" si="25"/>
        <v>0</v>
      </c>
      <c r="K153" s="93"/>
      <c r="L153" s="93">
        <f t="shared" si="26"/>
        <v>0</v>
      </c>
      <c r="M153" s="93"/>
      <c r="N153" s="93">
        <f t="shared" si="27"/>
        <v>0</v>
      </c>
      <c r="O153" s="95">
        <v>21</v>
      </c>
      <c r="P153" s="95">
        <f t="shared" si="28"/>
        <v>0</v>
      </c>
      <c r="Q153" s="95">
        <f t="shared" si="29"/>
        <v>0</v>
      </c>
      <c r="R153" s="8"/>
      <c r="S153" s="8"/>
      <c r="T153" s="8"/>
    </row>
    <row r="154" spans="1:20" ht="10.199999999999999" outlineLevel="3" x14ac:dyDescent="0.2">
      <c r="A154" s="10"/>
      <c r="B154" s="88"/>
      <c r="C154" s="89">
        <v>135</v>
      </c>
      <c r="D154" s="90" t="s">
        <v>215</v>
      </c>
      <c r="E154" s="91" t="s">
        <v>442</v>
      </c>
      <c r="F154" s="92" t="s">
        <v>443</v>
      </c>
      <c r="G154" s="90" t="s">
        <v>214</v>
      </c>
      <c r="H154" s="93">
        <v>2.34025E-2</v>
      </c>
      <c r="I154" s="94"/>
      <c r="J154" s="95">
        <f t="shared" si="25"/>
        <v>0</v>
      </c>
      <c r="K154" s="93">
        <v>1</v>
      </c>
      <c r="L154" s="93">
        <f t="shared" si="26"/>
        <v>2.34025E-2</v>
      </c>
      <c r="M154" s="93"/>
      <c r="N154" s="93">
        <f t="shared" si="27"/>
        <v>0</v>
      </c>
      <c r="O154" s="95">
        <v>21</v>
      </c>
      <c r="P154" s="95">
        <f t="shared" si="28"/>
        <v>0</v>
      </c>
      <c r="Q154" s="95">
        <f t="shared" si="29"/>
        <v>0</v>
      </c>
      <c r="R154" s="8"/>
      <c r="S154" s="8"/>
      <c r="T154" s="8"/>
    </row>
    <row r="155" spans="1:20" ht="10.199999999999999" outlineLevel="3" x14ac:dyDescent="0.2">
      <c r="A155" s="10"/>
      <c r="B155" s="88"/>
      <c r="C155" s="89">
        <v>136</v>
      </c>
      <c r="D155" s="90" t="s">
        <v>170</v>
      </c>
      <c r="E155" s="91" t="s">
        <v>444</v>
      </c>
      <c r="F155" s="92" t="s">
        <v>445</v>
      </c>
      <c r="G155" s="90" t="s">
        <v>173</v>
      </c>
      <c r="H155" s="93">
        <v>68.5</v>
      </c>
      <c r="I155" s="94"/>
      <c r="J155" s="95">
        <f t="shared" si="25"/>
        <v>0</v>
      </c>
      <c r="K155" s="93">
        <v>8.8000000000000003E-4</v>
      </c>
      <c r="L155" s="93">
        <f t="shared" si="26"/>
        <v>6.028E-2</v>
      </c>
      <c r="M155" s="93"/>
      <c r="N155" s="93">
        <f t="shared" si="27"/>
        <v>0</v>
      </c>
      <c r="O155" s="95">
        <v>21</v>
      </c>
      <c r="P155" s="95">
        <f t="shared" si="28"/>
        <v>0</v>
      </c>
      <c r="Q155" s="95">
        <f t="shared" si="29"/>
        <v>0</v>
      </c>
      <c r="R155" s="8"/>
      <c r="S155" s="8"/>
      <c r="T155" s="8"/>
    </row>
    <row r="156" spans="1:20" ht="10.199999999999999" outlineLevel="3" x14ac:dyDescent="0.2">
      <c r="A156" s="10"/>
      <c r="B156" s="88"/>
      <c r="C156" s="89">
        <v>137</v>
      </c>
      <c r="D156" s="90" t="s">
        <v>170</v>
      </c>
      <c r="E156" s="91" t="s">
        <v>446</v>
      </c>
      <c r="F156" s="92" t="s">
        <v>447</v>
      </c>
      <c r="G156" s="90" t="s">
        <v>173</v>
      </c>
      <c r="H156" s="93">
        <v>16.600000000000001</v>
      </c>
      <c r="I156" s="94"/>
      <c r="J156" s="95">
        <f t="shared" si="25"/>
        <v>0</v>
      </c>
      <c r="K156" s="93">
        <v>9.3999999999999997E-4</v>
      </c>
      <c r="L156" s="93">
        <f t="shared" si="26"/>
        <v>1.5604000000000002E-2</v>
      </c>
      <c r="M156" s="93"/>
      <c r="N156" s="93">
        <f t="shared" si="27"/>
        <v>0</v>
      </c>
      <c r="O156" s="95">
        <v>21</v>
      </c>
      <c r="P156" s="95">
        <f t="shared" si="28"/>
        <v>0</v>
      </c>
      <c r="Q156" s="95">
        <f t="shared" si="29"/>
        <v>0</v>
      </c>
      <c r="R156" s="8"/>
      <c r="S156" s="8"/>
      <c r="T156" s="8"/>
    </row>
    <row r="157" spans="1:20" ht="20.399999999999999" outlineLevel="3" x14ac:dyDescent="0.2">
      <c r="A157" s="10"/>
      <c r="B157" s="88"/>
      <c r="C157" s="89">
        <v>138</v>
      </c>
      <c r="D157" s="90" t="s">
        <v>215</v>
      </c>
      <c r="E157" s="91" t="s">
        <v>425</v>
      </c>
      <c r="F157" s="92" t="s">
        <v>426</v>
      </c>
      <c r="G157" s="90" t="s">
        <v>173</v>
      </c>
      <c r="H157" s="93">
        <v>93.61</v>
      </c>
      <c r="I157" s="94"/>
      <c r="J157" s="95">
        <f t="shared" si="25"/>
        <v>0</v>
      </c>
      <c r="K157" s="93">
        <v>5.4000000000000003E-3</v>
      </c>
      <c r="L157" s="93">
        <f t="shared" si="26"/>
        <v>0.505494</v>
      </c>
      <c r="M157" s="93"/>
      <c r="N157" s="93">
        <f t="shared" si="27"/>
        <v>0</v>
      </c>
      <c r="O157" s="95">
        <v>21</v>
      </c>
      <c r="P157" s="95">
        <f t="shared" si="28"/>
        <v>0</v>
      </c>
      <c r="Q157" s="95">
        <f t="shared" si="29"/>
        <v>0</v>
      </c>
      <c r="R157" s="8"/>
      <c r="S157" s="8"/>
      <c r="T157" s="8"/>
    </row>
    <row r="158" spans="1:20" ht="10.199999999999999" outlineLevel="3" x14ac:dyDescent="0.2">
      <c r="A158" s="10"/>
      <c r="B158" s="88"/>
      <c r="C158" s="89">
        <v>139</v>
      </c>
      <c r="D158" s="90" t="s">
        <v>170</v>
      </c>
      <c r="E158" s="91" t="s">
        <v>448</v>
      </c>
      <c r="F158" s="92" t="s">
        <v>449</v>
      </c>
      <c r="G158" s="90" t="s">
        <v>180</v>
      </c>
      <c r="H158" s="93">
        <v>33.5</v>
      </c>
      <c r="I158" s="94"/>
      <c r="J158" s="95">
        <f t="shared" si="25"/>
        <v>0</v>
      </c>
      <c r="K158" s="93">
        <v>1.15E-3</v>
      </c>
      <c r="L158" s="93">
        <f t="shared" si="26"/>
        <v>3.8524999999999997E-2</v>
      </c>
      <c r="M158" s="93"/>
      <c r="N158" s="93">
        <f t="shared" si="27"/>
        <v>0</v>
      </c>
      <c r="O158" s="95">
        <v>21</v>
      </c>
      <c r="P158" s="95">
        <f t="shared" si="28"/>
        <v>0</v>
      </c>
      <c r="Q158" s="95">
        <f t="shared" si="29"/>
        <v>0</v>
      </c>
      <c r="R158" s="8"/>
      <c r="S158" s="8"/>
      <c r="T158" s="8"/>
    </row>
    <row r="159" spans="1:20" ht="10.199999999999999" outlineLevel="3" x14ac:dyDescent="0.2">
      <c r="A159" s="10"/>
      <c r="B159" s="88"/>
      <c r="C159" s="89">
        <v>140</v>
      </c>
      <c r="D159" s="90" t="s">
        <v>170</v>
      </c>
      <c r="E159" s="91" t="s">
        <v>450</v>
      </c>
      <c r="F159" s="92" t="s">
        <v>451</v>
      </c>
      <c r="G159" s="90" t="s">
        <v>180</v>
      </c>
      <c r="H159" s="93">
        <v>6.6</v>
      </c>
      <c r="I159" s="94"/>
      <c r="J159" s="95">
        <f t="shared" si="25"/>
        <v>0</v>
      </c>
      <c r="K159" s="93">
        <v>4.4999999999999999E-4</v>
      </c>
      <c r="L159" s="93">
        <f t="shared" si="26"/>
        <v>2.9699999999999996E-3</v>
      </c>
      <c r="M159" s="93"/>
      <c r="N159" s="93">
        <f t="shared" si="27"/>
        <v>0</v>
      </c>
      <c r="O159" s="95">
        <v>21</v>
      </c>
      <c r="P159" s="95">
        <f t="shared" si="28"/>
        <v>0</v>
      </c>
      <c r="Q159" s="95">
        <f t="shared" si="29"/>
        <v>0</v>
      </c>
      <c r="R159" s="8"/>
      <c r="S159" s="8"/>
      <c r="T159" s="8"/>
    </row>
    <row r="160" spans="1:20" ht="10.199999999999999" outlineLevel="3" x14ac:dyDescent="0.2">
      <c r="A160" s="10"/>
      <c r="B160" s="88"/>
      <c r="C160" s="89">
        <v>141</v>
      </c>
      <c r="D160" s="90" t="s">
        <v>170</v>
      </c>
      <c r="E160" s="91" t="s">
        <v>452</v>
      </c>
      <c r="F160" s="92" t="s">
        <v>453</v>
      </c>
      <c r="G160" s="90" t="s">
        <v>180</v>
      </c>
      <c r="H160" s="93">
        <v>3.4</v>
      </c>
      <c r="I160" s="94"/>
      <c r="J160" s="95">
        <f t="shared" si="25"/>
        <v>0</v>
      </c>
      <c r="K160" s="93">
        <v>1.72E-3</v>
      </c>
      <c r="L160" s="93">
        <f t="shared" si="26"/>
        <v>5.8479999999999999E-3</v>
      </c>
      <c r="M160" s="93"/>
      <c r="N160" s="93">
        <f t="shared" si="27"/>
        <v>0</v>
      </c>
      <c r="O160" s="95">
        <v>21</v>
      </c>
      <c r="P160" s="95">
        <f t="shared" si="28"/>
        <v>0</v>
      </c>
      <c r="Q160" s="95">
        <f t="shared" si="29"/>
        <v>0</v>
      </c>
      <c r="R160" s="8"/>
      <c r="S160" s="8"/>
      <c r="T160" s="8"/>
    </row>
    <row r="161" spans="1:20" ht="10.199999999999999" outlineLevel="3" x14ac:dyDescent="0.2">
      <c r="A161" s="10"/>
      <c r="B161" s="88"/>
      <c r="C161" s="89">
        <v>142</v>
      </c>
      <c r="D161" s="90" t="s">
        <v>170</v>
      </c>
      <c r="E161" s="91" t="s">
        <v>454</v>
      </c>
      <c r="F161" s="92" t="s">
        <v>455</v>
      </c>
      <c r="G161" s="90" t="s">
        <v>180</v>
      </c>
      <c r="H161" s="93">
        <v>6.6</v>
      </c>
      <c r="I161" s="94"/>
      <c r="J161" s="95">
        <f t="shared" si="25"/>
        <v>0</v>
      </c>
      <c r="K161" s="93">
        <v>4.0000000000000002E-4</v>
      </c>
      <c r="L161" s="93">
        <f t="shared" si="26"/>
        <v>2.64E-3</v>
      </c>
      <c r="M161" s="93"/>
      <c r="N161" s="93">
        <f t="shared" si="27"/>
        <v>0</v>
      </c>
      <c r="O161" s="95">
        <v>21</v>
      </c>
      <c r="P161" s="95">
        <f t="shared" si="28"/>
        <v>0</v>
      </c>
      <c r="Q161" s="95">
        <f t="shared" si="29"/>
        <v>0</v>
      </c>
      <c r="R161" s="8"/>
      <c r="S161" s="8"/>
      <c r="T161" s="8"/>
    </row>
    <row r="162" spans="1:20" ht="10.199999999999999" outlineLevel="3" x14ac:dyDescent="0.2">
      <c r="A162" s="10"/>
      <c r="B162" s="88"/>
      <c r="C162" s="89">
        <v>143</v>
      </c>
      <c r="D162" s="90" t="s">
        <v>170</v>
      </c>
      <c r="E162" s="91" t="s">
        <v>456</v>
      </c>
      <c r="F162" s="92" t="s">
        <v>457</v>
      </c>
      <c r="G162" s="90" t="s">
        <v>180</v>
      </c>
      <c r="H162" s="93">
        <v>22.8</v>
      </c>
      <c r="I162" s="94"/>
      <c r="J162" s="95">
        <f t="shared" si="25"/>
        <v>0</v>
      </c>
      <c r="K162" s="93">
        <v>5.5999999999999995E-4</v>
      </c>
      <c r="L162" s="93">
        <f t="shared" si="26"/>
        <v>1.2768E-2</v>
      </c>
      <c r="M162" s="93"/>
      <c r="N162" s="93">
        <f t="shared" si="27"/>
        <v>0</v>
      </c>
      <c r="O162" s="95">
        <v>21</v>
      </c>
      <c r="P162" s="95">
        <f t="shared" si="28"/>
        <v>0</v>
      </c>
      <c r="Q162" s="95">
        <f t="shared" si="29"/>
        <v>0</v>
      </c>
      <c r="R162" s="8"/>
      <c r="S162" s="8"/>
      <c r="T162" s="8"/>
    </row>
    <row r="163" spans="1:20" ht="10.199999999999999" outlineLevel="3" x14ac:dyDescent="0.2">
      <c r="A163" s="10"/>
      <c r="B163" s="88"/>
      <c r="C163" s="89">
        <v>144</v>
      </c>
      <c r="D163" s="90" t="s">
        <v>170</v>
      </c>
      <c r="E163" s="91" t="s">
        <v>458</v>
      </c>
      <c r="F163" s="92" t="s">
        <v>459</v>
      </c>
      <c r="G163" s="90" t="s">
        <v>180</v>
      </c>
      <c r="H163" s="93">
        <v>7.5</v>
      </c>
      <c r="I163" s="94"/>
      <c r="J163" s="95">
        <f t="shared" si="25"/>
        <v>0</v>
      </c>
      <c r="K163" s="93"/>
      <c r="L163" s="93">
        <f t="shared" si="26"/>
        <v>0</v>
      </c>
      <c r="M163" s="93"/>
      <c r="N163" s="93">
        <f t="shared" si="27"/>
        <v>0</v>
      </c>
      <c r="O163" s="95">
        <v>21</v>
      </c>
      <c r="P163" s="95">
        <f t="shared" si="28"/>
        <v>0</v>
      </c>
      <c r="Q163" s="95">
        <f t="shared" si="29"/>
        <v>0</v>
      </c>
      <c r="R163" s="8"/>
      <c r="S163" s="8"/>
      <c r="T163" s="8"/>
    </row>
    <row r="164" spans="1:20" ht="10.199999999999999" outlineLevel="3" x14ac:dyDescent="0.2">
      <c r="A164" s="10"/>
      <c r="B164" s="88"/>
      <c r="C164" s="89">
        <v>145</v>
      </c>
      <c r="D164" s="90" t="s">
        <v>170</v>
      </c>
      <c r="E164" s="91" t="s">
        <v>460</v>
      </c>
      <c r="F164" s="92" t="s">
        <v>461</v>
      </c>
      <c r="G164" s="90" t="s">
        <v>173</v>
      </c>
      <c r="H164" s="93">
        <v>68.5</v>
      </c>
      <c r="I164" s="94"/>
      <c r="J164" s="95">
        <f t="shared" si="25"/>
        <v>0</v>
      </c>
      <c r="K164" s="93"/>
      <c r="L164" s="93">
        <f t="shared" si="26"/>
        <v>0</v>
      </c>
      <c r="M164" s="93"/>
      <c r="N164" s="93">
        <f t="shared" si="27"/>
        <v>0</v>
      </c>
      <c r="O164" s="95">
        <v>21</v>
      </c>
      <c r="P164" s="95">
        <f t="shared" si="28"/>
        <v>0</v>
      </c>
      <c r="Q164" s="95">
        <f t="shared" si="29"/>
        <v>0</v>
      </c>
      <c r="R164" s="8"/>
      <c r="S164" s="8"/>
      <c r="T164" s="8"/>
    </row>
    <row r="165" spans="1:20" ht="10.199999999999999" outlineLevel="3" x14ac:dyDescent="0.2">
      <c r="A165" s="10"/>
      <c r="B165" s="88"/>
      <c r="C165" s="89">
        <v>146</v>
      </c>
      <c r="D165" s="90" t="s">
        <v>215</v>
      </c>
      <c r="E165" s="91" t="s">
        <v>462</v>
      </c>
      <c r="F165" s="92" t="s">
        <v>463</v>
      </c>
      <c r="G165" s="90" t="s">
        <v>173</v>
      </c>
      <c r="H165" s="93">
        <v>75.349999999999994</v>
      </c>
      <c r="I165" s="94"/>
      <c r="J165" s="95">
        <f t="shared" si="25"/>
        <v>0</v>
      </c>
      <c r="K165" s="93">
        <v>1.2E-4</v>
      </c>
      <c r="L165" s="93">
        <f t="shared" si="26"/>
        <v>9.0419999999999997E-3</v>
      </c>
      <c r="M165" s="93"/>
      <c r="N165" s="93">
        <f t="shared" si="27"/>
        <v>0</v>
      </c>
      <c r="O165" s="95">
        <v>21</v>
      </c>
      <c r="P165" s="95">
        <f t="shared" si="28"/>
        <v>0</v>
      </c>
      <c r="Q165" s="95">
        <f t="shared" si="29"/>
        <v>0</v>
      </c>
      <c r="R165" s="8"/>
      <c r="S165" s="8"/>
      <c r="T165" s="8"/>
    </row>
    <row r="166" spans="1:20" ht="10.199999999999999" outlineLevel="3" x14ac:dyDescent="0.2">
      <c r="A166" s="10"/>
      <c r="B166" s="88"/>
      <c r="C166" s="89">
        <v>147</v>
      </c>
      <c r="D166" s="90" t="s">
        <v>170</v>
      </c>
      <c r="E166" s="91" t="s">
        <v>464</v>
      </c>
      <c r="F166" s="92" t="s">
        <v>465</v>
      </c>
      <c r="G166" s="90" t="s">
        <v>173</v>
      </c>
      <c r="H166" s="93">
        <v>68.5</v>
      </c>
      <c r="I166" s="94"/>
      <c r="J166" s="95">
        <f t="shared" si="25"/>
        <v>0</v>
      </c>
      <c r="K166" s="93">
        <v>5.1999999999999995E-4</v>
      </c>
      <c r="L166" s="93">
        <f t="shared" si="26"/>
        <v>3.5619999999999999E-2</v>
      </c>
      <c r="M166" s="93"/>
      <c r="N166" s="93">
        <f t="shared" si="27"/>
        <v>0</v>
      </c>
      <c r="O166" s="95">
        <v>21</v>
      </c>
      <c r="P166" s="95">
        <f t="shared" si="28"/>
        <v>0</v>
      </c>
      <c r="Q166" s="95">
        <f t="shared" si="29"/>
        <v>0</v>
      </c>
      <c r="R166" s="8"/>
      <c r="S166" s="8"/>
      <c r="T166" s="8"/>
    </row>
    <row r="167" spans="1:20" ht="10.199999999999999" outlineLevel="3" x14ac:dyDescent="0.2">
      <c r="A167" s="10"/>
      <c r="B167" s="88"/>
      <c r="C167" s="89">
        <v>148</v>
      </c>
      <c r="D167" s="90" t="s">
        <v>170</v>
      </c>
      <c r="E167" s="91" t="s">
        <v>466</v>
      </c>
      <c r="F167" s="92" t="s">
        <v>467</v>
      </c>
      <c r="G167" s="90" t="s">
        <v>173</v>
      </c>
      <c r="H167" s="93">
        <v>3.9</v>
      </c>
      <c r="I167" s="94"/>
      <c r="J167" s="95">
        <f t="shared" si="25"/>
        <v>0</v>
      </c>
      <c r="K167" s="93">
        <v>3.0000000000000001E-5</v>
      </c>
      <c r="L167" s="93">
        <f t="shared" si="26"/>
        <v>1.17E-4</v>
      </c>
      <c r="M167" s="93"/>
      <c r="N167" s="93">
        <f t="shared" si="27"/>
        <v>0</v>
      </c>
      <c r="O167" s="95">
        <v>21</v>
      </c>
      <c r="P167" s="95">
        <f t="shared" si="28"/>
        <v>0</v>
      </c>
      <c r="Q167" s="95">
        <f t="shared" si="29"/>
        <v>0</v>
      </c>
      <c r="R167" s="8"/>
      <c r="S167" s="8"/>
      <c r="T167" s="8"/>
    </row>
    <row r="168" spans="1:20" ht="10.199999999999999" outlineLevel="3" x14ac:dyDescent="0.2">
      <c r="A168" s="10"/>
      <c r="B168" s="88"/>
      <c r="C168" s="89">
        <v>149</v>
      </c>
      <c r="D168" s="90" t="s">
        <v>170</v>
      </c>
      <c r="E168" s="91" t="s">
        <v>468</v>
      </c>
      <c r="F168" s="92" t="s">
        <v>469</v>
      </c>
      <c r="G168" s="90" t="s">
        <v>180</v>
      </c>
      <c r="H168" s="93">
        <v>86.5</v>
      </c>
      <c r="I168" s="94"/>
      <c r="J168" s="95">
        <f t="shared" si="25"/>
        <v>0</v>
      </c>
      <c r="K168" s="93"/>
      <c r="L168" s="93">
        <f t="shared" si="26"/>
        <v>0</v>
      </c>
      <c r="M168" s="93"/>
      <c r="N168" s="93">
        <f t="shared" si="27"/>
        <v>0</v>
      </c>
      <c r="O168" s="95">
        <v>21</v>
      </c>
      <c r="P168" s="95">
        <f t="shared" si="28"/>
        <v>0</v>
      </c>
      <c r="Q168" s="95">
        <f t="shared" si="29"/>
        <v>0</v>
      </c>
      <c r="R168" s="8"/>
      <c r="S168" s="8"/>
      <c r="T168" s="8"/>
    </row>
    <row r="169" spans="1:20" ht="10.199999999999999" outlineLevel="3" x14ac:dyDescent="0.2">
      <c r="A169" s="10"/>
      <c r="B169" s="88"/>
      <c r="C169" s="89">
        <v>150</v>
      </c>
      <c r="D169" s="90" t="s">
        <v>215</v>
      </c>
      <c r="E169" s="91" t="s">
        <v>470</v>
      </c>
      <c r="F169" s="92" t="s">
        <v>471</v>
      </c>
      <c r="G169" s="90" t="s">
        <v>173</v>
      </c>
      <c r="H169" s="93">
        <v>79.64</v>
      </c>
      <c r="I169" s="94"/>
      <c r="J169" s="95">
        <f t="shared" si="25"/>
        <v>0</v>
      </c>
      <c r="K169" s="93">
        <v>1.9E-3</v>
      </c>
      <c r="L169" s="93">
        <f t="shared" si="26"/>
        <v>0.15131600000000001</v>
      </c>
      <c r="M169" s="93"/>
      <c r="N169" s="93">
        <f t="shared" si="27"/>
        <v>0</v>
      </c>
      <c r="O169" s="95">
        <v>21</v>
      </c>
      <c r="P169" s="95">
        <f t="shared" si="28"/>
        <v>0</v>
      </c>
      <c r="Q169" s="95">
        <f t="shared" si="29"/>
        <v>0</v>
      </c>
      <c r="R169" s="8"/>
      <c r="S169" s="8"/>
      <c r="T169" s="8"/>
    </row>
    <row r="170" spans="1:20" ht="10.199999999999999" outlineLevel="3" x14ac:dyDescent="0.2">
      <c r="A170" s="10"/>
      <c r="B170" s="88"/>
      <c r="C170" s="89">
        <v>151</v>
      </c>
      <c r="D170" s="90" t="s">
        <v>170</v>
      </c>
      <c r="E170" s="91" t="s">
        <v>472</v>
      </c>
      <c r="F170" s="92" t="s">
        <v>473</v>
      </c>
      <c r="G170" s="90" t="s">
        <v>197</v>
      </c>
      <c r="H170" s="93">
        <v>710</v>
      </c>
      <c r="I170" s="94"/>
      <c r="J170" s="95">
        <f t="shared" si="25"/>
        <v>0</v>
      </c>
      <c r="K170" s="93"/>
      <c r="L170" s="93">
        <f t="shared" si="26"/>
        <v>0</v>
      </c>
      <c r="M170" s="93"/>
      <c r="N170" s="93">
        <f t="shared" si="27"/>
        <v>0</v>
      </c>
      <c r="O170" s="95">
        <v>21</v>
      </c>
      <c r="P170" s="95">
        <f t="shared" si="28"/>
        <v>0</v>
      </c>
      <c r="Q170" s="95">
        <f t="shared" si="29"/>
        <v>0</v>
      </c>
      <c r="R170" s="8"/>
      <c r="S170" s="8"/>
      <c r="T170" s="8"/>
    </row>
    <row r="171" spans="1:20" ht="20.399999999999999" outlineLevel="3" x14ac:dyDescent="0.2">
      <c r="A171" s="10"/>
      <c r="B171" s="88"/>
      <c r="C171" s="89">
        <v>152</v>
      </c>
      <c r="D171" s="90" t="s">
        <v>170</v>
      </c>
      <c r="E171" s="91" t="s">
        <v>468</v>
      </c>
      <c r="F171" s="92" t="s">
        <v>474</v>
      </c>
      <c r="G171" s="90" t="s">
        <v>180</v>
      </c>
      <c r="H171" s="93">
        <v>7.6</v>
      </c>
      <c r="I171" s="94"/>
      <c r="J171" s="95">
        <f t="shared" si="25"/>
        <v>0</v>
      </c>
      <c r="K171" s="93"/>
      <c r="L171" s="93">
        <f t="shared" si="26"/>
        <v>0</v>
      </c>
      <c r="M171" s="93"/>
      <c r="N171" s="93">
        <f t="shared" si="27"/>
        <v>0</v>
      </c>
      <c r="O171" s="95">
        <v>21</v>
      </c>
      <c r="P171" s="95">
        <f t="shared" si="28"/>
        <v>0</v>
      </c>
      <c r="Q171" s="95">
        <f t="shared" si="29"/>
        <v>0</v>
      </c>
      <c r="R171" s="8"/>
      <c r="S171" s="8"/>
      <c r="T171" s="8"/>
    </row>
    <row r="172" spans="1:20" ht="10.199999999999999" outlineLevel="3" x14ac:dyDescent="0.2">
      <c r="A172" s="10"/>
      <c r="B172" s="88"/>
      <c r="C172" s="89">
        <v>153</v>
      </c>
      <c r="D172" s="90" t="s">
        <v>170</v>
      </c>
      <c r="E172" s="91" t="s">
        <v>475</v>
      </c>
      <c r="F172" s="92" t="s">
        <v>476</v>
      </c>
      <c r="G172" s="90" t="s">
        <v>197</v>
      </c>
      <c r="H172" s="93">
        <v>8</v>
      </c>
      <c r="I172" s="94"/>
      <c r="J172" s="95">
        <f t="shared" si="25"/>
        <v>0</v>
      </c>
      <c r="K172" s="93">
        <v>7.4999999999999997E-3</v>
      </c>
      <c r="L172" s="93">
        <f t="shared" si="26"/>
        <v>0.06</v>
      </c>
      <c r="M172" s="93"/>
      <c r="N172" s="93">
        <f t="shared" si="27"/>
        <v>0</v>
      </c>
      <c r="O172" s="95">
        <v>21</v>
      </c>
      <c r="P172" s="95">
        <f t="shared" si="28"/>
        <v>0</v>
      </c>
      <c r="Q172" s="95">
        <f t="shared" si="29"/>
        <v>0</v>
      </c>
      <c r="R172" s="8"/>
      <c r="S172" s="8"/>
      <c r="T172" s="8"/>
    </row>
    <row r="173" spans="1:20" ht="10.199999999999999" outlineLevel="3" x14ac:dyDescent="0.2">
      <c r="A173" s="10"/>
      <c r="B173" s="88"/>
      <c r="C173" s="89">
        <v>154</v>
      </c>
      <c r="D173" s="90" t="s">
        <v>170</v>
      </c>
      <c r="E173" s="91" t="s">
        <v>477</v>
      </c>
      <c r="F173" s="92" t="s">
        <v>478</v>
      </c>
      <c r="G173" s="90" t="s">
        <v>197</v>
      </c>
      <c r="H173" s="93">
        <v>1</v>
      </c>
      <c r="I173" s="94"/>
      <c r="J173" s="95">
        <f t="shared" si="25"/>
        <v>0</v>
      </c>
      <c r="K173" s="93">
        <v>1.4999999999999999E-2</v>
      </c>
      <c r="L173" s="93">
        <f t="shared" si="26"/>
        <v>1.4999999999999999E-2</v>
      </c>
      <c r="M173" s="93"/>
      <c r="N173" s="93">
        <f t="shared" si="27"/>
        <v>0</v>
      </c>
      <c r="O173" s="95">
        <v>21</v>
      </c>
      <c r="P173" s="95">
        <f t="shared" si="28"/>
        <v>0</v>
      </c>
      <c r="Q173" s="95">
        <f t="shared" si="29"/>
        <v>0</v>
      </c>
      <c r="R173" s="8"/>
      <c r="S173" s="8"/>
      <c r="T173" s="8"/>
    </row>
    <row r="174" spans="1:20" ht="10.199999999999999" outlineLevel="3" x14ac:dyDescent="0.2">
      <c r="A174" s="10"/>
      <c r="B174" s="88"/>
      <c r="C174" s="89">
        <v>155</v>
      </c>
      <c r="D174" s="90" t="s">
        <v>170</v>
      </c>
      <c r="E174" s="91" t="s">
        <v>479</v>
      </c>
      <c r="F174" s="92" t="s">
        <v>480</v>
      </c>
      <c r="G174" s="90" t="s">
        <v>197</v>
      </c>
      <c r="H174" s="93">
        <v>4</v>
      </c>
      <c r="I174" s="94"/>
      <c r="J174" s="95">
        <f t="shared" si="25"/>
        <v>0</v>
      </c>
      <c r="K174" s="93">
        <v>1.8749999999999999E-2</v>
      </c>
      <c r="L174" s="93">
        <f t="shared" si="26"/>
        <v>7.4999999999999997E-2</v>
      </c>
      <c r="M174" s="93"/>
      <c r="N174" s="93">
        <f t="shared" si="27"/>
        <v>0</v>
      </c>
      <c r="O174" s="95">
        <v>21</v>
      </c>
      <c r="P174" s="95">
        <f t="shared" si="28"/>
        <v>0</v>
      </c>
      <c r="Q174" s="95">
        <f t="shared" si="29"/>
        <v>0</v>
      </c>
      <c r="R174" s="8"/>
      <c r="S174" s="8"/>
      <c r="T174" s="8"/>
    </row>
    <row r="175" spans="1:20" ht="10.199999999999999" outlineLevel="3" x14ac:dyDescent="0.2">
      <c r="A175" s="10"/>
      <c r="B175" s="88"/>
      <c r="C175" s="89">
        <v>156</v>
      </c>
      <c r="D175" s="90" t="s">
        <v>215</v>
      </c>
      <c r="E175" s="91" t="s">
        <v>481</v>
      </c>
      <c r="F175" s="92" t="s">
        <v>482</v>
      </c>
      <c r="G175" s="90" t="s">
        <v>197</v>
      </c>
      <c r="H175" s="93">
        <v>4</v>
      </c>
      <c r="I175" s="94"/>
      <c r="J175" s="95">
        <f t="shared" si="25"/>
        <v>0</v>
      </c>
      <c r="K175" s="93">
        <v>2.9999999999999997E-4</v>
      </c>
      <c r="L175" s="93">
        <f t="shared" si="26"/>
        <v>1.1999999999999999E-3</v>
      </c>
      <c r="M175" s="93"/>
      <c r="N175" s="93">
        <f t="shared" si="27"/>
        <v>0</v>
      </c>
      <c r="O175" s="95">
        <v>21</v>
      </c>
      <c r="P175" s="95">
        <f t="shared" si="28"/>
        <v>0</v>
      </c>
      <c r="Q175" s="95">
        <f t="shared" si="29"/>
        <v>0</v>
      </c>
      <c r="R175" s="8"/>
      <c r="S175" s="8"/>
      <c r="T175" s="8"/>
    </row>
    <row r="176" spans="1:20" ht="10.199999999999999" outlineLevel="3" x14ac:dyDescent="0.2">
      <c r="A176" s="10"/>
      <c r="B176" s="88"/>
      <c r="C176" s="89">
        <v>157</v>
      </c>
      <c r="D176" s="90" t="s">
        <v>215</v>
      </c>
      <c r="E176" s="91" t="s">
        <v>483</v>
      </c>
      <c r="F176" s="92" t="s">
        <v>484</v>
      </c>
      <c r="G176" s="90" t="s">
        <v>197</v>
      </c>
      <c r="H176" s="93">
        <v>3</v>
      </c>
      <c r="I176" s="94"/>
      <c r="J176" s="95">
        <f t="shared" si="25"/>
        <v>0</v>
      </c>
      <c r="K176" s="93">
        <v>1E-4</v>
      </c>
      <c r="L176" s="93">
        <f t="shared" si="26"/>
        <v>3.0000000000000003E-4</v>
      </c>
      <c r="M176" s="93"/>
      <c r="N176" s="93">
        <f t="shared" si="27"/>
        <v>0</v>
      </c>
      <c r="O176" s="95">
        <v>21</v>
      </c>
      <c r="P176" s="95">
        <f t="shared" si="28"/>
        <v>0</v>
      </c>
      <c r="Q176" s="95">
        <f t="shared" si="29"/>
        <v>0</v>
      </c>
      <c r="R176" s="8"/>
      <c r="S176" s="8"/>
      <c r="T176" s="8"/>
    </row>
    <row r="177" spans="1:20" ht="10.199999999999999" outlineLevel="3" x14ac:dyDescent="0.2">
      <c r="A177" s="10"/>
      <c r="B177" s="88"/>
      <c r="C177" s="89">
        <v>158</v>
      </c>
      <c r="D177" s="90" t="s">
        <v>215</v>
      </c>
      <c r="E177" s="91" t="s">
        <v>485</v>
      </c>
      <c r="F177" s="92" t="s">
        <v>486</v>
      </c>
      <c r="G177" s="90" t="s">
        <v>197</v>
      </c>
      <c r="H177" s="93">
        <v>3</v>
      </c>
      <c r="I177" s="94"/>
      <c r="J177" s="95">
        <f t="shared" si="25"/>
        <v>0</v>
      </c>
      <c r="K177" s="93">
        <v>2.0000000000000001E-4</v>
      </c>
      <c r="L177" s="93">
        <f t="shared" si="26"/>
        <v>6.0000000000000006E-4</v>
      </c>
      <c r="M177" s="93"/>
      <c r="N177" s="93">
        <f t="shared" si="27"/>
        <v>0</v>
      </c>
      <c r="O177" s="95">
        <v>21</v>
      </c>
      <c r="P177" s="95">
        <f t="shared" si="28"/>
        <v>0</v>
      </c>
      <c r="Q177" s="95">
        <f t="shared" si="29"/>
        <v>0</v>
      </c>
      <c r="R177" s="8"/>
      <c r="S177" s="8"/>
      <c r="T177" s="8"/>
    </row>
    <row r="178" spans="1:20" ht="10.199999999999999" outlineLevel="3" x14ac:dyDescent="0.2">
      <c r="A178" s="10"/>
      <c r="B178" s="88"/>
      <c r="C178" s="89">
        <v>159</v>
      </c>
      <c r="D178" s="90" t="s">
        <v>215</v>
      </c>
      <c r="E178" s="91" t="s">
        <v>487</v>
      </c>
      <c r="F178" s="92" t="s">
        <v>488</v>
      </c>
      <c r="G178" s="90" t="s">
        <v>197</v>
      </c>
      <c r="H178" s="93">
        <v>2</v>
      </c>
      <c r="I178" s="94"/>
      <c r="J178" s="95">
        <f t="shared" si="25"/>
        <v>0</v>
      </c>
      <c r="K178" s="93">
        <v>4.4000000000000002E-4</v>
      </c>
      <c r="L178" s="93">
        <f t="shared" si="26"/>
        <v>8.8000000000000003E-4</v>
      </c>
      <c r="M178" s="93"/>
      <c r="N178" s="93">
        <f t="shared" si="27"/>
        <v>0</v>
      </c>
      <c r="O178" s="95">
        <v>21</v>
      </c>
      <c r="P178" s="95">
        <f t="shared" si="28"/>
        <v>0</v>
      </c>
      <c r="Q178" s="95">
        <f t="shared" si="29"/>
        <v>0</v>
      </c>
      <c r="R178" s="8"/>
      <c r="S178" s="8"/>
      <c r="T178" s="8"/>
    </row>
    <row r="179" spans="1:20" ht="10.199999999999999" outlineLevel="3" x14ac:dyDescent="0.2">
      <c r="A179" s="10"/>
      <c r="B179" s="88"/>
      <c r="C179" s="89">
        <v>160</v>
      </c>
      <c r="D179" s="90" t="s">
        <v>215</v>
      </c>
      <c r="E179" s="91" t="s">
        <v>489</v>
      </c>
      <c r="F179" s="92" t="s">
        <v>490</v>
      </c>
      <c r="G179" s="90" t="s">
        <v>197</v>
      </c>
      <c r="H179" s="93">
        <v>1</v>
      </c>
      <c r="I179" s="94"/>
      <c r="J179" s="95">
        <f t="shared" si="25"/>
        <v>0</v>
      </c>
      <c r="K179" s="93">
        <v>2.5999999999999998E-4</v>
      </c>
      <c r="L179" s="93">
        <f t="shared" si="26"/>
        <v>2.5999999999999998E-4</v>
      </c>
      <c r="M179" s="93"/>
      <c r="N179" s="93">
        <f t="shared" si="27"/>
        <v>0</v>
      </c>
      <c r="O179" s="95">
        <v>21</v>
      </c>
      <c r="P179" s="95">
        <f t="shared" si="28"/>
        <v>0</v>
      </c>
      <c r="Q179" s="95">
        <f t="shared" si="29"/>
        <v>0</v>
      </c>
      <c r="R179" s="8"/>
      <c r="S179" s="8"/>
      <c r="T179" s="8"/>
    </row>
    <row r="180" spans="1:20" ht="10.199999999999999" outlineLevel="3" x14ac:dyDescent="0.2">
      <c r="A180" s="10"/>
      <c r="B180" s="88"/>
      <c r="C180" s="89">
        <v>161</v>
      </c>
      <c r="D180" s="90" t="s">
        <v>170</v>
      </c>
      <c r="E180" s="91" t="s">
        <v>491</v>
      </c>
      <c r="F180" s="92" t="s">
        <v>492</v>
      </c>
      <c r="G180" s="90" t="s">
        <v>197</v>
      </c>
      <c r="H180" s="93">
        <v>1</v>
      </c>
      <c r="I180" s="94"/>
      <c r="J180" s="95">
        <f t="shared" si="25"/>
        <v>0</v>
      </c>
      <c r="K180" s="93">
        <v>6.9999999999999994E-5</v>
      </c>
      <c r="L180" s="93">
        <f t="shared" si="26"/>
        <v>6.9999999999999994E-5</v>
      </c>
      <c r="M180" s="93"/>
      <c r="N180" s="93">
        <f t="shared" si="27"/>
        <v>0</v>
      </c>
      <c r="O180" s="95">
        <v>21</v>
      </c>
      <c r="P180" s="95">
        <f t="shared" si="28"/>
        <v>0</v>
      </c>
      <c r="Q180" s="95">
        <f t="shared" si="29"/>
        <v>0</v>
      </c>
      <c r="R180" s="8"/>
      <c r="S180" s="8"/>
      <c r="T180" s="8"/>
    </row>
    <row r="181" spans="1:20" ht="10.199999999999999" outlineLevel="3" x14ac:dyDescent="0.2">
      <c r="A181" s="10"/>
      <c r="B181" s="88"/>
      <c r="C181" s="89">
        <v>162</v>
      </c>
      <c r="D181" s="90" t="s">
        <v>215</v>
      </c>
      <c r="E181" s="91" t="s">
        <v>493</v>
      </c>
      <c r="F181" s="92" t="s">
        <v>494</v>
      </c>
      <c r="G181" s="90" t="s">
        <v>197</v>
      </c>
      <c r="H181" s="93">
        <v>1</v>
      </c>
      <c r="I181" s="94"/>
      <c r="J181" s="95">
        <f t="shared" si="25"/>
        <v>0</v>
      </c>
      <c r="K181" s="93">
        <v>2.5000000000000001E-3</v>
      </c>
      <c r="L181" s="93">
        <f t="shared" si="26"/>
        <v>2.5000000000000001E-3</v>
      </c>
      <c r="M181" s="93"/>
      <c r="N181" s="93">
        <f t="shared" si="27"/>
        <v>0</v>
      </c>
      <c r="O181" s="95">
        <v>21</v>
      </c>
      <c r="P181" s="95">
        <f t="shared" si="28"/>
        <v>0</v>
      </c>
      <c r="Q181" s="95">
        <f t="shared" si="29"/>
        <v>0</v>
      </c>
      <c r="R181" s="8"/>
      <c r="S181" s="8"/>
      <c r="T181" s="8"/>
    </row>
    <row r="182" spans="1:20" ht="10.199999999999999" outlineLevel="3" x14ac:dyDescent="0.2">
      <c r="A182" s="10"/>
      <c r="B182" s="88"/>
      <c r="C182" s="89">
        <v>163</v>
      </c>
      <c r="D182" s="90" t="s">
        <v>170</v>
      </c>
      <c r="E182" s="91" t="s">
        <v>495</v>
      </c>
      <c r="F182" s="92" t="s">
        <v>496</v>
      </c>
      <c r="G182" s="90" t="s">
        <v>429</v>
      </c>
      <c r="H182" s="93">
        <v>4.54</v>
      </c>
      <c r="I182" s="94"/>
      <c r="J182" s="95">
        <f t="shared" si="25"/>
        <v>0</v>
      </c>
      <c r="K182" s="93"/>
      <c r="L182" s="93">
        <f t="shared" si="26"/>
        <v>0</v>
      </c>
      <c r="M182" s="93"/>
      <c r="N182" s="93">
        <f t="shared" si="27"/>
        <v>0</v>
      </c>
      <c r="O182" s="95">
        <v>21</v>
      </c>
      <c r="P182" s="95">
        <f t="shared" si="28"/>
        <v>0</v>
      </c>
      <c r="Q182" s="95">
        <f t="shared" si="29"/>
        <v>0</v>
      </c>
      <c r="R182" s="8"/>
      <c r="S182" s="8"/>
      <c r="T182" s="8"/>
    </row>
    <row r="183" spans="1:20" outlineLevel="3" x14ac:dyDescent="0.2">
      <c r="B183" s="6"/>
      <c r="C183" s="6"/>
      <c r="D183" s="6"/>
      <c r="E183" s="6"/>
      <c r="F183" s="6"/>
      <c r="G183" s="6"/>
      <c r="H183" s="6"/>
      <c r="I183" s="8"/>
      <c r="J183" s="8"/>
      <c r="K183" s="6"/>
      <c r="L183" s="6"/>
      <c r="M183" s="6"/>
      <c r="N183" s="6"/>
      <c r="O183" s="6"/>
      <c r="P183" s="8"/>
      <c r="Q183" s="8"/>
    </row>
    <row r="184" spans="1:20" ht="10.199999999999999" outlineLevel="2" x14ac:dyDescent="0.2">
      <c r="A184" s="58" t="s">
        <v>40</v>
      </c>
      <c r="B184" s="81">
        <v>3</v>
      </c>
      <c r="C184" s="82"/>
      <c r="D184" s="83" t="s">
        <v>169</v>
      </c>
      <c r="E184" s="83"/>
      <c r="F184" s="84" t="s">
        <v>41</v>
      </c>
      <c r="G184" s="83"/>
      <c r="H184" s="85"/>
      <c r="I184" s="86"/>
      <c r="J184" s="60">
        <f>SUBTOTAL(9,J185:J196)</f>
        <v>0</v>
      </c>
      <c r="K184" s="85"/>
      <c r="L184" s="61">
        <f>SUBTOTAL(9,L185:L196)</f>
        <v>1.6942511500000004</v>
      </c>
      <c r="M184" s="85"/>
      <c r="N184" s="61">
        <f>SUBTOTAL(9,N185:N196)</f>
        <v>3.06</v>
      </c>
      <c r="O184" s="87"/>
      <c r="P184" s="60">
        <f>SUBTOTAL(9,P185:P196)</f>
        <v>0</v>
      </c>
      <c r="Q184" s="60">
        <f>SUBTOTAL(9,Q185:Q196)</f>
        <v>0</v>
      </c>
      <c r="R184" s="6"/>
      <c r="S184" s="8"/>
      <c r="T184" s="8"/>
    </row>
    <row r="185" spans="1:20" ht="10.199999999999999" outlineLevel="3" x14ac:dyDescent="0.2">
      <c r="A185" s="10"/>
      <c r="B185" s="88"/>
      <c r="C185" s="89">
        <v>164</v>
      </c>
      <c r="D185" s="90" t="s">
        <v>170</v>
      </c>
      <c r="E185" s="91" t="s">
        <v>497</v>
      </c>
      <c r="F185" s="92" t="s">
        <v>498</v>
      </c>
      <c r="G185" s="90" t="s">
        <v>173</v>
      </c>
      <c r="H185" s="93">
        <v>68</v>
      </c>
      <c r="I185" s="94"/>
      <c r="J185" s="95">
        <f t="shared" ref="J185:J195" si="30">H185*I185</f>
        <v>0</v>
      </c>
      <c r="K185" s="93"/>
      <c r="L185" s="93">
        <f t="shared" ref="L185:L195" si="31">H185*K185</f>
        <v>0</v>
      </c>
      <c r="M185" s="93">
        <v>4.4999999999999998E-2</v>
      </c>
      <c r="N185" s="93">
        <f t="shared" ref="N185:N195" si="32">H185*M185</f>
        <v>3.06</v>
      </c>
      <c r="O185" s="95">
        <v>21</v>
      </c>
      <c r="P185" s="95">
        <f t="shared" ref="P185:P195" si="33">J185*(O185/100)</f>
        <v>0</v>
      </c>
      <c r="Q185" s="95">
        <f t="shared" ref="Q185:Q195" si="34">J185+P185</f>
        <v>0</v>
      </c>
      <c r="R185" s="8"/>
      <c r="S185" s="8"/>
      <c r="T185" s="8"/>
    </row>
    <row r="186" spans="1:20" ht="10.199999999999999" outlineLevel="3" x14ac:dyDescent="0.2">
      <c r="A186" s="10"/>
      <c r="B186" s="88"/>
      <c r="C186" s="89">
        <v>165</v>
      </c>
      <c r="D186" s="90" t="s">
        <v>170</v>
      </c>
      <c r="E186" s="91" t="s">
        <v>499</v>
      </c>
      <c r="F186" s="92" t="s">
        <v>500</v>
      </c>
      <c r="G186" s="90" t="s">
        <v>173</v>
      </c>
      <c r="H186" s="93">
        <v>24.934999999999999</v>
      </c>
      <c r="I186" s="94"/>
      <c r="J186" s="95">
        <f t="shared" si="30"/>
        <v>0</v>
      </c>
      <c r="K186" s="93"/>
      <c r="L186" s="93">
        <f t="shared" si="31"/>
        <v>0</v>
      </c>
      <c r="M186" s="93"/>
      <c r="N186" s="93">
        <f t="shared" si="32"/>
        <v>0</v>
      </c>
      <c r="O186" s="95">
        <v>21</v>
      </c>
      <c r="P186" s="95">
        <f t="shared" si="33"/>
        <v>0</v>
      </c>
      <c r="Q186" s="95">
        <f t="shared" si="34"/>
        <v>0</v>
      </c>
      <c r="R186" s="8"/>
      <c r="S186" s="8"/>
      <c r="T186" s="8"/>
    </row>
    <row r="187" spans="1:20" ht="10.199999999999999" outlineLevel="3" x14ac:dyDescent="0.2">
      <c r="A187" s="10"/>
      <c r="B187" s="88"/>
      <c r="C187" s="89">
        <v>166</v>
      </c>
      <c r="D187" s="90" t="s">
        <v>215</v>
      </c>
      <c r="E187" s="91" t="s">
        <v>501</v>
      </c>
      <c r="F187" s="92" t="s">
        <v>502</v>
      </c>
      <c r="G187" s="90" t="s">
        <v>173</v>
      </c>
      <c r="H187" s="93">
        <v>8.8660000000000014</v>
      </c>
      <c r="I187" s="94"/>
      <c r="J187" s="95">
        <f t="shared" si="30"/>
        <v>0</v>
      </c>
      <c r="K187" s="93">
        <v>2.3999999999999998E-3</v>
      </c>
      <c r="L187" s="93">
        <f t="shared" si="31"/>
        <v>2.1278400000000003E-2</v>
      </c>
      <c r="M187" s="93"/>
      <c r="N187" s="93">
        <f t="shared" si="32"/>
        <v>0</v>
      </c>
      <c r="O187" s="95">
        <v>21</v>
      </c>
      <c r="P187" s="95">
        <f t="shared" si="33"/>
        <v>0</v>
      </c>
      <c r="Q187" s="95">
        <f t="shared" si="34"/>
        <v>0</v>
      </c>
      <c r="R187" s="8"/>
      <c r="S187" s="8"/>
      <c r="T187" s="8"/>
    </row>
    <row r="188" spans="1:20" ht="10.199999999999999" outlineLevel="3" x14ac:dyDescent="0.2">
      <c r="A188" s="10"/>
      <c r="B188" s="88"/>
      <c r="C188" s="89">
        <v>167</v>
      </c>
      <c r="D188" s="90" t="s">
        <v>215</v>
      </c>
      <c r="E188" s="91" t="s">
        <v>503</v>
      </c>
      <c r="F188" s="92" t="s">
        <v>504</v>
      </c>
      <c r="G188" s="90" t="s">
        <v>173</v>
      </c>
      <c r="H188" s="93">
        <v>18.5625</v>
      </c>
      <c r="I188" s="94"/>
      <c r="J188" s="95">
        <f t="shared" si="30"/>
        <v>0</v>
      </c>
      <c r="K188" s="93">
        <v>7.4000000000000003E-3</v>
      </c>
      <c r="L188" s="93">
        <f t="shared" si="31"/>
        <v>0.1373625</v>
      </c>
      <c r="M188" s="93"/>
      <c r="N188" s="93">
        <f t="shared" si="32"/>
        <v>0</v>
      </c>
      <c r="O188" s="95">
        <v>21</v>
      </c>
      <c r="P188" s="95">
        <f t="shared" si="33"/>
        <v>0</v>
      </c>
      <c r="Q188" s="95">
        <f t="shared" si="34"/>
        <v>0</v>
      </c>
      <c r="R188" s="8"/>
      <c r="S188" s="8"/>
      <c r="T188" s="8"/>
    </row>
    <row r="189" spans="1:20" ht="10.199999999999999" outlineLevel="3" x14ac:dyDescent="0.2">
      <c r="A189" s="10"/>
      <c r="B189" s="88"/>
      <c r="C189" s="89">
        <v>168</v>
      </c>
      <c r="D189" s="90" t="s">
        <v>170</v>
      </c>
      <c r="E189" s="91" t="s">
        <v>505</v>
      </c>
      <c r="F189" s="92" t="s">
        <v>506</v>
      </c>
      <c r="G189" s="90" t="s">
        <v>173</v>
      </c>
      <c r="H189" s="93">
        <v>24.934999999999999</v>
      </c>
      <c r="I189" s="94"/>
      <c r="J189" s="95">
        <f t="shared" si="30"/>
        <v>0</v>
      </c>
      <c r="K189" s="93"/>
      <c r="L189" s="93">
        <f t="shared" si="31"/>
        <v>0</v>
      </c>
      <c r="M189" s="93"/>
      <c r="N189" s="93">
        <f t="shared" si="32"/>
        <v>0</v>
      </c>
      <c r="O189" s="95">
        <v>21</v>
      </c>
      <c r="P189" s="95">
        <f t="shared" si="33"/>
        <v>0</v>
      </c>
      <c r="Q189" s="95">
        <f t="shared" si="34"/>
        <v>0</v>
      </c>
      <c r="R189" s="8"/>
      <c r="S189" s="8"/>
      <c r="T189" s="8"/>
    </row>
    <row r="190" spans="1:20" ht="10.199999999999999" outlineLevel="3" x14ac:dyDescent="0.2">
      <c r="A190" s="10"/>
      <c r="B190" s="88"/>
      <c r="C190" s="89">
        <v>169</v>
      </c>
      <c r="D190" s="90" t="s">
        <v>215</v>
      </c>
      <c r="E190" s="91" t="s">
        <v>507</v>
      </c>
      <c r="F190" s="92" t="s">
        <v>508</v>
      </c>
      <c r="G190" s="90" t="s">
        <v>173</v>
      </c>
      <c r="H190" s="93">
        <v>27.4285</v>
      </c>
      <c r="I190" s="94"/>
      <c r="J190" s="95">
        <f t="shared" si="30"/>
        <v>0</v>
      </c>
      <c r="K190" s="93">
        <v>5.0000000000000001E-4</v>
      </c>
      <c r="L190" s="93">
        <f t="shared" si="31"/>
        <v>1.3714250000000001E-2</v>
      </c>
      <c r="M190" s="93"/>
      <c r="N190" s="93">
        <f t="shared" si="32"/>
        <v>0</v>
      </c>
      <c r="O190" s="95">
        <v>21</v>
      </c>
      <c r="P190" s="95">
        <f t="shared" si="33"/>
        <v>0</v>
      </c>
      <c r="Q190" s="95">
        <f t="shared" si="34"/>
        <v>0</v>
      </c>
      <c r="R190" s="8"/>
      <c r="S190" s="8"/>
      <c r="T190" s="8"/>
    </row>
    <row r="191" spans="1:20" ht="10.199999999999999" outlineLevel="3" x14ac:dyDescent="0.2">
      <c r="A191" s="10"/>
      <c r="B191" s="88"/>
      <c r="C191" s="89">
        <v>170</v>
      </c>
      <c r="D191" s="90" t="s">
        <v>170</v>
      </c>
      <c r="E191" s="91" t="s">
        <v>509</v>
      </c>
      <c r="F191" s="92" t="s">
        <v>510</v>
      </c>
      <c r="G191" s="90" t="s">
        <v>173</v>
      </c>
      <c r="H191" s="93">
        <v>67.7</v>
      </c>
      <c r="I191" s="94"/>
      <c r="J191" s="95">
        <f t="shared" si="30"/>
        <v>0</v>
      </c>
      <c r="K191" s="93">
        <v>1.7899999999999999E-3</v>
      </c>
      <c r="L191" s="93">
        <f t="shared" si="31"/>
        <v>0.121183</v>
      </c>
      <c r="M191" s="93"/>
      <c r="N191" s="93">
        <f t="shared" si="32"/>
        <v>0</v>
      </c>
      <c r="O191" s="95">
        <v>21</v>
      </c>
      <c r="P191" s="95">
        <f t="shared" si="33"/>
        <v>0</v>
      </c>
      <c r="Q191" s="95">
        <f t="shared" si="34"/>
        <v>0</v>
      </c>
      <c r="R191" s="8"/>
      <c r="S191" s="8"/>
      <c r="T191" s="8"/>
    </row>
    <row r="192" spans="1:20" ht="10.199999999999999" outlineLevel="3" x14ac:dyDescent="0.2">
      <c r="A192" s="10"/>
      <c r="B192" s="88"/>
      <c r="C192" s="89">
        <v>171</v>
      </c>
      <c r="D192" s="90" t="s">
        <v>170</v>
      </c>
      <c r="E192" s="91" t="s">
        <v>511</v>
      </c>
      <c r="F192" s="92" t="s">
        <v>512</v>
      </c>
      <c r="G192" s="90" t="s">
        <v>173</v>
      </c>
      <c r="H192" s="93">
        <v>67.7</v>
      </c>
      <c r="I192" s="94"/>
      <c r="J192" s="95">
        <f t="shared" si="30"/>
        <v>0</v>
      </c>
      <c r="K192" s="93">
        <v>1.2E-4</v>
      </c>
      <c r="L192" s="93">
        <f t="shared" si="31"/>
        <v>8.124000000000001E-3</v>
      </c>
      <c r="M192" s="93"/>
      <c r="N192" s="93">
        <f t="shared" si="32"/>
        <v>0</v>
      </c>
      <c r="O192" s="95">
        <v>21</v>
      </c>
      <c r="P192" s="95">
        <f t="shared" si="33"/>
        <v>0</v>
      </c>
      <c r="Q192" s="95">
        <f t="shared" si="34"/>
        <v>0</v>
      </c>
      <c r="R192" s="8"/>
      <c r="S192" s="8"/>
      <c r="T192" s="8"/>
    </row>
    <row r="193" spans="1:20" ht="10.199999999999999" outlineLevel="3" x14ac:dyDescent="0.2">
      <c r="A193" s="10"/>
      <c r="B193" s="88"/>
      <c r="C193" s="89">
        <v>172</v>
      </c>
      <c r="D193" s="90" t="s">
        <v>215</v>
      </c>
      <c r="E193" s="91" t="s">
        <v>513</v>
      </c>
      <c r="F193" s="92" t="s">
        <v>514</v>
      </c>
      <c r="G193" s="90" t="s">
        <v>173</v>
      </c>
      <c r="H193" s="93">
        <v>148.94000000000003</v>
      </c>
      <c r="I193" s="94"/>
      <c r="J193" s="95">
        <f t="shared" si="30"/>
        <v>0</v>
      </c>
      <c r="K193" s="93">
        <v>6.6E-3</v>
      </c>
      <c r="L193" s="93">
        <f t="shared" si="31"/>
        <v>0.98300400000000021</v>
      </c>
      <c r="M193" s="93"/>
      <c r="N193" s="93">
        <f t="shared" si="32"/>
        <v>0</v>
      </c>
      <c r="O193" s="95">
        <v>21</v>
      </c>
      <c r="P193" s="95">
        <f t="shared" si="33"/>
        <v>0</v>
      </c>
      <c r="Q193" s="95">
        <f t="shared" si="34"/>
        <v>0</v>
      </c>
      <c r="R193" s="8"/>
      <c r="S193" s="8"/>
      <c r="T193" s="8"/>
    </row>
    <row r="194" spans="1:20" ht="10.199999999999999" outlineLevel="3" x14ac:dyDescent="0.2">
      <c r="A194" s="10"/>
      <c r="B194" s="88"/>
      <c r="C194" s="89">
        <v>173</v>
      </c>
      <c r="D194" s="90" t="s">
        <v>215</v>
      </c>
      <c r="E194" s="91" t="s">
        <v>515</v>
      </c>
      <c r="F194" s="92" t="s">
        <v>516</v>
      </c>
      <c r="G194" s="90" t="s">
        <v>226</v>
      </c>
      <c r="H194" s="93">
        <v>16.383400000000002</v>
      </c>
      <c r="I194" s="94"/>
      <c r="J194" s="95">
        <f t="shared" si="30"/>
        <v>0</v>
      </c>
      <c r="K194" s="93">
        <v>2.5000000000000001E-2</v>
      </c>
      <c r="L194" s="93">
        <f t="shared" si="31"/>
        <v>0.40958500000000009</v>
      </c>
      <c r="M194" s="93"/>
      <c r="N194" s="93">
        <f t="shared" si="32"/>
        <v>0</v>
      </c>
      <c r="O194" s="95">
        <v>21</v>
      </c>
      <c r="P194" s="95">
        <f t="shared" si="33"/>
        <v>0</v>
      </c>
      <c r="Q194" s="95">
        <f t="shared" si="34"/>
        <v>0</v>
      </c>
      <c r="R194" s="8"/>
      <c r="S194" s="8"/>
      <c r="T194" s="8"/>
    </row>
    <row r="195" spans="1:20" ht="10.199999999999999" outlineLevel="3" x14ac:dyDescent="0.2">
      <c r="A195" s="10"/>
      <c r="B195" s="88"/>
      <c r="C195" s="89">
        <v>174</v>
      </c>
      <c r="D195" s="90" t="s">
        <v>170</v>
      </c>
      <c r="E195" s="91" t="s">
        <v>517</v>
      </c>
      <c r="F195" s="92" t="s">
        <v>518</v>
      </c>
      <c r="G195" s="90" t="s">
        <v>429</v>
      </c>
      <c r="H195" s="93">
        <v>3.78</v>
      </c>
      <c r="I195" s="94"/>
      <c r="J195" s="95">
        <f t="shared" si="30"/>
        <v>0</v>
      </c>
      <c r="K195" s="93"/>
      <c r="L195" s="93">
        <f t="shared" si="31"/>
        <v>0</v>
      </c>
      <c r="M195" s="93"/>
      <c r="N195" s="93">
        <f t="shared" si="32"/>
        <v>0</v>
      </c>
      <c r="O195" s="95">
        <v>21</v>
      </c>
      <c r="P195" s="95">
        <f t="shared" si="33"/>
        <v>0</v>
      </c>
      <c r="Q195" s="95">
        <f t="shared" si="34"/>
        <v>0</v>
      </c>
      <c r="R195" s="8"/>
      <c r="S195" s="8"/>
      <c r="T195" s="8"/>
    </row>
    <row r="196" spans="1:20" outlineLevel="3" x14ac:dyDescent="0.2">
      <c r="B196" s="6"/>
      <c r="C196" s="6"/>
      <c r="D196" s="6"/>
      <c r="E196" s="6"/>
      <c r="F196" s="6"/>
      <c r="G196" s="6"/>
      <c r="H196" s="6"/>
      <c r="I196" s="8"/>
      <c r="J196" s="8"/>
      <c r="K196" s="6"/>
      <c r="L196" s="6"/>
      <c r="M196" s="6"/>
      <c r="N196" s="6"/>
      <c r="O196" s="6"/>
      <c r="P196" s="8"/>
      <c r="Q196" s="8"/>
    </row>
    <row r="197" spans="1:20" ht="10.199999999999999" outlineLevel="2" x14ac:dyDescent="0.2">
      <c r="A197" s="58" t="s">
        <v>42</v>
      </c>
      <c r="B197" s="81">
        <v>3</v>
      </c>
      <c r="C197" s="82"/>
      <c r="D197" s="83" t="s">
        <v>169</v>
      </c>
      <c r="E197" s="83"/>
      <c r="F197" s="84" t="s">
        <v>43</v>
      </c>
      <c r="G197" s="83"/>
      <c r="H197" s="85"/>
      <c r="I197" s="86"/>
      <c r="J197" s="60">
        <f>SUBTOTAL(9,J198:J205)</f>
        <v>0</v>
      </c>
      <c r="K197" s="85"/>
      <c r="L197" s="61">
        <f>SUBTOTAL(9,L198:L205)</f>
        <v>9.6012000000000014E-2</v>
      </c>
      <c r="M197" s="85"/>
      <c r="N197" s="61">
        <f>SUBTOTAL(9,N198:N205)</f>
        <v>5.2057499999999992</v>
      </c>
      <c r="O197" s="87"/>
      <c r="P197" s="60">
        <f>SUBTOTAL(9,P198:P205)</f>
        <v>0</v>
      </c>
      <c r="Q197" s="60">
        <f>SUBTOTAL(9,Q198:Q205)</f>
        <v>0</v>
      </c>
      <c r="R197" s="6"/>
      <c r="S197" s="8"/>
      <c r="T197" s="8"/>
    </row>
    <row r="198" spans="1:20" ht="10.199999999999999" outlineLevel="3" x14ac:dyDescent="0.2">
      <c r="A198" s="10"/>
      <c r="B198" s="88"/>
      <c r="C198" s="89">
        <v>175</v>
      </c>
      <c r="D198" s="90" t="s">
        <v>170</v>
      </c>
      <c r="E198" s="91" t="s">
        <v>519</v>
      </c>
      <c r="F198" s="92" t="s">
        <v>520</v>
      </c>
      <c r="G198" s="90" t="s">
        <v>173</v>
      </c>
      <c r="H198" s="93">
        <v>70.5</v>
      </c>
      <c r="I198" s="94"/>
      <c r="J198" s="95">
        <f t="shared" ref="J198:J204" si="35">H198*I198</f>
        <v>0</v>
      </c>
      <c r="K198" s="93"/>
      <c r="L198" s="93">
        <f t="shared" ref="L198:L204" si="36">H198*K198</f>
        <v>0</v>
      </c>
      <c r="M198" s="93">
        <v>3.1E-2</v>
      </c>
      <c r="N198" s="93">
        <f t="shared" ref="N198:N204" si="37">H198*M198</f>
        <v>2.1854999999999998</v>
      </c>
      <c r="O198" s="95">
        <v>21</v>
      </c>
      <c r="P198" s="95">
        <f t="shared" ref="P198:P204" si="38">J198*(O198/100)</f>
        <v>0</v>
      </c>
      <c r="Q198" s="95">
        <f t="shared" ref="Q198:Q204" si="39">J198+P198</f>
        <v>0</v>
      </c>
      <c r="R198" s="8"/>
      <c r="S198" s="8"/>
      <c r="T198" s="8"/>
    </row>
    <row r="199" spans="1:20" ht="10.199999999999999" outlineLevel="3" x14ac:dyDescent="0.2">
      <c r="A199" s="10"/>
      <c r="B199" s="88"/>
      <c r="C199" s="89">
        <v>176</v>
      </c>
      <c r="D199" s="90" t="s">
        <v>170</v>
      </c>
      <c r="E199" s="91" t="s">
        <v>521</v>
      </c>
      <c r="F199" s="92" t="s">
        <v>522</v>
      </c>
      <c r="G199" s="90" t="s">
        <v>180</v>
      </c>
      <c r="H199" s="93">
        <v>82</v>
      </c>
      <c r="I199" s="94"/>
      <c r="J199" s="95">
        <f t="shared" si="35"/>
        <v>0</v>
      </c>
      <c r="K199" s="93"/>
      <c r="L199" s="93">
        <f t="shared" si="36"/>
        <v>0</v>
      </c>
      <c r="M199" s="93">
        <v>2.4E-2</v>
      </c>
      <c r="N199" s="93">
        <f t="shared" si="37"/>
        <v>1.968</v>
      </c>
      <c r="O199" s="95">
        <v>21</v>
      </c>
      <c r="P199" s="95">
        <f t="shared" si="38"/>
        <v>0</v>
      </c>
      <c r="Q199" s="95">
        <f t="shared" si="39"/>
        <v>0</v>
      </c>
      <c r="R199" s="8"/>
      <c r="S199" s="8"/>
      <c r="T199" s="8"/>
    </row>
    <row r="200" spans="1:20" ht="10.199999999999999" outlineLevel="3" x14ac:dyDescent="0.2">
      <c r="A200" s="10"/>
      <c r="B200" s="88"/>
      <c r="C200" s="89">
        <v>177</v>
      </c>
      <c r="D200" s="90" t="s">
        <v>170</v>
      </c>
      <c r="E200" s="91" t="s">
        <v>523</v>
      </c>
      <c r="F200" s="92" t="s">
        <v>524</v>
      </c>
      <c r="G200" s="90" t="s">
        <v>173</v>
      </c>
      <c r="H200" s="93">
        <v>68.5</v>
      </c>
      <c r="I200" s="94"/>
      <c r="J200" s="95">
        <f t="shared" si="35"/>
        <v>0</v>
      </c>
      <c r="K200" s="93"/>
      <c r="L200" s="93">
        <f t="shared" si="36"/>
        <v>0</v>
      </c>
      <c r="M200" s="93">
        <v>1.4999999999999999E-2</v>
      </c>
      <c r="N200" s="93">
        <f t="shared" si="37"/>
        <v>1.0274999999999999</v>
      </c>
      <c r="O200" s="95">
        <v>21</v>
      </c>
      <c r="P200" s="95">
        <f t="shared" si="38"/>
        <v>0</v>
      </c>
      <c r="Q200" s="95">
        <f t="shared" si="39"/>
        <v>0</v>
      </c>
      <c r="R200" s="8"/>
      <c r="S200" s="8"/>
      <c r="T200" s="8"/>
    </row>
    <row r="201" spans="1:20" ht="10.199999999999999" outlineLevel="3" x14ac:dyDescent="0.2">
      <c r="A201" s="10"/>
      <c r="B201" s="88"/>
      <c r="C201" s="89">
        <v>178</v>
      </c>
      <c r="D201" s="90" t="s">
        <v>170</v>
      </c>
      <c r="E201" s="91" t="s">
        <v>525</v>
      </c>
      <c r="F201" s="92" t="s">
        <v>526</v>
      </c>
      <c r="G201" s="90" t="s">
        <v>173</v>
      </c>
      <c r="H201" s="93">
        <v>1.65</v>
      </c>
      <c r="I201" s="94"/>
      <c r="J201" s="95">
        <f t="shared" si="35"/>
        <v>0</v>
      </c>
      <c r="K201" s="93"/>
      <c r="L201" s="93">
        <f t="shared" si="36"/>
        <v>0</v>
      </c>
      <c r="M201" s="93">
        <v>1.4999999999999999E-2</v>
      </c>
      <c r="N201" s="93">
        <f t="shared" si="37"/>
        <v>2.4749999999999998E-2</v>
      </c>
      <c r="O201" s="95">
        <v>21</v>
      </c>
      <c r="P201" s="95">
        <f t="shared" si="38"/>
        <v>0</v>
      </c>
      <c r="Q201" s="95">
        <f t="shared" si="39"/>
        <v>0</v>
      </c>
      <c r="R201" s="8"/>
      <c r="S201" s="8"/>
      <c r="T201" s="8"/>
    </row>
    <row r="202" spans="1:20" ht="10.199999999999999" outlineLevel="3" x14ac:dyDescent="0.2">
      <c r="A202" s="10"/>
      <c r="B202" s="88"/>
      <c r="C202" s="89">
        <v>179</v>
      </c>
      <c r="D202" s="90" t="s">
        <v>170</v>
      </c>
      <c r="E202" s="91" t="s">
        <v>527</v>
      </c>
      <c r="F202" s="92" t="s">
        <v>528</v>
      </c>
      <c r="G202" s="90" t="s">
        <v>173</v>
      </c>
      <c r="H202" s="93">
        <v>1.7</v>
      </c>
      <c r="I202" s="94"/>
      <c r="J202" s="95">
        <f t="shared" si="35"/>
        <v>0</v>
      </c>
      <c r="K202" s="93">
        <v>1.4279999999999999E-2</v>
      </c>
      <c r="L202" s="93">
        <f t="shared" si="36"/>
        <v>2.4275999999999999E-2</v>
      </c>
      <c r="M202" s="93"/>
      <c r="N202" s="93">
        <f t="shared" si="37"/>
        <v>0</v>
      </c>
      <c r="O202" s="95">
        <v>21</v>
      </c>
      <c r="P202" s="95">
        <f t="shared" si="38"/>
        <v>0</v>
      </c>
      <c r="Q202" s="95">
        <f t="shared" si="39"/>
        <v>0</v>
      </c>
      <c r="R202" s="8"/>
      <c r="S202" s="8"/>
      <c r="T202" s="8"/>
    </row>
    <row r="203" spans="1:20" ht="10.199999999999999" outlineLevel="3" x14ac:dyDescent="0.2">
      <c r="A203" s="10"/>
      <c r="B203" s="88"/>
      <c r="C203" s="89">
        <v>180</v>
      </c>
      <c r="D203" s="90" t="s">
        <v>170</v>
      </c>
      <c r="E203" s="91" t="s">
        <v>529</v>
      </c>
      <c r="F203" s="92" t="s">
        <v>530</v>
      </c>
      <c r="G203" s="90" t="s">
        <v>180</v>
      </c>
      <c r="H203" s="93">
        <v>9.8000000000000007</v>
      </c>
      <c r="I203" s="94"/>
      <c r="J203" s="95">
        <f t="shared" si="35"/>
        <v>0</v>
      </c>
      <c r="K203" s="93">
        <v>7.3200000000000001E-3</v>
      </c>
      <c r="L203" s="93">
        <f t="shared" si="36"/>
        <v>7.1736000000000008E-2</v>
      </c>
      <c r="M203" s="93"/>
      <c r="N203" s="93">
        <f t="shared" si="37"/>
        <v>0</v>
      </c>
      <c r="O203" s="95">
        <v>21</v>
      </c>
      <c r="P203" s="95">
        <f t="shared" si="38"/>
        <v>0</v>
      </c>
      <c r="Q203" s="95">
        <f t="shared" si="39"/>
        <v>0</v>
      </c>
      <c r="R203" s="8"/>
      <c r="S203" s="8"/>
      <c r="T203" s="8"/>
    </row>
    <row r="204" spans="1:20" ht="10.199999999999999" outlineLevel="3" x14ac:dyDescent="0.2">
      <c r="A204" s="10"/>
      <c r="B204" s="88"/>
      <c r="C204" s="89">
        <v>181</v>
      </c>
      <c r="D204" s="90" t="s">
        <v>170</v>
      </c>
      <c r="E204" s="91" t="s">
        <v>531</v>
      </c>
      <c r="F204" s="92" t="s">
        <v>532</v>
      </c>
      <c r="G204" s="90" t="s">
        <v>429</v>
      </c>
      <c r="H204" s="93">
        <v>7.64</v>
      </c>
      <c r="I204" s="94"/>
      <c r="J204" s="95">
        <f t="shared" si="35"/>
        <v>0</v>
      </c>
      <c r="K204" s="93"/>
      <c r="L204" s="93">
        <f t="shared" si="36"/>
        <v>0</v>
      </c>
      <c r="M204" s="93"/>
      <c r="N204" s="93">
        <f t="shared" si="37"/>
        <v>0</v>
      </c>
      <c r="O204" s="95">
        <v>21</v>
      </c>
      <c r="P204" s="95">
        <f t="shared" si="38"/>
        <v>0</v>
      </c>
      <c r="Q204" s="95">
        <f t="shared" si="39"/>
        <v>0</v>
      </c>
      <c r="R204" s="8"/>
      <c r="S204" s="8"/>
      <c r="T204" s="8"/>
    </row>
    <row r="205" spans="1:20" outlineLevel="3" x14ac:dyDescent="0.2">
      <c r="B205" s="6"/>
      <c r="C205" s="6"/>
      <c r="D205" s="6"/>
      <c r="E205" s="6"/>
      <c r="F205" s="6"/>
      <c r="G205" s="6"/>
      <c r="H205" s="6"/>
      <c r="I205" s="8"/>
      <c r="J205" s="8"/>
      <c r="K205" s="6"/>
      <c r="L205" s="6"/>
      <c r="M205" s="6"/>
      <c r="N205" s="6"/>
      <c r="O205" s="6"/>
      <c r="P205" s="8"/>
      <c r="Q205" s="8"/>
    </row>
    <row r="206" spans="1:20" ht="10.199999999999999" outlineLevel="2" x14ac:dyDescent="0.2">
      <c r="A206" s="58" t="s">
        <v>44</v>
      </c>
      <c r="B206" s="81">
        <v>3</v>
      </c>
      <c r="C206" s="82"/>
      <c r="D206" s="83" t="s">
        <v>169</v>
      </c>
      <c r="E206" s="83"/>
      <c r="F206" s="84" t="s">
        <v>45</v>
      </c>
      <c r="G206" s="83"/>
      <c r="H206" s="85"/>
      <c r="I206" s="86"/>
      <c r="J206" s="60">
        <f>SUBTOTAL(9,J207:J222)</f>
        <v>0</v>
      </c>
      <c r="K206" s="85"/>
      <c r="L206" s="61">
        <f>SUBTOTAL(9,L207:L222)</f>
        <v>0.54434349999999998</v>
      </c>
      <c r="M206" s="85"/>
      <c r="N206" s="61">
        <f>SUBTOTAL(9,N207:N222)</f>
        <v>6.6473570999999998</v>
      </c>
      <c r="O206" s="87"/>
      <c r="P206" s="60">
        <f>SUBTOTAL(9,P207:P222)</f>
        <v>0</v>
      </c>
      <c r="Q206" s="60">
        <f>SUBTOTAL(9,Q207:Q222)</f>
        <v>0</v>
      </c>
      <c r="R206" s="6"/>
      <c r="S206" s="8"/>
      <c r="T206" s="8"/>
    </row>
    <row r="207" spans="1:20" ht="10.199999999999999" outlineLevel="3" x14ac:dyDescent="0.2">
      <c r="A207" s="10"/>
      <c r="B207" s="88"/>
      <c r="C207" s="89">
        <v>182</v>
      </c>
      <c r="D207" s="90" t="s">
        <v>170</v>
      </c>
      <c r="E207" s="91" t="s">
        <v>533</v>
      </c>
      <c r="F207" s="92" t="s">
        <v>534</v>
      </c>
      <c r="G207" s="90" t="s">
        <v>173</v>
      </c>
      <c r="H207" s="93">
        <v>153.21</v>
      </c>
      <c r="I207" s="94"/>
      <c r="J207" s="95">
        <f t="shared" ref="J207:J221" si="40">H207*I207</f>
        <v>0</v>
      </c>
      <c r="K207" s="93"/>
      <c r="L207" s="93">
        <f t="shared" ref="L207:L221" si="41">H207*K207</f>
        <v>0</v>
      </c>
      <c r="M207" s="93">
        <v>2.4649999999999998E-2</v>
      </c>
      <c r="N207" s="93">
        <f t="shared" ref="N207:N221" si="42">H207*M207</f>
        <v>3.7766264999999999</v>
      </c>
      <c r="O207" s="95">
        <v>21</v>
      </c>
      <c r="P207" s="95">
        <f t="shared" ref="P207:P221" si="43">J207*(O207/100)</f>
        <v>0</v>
      </c>
      <c r="Q207" s="95">
        <f t="shared" ref="Q207:Q221" si="44">J207+P207</f>
        <v>0</v>
      </c>
      <c r="R207" s="8"/>
      <c r="S207" s="8"/>
      <c r="T207" s="8"/>
    </row>
    <row r="208" spans="1:20" ht="10.199999999999999" outlineLevel="3" x14ac:dyDescent="0.2">
      <c r="A208" s="10"/>
      <c r="B208" s="88"/>
      <c r="C208" s="89">
        <v>183</v>
      </c>
      <c r="D208" s="90" t="s">
        <v>170</v>
      </c>
      <c r="E208" s="91" t="s">
        <v>535</v>
      </c>
      <c r="F208" s="92" t="s">
        <v>536</v>
      </c>
      <c r="G208" s="90" t="s">
        <v>173</v>
      </c>
      <c r="H208" s="93">
        <v>153.21</v>
      </c>
      <c r="I208" s="94"/>
      <c r="J208" s="95">
        <f t="shared" si="40"/>
        <v>0</v>
      </c>
      <c r="K208" s="93"/>
      <c r="L208" s="93">
        <f t="shared" si="41"/>
        <v>0</v>
      </c>
      <c r="M208" s="93">
        <v>1.7860000000000001E-2</v>
      </c>
      <c r="N208" s="93">
        <f t="shared" si="42"/>
        <v>2.7363306000000001</v>
      </c>
      <c r="O208" s="95">
        <v>21</v>
      </c>
      <c r="P208" s="95">
        <f t="shared" si="43"/>
        <v>0</v>
      </c>
      <c r="Q208" s="95">
        <f t="shared" si="44"/>
        <v>0</v>
      </c>
      <c r="R208" s="8"/>
      <c r="S208" s="8"/>
      <c r="T208" s="8"/>
    </row>
    <row r="209" spans="1:20" ht="30.6" outlineLevel="3" x14ac:dyDescent="0.2">
      <c r="A209" s="10"/>
      <c r="B209" s="88"/>
      <c r="C209" s="89">
        <v>184</v>
      </c>
      <c r="D209" s="90" t="s">
        <v>170</v>
      </c>
      <c r="E209" s="91" t="s">
        <v>537</v>
      </c>
      <c r="F209" s="92" t="s">
        <v>538</v>
      </c>
      <c r="G209" s="90" t="s">
        <v>173</v>
      </c>
      <c r="H209" s="93">
        <v>470.28</v>
      </c>
      <c r="I209" s="94"/>
      <c r="J209" s="95">
        <f t="shared" si="40"/>
        <v>0</v>
      </c>
      <c r="K209" s="93"/>
      <c r="L209" s="93">
        <f t="shared" si="41"/>
        <v>0</v>
      </c>
      <c r="M209" s="93"/>
      <c r="N209" s="93">
        <f t="shared" si="42"/>
        <v>0</v>
      </c>
      <c r="O209" s="95">
        <v>21</v>
      </c>
      <c r="P209" s="95">
        <f t="shared" si="43"/>
        <v>0</v>
      </c>
      <c r="Q209" s="95">
        <f t="shared" si="44"/>
        <v>0</v>
      </c>
      <c r="R209" s="8"/>
      <c r="S209" s="8"/>
      <c r="T209" s="8"/>
    </row>
    <row r="210" spans="1:20" ht="30.6" outlineLevel="3" x14ac:dyDescent="0.2">
      <c r="A210" s="10"/>
      <c r="B210" s="88"/>
      <c r="C210" s="89">
        <v>185</v>
      </c>
      <c r="D210" s="90" t="s">
        <v>170</v>
      </c>
      <c r="E210" s="91" t="s">
        <v>539</v>
      </c>
      <c r="F210" s="92" t="s">
        <v>540</v>
      </c>
      <c r="G210" s="90" t="s">
        <v>173</v>
      </c>
      <c r="H210" s="93">
        <v>135.84</v>
      </c>
      <c r="I210" s="94"/>
      <c r="J210" s="95">
        <f t="shared" si="40"/>
        <v>0</v>
      </c>
      <c r="K210" s="93"/>
      <c r="L210" s="93">
        <f t="shared" si="41"/>
        <v>0</v>
      </c>
      <c r="M210" s="93"/>
      <c r="N210" s="93">
        <f t="shared" si="42"/>
        <v>0</v>
      </c>
      <c r="O210" s="95">
        <v>21</v>
      </c>
      <c r="P210" s="95">
        <f t="shared" si="43"/>
        <v>0</v>
      </c>
      <c r="Q210" s="95">
        <f t="shared" si="44"/>
        <v>0</v>
      </c>
      <c r="R210" s="8"/>
      <c r="S210" s="8"/>
      <c r="T210" s="8"/>
    </row>
    <row r="211" spans="1:20" ht="20.399999999999999" outlineLevel="3" x14ac:dyDescent="0.2">
      <c r="A211" s="10"/>
      <c r="B211" s="88"/>
      <c r="C211" s="89">
        <v>186</v>
      </c>
      <c r="D211" s="90" t="s">
        <v>170</v>
      </c>
      <c r="E211" s="91" t="s">
        <v>541</v>
      </c>
      <c r="F211" s="92" t="s">
        <v>542</v>
      </c>
      <c r="G211" s="90" t="s">
        <v>173</v>
      </c>
      <c r="H211" s="93">
        <v>124.59</v>
      </c>
      <c r="I211" s="94"/>
      <c r="J211" s="95">
        <f t="shared" si="40"/>
        <v>0</v>
      </c>
      <c r="K211" s="93"/>
      <c r="L211" s="93">
        <f t="shared" si="41"/>
        <v>0</v>
      </c>
      <c r="M211" s="93"/>
      <c r="N211" s="93">
        <f t="shared" si="42"/>
        <v>0</v>
      </c>
      <c r="O211" s="95">
        <v>21</v>
      </c>
      <c r="P211" s="95">
        <f t="shared" si="43"/>
        <v>0</v>
      </c>
      <c r="Q211" s="95">
        <f t="shared" si="44"/>
        <v>0</v>
      </c>
      <c r="R211" s="8"/>
      <c r="S211" s="8"/>
      <c r="T211" s="8"/>
    </row>
    <row r="212" spans="1:20" ht="10.199999999999999" outlineLevel="3" x14ac:dyDescent="0.2">
      <c r="A212" s="10"/>
      <c r="B212" s="88"/>
      <c r="C212" s="89">
        <v>187</v>
      </c>
      <c r="D212" s="90" t="s">
        <v>170</v>
      </c>
      <c r="E212" s="91" t="s">
        <v>543</v>
      </c>
      <c r="F212" s="92" t="s">
        <v>544</v>
      </c>
      <c r="G212" s="90" t="s">
        <v>180</v>
      </c>
      <c r="H212" s="93">
        <v>72.75</v>
      </c>
      <c r="I212" s="94"/>
      <c r="J212" s="95">
        <f t="shared" si="40"/>
        <v>0</v>
      </c>
      <c r="K212" s="93">
        <v>1.0000000000000001E-5</v>
      </c>
      <c r="L212" s="93">
        <f t="shared" si="41"/>
        <v>7.2750000000000007E-4</v>
      </c>
      <c r="M212" s="93"/>
      <c r="N212" s="93">
        <f t="shared" si="42"/>
        <v>0</v>
      </c>
      <c r="O212" s="95">
        <v>21</v>
      </c>
      <c r="P212" s="95">
        <f t="shared" si="43"/>
        <v>0</v>
      </c>
      <c r="Q212" s="95">
        <f t="shared" si="44"/>
        <v>0</v>
      </c>
      <c r="R212" s="8"/>
      <c r="S212" s="8"/>
      <c r="T212" s="8"/>
    </row>
    <row r="213" spans="1:20" ht="10.199999999999999" outlineLevel="3" x14ac:dyDescent="0.2">
      <c r="A213" s="10"/>
      <c r="B213" s="88"/>
      <c r="C213" s="89">
        <v>188</v>
      </c>
      <c r="D213" s="90" t="s">
        <v>170</v>
      </c>
      <c r="E213" s="91" t="s">
        <v>545</v>
      </c>
      <c r="F213" s="92" t="s">
        <v>546</v>
      </c>
      <c r="G213" s="90" t="s">
        <v>180</v>
      </c>
      <c r="H213" s="93">
        <v>29.1</v>
      </c>
      <c r="I213" s="94"/>
      <c r="J213" s="95">
        <f t="shared" si="40"/>
        <v>0</v>
      </c>
      <c r="K213" s="93">
        <v>4.3800000000000002E-3</v>
      </c>
      <c r="L213" s="93">
        <f t="shared" si="41"/>
        <v>0.12745800000000002</v>
      </c>
      <c r="M213" s="93"/>
      <c r="N213" s="93">
        <f t="shared" si="42"/>
        <v>0</v>
      </c>
      <c r="O213" s="95">
        <v>21</v>
      </c>
      <c r="P213" s="95">
        <f t="shared" si="43"/>
        <v>0</v>
      </c>
      <c r="Q213" s="95">
        <f t="shared" si="44"/>
        <v>0</v>
      </c>
      <c r="R213" s="8"/>
      <c r="S213" s="8"/>
      <c r="T213" s="8"/>
    </row>
    <row r="214" spans="1:20" ht="10.199999999999999" outlineLevel="3" x14ac:dyDescent="0.2">
      <c r="A214" s="10"/>
      <c r="B214" s="88"/>
      <c r="C214" s="89">
        <v>189</v>
      </c>
      <c r="D214" s="90" t="s">
        <v>170</v>
      </c>
      <c r="E214" s="91" t="s">
        <v>547</v>
      </c>
      <c r="F214" s="92" t="s">
        <v>548</v>
      </c>
      <c r="G214" s="90" t="s">
        <v>173</v>
      </c>
      <c r="H214" s="93">
        <v>373</v>
      </c>
      <c r="I214" s="94"/>
      <c r="J214" s="95">
        <f t="shared" si="40"/>
        <v>0</v>
      </c>
      <c r="K214" s="93">
        <v>4.0000000000000003E-5</v>
      </c>
      <c r="L214" s="93">
        <f t="shared" si="41"/>
        <v>1.4920000000000001E-2</v>
      </c>
      <c r="M214" s="93"/>
      <c r="N214" s="93">
        <f t="shared" si="42"/>
        <v>0</v>
      </c>
      <c r="O214" s="95">
        <v>21</v>
      </c>
      <c r="P214" s="95">
        <f t="shared" si="43"/>
        <v>0</v>
      </c>
      <c r="Q214" s="95">
        <f t="shared" si="44"/>
        <v>0</v>
      </c>
      <c r="R214" s="8"/>
      <c r="S214" s="8"/>
      <c r="T214" s="8"/>
    </row>
    <row r="215" spans="1:20" ht="10.199999999999999" outlineLevel="3" x14ac:dyDescent="0.2">
      <c r="A215" s="10"/>
      <c r="B215" s="88"/>
      <c r="C215" s="89">
        <v>190</v>
      </c>
      <c r="D215" s="90" t="s">
        <v>170</v>
      </c>
      <c r="E215" s="91" t="s">
        <v>549</v>
      </c>
      <c r="F215" s="92" t="s">
        <v>550</v>
      </c>
      <c r="G215" s="90" t="s">
        <v>180</v>
      </c>
      <c r="H215" s="93">
        <v>570</v>
      </c>
      <c r="I215" s="94"/>
      <c r="J215" s="95">
        <f t="shared" si="40"/>
        <v>0</v>
      </c>
      <c r="K215" s="93">
        <v>2.0000000000000001E-4</v>
      </c>
      <c r="L215" s="93">
        <f t="shared" si="41"/>
        <v>0.114</v>
      </c>
      <c r="M215" s="93"/>
      <c r="N215" s="93">
        <f t="shared" si="42"/>
        <v>0</v>
      </c>
      <c r="O215" s="95">
        <v>21</v>
      </c>
      <c r="P215" s="95">
        <f t="shared" si="43"/>
        <v>0</v>
      </c>
      <c r="Q215" s="95">
        <f t="shared" si="44"/>
        <v>0</v>
      </c>
      <c r="R215" s="8"/>
      <c r="S215" s="8"/>
      <c r="T215" s="8"/>
    </row>
    <row r="216" spans="1:20" ht="10.199999999999999" outlineLevel="3" x14ac:dyDescent="0.2">
      <c r="A216" s="10"/>
      <c r="B216" s="88"/>
      <c r="C216" s="89">
        <v>191</v>
      </c>
      <c r="D216" s="90" t="s">
        <v>170</v>
      </c>
      <c r="E216" s="91" t="s">
        <v>551</v>
      </c>
      <c r="F216" s="92" t="s">
        <v>552</v>
      </c>
      <c r="G216" s="90" t="s">
        <v>180</v>
      </c>
      <c r="H216" s="93">
        <v>6.6</v>
      </c>
      <c r="I216" s="94"/>
      <c r="J216" s="95">
        <f t="shared" si="40"/>
        <v>0</v>
      </c>
      <c r="K216" s="93">
        <v>1.0030000000000001E-2</v>
      </c>
      <c r="L216" s="93">
        <f t="shared" si="41"/>
        <v>6.6198000000000007E-2</v>
      </c>
      <c r="M216" s="93"/>
      <c r="N216" s="93">
        <f t="shared" si="42"/>
        <v>0</v>
      </c>
      <c r="O216" s="95">
        <v>21</v>
      </c>
      <c r="P216" s="95">
        <f t="shared" si="43"/>
        <v>0</v>
      </c>
      <c r="Q216" s="95">
        <f t="shared" si="44"/>
        <v>0</v>
      </c>
      <c r="R216" s="8"/>
      <c r="S216" s="8"/>
      <c r="T216" s="8"/>
    </row>
    <row r="217" spans="1:20" ht="20.399999999999999" outlineLevel="3" x14ac:dyDescent="0.2">
      <c r="A217" s="10"/>
      <c r="B217" s="88"/>
      <c r="C217" s="89">
        <v>192</v>
      </c>
      <c r="D217" s="90" t="s">
        <v>170</v>
      </c>
      <c r="E217" s="91" t="s">
        <v>553</v>
      </c>
      <c r="F217" s="92" t="s">
        <v>554</v>
      </c>
      <c r="G217" s="90" t="s">
        <v>197</v>
      </c>
      <c r="H217" s="93">
        <v>20</v>
      </c>
      <c r="I217" s="94"/>
      <c r="J217" s="95">
        <f t="shared" si="40"/>
        <v>0</v>
      </c>
      <c r="K217" s="93"/>
      <c r="L217" s="93">
        <f t="shared" si="41"/>
        <v>0</v>
      </c>
      <c r="M217" s="93"/>
      <c r="N217" s="93">
        <f t="shared" si="42"/>
        <v>0</v>
      </c>
      <c r="O217" s="95">
        <v>21</v>
      </c>
      <c r="P217" s="95">
        <f t="shared" si="43"/>
        <v>0</v>
      </c>
      <c r="Q217" s="95">
        <f t="shared" si="44"/>
        <v>0</v>
      </c>
      <c r="R217" s="8"/>
      <c r="S217" s="8"/>
      <c r="T217" s="8"/>
    </row>
    <row r="218" spans="1:20" ht="10.199999999999999" outlineLevel="3" x14ac:dyDescent="0.2">
      <c r="A218" s="10"/>
      <c r="B218" s="88"/>
      <c r="C218" s="89">
        <v>193</v>
      </c>
      <c r="D218" s="90" t="s">
        <v>170</v>
      </c>
      <c r="E218" s="91" t="s">
        <v>555</v>
      </c>
      <c r="F218" s="92" t="s">
        <v>556</v>
      </c>
      <c r="G218" s="90" t="s">
        <v>173</v>
      </c>
      <c r="H218" s="93">
        <v>12</v>
      </c>
      <c r="I218" s="94"/>
      <c r="J218" s="95">
        <f t="shared" si="40"/>
        <v>0</v>
      </c>
      <c r="K218" s="93"/>
      <c r="L218" s="93">
        <f t="shared" si="41"/>
        <v>0</v>
      </c>
      <c r="M218" s="93">
        <v>1.12E-2</v>
      </c>
      <c r="N218" s="93">
        <f t="shared" si="42"/>
        <v>0.13439999999999999</v>
      </c>
      <c r="O218" s="95">
        <v>21</v>
      </c>
      <c r="P218" s="95">
        <f t="shared" si="43"/>
        <v>0</v>
      </c>
      <c r="Q218" s="95">
        <f t="shared" si="44"/>
        <v>0</v>
      </c>
      <c r="R218" s="8"/>
      <c r="S218" s="8"/>
      <c r="T218" s="8"/>
    </row>
    <row r="219" spans="1:20" ht="10.199999999999999" outlineLevel="3" x14ac:dyDescent="0.2">
      <c r="A219" s="10"/>
      <c r="B219" s="88"/>
      <c r="C219" s="89">
        <v>194</v>
      </c>
      <c r="D219" s="90" t="s">
        <v>170</v>
      </c>
      <c r="E219" s="91" t="s">
        <v>557</v>
      </c>
      <c r="F219" s="92" t="s">
        <v>558</v>
      </c>
      <c r="G219" s="90" t="s">
        <v>173</v>
      </c>
      <c r="H219" s="93">
        <v>12</v>
      </c>
      <c r="I219" s="94"/>
      <c r="J219" s="95">
        <f t="shared" si="40"/>
        <v>0</v>
      </c>
      <c r="K219" s="93">
        <v>4.2000000000000002E-4</v>
      </c>
      <c r="L219" s="93">
        <f t="shared" si="41"/>
        <v>5.0400000000000002E-3</v>
      </c>
      <c r="M219" s="93"/>
      <c r="N219" s="93">
        <f t="shared" si="42"/>
        <v>0</v>
      </c>
      <c r="O219" s="95">
        <v>21</v>
      </c>
      <c r="P219" s="95">
        <f t="shared" si="43"/>
        <v>0</v>
      </c>
      <c r="Q219" s="95">
        <f t="shared" si="44"/>
        <v>0</v>
      </c>
      <c r="R219" s="8"/>
      <c r="S219" s="8"/>
      <c r="T219" s="8"/>
    </row>
    <row r="220" spans="1:20" ht="10.199999999999999" outlineLevel="3" x14ac:dyDescent="0.2">
      <c r="A220" s="10"/>
      <c r="B220" s="88"/>
      <c r="C220" s="89">
        <v>195</v>
      </c>
      <c r="D220" s="90" t="s">
        <v>215</v>
      </c>
      <c r="E220" s="91" t="s">
        <v>559</v>
      </c>
      <c r="F220" s="92" t="s">
        <v>560</v>
      </c>
      <c r="G220" s="90" t="s">
        <v>173</v>
      </c>
      <c r="H220" s="93">
        <v>16</v>
      </c>
      <c r="I220" s="94"/>
      <c r="J220" s="95">
        <f t="shared" si="40"/>
        <v>0</v>
      </c>
      <c r="K220" s="93">
        <v>1.35E-2</v>
      </c>
      <c r="L220" s="93">
        <f t="shared" si="41"/>
        <v>0.216</v>
      </c>
      <c r="M220" s="93"/>
      <c r="N220" s="93">
        <f t="shared" si="42"/>
        <v>0</v>
      </c>
      <c r="O220" s="95">
        <v>21</v>
      </c>
      <c r="P220" s="95">
        <f t="shared" si="43"/>
        <v>0</v>
      </c>
      <c r="Q220" s="95">
        <f t="shared" si="44"/>
        <v>0</v>
      </c>
      <c r="R220" s="8"/>
      <c r="S220" s="8"/>
      <c r="T220" s="8"/>
    </row>
    <row r="221" spans="1:20" ht="10.199999999999999" outlineLevel="3" x14ac:dyDescent="0.2">
      <c r="A221" s="10"/>
      <c r="B221" s="88"/>
      <c r="C221" s="89">
        <v>196</v>
      </c>
      <c r="D221" s="90" t="s">
        <v>170</v>
      </c>
      <c r="E221" s="91" t="s">
        <v>561</v>
      </c>
      <c r="F221" s="92" t="s">
        <v>562</v>
      </c>
      <c r="G221" s="90" t="s">
        <v>429</v>
      </c>
      <c r="H221" s="93">
        <v>2.14</v>
      </c>
      <c r="I221" s="94"/>
      <c r="J221" s="95">
        <f t="shared" si="40"/>
        <v>0</v>
      </c>
      <c r="K221" s="93"/>
      <c r="L221" s="93">
        <f t="shared" si="41"/>
        <v>0</v>
      </c>
      <c r="M221" s="93"/>
      <c r="N221" s="93">
        <f t="shared" si="42"/>
        <v>0</v>
      </c>
      <c r="O221" s="95">
        <v>21</v>
      </c>
      <c r="P221" s="95">
        <f t="shared" si="43"/>
        <v>0</v>
      </c>
      <c r="Q221" s="95">
        <f t="shared" si="44"/>
        <v>0</v>
      </c>
      <c r="R221" s="8"/>
      <c r="S221" s="8"/>
      <c r="T221" s="8"/>
    </row>
    <row r="222" spans="1:20" outlineLevel="3" x14ac:dyDescent="0.2">
      <c r="B222" s="6"/>
      <c r="C222" s="6"/>
      <c r="D222" s="6"/>
      <c r="E222" s="6"/>
      <c r="F222" s="6"/>
      <c r="G222" s="6"/>
      <c r="H222" s="6"/>
      <c r="I222" s="8"/>
      <c r="J222" s="8"/>
      <c r="K222" s="6"/>
      <c r="L222" s="6"/>
      <c r="M222" s="6"/>
      <c r="N222" s="6"/>
      <c r="O222" s="6"/>
      <c r="P222" s="8"/>
      <c r="Q222" s="8"/>
    </row>
    <row r="223" spans="1:20" ht="10.199999999999999" outlineLevel="2" x14ac:dyDescent="0.2">
      <c r="A223" s="58" t="s">
        <v>46</v>
      </c>
      <c r="B223" s="81">
        <v>3</v>
      </c>
      <c r="C223" s="82"/>
      <c r="D223" s="83" t="s">
        <v>169</v>
      </c>
      <c r="E223" s="83"/>
      <c r="F223" s="84" t="s">
        <v>47</v>
      </c>
      <c r="G223" s="83"/>
      <c r="H223" s="85"/>
      <c r="I223" s="86"/>
      <c r="J223" s="60">
        <f>SUBTOTAL(9,J224:J230)</f>
        <v>0</v>
      </c>
      <c r="K223" s="85"/>
      <c r="L223" s="61">
        <f>SUBTOTAL(9,L224:L230)</f>
        <v>0.22373790000000002</v>
      </c>
      <c r="M223" s="85"/>
      <c r="N223" s="61">
        <f>SUBTOTAL(9,N224:N230)</f>
        <v>8.3171999999999996E-2</v>
      </c>
      <c r="O223" s="87"/>
      <c r="P223" s="60">
        <f>SUBTOTAL(9,P224:P230)</f>
        <v>0</v>
      </c>
      <c r="Q223" s="60">
        <f>SUBTOTAL(9,Q224:Q230)</f>
        <v>0</v>
      </c>
      <c r="R223" s="6"/>
      <c r="S223" s="8"/>
      <c r="T223" s="8"/>
    </row>
    <row r="224" spans="1:20" ht="10.199999999999999" outlineLevel="3" x14ac:dyDescent="0.2">
      <c r="A224" s="10"/>
      <c r="B224" s="88"/>
      <c r="C224" s="89">
        <v>197</v>
      </c>
      <c r="D224" s="90" t="s">
        <v>170</v>
      </c>
      <c r="E224" s="91" t="s">
        <v>563</v>
      </c>
      <c r="F224" s="92" t="s">
        <v>564</v>
      </c>
      <c r="G224" s="90" t="s">
        <v>180</v>
      </c>
      <c r="H224" s="93">
        <v>46.2</v>
      </c>
      <c r="I224" s="94"/>
      <c r="J224" s="95">
        <f t="shared" ref="J224:J229" si="45">H224*I224</f>
        <v>0</v>
      </c>
      <c r="K224" s="93"/>
      <c r="L224" s="93">
        <f t="shared" ref="L224:L229" si="46">H224*K224</f>
        <v>0</v>
      </c>
      <c r="M224" s="93">
        <v>1.67E-3</v>
      </c>
      <c r="N224" s="93">
        <f t="shared" ref="N224:N229" si="47">H224*M224</f>
        <v>7.7154E-2</v>
      </c>
      <c r="O224" s="95">
        <v>21</v>
      </c>
      <c r="P224" s="95">
        <f t="shared" ref="P224:P229" si="48">J224*(O224/100)</f>
        <v>0</v>
      </c>
      <c r="Q224" s="95">
        <f t="shared" ref="Q224:Q229" si="49">J224+P224</f>
        <v>0</v>
      </c>
      <c r="R224" s="8"/>
      <c r="S224" s="8"/>
      <c r="T224" s="8"/>
    </row>
    <row r="225" spans="1:20" ht="10.199999999999999" outlineLevel="3" x14ac:dyDescent="0.2">
      <c r="A225" s="10"/>
      <c r="B225" s="88"/>
      <c r="C225" s="89">
        <v>198</v>
      </c>
      <c r="D225" s="90" t="s">
        <v>170</v>
      </c>
      <c r="E225" s="91" t="s">
        <v>565</v>
      </c>
      <c r="F225" s="92" t="s">
        <v>566</v>
      </c>
      <c r="G225" s="90" t="s">
        <v>180</v>
      </c>
      <c r="H225" s="93">
        <v>49.170000000000009</v>
      </c>
      <c r="I225" s="94"/>
      <c r="J225" s="95">
        <f t="shared" si="45"/>
        <v>0</v>
      </c>
      <c r="K225" s="93">
        <v>3.62E-3</v>
      </c>
      <c r="L225" s="93">
        <f t="shared" si="46"/>
        <v>0.17799540000000003</v>
      </c>
      <c r="M225" s="93"/>
      <c r="N225" s="93">
        <f t="shared" si="47"/>
        <v>0</v>
      </c>
      <c r="O225" s="95">
        <v>21</v>
      </c>
      <c r="P225" s="95">
        <f t="shared" si="48"/>
        <v>0</v>
      </c>
      <c r="Q225" s="95">
        <f t="shared" si="49"/>
        <v>0</v>
      </c>
      <c r="R225" s="8"/>
      <c r="S225" s="8"/>
      <c r="T225" s="8"/>
    </row>
    <row r="226" spans="1:20" ht="10.199999999999999" outlineLevel="3" x14ac:dyDescent="0.2">
      <c r="A226" s="10"/>
      <c r="B226" s="88"/>
      <c r="C226" s="89">
        <v>199</v>
      </c>
      <c r="D226" s="90" t="s">
        <v>170</v>
      </c>
      <c r="E226" s="91" t="s">
        <v>567</v>
      </c>
      <c r="F226" s="92" t="s">
        <v>568</v>
      </c>
      <c r="G226" s="90" t="s">
        <v>180</v>
      </c>
      <c r="H226" s="93">
        <v>3.4</v>
      </c>
      <c r="I226" s="94"/>
      <c r="J226" s="95">
        <f t="shared" si="45"/>
        <v>0</v>
      </c>
      <c r="K226" s="93"/>
      <c r="L226" s="93">
        <f t="shared" si="46"/>
        <v>0</v>
      </c>
      <c r="M226" s="93">
        <v>1.7700000000000001E-3</v>
      </c>
      <c r="N226" s="93">
        <f t="shared" si="47"/>
        <v>6.0179999999999999E-3</v>
      </c>
      <c r="O226" s="95">
        <v>21</v>
      </c>
      <c r="P226" s="95">
        <f t="shared" si="48"/>
        <v>0</v>
      </c>
      <c r="Q226" s="95">
        <f t="shared" si="49"/>
        <v>0</v>
      </c>
      <c r="R226" s="8"/>
      <c r="S226" s="8"/>
      <c r="T226" s="8"/>
    </row>
    <row r="227" spans="1:20" ht="10.199999999999999" outlineLevel="3" x14ac:dyDescent="0.2">
      <c r="A227" s="10"/>
      <c r="B227" s="88"/>
      <c r="C227" s="89">
        <v>200</v>
      </c>
      <c r="D227" s="90" t="s">
        <v>170</v>
      </c>
      <c r="E227" s="91" t="s">
        <v>569</v>
      </c>
      <c r="F227" s="92" t="s">
        <v>570</v>
      </c>
      <c r="G227" s="90" t="s">
        <v>173</v>
      </c>
      <c r="H227" s="93">
        <v>4.75</v>
      </c>
      <c r="I227" s="94"/>
      <c r="J227" s="95">
        <f t="shared" si="45"/>
        <v>0</v>
      </c>
      <c r="K227" s="93">
        <v>9.6299999999999997E-3</v>
      </c>
      <c r="L227" s="93">
        <f t="shared" si="46"/>
        <v>4.5742499999999998E-2</v>
      </c>
      <c r="M227" s="93"/>
      <c r="N227" s="93">
        <f t="shared" si="47"/>
        <v>0</v>
      </c>
      <c r="O227" s="95">
        <v>21</v>
      </c>
      <c r="P227" s="95">
        <f t="shared" si="48"/>
        <v>0</v>
      </c>
      <c r="Q227" s="95">
        <f t="shared" si="49"/>
        <v>0</v>
      </c>
      <c r="R227" s="8"/>
      <c r="S227" s="8"/>
      <c r="T227" s="8"/>
    </row>
    <row r="228" spans="1:20" ht="10.199999999999999" outlineLevel="3" x14ac:dyDescent="0.2">
      <c r="A228" s="10"/>
      <c r="B228" s="88"/>
      <c r="C228" s="89">
        <v>201</v>
      </c>
      <c r="D228" s="90" t="s">
        <v>170</v>
      </c>
      <c r="E228" s="91" t="s">
        <v>571</v>
      </c>
      <c r="F228" s="92" t="s">
        <v>572</v>
      </c>
      <c r="G228" s="90" t="s">
        <v>197</v>
      </c>
      <c r="H228" s="93">
        <v>2</v>
      </c>
      <c r="I228" s="94"/>
      <c r="J228" s="95">
        <f t="shared" si="45"/>
        <v>0</v>
      </c>
      <c r="K228" s="93"/>
      <c r="L228" s="93">
        <f t="shared" si="46"/>
        <v>0</v>
      </c>
      <c r="M228" s="93"/>
      <c r="N228" s="93">
        <f t="shared" si="47"/>
        <v>0</v>
      </c>
      <c r="O228" s="95">
        <v>21</v>
      </c>
      <c r="P228" s="95">
        <f t="shared" si="48"/>
        <v>0</v>
      </c>
      <c r="Q228" s="95">
        <f t="shared" si="49"/>
        <v>0</v>
      </c>
      <c r="R228" s="8"/>
      <c r="S228" s="8"/>
      <c r="T228" s="8"/>
    </row>
    <row r="229" spans="1:20" ht="10.199999999999999" outlineLevel="3" x14ac:dyDescent="0.2">
      <c r="A229" s="10"/>
      <c r="B229" s="88"/>
      <c r="C229" s="89">
        <v>202</v>
      </c>
      <c r="D229" s="90" t="s">
        <v>170</v>
      </c>
      <c r="E229" s="91" t="s">
        <v>573</v>
      </c>
      <c r="F229" s="92" t="s">
        <v>574</v>
      </c>
      <c r="G229" s="90" t="s">
        <v>429</v>
      </c>
      <c r="H229" s="93">
        <v>2.13</v>
      </c>
      <c r="I229" s="94"/>
      <c r="J229" s="95">
        <f t="shared" si="45"/>
        <v>0</v>
      </c>
      <c r="K229" s="93"/>
      <c r="L229" s="93">
        <f t="shared" si="46"/>
        <v>0</v>
      </c>
      <c r="M229" s="93"/>
      <c r="N229" s="93">
        <f t="shared" si="47"/>
        <v>0</v>
      </c>
      <c r="O229" s="95">
        <v>21</v>
      </c>
      <c r="P229" s="95">
        <f t="shared" si="48"/>
        <v>0</v>
      </c>
      <c r="Q229" s="95">
        <f t="shared" si="49"/>
        <v>0</v>
      </c>
      <c r="R229" s="8"/>
      <c r="S229" s="8"/>
      <c r="T229" s="8"/>
    </row>
    <row r="230" spans="1:20" outlineLevel="3" x14ac:dyDescent="0.2">
      <c r="B230" s="6"/>
      <c r="C230" s="6"/>
      <c r="D230" s="6"/>
      <c r="E230" s="6"/>
      <c r="F230" s="6"/>
      <c r="G230" s="6"/>
      <c r="H230" s="6"/>
      <c r="I230" s="8"/>
      <c r="J230" s="8"/>
      <c r="K230" s="6"/>
      <c r="L230" s="6"/>
      <c r="M230" s="6"/>
      <c r="N230" s="6"/>
      <c r="O230" s="6"/>
      <c r="P230" s="8"/>
      <c r="Q230" s="8"/>
    </row>
    <row r="231" spans="1:20" ht="10.199999999999999" outlineLevel="2" x14ac:dyDescent="0.2">
      <c r="A231" s="58" t="s">
        <v>48</v>
      </c>
      <c r="B231" s="81">
        <v>3</v>
      </c>
      <c r="C231" s="82"/>
      <c r="D231" s="83" t="s">
        <v>169</v>
      </c>
      <c r="E231" s="83"/>
      <c r="F231" s="84" t="s">
        <v>49</v>
      </c>
      <c r="G231" s="83"/>
      <c r="H231" s="85"/>
      <c r="I231" s="86"/>
      <c r="J231" s="60">
        <f>SUBTOTAL(9,J232:J298)</f>
        <v>0</v>
      </c>
      <c r="K231" s="85"/>
      <c r="L231" s="61">
        <f>SUBTOTAL(9,L232:L298)</f>
        <v>7.6425000000000007E-2</v>
      </c>
      <c r="M231" s="85"/>
      <c r="N231" s="61">
        <f>SUBTOTAL(9,N232:N298)</f>
        <v>4.5679999999999996</v>
      </c>
      <c r="O231" s="87"/>
      <c r="P231" s="60">
        <f>SUBTOTAL(9,P232:P298)</f>
        <v>0</v>
      </c>
      <c r="Q231" s="60">
        <f>SUBTOTAL(9,Q232:Q298)</f>
        <v>0</v>
      </c>
      <c r="R231" s="6"/>
      <c r="S231" s="8"/>
      <c r="T231" s="8"/>
    </row>
    <row r="232" spans="1:20" ht="10.199999999999999" outlineLevel="3" x14ac:dyDescent="0.2">
      <c r="A232" s="10"/>
      <c r="B232" s="88"/>
      <c r="C232" s="89">
        <v>203</v>
      </c>
      <c r="D232" s="90" t="s">
        <v>170</v>
      </c>
      <c r="E232" s="91" t="s">
        <v>575</v>
      </c>
      <c r="F232" s="92" t="s">
        <v>576</v>
      </c>
      <c r="G232" s="90" t="s">
        <v>180</v>
      </c>
      <c r="H232" s="93">
        <v>50.45</v>
      </c>
      <c r="I232" s="94"/>
      <c r="J232" s="95">
        <f t="shared" ref="J232:J263" si="50">H232*I232</f>
        <v>0</v>
      </c>
      <c r="K232" s="93"/>
      <c r="L232" s="93">
        <f t="shared" ref="L232:L263" si="51">H232*K232</f>
        <v>0</v>
      </c>
      <c r="M232" s="93">
        <v>2E-3</v>
      </c>
      <c r="N232" s="93">
        <f t="shared" ref="N232:N263" si="52">H232*M232</f>
        <v>0.1009</v>
      </c>
      <c r="O232" s="95">
        <v>21</v>
      </c>
      <c r="P232" s="95">
        <f t="shared" ref="P232:P263" si="53">J232*(O232/100)</f>
        <v>0</v>
      </c>
      <c r="Q232" s="95">
        <f t="shared" ref="Q232:Q263" si="54">J232+P232</f>
        <v>0</v>
      </c>
      <c r="R232" s="8"/>
      <c r="S232" s="8"/>
      <c r="T232" s="8"/>
    </row>
    <row r="233" spans="1:20" ht="10.199999999999999" outlineLevel="3" x14ac:dyDescent="0.2">
      <c r="A233" s="10"/>
      <c r="B233" s="88"/>
      <c r="C233" s="89">
        <v>204</v>
      </c>
      <c r="D233" s="90" t="s">
        <v>170</v>
      </c>
      <c r="E233" s="91" t="s">
        <v>577</v>
      </c>
      <c r="F233" s="92" t="s">
        <v>578</v>
      </c>
      <c r="G233" s="90" t="s">
        <v>197</v>
      </c>
      <c r="H233" s="93">
        <v>16</v>
      </c>
      <c r="I233" s="94"/>
      <c r="J233" s="95">
        <f t="shared" si="50"/>
        <v>0</v>
      </c>
      <c r="K233" s="93"/>
      <c r="L233" s="93">
        <f t="shared" si="51"/>
        <v>0</v>
      </c>
      <c r="M233" s="93">
        <v>0.17399999999999999</v>
      </c>
      <c r="N233" s="93">
        <f t="shared" si="52"/>
        <v>2.7839999999999998</v>
      </c>
      <c r="O233" s="95">
        <v>21</v>
      </c>
      <c r="P233" s="95">
        <f t="shared" si="53"/>
        <v>0</v>
      </c>
      <c r="Q233" s="95">
        <f t="shared" si="54"/>
        <v>0</v>
      </c>
      <c r="R233" s="8"/>
      <c r="S233" s="8"/>
      <c r="T233" s="8"/>
    </row>
    <row r="234" spans="1:20" ht="10.199999999999999" outlineLevel="3" x14ac:dyDescent="0.2">
      <c r="A234" s="10"/>
      <c r="B234" s="88"/>
      <c r="C234" s="89">
        <v>205</v>
      </c>
      <c r="D234" s="90" t="s">
        <v>170</v>
      </c>
      <c r="E234" s="91" t="s">
        <v>579</v>
      </c>
      <c r="F234" s="92" t="s">
        <v>580</v>
      </c>
      <c r="G234" s="90" t="s">
        <v>180</v>
      </c>
      <c r="H234" s="93">
        <v>140</v>
      </c>
      <c r="I234" s="94"/>
      <c r="J234" s="95">
        <f t="shared" si="50"/>
        <v>0</v>
      </c>
      <c r="K234" s="93"/>
      <c r="L234" s="93">
        <f t="shared" si="51"/>
        <v>0</v>
      </c>
      <c r="M234" s="93">
        <v>1.9650000000000002E-3</v>
      </c>
      <c r="N234" s="93">
        <f t="shared" si="52"/>
        <v>0.27510000000000001</v>
      </c>
      <c r="O234" s="95">
        <v>21</v>
      </c>
      <c r="P234" s="95">
        <f t="shared" si="53"/>
        <v>0</v>
      </c>
      <c r="Q234" s="95">
        <f t="shared" si="54"/>
        <v>0</v>
      </c>
      <c r="R234" s="8"/>
      <c r="S234" s="8"/>
      <c r="T234" s="8"/>
    </row>
    <row r="235" spans="1:20" ht="10.199999999999999" outlineLevel="3" x14ac:dyDescent="0.2">
      <c r="A235" s="10"/>
      <c r="B235" s="88"/>
      <c r="C235" s="89">
        <v>206</v>
      </c>
      <c r="D235" s="90" t="s">
        <v>170</v>
      </c>
      <c r="E235" s="91" t="s">
        <v>581</v>
      </c>
      <c r="F235" s="92" t="s">
        <v>582</v>
      </c>
      <c r="G235" s="90" t="s">
        <v>197</v>
      </c>
      <c r="H235" s="93">
        <v>33</v>
      </c>
      <c r="I235" s="94"/>
      <c r="J235" s="95">
        <f t="shared" si="50"/>
        <v>0</v>
      </c>
      <c r="K235" s="93"/>
      <c r="L235" s="93">
        <f t="shared" si="51"/>
        <v>0</v>
      </c>
      <c r="M235" s="93">
        <v>2.4E-2</v>
      </c>
      <c r="N235" s="93">
        <f t="shared" si="52"/>
        <v>0.79200000000000004</v>
      </c>
      <c r="O235" s="95">
        <v>21</v>
      </c>
      <c r="P235" s="95">
        <f t="shared" si="53"/>
        <v>0</v>
      </c>
      <c r="Q235" s="95">
        <f t="shared" si="54"/>
        <v>0</v>
      </c>
      <c r="R235" s="8"/>
      <c r="S235" s="8"/>
      <c r="T235" s="8"/>
    </row>
    <row r="236" spans="1:20" ht="10.199999999999999" outlineLevel="3" x14ac:dyDescent="0.2">
      <c r="A236" s="10"/>
      <c r="B236" s="88"/>
      <c r="C236" s="89">
        <v>207</v>
      </c>
      <c r="D236" s="90" t="s">
        <v>170</v>
      </c>
      <c r="E236" s="91" t="s">
        <v>583</v>
      </c>
      <c r="F236" s="92" t="s">
        <v>584</v>
      </c>
      <c r="G236" s="90" t="s">
        <v>197</v>
      </c>
      <c r="H236" s="93">
        <v>22</v>
      </c>
      <c r="I236" s="94"/>
      <c r="J236" s="95">
        <f t="shared" si="50"/>
        <v>0</v>
      </c>
      <c r="K236" s="93"/>
      <c r="L236" s="93">
        <f t="shared" si="51"/>
        <v>0</v>
      </c>
      <c r="M236" s="93">
        <v>2.8000000000000001E-2</v>
      </c>
      <c r="N236" s="93">
        <f t="shared" si="52"/>
        <v>0.61599999999999999</v>
      </c>
      <c r="O236" s="95">
        <v>21</v>
      </c>
      <c r="P236" s="95">
        <f t="shared" si="53"/>
        <v>0</v>
      </c>
      <c r="Q236" s="95">
        <f t="shared" si="54"/>
        <v>0</v>
      </c>
      <c r="R236" s="8"/>
      <c r="S236" s="8"/>
      <c r="T236" s="8"/>
    </row>
    <row r="237" spans="1:20" ht="10.199999999999999" outlineLevel="3" x14ac:dyDescent="0.2">
      <c r="A237" s="10"/>
      <c r="B237" s="88"/>
      <c r="C237" s="89">
        <v>208</v>
      </c>
      <c r="D237" s="90" t="s">
        <v>170</v>
      </c>
      <c r="E237" s="91" t="s">
        <v>585</v>
      </c>
      <c r="F237" s="92" t="s">
        <v>586</v>
      </c>
      <c r="G237" s="90" t="s">
        <v>197</v>
      </c>
      <c r="H237" s="93">
        <v>14</v>
      </c>
      <c r="I237" s="94"/>
      <c r="J237" s="95">
        <f t="shared" si="50"/>
        <v>0</v>
      </c>
      <c r="K237" s="93"/>
      <c r="L237" s="93">
        <f t="shared" si="51"/>
        <v>0</v>
      </c>
      <c r="M237" s="93"/>
      <c r="N237" s="93">
        <f t="shared" si="52"/>
        <v>0</v>
      </c>
      <c r="O237" s="95">
        <v>21</v>
      </c>
      <c r="P237" s="95">
        <f t="shared" si="53"/>
        <v>0</v>
      </c>
      <c r="Q237" s="95">
        <f t="shared" si="54"/>
        <v>0</v>
      </c>
      <c r="R237" s="8"/>
      <c r="S237" s="8"/>
      <c r="T237" s="8"/>
    </row>
    <row r="238" spans="1:20" ht="10.199999999999999" outlineLevel="3" x14ac:dyDescent="0.2">
      <c r="A238" s="10"/>
      <c r="B238" s="88"/>
      <c r="C238" s="89">
        <v>209</v>
      </c>
      <c r="D238" s="90" t="s">
        <v>170</v>
      </c>
      <c r="E238" s="91" t="s">
        <v>587</v>
      </c>
      <c r="F238" s="92" t="s">
        <v>588</v>
      </c>
      <c r="G238" s="90" t="s">
        <v>197</v>
      </c>
      <c r="H238" s="93">
        <v>1</v>
      </c>
      <c r="I238" s="94"/>
      <c r="J238" s="95">
        <f t="shared" si="50"/>
        <v>0</v>
      </c>
      <c r="K238" s="93"/>
      <c r="L238" s="93">
        <f t="shared" si="51"/>
        <v>0</v>
      </c>
      <c r="M238" s="93"/>
      <c r="N238" s="93">
        <f t="shared" si="52"/>
        <v>0</v>
      </c>
      <c r="O238" s="95">
        <v>21</v>
      </c>
      <c r="P238" s="95">
        <f t="shared" si="53"/>
        <v>0</v>
      </c>
      <c r="Q238" s="95">
        <f t="shared" si="54"/>
        <v>0</v>
      </c>
      <c r="R238" s="8"/>
      <c r="S238" s="8"/>
      <c r="T238" s="8"/>
    </row>
    <row r="239" spans="1:20" ht="10.199999999999999" outlineLevel="3" x14ac:dyDescent="0.2">
      <c r="A239" s="10"/>
      <c r="B239" s="88"/>
      <c r="C239" s="89">
        <v>210</v>
      </c>
      <c r="D239" s="90" t="s">
        <v>170</v>
      </c>
      <c r="E239" s="91" t="s">
        <v>589</v>
      </c>
      <c r="F239" s="92" t="s">
        <v>590</v>
      </c>
      <c r="G239" s="90" t="s">
        <v>197</v>
      </c>
      <c r="H239" s="93">
        <v>1</v>
      </c>
      <c r="I239" s="94"/>
      <c r="J239" s="95">
        <f t="shared" si="50"/>
        <v>0</v>
      </c>
      <c r="K239" s="93"/>
      <c r="L239" s="93">
        <f t="shared" si="51"/>
        <v>0</v>
      </c>
      <c r="M239" s="93"/>
      <c r="N239" s="93">
        <f t="shared" si="52"/>
        <v>0</v>
      </c>
      <c r="O239" s="95">
        <v>21</v>
      </c>
      <c r="P239" s="95">
        <f t="shared" si="53"/>
        <v>0</v>
      </c>
      <c r="Q239" s="95">
        <f t="shared" si="54"/>
        <v>0</v>
      </c>
      <c r="R239" s="8"/>
      <c r="S239" s="8"/>
      <c r="T239" s="8"/>
    </row>
    <row r="240" spans="1:20" ht="10.199999999999999" outlineLevel="3" x14ac:dyDescent="0.2">
      <c r="A240" s="10"/>
      <c r="B240" s="88"/>
      <c r="C240" s="89">
        <v>211</v>
      </c>
      <c r="D240" s="90" t="s">
        <v>170</v>
      </c>
      <c r="E240" s="91" t="s">
        <v>591</v>
      </c>
      <c r="F240" s="92" t="s">
        <v>592</v>
      </c>
      <c r="G240" s="90" t="s">
        <v>197</v>
      </c>
      <c r="H240" s="93">
        <v>1</v>
      </c>
      <c r="I240" s="94"/>
      <c r="J240" s="95">
        <f t="shared" si="50"/>
        <v>0</v>
      </c>
      <c r="K240" s="93"/>
      <c r="L240" s="93">
        <f t="shared" si="51"/>
        <v>0</v>
      </c>
      <c r="M240" s="93"/>
      <c r="N240" s="93">
        <f t="shared" si="52"/>
        <v>0</v>
      </c>
      <c r="O240" s="95">
        <v>21</v>
      </c>
      <c r="P240" s="95">
        <f t="shared" si="53"/>
        <v>0</v>
      </c>
      <c r="Q240" s="95">
        <f t="shared" si="54"/>
        <v>0</v>
      </c>
      <c r="R240" s="8"/>
      <c r="S240" s="8"/>
      <c r="T240" s="8"/>
    </row>
    <row r="241" spans="1:20" ht="10.199999999999999" outlineLevel="3" x14ac:dyDescent="0.2">
      <c r="A241" s="10"/>
      <c r="B241" s="88"/>
      <c r="C241" s="89">
        <v>212</v>
      </c>
      <c r="D241" s="90" t="s">
        <v>170</v>
      </c>
      <c r="E241" s="91" t="s">
        <v>593</v>
      </c>
      <c r="F241" s="92" t="s">
        <v>594</v>
      </c>
      <c r="G241" s="90" t="s">
        <v>197</v>
      </c>
      <c r="H241" s="93">
        <v>1</v>
      </c>
      <c r="I241" s="94"/>
      <c r="J241" s="95">
        <f t="shared" si="50"/>
        <v>0</v>
      </c>
      <c r="K241" s="93"/>
      <c r="L241" s="93">
        <f t="shared" si="51"/>
        <v>0</v>
      </c>
      <c r="M241" s="93"/>
      <c r="N241" s="93">
        <f t="shared" si="52"/>
        <v>0</v>
      </c>
      <c r="O241" s="95">
        <v>21</v>
      </c>
      <c r="P241" s="95">
        <f t="shared" si="53"/>
        <v>0</v>
      </c>
      <c r="Q241" s="95">
        <f t="shared" si="54"/>
        <v>0</v>
      </c>
      <c r="R241" s="8"/>
      <c r="S241" s="8"/>
      <c r="T241" s="8"/>
    </row>
    <row r="242" spans="1:20" ht="10.199999999999999" outlineLevel="3" x14ac:dyDescent="0.2">
      <c r="A242" s="10"/>
      <c r="B242" s="88"/>
      <c r="C242" s="89">
        <v>213</v>
      </c>
      <c r="D242" s="90" t="s">
        <v>170</v>
      </c>
      <c r="E242" s="91" t="s">
        <v>595</v>
      </c>
      <c r="F242" s="92" t="s">
        <v>596</v>
      </c>
      <c r="G242" s="90" t="s">
        <v>197</v>
      </c>
      <c r="H242" s="93">
        <v>6</v>
      </c>
      <c r="I242" s="94"/>
      <c r="J242" s="95">
        <f t="shared" si="50"/>
        <v>0</v>
      </c>
      <c r="K242" s="93"/>
      <c r="L242" s="93">
        <f t="shared" si="51"/>
        <v>0</v>
      </c>
      <c r="M242" s="93"/>
      <c r="N242" s="93">
        <f t="shared" si="52"/>
        <v>0</v>
      </c>
      <c r="O242" s="95">
        <v>21</v>
      </c>
      <c r="P242" s="95">
        <f t="shared" si="53"/>
        <v>0</v>
      </c>
      <c r="Q242" s="95">
        <f t="shared" si="54"/>
        <v>0</v>
      </c>
      <c r="R242" s="8"/>
      <c r="S242" s="8"/>
      <c r="T242" s="8"/>
    </row>
    <row r="243" spans="1:20" ht="10.199999999999999" outlineLevel="3" x14ac:dyDescent="0.2">
      <c r="A243" s="10"/>
      <c r="B243" s="88"/>
      <c r="C243" s="89">
        <v>214</v>
      </c>
      <c r="D243" s="90" t="s">
        <v>170</v>
      </c>
      <c r="E243" s="91" t="s">
        <v>597</v>
      </c>
      <c r="F243" s="92" t="s">
        <v>598</v>
      </c>
      <c r="G243" s="90" t="s">
        <v>197</v>
      </c>
      <c r="H243" s="93">
        <v>1</v>
      </c>
      <c r="I243" s="94"/>
      <c r="J243" s="95">
        <f t="shared" si="50"/>
        <v>0</v>
      </c>
      <c r="K243" s="93"/>
      <c r="L243" s="93">
        <f t="shared" si="51"/>
        <v>0</v>
      </c>
      <c r="M243" s="93"/>
      <c r="N243" s="93">
        <f t="shared" si="52"/>
        <v>0</v>
      </c>
      <c r="O243" s="95">
        <v>21</v>
      </c>
      <c r="P243" s="95">
        <f t="shared" si="53"/>
        <v>0</v>
      </c>
      <c r="Q243" s="95">
        <f t="shared" si="54"/>
        <v>0</v>
      </c>
      <c r="R243" s="8"/>
      <c r="S243" s="8"/>
      <c r="T243" s="8"/>
    </row>
    <row r="244" spans="1:20" ht="10.199999999999999" outlineLevel="3" x14ac:dyDescent="0.2">
      <c r="A244" s="10"/>
      <c r="B244" s="88"/>
      <c r="C244" s="89">
        <v>215</v>
      </c>
      <c r="D244" s="90" t="s">
        <v>170</v>
      </c>
      <c r="E244" s="91" t="s">
        <v>599</v>
      </c>
      <c r="F244" s="92" t="s">
        <v>600</v>
      </c>
      <c r="G244" s="90" t="s">
        <v>197</v>
      </c>
      <c r="H244" s="93">
        <v>1</v>
      </c>
      <c r="I244" s="94"/>
      <c r="J244" s="95">
        <f t="shared" si="50"/>
        <v>0</v>
      </c>
      <c r="K244" s="93"/>
      <c r="L244" s="93">
        <f t="shared" si="51"/>
        <v>0</v>
      </c>
      <c r="M244" s="93"/>
      <c r="N244" s="93">
        <f t="shared" si="52"/>
        <v>0</v>
      </c>
      <c r="O244" s="95">
        <v>21</v>
      </c>
      <c r="P244" s="95">
        <f t="shared" si="53"/>
        <v>0</v>
      </c>
      <c r="Q244" s="95">
        <f t="shared" si="54"/>
        <v>0</v>
      </c>
      <c r="R244" s="8"/>
      <c r="S244" s="8"/>
      <c r="T244" s="8"/>
    </row>
    <row r="245" spans="1:20" ht="20.399999999999999" outlineLevel="3" x14ac:dyDescent="0.2">
      <c r="A245" s="10"/>
      <c r="B245" s="88"/>
      <c r="C245" s="89">
        <v>216</v>
      </c>
      <c r="D245" s="90" t="s">
        <v>170</v>
      </c>
      <c r="E245" s="91" t="s">
        <v>601</v>
      </c>
      <c r="F245" s="92" t="s">
        <v>602</v>
      </c>
      <c r="G245" s="90" t="s">
        <v>180</v>
      </c>
      <c r="H245" s="93">
        <v>48.95</v>
      </c>
      <c r="I245" s="94"/>
      <c r="J245" s="95">
        <f t="shared" si="50"/>
        <v>0</v>
      </c>
      <c r="K245" s="93"/>
      <c r="L245" s="93">
        <f t="shared" si="51"/>
        <v>0</v>
      </c>
      <c r="M245" s="93"/>
      <c r="N245" s="93">
        <f t="shared" si="52"/>
        <v>0</v>
      </c>
      <c r="O245" s="95">
        <v>21</v>
      </c>
      <c r="P245" s="95">
        <f t="shared" si="53"/>
        <v>0</v>
      </c>
      <c r="Q245" s="95">
        <f t="shared" si="54"/>
        <v>0</v>
      </c>
      <c r="R245" s="8"/>
      <c r="S245" s="8"/>
      <c r="T245" s="8"/>
    </row>
    <row r="246" spans="1:20" ht="20.399999999999999" outlineLevel="3" x14ac:dyDescent="0.2">
      <c r="A246" s="10"/>
      <c r="B246" s="88"/>
      <c r="C246" s="89">
        <v>217</v>
      </c>
      <c r="D246" s="90" t="s">
        <v>170</v>
      </c>
      <c r="E246" s="91" t="s">
        <v>603</v>
      </c>
      <c r="F246" s="92" t="s">
        <v>604</v>
      </c>
      <c r="G246" s="90" t="s">
        <v>180</v>
      </c>
      <c r="H246" s="93">
        <v>5.25</v>
      </c>
      <c r="I246" s="94"/>
      <c r="J246" s="95">
        <f t="shared" si="50"/>
        <v>0</v>
      </c>
      <c r="K246" s="93"/>
      <c r="L246" s="93">
        <f t="shared" si="51"/>
        <v>0</v>
      </c>
      <c r="M246" s="93"/>
      <c r="N246" s="93">
        <f t="shared" si="52"/>
        <v>0</v>
      </c>
      <c r="O246" s="95">
        <v>21</v>
      </c>
      <c r="P246" s="95">
        <f t="shared" si="53"/>
        <v>0</v>
      </c>
      <c r="Q246" s="95">
        <f t="shared" si="54"/>
        <v>0</v>
      </c>
      <c r="R246" s="8"/>
      <c r="S246" s="8"/>
      <c r="T246" s="8"/>
    </row>
    <row r="247" spans="1:20" ht="10.199999999999999" outlineLevel="3" x14ac:dyDescent="0.2">
      <c r="A247" s="10"/>
      <c r="B247" s="88"/>
      <c r="C247" s="89">
        <v>218</v>
      </c>
      <c r="D247" s="90" t="s">
        <v>170</v>
      </c>
      <c r="E247" s="91" t="s">
        <v>605</v>
      </c>
      <c r="F247" s="92" t="s">
        <v>606</v>
      </c>
      <c r="G247" s="90" t="s">
        <v>197</v>
      </c>
      <c r="H247" s="93">
        <v>13</v>
      </c>
      <c r="I247" s="94"/>
      <c r="J247" s="95">
        <f t="shared" si="50"/>
        <v>0</v>
      </c>
      <c r="K247" s="93"/>
      <c r="L247" s="93">
        <f t="shared" si="51"/>
        <v>0</v>
      </c>
      <c r="M247" s="93"/>
      <c r="N247" s="93">
        <f t="shared" si="52"/>
        <v>0</v>
      </c>
      <c r="O247" s="95">
        <v>21</v>
      </c>
      <c r="P247" s="95">
        <f t="shared" si="53"/>
        <v>0</v>
      </c>
      <c r="Q247" s="95">
        <f t="shared" si="54"/>
        <v>0</v>
      </c>
      <c r="R247" s="8"/>
      <c r="S247" s="8"/>
      <c r="T247" s="8"/>
    </row>
    <row r="248" spans="1:20" ht="10.199999999999999" outlineLevel="3" x14ac:dyDescent="0.2">
      <c r="A248" s="10"/>
      <c r="B248" s="88"/>
      <c r="C248" s="89">
        <v>219</v>
      </c>
      <c r="D248" s="90" t="s">
        <v>170</v>
      </c>
      <c r="E248" s="91" t="s">
        <v>607</v>
      </c>
      <c r="F248" s="92" t="s">
        <v>608</v>
      </c>
      <c r="G248" s="90" t="s">
        <v>197</v>
      </c>
      <c r="H248" s="93">
        <v>1</v>
      </c>
      <c r="I248" s="94"/>
      <c r="J248" s="95">
        <f t="shared" si="50"/>
        <v>0</v>
      </c>
      <c r="K248" s="93"/>
      <c r="L248" s="93">
        <f t="shared" si="51"/>
        <v>0</v>
      </c>
      <c r="M248" s="93"/>
      <c r="N248" s="93">
        <f t="shared" si="52"/>
        <v>0</v>
      </c>
      <c r="O248" s="95">
        <v>21</v>
      </c>
      <c r="P248" s="95">
        <f t="shared" si="53"/>
        <v>0</v>
      </c>
      <c r="Q248" s="95">
        <f t="shared" si="54"/>
        <v>0</v>
      </c>
      <c r="R248" s="8"/>
      <c r="S248" s="8"/>
      <c r="T248" s="8"/>
    </row>
    <row r="249" spans="1:20" ht="10.199999999999999" outlineLevel="3" x14ac:dyDescent="0.2">
      <c r="A249" s="10"/>
      <c r="B249" s="88"/>
      <c r="C249" s="89">
        <v>220</v>
      </c>
      <c r="D249" s="90" t="s">
        <v>170</v>
      </c>
      <c r="E249" s="91" t="s">
        <v>609</v>
      </c>
      <c r="F249" s="92" t="s">
        <v>610</v>
      </c>
      <c r="G249" s="90" t="s">
        <v>197</v>
      </c>
      <c r="H249" s="93">
        <v>1</v>
      </c>
      <c r="I249" s="94"/>
      <c r="J249" s="95">
        <f t="shared" si="50"/>
        <v>0</v>
      </c>
      <c r="K249" s="93"/>
      <c r="L249" s="93">
        <f t="shared" si="51"/>
        <v>0</v>
      </c>
      <c r="M249" s="93"/>
      <c r="N249" s="93">
        <f t="shared" si="52"/>
        <v>0</v>
      </c>
      <c r="O249" s="95">
        <v>21</v>
      </c>
      <c r="P249" s="95">
        <f t="shared" si="53"/>
        <v>0</v>
      </c>
      <c r="Q249" s="95">
        <f t="shared" si="54"/>
        <v>0</v>
      </c>
      <c r="R249" s="8"/>
      <c r="S249" s="8"/>
      <c r="T249" s="8"/>
    </row>
    <row r="250" spans="1:20" ht="10.199999999999999" outlineLevel="3" x14ac:dyDescent="0.2">
      <c r="A250" s="10"/>
      <c r="B250" s="88"/>
      <c r="C250" s="89">
        <v>221</v>
      </c>
      <c r="D250" s="90" t="s">
        <v>170</v>
      </c>
      <c r="E250" s="91" t="s">
        <v>611</v>
      </c>
      <c r="F250" s="92" t="s">
        <v>612</v>
      </c>
      <c r="G250" s="90" t="s">
        <v>197</v>
      </c>
      <c r="H250" s="93">
        <v>7</v>
      </c>
      <c r="I250" s="94"/>
      <c r="J250" s="95">
        <f t="shared" si="50"/>
        <v>0</v>
      </c>
      <c r="K250" s="93"/>
      <c r="L250" s="93">
        <f t="shared" si="51"/>
        <v>0</v>
      </c>
      <c r="M250" s="93"/>
      <c r="N250" s="93">
        <f t="shared" si="52"/>
        <v>0</v>
      </c>
      <c r="O250" s="95">
        <v>21</v>
      </c>
      <c r="P250" s="95">
        <f t="shared" si="53"/>
        <v>0</v>
      </c>
      <c r="Q250" s="95">
        <f t="shared" si="54"/>
        <v>0</v>
      </c>
      <c r="R250" s="8"/>
      <c r="S250" s="8"/>
      <c r="T250" s="8"/>
    </row>
    <row r="251" spans="1:20" ht="10.199999999999999" outlineLevel="3" x14ac:dyDescent="0.2">
      <c r="A251" s="10"/>
      <c r="B251" s="88"/>
      <c r="C251" s="89">
        <v>222</v>
      </c>
      <c r="D251" s="90" t="s">
        <v>170</v>
      </c>
      <c r="E251" s="91" t="s">
        <v>613</v>
      </c>
      <c r="F251" s="92" t="s">
        <v>614</v>
      </c>
      <c r="G251" s="90" t="s">
        <v>197</v>
      </c>
      <c r="H251" s="93">
        <v>1</v>
      </c>
      <c r="I251" s="94"/>
      <c r="J251" s="95">
        <f t="shared" si="50"/>
        <v>0</v>
      </c>
      <c r="K251" s="93"/>
      <c r="L251" s="93">
        <f t="shared" si="51"/>
        <v>0</v>
      </c>
      <c r="M251" s="93"/>
      <c r="N251" s="93">
        <f t="shared" si="52"/>
        <v>0</v>
      </c>
      <c r="O251" s="95">
        <v>21</v>
      </c>
      <c r="P251" s="95">
        <f t="shared" si="53"/>
        <v>0</v>
      </c>
      <c r="Q251" s="95">
        <f t="shared" si="54"/>
        <v>0</v>
      </c>
      <c r="R251" s="8"/>
      <c r="S251" s="8"/>
      <c r="T251" s="8"/>
    </row>
    <row r="252" spans="1:20" ht="20.399999999999999" outlineLevel="3" x14ac:dyDescent="0.2">
      <c r="A252" s="10"/>
      <c r="B252" s="88"/>
      <c r="C252" s="89">
        <v>223</v>
      </c>
      <c r="D252" s="90" t="s">
        <v>170</v>
      </c>
      <c r="E252" s="91" t="s">
        <v>615</v>
      </c>
      <c r="F252" s="92" t="s">
        <v>616</v>
      </c>
      <c r="G252" s="90" t="s">
        <v>197</v>
      </c>
      <c r="H252" s="93">
        <v>1</v>
      </c>
      <c r="I252" s="94"/>
      <c r="J252" s="95">
        <f t="shared" si="50"/>
        <v>0</v>
      </c>
      <c r="K252" s="93"/>
      <c r="L252" s="93">
        <f t="shared" si="51"/>
        <v>0</v>
      </c>
      <c r="M252" s="93"/>
      <c r="N252" s="93">
        <f t="shared" si="52"/>
        <v>0</v>
      </c>
      <c r="O252" s="95">
        <v>21</v>
      </c>
      <c r="P252" s="95">
        <f t="shared" si="53"/>
        <v>0</v>
      </c>
      <c r="Q252" s="95">
        <f t="shared" si="54"/>
        <v>0</v>
      </c>
      <c r="R252" s="8"/>
      <c r="S252" s="8"/>
      <c r="T252" s="8"/>
    </row>
    <row r="253" spans="1:20" ht="10.199999999999999" outlineLevel="3" x14ac:dyDescent="0.2">
      <c r="A253" s="10"/>
      <c r="B253" s="88"/>
      <c r="C253" s="89">
        <v>224</v>
      </c>
      <c r="D253" s="90" t="s">
        <v>170</v>
      </c>
      <c r="E253" s="91" t="s">
        <v>617</v>
      </c>
      <c r="F253" s="92" t="s">
        <v>618</v>
      </c>
      <c r="G253" s="90" t="s">
        <v>197</v>
      </c>
      <c r="H253" s="93">
        <v>1</v>
      </c>
      <c r="I253" s="94"/>
      <c r="J253" s="95">
        <f t="shared" si="50"/>
        <v>0</v>
      </c>
      <c r="K253" s="93"/>
      <c r="L253" s="93">
        <f t="shared" si="51"/>
        <v>0</v>
      </c>
      <c r="M253" s="93"/>
      <c r="N253" s="93">
        <f t="shared" si="52"/>
        <v>0</v>
      </c>
      <c r="O253" s="95">
        <v>21</v>
      </c>
      <c r="P253" s="95">
        <f t="shared" si="53"/>
        <v>0</v>
      </c>
      <c r="Q253" s="95">
        <f t="shared" si="54"/>
        <v>0</v>
      </c>
      <c r="R253" s="8"/>
      <c r="S253" s="8"/>
      <c r="T253" s="8"/>
    </row>
    <row r="254" spans="1:20" ht="10.199999999999999" outlineLevel="3" x14ac:dyDescent="0.2">
      <c r="A254" s="10"/>
      <c r="B254" s="88"/>
      <c r="C254" s="89">
        <v>225</v>
      </c>
      <c r="D254" s="90" t="s">
        <v>170</v>
      </c>
      <c r="E254" s="91" t="s">
        <v>619</v>
      </c>
      <c r="F254" s="92" t="s">
        <v>620</v>
      </c>
      <c r="G254" s="90" t="s">
        <v>197</v>
      </c>
      <c r="H254" s="93">
        <v>1</v>
      </c>
      <c r="I254" s="94"/>
      <c r="J254" s="95">
        <f t="shared" si="50"/>
        <v>0</v>
      </c>
      <c r="K254" s="93"/>
      <c r="L254" s="93">
        <f t="shared" si="51"/>
        <v>0</v>
      </c>
      <c r="M254" s="93"/>
      <c r="N254" s="93">
        <f t="shared" si="52"/>
        <v>0</v>
      </c>
      <c r="O254" s="95">
        <v>21</v>
      </c>
      <c r="P254" s="95">
        <f t="shared" si="53"/>
        <v>0</v>
      </c>
      <c r="Q254" s="95">
        <f t="shared" si="54"/>
        <v>0</v>
      </c>
      <c r="R254" s="8"/>
      <c r="S254" s="8"/>
      <c r="T254" s="8"/>
    </row>
    <row r="255" spans="1:20" ht="10.199999999999999" outlineLevel="3" x14ac:dyDescent="0.2">
      <c r="A255" s="10"/>
      <c r="B255" s="88"/>
      <c r="C255" s="89">
        <v>226</v>
      </c>
      <c r="D255" s="90" t="s">
        <v>170</v>
      </c>
      <c r="E255" s="91" t="s">
        <v>621</v>
      </c>
      <c r="F255" s="92" t="s">
        <v>622</v>
      </c>
      <c r="G255" s="90" t="s">
        <v>197</v>
      </c>
      <c r="H255" s="93">
        <v>1</v>
      </c>
      <c r="I255" s="94"/>
      <c r="J255" s="95">
        <f t="shared" si="50"/>
        <v>0</v>
      </c>
      <c r="K255" s="93"/>
      <c r="L255" s="93">
        <f t="shared" si="51"/>
        <v>0</v>
      </c>
      <c r="M255" s="93"/>
      <c r="N255" s="93">
        <f t="shared" si="52"/>
        <v>0</v>
      </c>
      <c r="O255" s="95">
        <v>21</v>
      </c>
      <c r="P255" s="95">
        <f t="shared" si="53"/>
        <v>0</v>
      </c>
      <c r="Q255" s="95">
        <f t="shared" si="54"/>
        <v>0</v>
      </c>
      <c r="R255" s="8"/>
      <c r="S255" s="8"/>
      <c r="T255" s="8"/>
    </row>
    <row r="256" spans="1:20" ht="10.199999999999999" outlineLevel="3" x14ac:dyDescent="0.2">
      <c r="A256" s="10"/>
      <c r="B256" s="88"/>
      <c r="C256" s="89">
        <v>227</v>
      </c>
      <c r="D256" s="90" t="s">
        <v>170</v>
      </c>
      <c r="E256" s="91" t="s">
        <v>623</v>
      </c>
      <c r="F256" s="92" t="s">
        <v>624</v>
      </c>
      <c r="G256" s="90" t="s">
        <v>197</v>
      </c>
      <c r="H256" s="93">
        <v>2</v>
      </c>
      <c r="I256" s="94"/>
      <c r="J256" s="95">
        <f t="shared" si="50"/>
        <v>0</v>
      </c>
      <c r="K256" s="93"/>
      <c r="L256" s="93">
        <f t="shared" si="51"/>
        <v>0</v>
      </c>
      <c r="M256" s="93"/>
      <c r="N256" s="93">
        <f t="shared" si="52"/>
        <v>0</v>
      </c>
      <c r="O256" s="95">
        <v>21</v>
      </c>
      <c r="P256" s="95">
        <f t="shared" si="53"/>
        <v>0</v>
      </c>
      <c r="Q256" s="95">
        <f t="shared" si="54"/>
        <v>0</v>
      </c>
      <c r="R256" s="8"/>
      <c r="S256" s="8"/>
      <c r="T256" s="8"/>
    </row>
    <row r="257" spans="1:20" ht="10.199999999999999" outlineLevel="3" x14ac:dyDescent="0.2">
      <c r="A257" s="10"/>
      <c r="B257" s="88"/>
      <c r="C257" s="89">
        <v>228</v>
      </c>
      <c r="D257" s="90" t="s">
        <v>170</v>
      </c>
      <c r="E257" s="91" t="s">
        <v>625</v>
      </c>
      <c r="F257" s="92" t="s">
        <v>626</v>
      </c>
      <c r="G257" s="90" t="s">
        <v>197</v>
      </c>
      <c r="H257" s="93">
        <v>1</v>
      </c>
      <c r="I257" s="94"/>
      <c r="J257" s="95">
        <f t="shared" si="50"/>
        <v>0</v>
      </c>
      <c r="K257" s="93"/>
      <c r="L257" s="93">
        <f t="shared" si="51"/>
        <v>0</v>
      </c>
      <c r="M257" s="93"/>
      <c r="N257" s="93">
        <f t="shared" si="52"/>
        <v>0</v>
      </c>
      <c r="O257" s="95">
        <v>21</v>
      </c>
      <c r="P257" s="95">
        <f t="shared" si="53"/>
        <v>0</v>
      </c>
      <c r="Q257" s="95">
        <f t="shared" si="54"/>
        <v>0</v>
      </c>
      <c r="R257" s="8"/>
      <c r="S257" s="8"/>
      <c r="T257" s="8"/>
    </row>
    <row r="258" spans="1:20" ht="10.199999999999999" outlineLevel="3" x14ac:dyDescent="0.2">
      <c r="A258" s="10"/>
      <c r="B258" s="88"/>
      <c r="C258" s="89">
        <v>229</v>
      </c>
      <c r="D258" s="90" t="s">
        <v>170</v>
      </c>
      <c r="E258" s="91" t="s">
        <v>627</v>
      </c>
      <c r="F258" s="92" t="s">
        <v>628</v>
      </c>
      <c r="G258" s="90" t="s">
        <v>197</v>
      </c>
      <c r="H258" s="93">
        <v>2</v>
      </c>
      <c r="I258" s="94"/>
      <c r="J258" s="95">
        <f t="shared" si="50"/>
        <v>0</v>
      </c>
      <c r="K258" s="93"/>
      <c r="L258" s="93">
        <f t="shared" si="51"/>
        <v>0</v>
      </c>
      <c r="M258" s="93"/>
      <c r="N258" s="93">
        <f t="shared" si="52"/>
        <v>0</v>
      </c>
      <c r="O258" s="95">
        <v>21</v>
      </c>
      <c r="P258" s="95">
        <f t="shared" si="53"/>
        <v>0</v>
      </c>
      <c r="Q258" s="95">
        <f t="shared" si="54"/>
        <v>0</v>
      </c>
      <c r="R258" s="8"/>
      <c r="S258" s="8"/>
      <c r="T258" s="8"/>
    </row>
    <row r="259" spans="1:20" ht="10.199999999999999" outlineLevel="3" x14ac:dyDescent="0.2">
      <c r="A259" s="10"/>
      <c r="B259" s="88"/>
      <c r="C259" s="89">
        <v>230</v>
      </c>
      <c r="D259" s="90" t="s">
        <v>170</v>
      </c>
      <c r="E259" s="91" t="s">
        <v>629</v>
      </c>
      <c r="F259" s="92" t="s">
        <v>630</v>
      </c>
      <c r="G259" s="90" t="s">
        <v>197</v>
      </c>
      <c r="H259" s="93">
        <v>11</v>
      </c>
      <c r="I259" s="94"/>
      <c r="J259" s="95">
        <f t="shared" si="50"/>
        <v>0</v>
      </c>
      <c r="K259" s="93"/>
      <c r="L259" s="93">
        <f t="shared" si="51"/>
        <v>0</v>
      </c>
      <c r="M259" s="93"/>
      <c r="N259" s="93">
        <f t="shared" si="52"/>
        <v>0</v>
      </c>
      <c r="O259" s="95">
        <v>21</v>
      </c>
      <c r="P259" s="95">
        <f t="shared" si="53"/>
        <v>0</v>
      </c>
      <c r="Q259" s="95">
        <f t="shared" si="54"/>
        <v>0</v>
      </c>
      <c r="R259" s="8"/>
      <c r="S259" s="8"/>
      <c r="T259" s="8"/>
    </row>
    <row r="260" spans="1:20" ht="10.199999999999999" outlineLevel="3" x14ac:dyDescent="0.2">
      <c r="A260" s="10"/>
      <c r="B260" s="88"/>
      <c r="C260" s="89">
        <v>231</v>
      </c>
      <c r="D260" s="90" t="s">
        <v>170</v>
      </c>
      <c r="E260" s="91" t="s">
        <v>631</v>
      </c>
      <c r="F260" s="92" t="s">
        <v>632</v>
      </c>
      <c r="G260" s="90" t="s">
        <v>197</v>
      </c>
      <c r="H260" s="93">
        <v>1</v>
      </c>
      <c r="I260" s="94"/>
      <c r="J260" s="95">
        <f t="shared" si="50"/>
        <v>0</v>
      </c>
      <c r="K260" s="93"/>
      <c r="L260" s="93">
        <f t="shared" si="51"/>
        <v>0</v>
      </c>
      <c r="M260" s="93"/>
      <c r="N260" s="93">
        <f t="shared" si="52"/>
        <v>0</v>
      </c>
      <c r="O260" s="95">
        <v>21</v>
      </c>
      <c r="P260" s="95">
        <f t="shared" si="53"/>
        <v>0</v>
      </c>
      <c r="Q260" s="95">
        <f t="shared" si="54"/>
        <v>0</v>
      </c>
      <c r="R260" s="8"/>
      <c r="S260" s="8"/>
      <c r="T260" s="8"/>
    </row>
    <row r="261" spans="1:20" ht="10.199999999999999" outlineLevel="3" x14ac:dyDescent="0.2">
      <c r="A261" s="10"/>
      <c r="B261" s="88"/>
      <c r="C261" s="89">
        <v>232</v>
      </c>
      <c r="D261" s="90" t="s">
        <v>170</v>
      </c>
      <c r="E261" s="91" t="s">
        <v>633</v>
      </c>
      <c r="F261" s="92" t="s">
        <v>634</v>
      </c>
      <c r="G261" s="90" t="s">
        <v>197</v>
      </c>
      <c r="H261" s="93">
        <v>11</v>
      </c>
      <c r="I261" s="94"/>
      <c r="J261" s="95">
        <f t="shared" si="50"/>
        <v>0</v>
      </c>
      <c r="K261" s="93"/>
      <c r="L261" s="93">
        <f t="shared" si="51"/>
        <v>0</v>
      </c>
      <c r="M261" s="93"/>
      <c r="N261" s="93">
        <f t="shared" si="52"/>
        <v>0</v>
      </c>
      <c r="O261" s="95">
        <v>21</v>
      </c>
      <c r="P261" s="95">
        <f t="shared" si="53"/>
        <v>0</v>
      </c>
      <c r="Q261" s="95">
        <f t="shared" si="54"/>
        <v>0</v>
      </c>
      <c r="R261" s="8"/>
      <c r="S261" s="8"/>
      <c r="T261" s="8"/>
    </row>
    <row r="262" spans="1:20" ht="10.199999999999999" outlineLevel="3" x14ac:dyDescent="0.2">
      <c r="A262" s="10"/>
      <c r="B262" s="88"/>
      <c r="C262" s="89">
        <v>233</v>
      </c>
      <c r="D262" s="90" t="s">
        <v>170</v>
      </c>
      <c r="E262" s="91" t="s">
        <v>635</v>
      </c>
      <c r="F262" s="92" t="s">
        <v>636</v>
      </c>
      <c r="G262" s="90" t="s">
        <v>197</v>
      </c>
      <c r="H262" s="93">
        <v>1</v>
      </c>
      <c r="I262" s="94"/>
      <c r="J262" s="95">
        <f t="shared" si="50"/>
        <v>0</v>
      </c>
      <c r="K262" s="93"/>
      <c r="L262" s="93">
        <f t="shared" si="51"/>
        <v>0</v>
      </c>
      <c r="M262" s="93"/>
      <c r="N262" s="93">
        <f t="shared" si="52"/>
        <v>0</v>
      </c>
      <c r="O262" s="95">
        <v>21</v>
      </c>
      <c r="P262" s="95">
        <f t="shared" si="53"/>
        <v>0</v>
      </c>
      <c r="Q262" s="95">
        <f t="shared" si="54"/>
        <v>0</v>
      </c>
      <c r="R262" s="8"/>
      <c r="S262" s="8"/>
      <c r="T262" s="8"/>
    </row>
    <row r="263" spans="1:20" ht="10.199999999999999" outlineLevel="3" x14ac:dyDescent="0.2">
      <c r="A263" s="10"/>
      <c r="B263" s="88"/>
      <c r="C263" s="89">
        <v>234</v>
      </c>
      <c r="D263" s="90" t="s">
        <v>170</v>
      </c>
      <c r="E263" s="91" t="s">
        <v>637</v>
      </c>
      <c r="F263" s="92" t="s">
        <v>638</v>
      </c>
      <c r="G263" s="90" t="s">
        <v>197</v>
      </c>
      <c r="H263" s="93">
        <v>2</v>
      </c>
      <c r="I263" s="94"/>
      <c r="J263" s="95">
        <f t="shared" si="50"/>
        <v>0</v>
      </c>
      <c r="K263" s="93"/>
      <c r="L263" s="93">
        <f t="shared" si="51"/>
        <v>0</v>
      </c>
      <c r="M263" s="93"/>
      <c r="N263" s="93">
        <f t="shared" si="52"/>
        <v>0</v>
      </c>
      <c r="O263" s="95">
        <v>21</v>
      </c>
      <c r="P263" s="95">
        <f t="shared" si="53"/>
        <v>0</v>
      </c>
      <c r="Q263" s="95">
        <f t="shared" si="54"/>
        <v>0</v>
      </c>
      <c r="R263" s="8"/>
      <c r="S263" s="8"/>
      <c r="T263" s="8"/>
    </row>
    <row r="264" spans="1:20" ht="10.199999999999999" outlineLevel="3" x14ac:dyDescent="0.2">
      <c r="A264" s="10"/>
      <c r="B264" s="88"/>
      <c r="C264" s="89">
        <v>235</v>
      </c>
      <c r="D264" s="90" t="s">
        <v>170</v>
      </c>
      <c r="E264" s="91" t="s">
        <v>639</v>
      </c>
      <c r="F264" s="92" t="s">
        <v>640</v>
      </c>
      <c r="G264" s="90" t="s">
        <v>197</v>
      </c>
      <c r="H264" s="93">
        <v>28</v>
      </c>
      <c r="I264" s="94"/>
      <c r="J264" s="95">
        <f t="shared" ref="J264:J295" si="55">H264*I264</f>
        <v>0</v>
      </c>
      <c r="K264" s="93"/>
      <c r="L264" s="93">
        <f t="shared" ref="L264:L295" si="56">H264*K264</f>
        <v>0</v>
      </c>
      <c r="M264" s="93"/>
      <c r="N264" s="93">
        <f t="shared" ref="N264:N295" si="57">H264*M264</f>
        <v>0</v>
      </c>
      <c r="O264" s="95">
        <v>21</v>
      </c>
      <c r="P264" s="95">
        <f t="shared" ref="P264:P295" si="58">J264*(O264/100)</f>
        <v>0</v>
      </c>
      <c r="Q264" s="95">
        <f t="shared" ref="Q264:Q295" si="59">J264+P264</f>
        <v>0</v>
      </c>
      <c r="R264" s="8"/>
      <c r="S264" s="8"/>
      <c r="T264" s="8"/>
    </row>
    <row r="265" spans="1:20" ht="10.199999999999999" outlineLevel="3" x14ac:dyDescent="0.2">
      <c r="A265" s="10"/>
      <c r="B265" s="88"/>
      <c r="C265" s="89">
        <v>236</v>
      </c>
      <c r="D265" s="90" t="s">
        <v>170</v>
      </c>
      <c r="E265" s="91" t="s">
        <v>641</v>
      </c>
      <c r="F265" s="92" t="s">
        <v>642</v>
      </c>
      <c r="G265" s="90" t="s">
        <v>197</v>
      </c>
      <c r="H265" s="93">
        <v>8</v>
      </c>
      <c r="I265" s="94"/>
      <c r="J265" s="95">
        <f t="shared" si="55"/>
        <v>0</v>
      </c>
      <c r="K265" s="93"/>
      <c r="L265" s="93">
        <f t="shared" si="56"/>
        <v>0</v>
      </c>
      <c r="M265" s="93"/>
      <c r="N265" s="93">
        <f t="shared" si="57"/>
        <v>0</v>
      </c>
      <c r="O265" s="95">
        <v>21</v>
      </c>
      <c r="P265" s="95">
        <f t="shared" si="58"/>
        <v>0</v>
      </c>
      <c r="Q265" s="95">
        <f t="shared" si="59"/>
        <v>0</v>
      </c>
      <c r="R265" s="8"/>
      <c r="S265" s="8"/>
      <c r="T265" s="8"/>
    </row>
    <row r="266" spans="1:20" ht="10.199999999999999" outlineLevel="3" x14ac:dyDescent="0.2">
      <c r="A266" s="10"/>
      <c r="B266" s="88"/>
      <c r="C266" s="89">
        <v>237</v>
      </c>
      <c r="D266" s="90" t="s">
        <v>170</v>
      </c>
      <c r="E266" s="91" t="s">
        <v>643</v>
      </c>
      <c r="F266" s="92" t="s">
        <v>644</v>
      </c>
      <c r="G266" s="90" t="s">
        <v>197</v>
      </c>
      <c r="H266" s="93">
        <v>1</v>
      </c>
      <c r="I266" s="94"/>
      <c r="J266" s="95">
        <f t="shared" si="55"/>
        <v>0</v>
      </c>
      <c r="K266" s="93"/>
      <c r="L266" s="93">
        <f t="shared" si="56"/>
        <v>0</v>
      </c>
      <c r="M266" s="93"/>
      <c r="N266" s="93">
        <f t="shared" si="57"/>
        <v>0</v>
      </c>
      <c r="O266" s="95">
        <v>21</v>
      </c>
      <c r="P266" s="95">
        <f t="shared" si="58"/>
        <v>0</v>
      </c>
      <c r="Q266" s="95">
        <f t="shared" si="59"/>
        <v>0</v>
      </c>
      <c r="R266" s="8"/>
      <c r="S266" s="8"/>
      <c r="T266" s="8"/>
    </row>
    <row r="267" spans="1:20" ht="10.199999999999999" outlineLevel="3" x14ac:dyDescent="0.2">
      <c r="A267" s="10"/>
      <c r="B267" s="88"/>
      <c r="C267" s="89">
        <v>238</v>
      </c>
      <c r="D267" s="90" t="s">
        <v>170</v>
      </c>
      <c r="E267" s="91" t="s">
        <v>645</v>
      </c>
      <c r="F267" s="92" t="s">
        <v>646</v>
      </c>
      <c r="G267" s="90" t="s">
        <v>197</v>
      </c>
      <c r="H267" s="93">
        <v>1</v>
      </c>
      <c r="I267" s="94"/>
      <c r="J267" s="95">
        <f t="shared" si="55"/>
        <v>0</v>
      </c>
      <c r="K267" s="93"/>
      <c r="L267" s="93">
        <f t="shared" si="56"/>
        <v>0</v>
      </c>
      <c r="M267" s="93"/>
      <c r="N267" s="93">
        <f t="shared" si="57"/>
        <v>0</v>
      </c>
      <c r="O267" s="95">
        <v>21</v>
      </c>
      <c r="P267" s="95">
        <f t="shared" si="58"/>
        <v>0</v>
      </c>
      <c r="Q267" s="95">
        <f t="shared" si="59"/>
        <v>0</v>
      </c>
      <c r="R267" s="8"/>
      <c r="S267" s="8"/>
      <c r="T267" s="8"/>
    </row>
    <row r="268" spans="1:20" ht="10.199999999999999" outlineLevel="3" x14ac:dyDescent="0.2">
      <c r="A268" s="10"/>
      <c r="B268" s="88"/>
      <c r="C268" s="89">
        <v>239</v>
      </c>
      <c r="D268" s="90" t="s">
        <v>170</v>
      </c>
      <c r="E268" s="91" t="s">
        <v>647</v>
      </c>
      <c r="F268" s="92" t="s">
        <v>648</v>
      </c>
      <c r="G268" s="90" t="s">
        <v>197</v>
      </c>
      <c r="H268" s="93">
        <v>2</v>
      </c>
      <c r="I268" s="94"/>
      <c r="J268" s="95">
        <f t="shared" si="55"/>
        <v>0</v>
      </c>
      <c r="K268" s="93"/>
      <c r="L268" s="93">
        <f t="shared" si="56"/>
        <v>0</v>
      </c>
      <c r="M268" s="93"/>
      <c r="N268" s="93">
        <f t="shared" si="57"/>
        <v>0</v>
      </c>
      <c r="O268" s="95">
        <v>21</v>
      </c>
      <c r="P268" s="95">
        <f t="shared" si="58"/>
        <v>0</v>
      </c>
      <c r="Q268" s="95">
        <f t="shared" si="59"/>
        <v>0</v>
      </c>
      <c r="R268" s="8"/>
      <c r="S268" s="8"/>
      <c r="T268" s="8"/>
    </row>
    <row r="269" spans="1:20" ht="10.199999999999999" outlineLevel="3" x14ac:dyDescent="0.2">
      <c r="A269" s="10"/>
      <c r="B269" s="88"/>
      <c r="C269" s="89">
        <v>240</v>
      </c>
      <c r="D269" s="90" t="s">
        <v>170</v>
      </c>
      <c r="E269" s="91" t="s">
        <v>649</v>
      </c>
      <c r="F269" s="92" t="s">
        <v>650</v>
      </c>
      <c r="G269" s="90" t="s">
        <v>197</v>
      </c>
      <c r="H269" s="93">
        <v>8</v>
      </c>
      <c r="I269" s="94"/>
      <c r="J269" s="95">
        <f t="shared" si="55"/>
        <v>0</v>
      </c>
      <c r="K269" s="93"/>
      <c r="L269" s="93">
        <f t="shared" si="56"/>
        <v>0</v>
      </c>
      <c r="M269" s="93"/>
      <c r="N269" s="93">
        <f t="shared" si="57"/>
        <v>0</v>
      </c>
      <c r="O269" s="95">
        <v>21</v>
      </c>
      <c r="P269" s="95">
        <f t="shared" si="58"/>
        <v>0</v>
      </c>
      <c r="Q269" s="95">
        <f t="shared" si="59"/>
        <v>0</v>
      </c>
      <c r="R269" s="8"/>
      <c r="S269" s="8"/>
      <c r="T269" s="8"/>
    </row>
    <row r="270" spans="1:20" ht="10.199999999999999" outlineLevel="3" x14ac:dyDescent="0.2">
      <c r="A270" s="10"/>
      <c r="B270" s="88"/>
      <c r="C270" s="89">
        <v>241</v>
      </c>
      <c r="D270" s="90" t="s">
        <v>170</v>
      </c>
      <c r="E270" s="91" t="s">
        <v>651</v>
      </c>
      <c r="F270" s="92" t="s">
        <v>652</v>
      </c>
      <c r="G270" s="90" t="s">
        <v>197</v>
      </c>
      <c r="H270" s="93">
        <v>3</v>
      </c>
      <c r="I270" s="94"/>
      <c r="J270" s="95">
        <f t="shared" si="55"/>
        <v>0</v>
      </c>
      <c r="K270" s="93"/>
      <c r="L270" s="93">
        <f t="shared" si="56"/>
        <v>0</v>
      </c>
      <c r="M270" s="93"/>
      <c r="N270" s="93">
        <f t="shared" si="57"/>
        <v>0</v>
      </c>
      <c r="O270" s="95">
        <v>21</v>
      </c>
      <c r="P270" s="95">
        <f t="shared" si="58"/>
        <v>0</v>
      </c>
      <c r="Q270" s="95">
        <f t="shared" si="59"/>
        <v>0</v>
      </c>
      <c r="R270" s="8"/>
      <c r="S270" s="8"/>
      <c r="T270" s="8"/>
    </row>
    <row r="271" spans="1:20" ht="10.199999999999999" outlineLevel="3" x14ac:dyDescent="0.2">
      <c r="A271" s="10"/>
      <c r="B271" s="88"/>
      <c r="C271" s="89">
        <v>242</v>
      </c>
      <c r="D271" s="90" t="s">
        <v>170</v>
      </c>
      <c r="E271" s="91" t="s">
        <v>653</v>
      </c>
      <c r="F271" s="92" t="s">
        <v>654</v>
      </c>
      <c r="G271" s="90" t="s">
        <v>197</v>
      </c>
      <c r="H271" s="93">
        <v>1</v>
      </c>
      <c r="I271" s="94"/>
      <c r="J271" s="95">
        <f t="shared" si="55"/>
        <v>0</v>
      </c>
      <c r="K271" s="93"/>
      <c r="L271" s="93">
        <f t="shared" si="56"/>
        <v>0</v>
      </c>
      <c r="M271" s="93"/>
      <c r="N271" s="93">
        <f t="shared" si="57"/>
        <v>0</v>
      </c>
      <c r="O271" s="95">
        <v>21</v>
      </c>
      <c r="P271" s="95">
        <f t="shared" si="58"/>
        <v>0</v>
      </c>
      <c r="Q271" s="95">
        <f t="shared" si="59"/>
        <v>0</v>
      </c>
      <c r="R271" s="8"/>
      <c r="S271" s="8"/>
      <c r="T271" s="8"/>
    </row>
    <row r="272" spans="1:20" ht="10.199999999999999" outlineLevel="3" x14ac:dyDescent="0.2">
      <c r="A272" s="10"/>
      <c r="B272" s="88"/>
      <c r="C272" s="89">
        <v>243</v>
      </c>
      <c r="D272" s="90" t="s">
        <v>170</v>
      </c>
      <c r="E272" s="91" t="s">
        <v>655</v>
      </c>
      <c r="F272" s="92" t="s">
        <v>656</v>
      </c>
      <c r="G272" s="90" t="s">
        <v>197</v>
      </c>
      <c r="H272" s="93">
        <v>3</v>
      </c>
      <c r="I272" s="94"/>
      <c r="J272" s="95">
        <f t="shared" si="55"/>
        <v>0</v>
      </c>
      <c r="K272" s="93"/>
      <c r="L272" s="93">
        <f t="shared" si="56"/>
        <v>0</v>
      </c>
      <c r="M272" s="93"/>
      <c r="N272" s="93">
        <f t="shared" si="57"/>
        <v>0</v>
      </c>
      <c r="O272" s="95">
        <v>21</v>
      </c>
      <c r="P272" s="95">
        <f t="shared" si="58"/>
        <v>0</v>
      </c>
      <c r="Q272" s="95">
        <f t="shared" si="59"/>
        <v>0</v>
      </c>
      <c r="R272" s="8"/>
      <c r="S272" s="8"/>
      <c r="T272" s="8"/>
    </row>
    <row r="273" spans="1:20" ht="10.199999999999999" outlineLevel="3" x14ac:dyDescent="0.2">
      <c r="A273" s="10"/>
      <c r="B273" s="88"/>
      <c r="C273" s="89">
        <v>244</v>
      </c>
      <c r="D273" s="90" t="s">
        <v>170</v>
      </c>
      <c r="E273" s="91" t="s">
        <v>657</v>
      </c>
      <c r="F273" s="92" t="s">
        <v>658</v>
      </c>
      <c r="G273" s="90" t="s">
        <v>197</v>
      </c>
      <c r="H273" s="93">
        <v>1</v>
      </c>
      <c r="I273" s="94"/>
      <c r="J273" s="95">
        <f t="shared" si="55"/>
        <v>0</v>
      </c>
      <c r="K273" s="93"/>
      <c r="L273" s="93">
        <f t="shared" si="56"/>
        <v>0</v>
      </c>
      <c r="M273" s="93"/>
      <c r="N273" s="93">
        <f t="shared" si="57"/>
        <v>0</v>
      </c>
      <c r="O273" s="95">
        <v>21</v>
      </c>
      <c r="P273" s="95">
        <f t="shared" si="58"/>
        <v>0</v>
      </c>
      <c r="Q273" s="95">
        <f t="shared" si="59"/>
        <v>0</v>
      </c>
      <c r="R273" s="8"/>
      <c r="S273" s="8"/>
      <c r="T273" s="8"/>
    </row>
    <row r="274" spans="1:20" ht="10.199999999999999" outlineLevel="3" x14ac:dyDescent="0.2">
      <c r="A274" s="10"/>
      <c r="B274" s="88"/>
      <c r="C274" s="89">
        <v>245</v>
      </c>
      <c r="D274" s="90" t="s">
        <v>170</v>
      </c>
      <c r="E274" s="91" t="s">
        <v>659</v>
      </c>
      <c r="F274" s="92" t="s">
        <v>660</v>
      </c>
      <c r="G274" s="90" t="s">
        <v>197</v>
      </c>
      <c r="H274" s="93">
        <v>1</v>
      </c>
      <c r="I274" s="94"/>
      <c r="J274" s="95">
        <f t="shared" si="55"/>
        <v>0</v>
      </c>
      <c r="K274" s="93"/>
      <c r="L274" s="93">
        <f t="shared" si="56"/>
        <v>0</v>
      </c>
      <c r="M274" s="93"/>
      <c r="N274" s="93">
        <f t="shared" si="57"/>
        <v>0</v>
      </c>
      <c r="O274" s="95">
        <v>21</v>
      </c>
      <c r="P274" s="95">
        <f t="shared" si="58"/>
        <v>0</v>
      </c>
      <c r="Q274" s="95">
        <f t="shared" si="59"/>
        <v>0</v>
      </c>
      <c r="R274" s="8"/>
      <c r="S274" s="8"/>
      <c r="T274" s="8"/>
    </row>
    <row r="275" spans="1:20" ht="10.199999999999999" outlineLevel="3" x14ac:dyDescent="0.2">
      <c r="A275" s="10"/>
      <c r="B275" s="88"/>
      <c r="C275" s="89">
        <v>246</v>
      </c>
      <c r="D275" s="90" t="s">
        <v>170</v>
      </c>
      <c r="E275" s="91" t="s">
        <v>661</v>
      </c>
      <c r="F275" s="92" t="s">
        <v>662</v>
      </c>
      <c r="G275" s="90" t="s">
        <v>197</v>
      </c>
      <c r="H275" s="93">
        <v>1</v>
      </c>
      <c r="I275" s="94"/>
      <c r="J275" s="95">
        <f t="shared" si="55"/>
        <v>0</v>
      </c>
      <c r="K275" s="93"/>
      <c r="L275" s="93">
        <f t="shared" si="56"/>
        <v>0</v>
      </c>
      <c r="M275" s="93"/>
      <c r="N275" s="93">
        <f t="shared" si="57"/>
        <v>0</v>
      </c>
      <c r="O275" s="95">
        <v>21</v>
      </c>
      <c r="P275" s="95">
        <f t="shared" si="58"/>
        <v>0</v>
      </c>
      <c r="Q275" s="95">
        <f t="shared" si="59"/>
        <v>0</v>
      </c>
      <c r="R275" s="8"/>
      <c r="S275" s="8"/>
      <c r="T275" s="8"/>
    </row>
    <row r="276" spans="1:20" ht="10.199999999999999" outlineLevel="3" x14ac:dyDescent="0.2">
      <c r="A276" s="10"/>
      <c r="B276" s="88"/>
      <c r="C276" s="89">
        <v>247</v>
      </c>
      <c r="D276" s="90" t="s">
        <v>170</v>
      </c>
      <c r="E276" s="91" t="s">
        <v>663</v>
      </c>
      <c r="F276" s="92" t="s">
        <v>664</v>
      </c>
      <c r="G276" s="90" t="s">
        <v>197</v>
      </c>
      <c r="H276" s="93">
        <v>1</v>
      </c>
      <c r="I276" s="94"/>
      <c r="J276" s="95">
        <f t="shared" si="55"/>
        <v>0</v>
      </c>
      <c r="K276" s="93"/>
      <c r="L276" s="93">
        <f t="shared" si="56"/>
        <v>0</v>
      </c>
      <c r="M276" s="93"/>
      <c r="N276" s="93">
        <f t="shared" si="57"/>
        <v>0</v>
      </c>
      <c r="O276" s="95">
        <v>21</v>
      </c>
      <c r="P276" s="95">
        <f t="shared" si="58"/>
        <v>0</v>
      </c>
      <c r="Q276" s="95">
        <f t="shared" si="59"/>
        <v>0</v>
      </c>
      <c r="R276" s="8"/>
      <c r="S276" s="8"/>
      <c r="T276" s="8"/>
    </row>
    <row r="277" spans="1:20" ht="10.199999999999999" outlineLevel="3" x14ac:dyDescent="0.2">
      <c r="A277" s="10"/>
      <c r="B277" s="88"/>
      <c r="C277" s="89">
        <v>248</v>
      </c>
      <c r="D277" s="90" t="s">
        <v>170</v>
      </c>
      <c r="E277" s="91" t="s">
        <v>665</v>
      </c>
      <c r="F277" s="92" t="s">
        <v>666</v>
      </c>
      <c r="G277" s="90" t="s">
        <v>197</v>
      </c>
      <c r="H277" s="93">
        <v>2</v>
      </c>
      <c r="I277" s="94"/>
      <c r="J277" s="95">
        <f t="shared" si="55"/>
        <v>0</v>
      </c>
      <c r="K277" s="93"/>
      <c r="L277" s="93">
        <f t="shared" si="56"/>
        <v>0</v>
      </c>
      <c r="M277" s="93"/>
      <c r="N277" s="93">
        <f t="shared" si="57"/>
        <v>0</v>
      </c>
      <c r="O277" s="95">
        <v>21</v>
      </c>
      <c r="P277" s="95">
        <f t="shared" si="58"/>
        <v>0</v>
      </c>
      <c r="Q277" s="95">
        <f t="shared" si="59"/>
        <v>0</v>
      </c>
      <c r="R277" s="8"/>
      <c r="S277" s="8"/>
      <c r="T277" s="8"/>
    </row>
    <row r="278" spans="1:20" ht="10.199999999999999" outlineLevel="3" x14ac:dyDescent="0.2">
      <c r="A278" s="10"/>
      <c r="B278" s="88"/>
      <c r="C278" s="89">
        <v>249</v>
      </c>
      <c r="D278" s="90" t="s">
        <v>170</v>
      </c>
      <c r="E278" s="91" t="s">
        <v>667</v>
      </c>
      <c r="F278" s="92" t="s">
        <v>668</v>
      </c>
      <c r="G278" s="90" t="s">
        <v>180</v>
      </c>
      <c r="H278" s="93">
        <v>194.5</v>
      </c>
      <c r="I278" s="94"/>
      <c r="J278" s="95">
        <f t="shared" si="55"/>
        <v>0</v>
      </c>
      <c r="K278" s="93">
        <v>2.0000000000000002E-5</v>
      </c>
      <c r="L278" s="93">
        <f t="shared" si="56"/>
        <v>3.8900000000000002E-3</v>
      </c>
      <c r="M278" s="93"/>
      <c r="N278" s="93">
        <f t="shared" si="57"/>
        <v>0</v>
      </c>
      <c r="O278" s="95">
        <v>21</v>
      </c>
      <c r="P278" s="95">
        <f t="shared" si="58"/>
        <v>0</v>
      </c>
      <c r="Q278" s="95">
        <f t="shared" si="59"/>
        <v>0</v>
      </c>
      <c r="R278" s="8"/>
      <c r="S278" s="8"/>
      <c r="T278" s="8"/>
    </row>
    <row r="279" spans="1:20" ht="10.199999999999999" outlineLevel="3" x14ac:dyDescent="0.2">
      <c r="A279" s="10"/>
      <c r="B279" s="88"/>
      <c r="C279" s="89">
        <v>250</v>
      </c>
      <c r="D279" s="90" t="s">
        <v>170</v>
      </c>
      <c r="E279" s="91" t="s">
        <v>669</v>
      </c>
      <c r="F279" s="92" t="s">
        <v>670</v>
      </c>
      <c r="G279" s="90" t="s">
        <v>180</v>
      </c>
      <c r="H279" s="93">
        <v>194.5</v>
      </c>
      <c r="I279" s="94"/>
      <c r="J279" s="95">
        <f t="shared" si="55"/>
        <v>0</v>
      </c>
      <c r="K279" s="93">
        <v>3.0000000000000001E-5</v>
      </c>
      <c r="L279" s="93">
        <f t="shared" si="56"/>
        <v>5.8349999999999999E-3</v>
      </c>
      <c r="M279" s="93"/>
      <c r="N279" s="93">
        <f t="shared" si="57"/>
        <v>0</v>
      </c>
      <c r="O279" s="95">
        <v>21</v>
      </c>
      <c r="P279" s="95">
        <f t="shared" si="58"/>
        <v>0</v>
      </c>
      <c r="Q279" s="95">
        <f t="shared" si="59"/>
        <v>0</v>
      </c>
      <c r="R279" s="8"/>
      <c r="S279" s="8"/>
      <c r="T279" s="8"/>
    </row>
    <row r="280" spans="1:20" ht="10.199999999999999" outlineLevel="3" x14ac:dyDescent="0.2">
      <c r="A280" s="10"/>
      <c r="B280" s="88"/>
      <c r="C280" s="89">
        <v>251</v>
      </c>
      <c r="D280" s="90" t="s">
        <v>215</v>
      </c>
      <c r="E280" s="91" t="s">
        <v>671</v>
      </c>
      <c r="F280" s="92" t="s">
        <v>672</v>
      </c>
      <c r="G280" s="90" t="s">
        <v>180</v>
      </c>
      <c r="H280" s="93">
        <v>213.95</v>
      </c>
      <c r="I280" s="94"/>
      <c r="J280" s="95">
        <f t="shared" si="55"/>
        <v>0</v>
      </c>
      <c r="K280" s="93">
        <v>2.5000000000000001E-4</v>
      </c>
      <c r="L280" s="93">
        <f t="shared" si="56"/>
        <v>5.34875E-2</v>
      </c>
      <c r="M280" s="93"/>
      <c r="N280" s="93">
        <f t="shared" si="57"/>
        <v>0</v>
      </c>
      <c r="O280" s="95">
        <v>21</v>
      </c>
      <c r="P280" s="95">
        <f t="shared" si="58"/>
        <v>0</v>
      </c>
      <c r="Q280" s="95">
        <f t="shared" si="59"/>
        <v>0</v>
      </c>
      <c r="R280" s="8"/>
      <c r="S280" s="8"/>
      <c r="T280" s="8"/>
    </row>
    <row r="281" spans="1:20" ht="10.199999999999999" outlineLevel="3" x14ac:dyDescent="0.2">
      <c r="A281" s="10"/>
      <c r="B281" s="88"/>
      <c r="C281" s="89">
        <v>252</v>
      </c>
      <c r="D281" s="90" t="s">
        <v>215</v>
      </c>
      <c r="E281" s="91" t="s">
        <v>673</v>
      </c>
      <c r="F281" s="92" t="s">
        <v>674</v>
      </c>
      <c r="G281" s="90" t="s">
        <v>180</v>
      </c>
      <c r="H281" s="93">
        <v>212.95</v>
      </c>
      <c r="I281" s="94"/>
      <c r="J281" s="95">
        <f t="shared" si="55"/>
        <v>0</v>
      </c>
      <c r="K281" s="93">
        <v>5.0000000000000002E-5</v>
      </c>
      <c r="L281" s="93">
        <f t="shared" si="56"/>
        <v>1.0647500000000001E-2</v>
      </c>
      <c r="M281" s="93"/>
      <c r="N281" s="93">
        <f t="shared" si="57"/>
        <v>0</v>
      </c>
      <c r="O281" s="95">
        <v>21</v>
      </c>
      <c r="P281" s="95">
        <f t="shared" si="58"/>
        <v>0</v>
      </c>
      <c r="Q281" s="95">
        <f t="shared" si="59"/>
        <v>0</v>
      </c>
      <c r="R281" s="8"/>
      <c r="S281" s="8"/>
      <c r="T281" s="8"/>
    </row>
    <row r="282" spans="1:20" ht="10.199999999999999" outlineLevel="3" x14ac:dyDescent="0.2">
      <c r="A282" s="10"/>
      <c r="B282" s="88"/>
      <c r="C282" s="89">
        <v>253</v>
      </c>
      <c r="D282" s="90" t="s">
        <v>170</v>
      </c>
      <c r="E282" s="91" t="s">
        <v>675</v>
      </c>
      <c r="F282" s="92" t="s">
        <v>676</v>
      </c>
      <c r="G282" s="90" t="s">
        <v>180</v>
      </c>
      <c r="H282" s="93">
        <v>17.100000000000001</v>
      </c>
      <c r="I282" s="94"/>
      <c r="J282" s="95">
        <f t="shared" si="55"/>
        <v>0</v>
      </c>
      <c r="K282" s="93">
        <v>1.4999999999999999E-4</v>
      </c>
      <c r="L282" s="93">
        <f t="shared" si="56"/>
        <v>2.565E-3</v>
      </c>
      <c r="M282" s="93"/>
      <c r="N282" s="93">
        <f t="shared" si="57"/>
        <v>0</v>
      </c>
      <c r="O282" s="95">
        <v>21</v>
      </c>
      <c r="P282" s="95">
        <f t="shared" si="58"/>
        <v>0</v>
      </c>
      <c r="Q282" s="95">
        <f t="shared" si="59"/>
        <v>0</v>
      </c>
      <c r="R282" s="8"/>
      <c r="S282" s="8"/>
      <c r="T282" s="8"/>
    </row>
    <row r="283" spans="1:20" ht="20.399999999999999" outlineLevel="3" x14ac:dyDescent="0.2">
      <c r="A283" s="10"/>
      <c r="B283" s="88"/>
      <c r="C283" s="89">
        <v>254</v>
      </c>
      <c r="D283" s="90" t="s">
        <v>170</v>
      </c>
      <c r="E283" s="91" t="s">
        <v>677</v>
      </c>
      <c r="F283" s="92" t="s">
        <v>678</v>
      </c>
      <c r="G283" s="90" t="s">
        <v>180</v>
      </c>
      <c r="H283" s="93">
        <v>102</v>
      </c>
      <c r="I283" s="94"/>
      <c r="J283" s="95">
        <f t="shared" si="55"/>
        <v>0</v>
      </c>
      <c r="K283" s="93"/>
      <c r="L283" s="93">
        <f t="shared" si="56"/>
        <v>0</v>
      </c>
      <c r="M283" s="93"/>
      <c r="N283" s="93">
        <f t="shared" si="57"/>
        <v>0</v>
      </c>
      <c r="O283" s="95">
        <v>21</v>
      </c>
      <c r="P283" s="95">
        <f t="shared" si="58"/>
        <v>0</v>
      </c>
      <c r="Q283" s="95">
        <f t="shared" si="59"/>
        <v>0</v>
      </c>
      <c r="R283" s="8"/>
      <c r="S283" s="8"/>
      <c r="T283" s="8"/>
    </row>
    <row r="284" spans="1:20" ht="20.399999999999999" outlineLevel="3" x14ac:dyDescent="0.2">
      <c r="A284" s="10"/>
      <c r="B284" s="88"/>
      <c r="C284" s="89">
        <v>255</v>
      </c>
      <c r="D284" s="90" t="s">
        <v>170</v>
      </c>
      <c r="E284" s="91" t="s">
        <v>677</v>
      </c>
      <c r="F284" s="92" t="s">
        <v>679</v>
      </c>
      <c r="G284" s="90" t="s">
        <v>197</v>
      </c>
      <c r="H284" s="93">
        <v>40</v>
      </c>
      <c r="I284" s="94"/>
      <c r="J284" s="95">
        <f t="shared" si="55"/>
        <v>0</v>
      </c>
      <c r="K284" s="93"/>
      <c r="L284" s="93">
        <f t="shared" si="56"/>
        <v>0</v>
      </c>
      <c r="M284" s="93"/>
      <c r="N284" s="93">
        <f t="shared" si="57"/>
        <v>0</v>
      </c>
      <c r="O284" s="95">
        <v>21</v>
      </c>
      <c r="P284" s="95">
        <f t="shared" si="58"/>
        <v>0</v>
      </c>
      <c r="Q284" s="95">
        <f t="shared" si="59"/>
        <v>0</v>
      </c>
      <c r="R284" s="8"/>
      <c r="S284" s="8"/>
      <c r="T284" s="8"/>
    </row>
    <row r="285" spans="1:20" ht="10.199999999999999" outlineLevel="3" x14ac:dyDescent="0.2">
      <c r="A285" s="10"/>
      <c r="B285" s="88"/>
      <c r="C285" s="89">
        <v>256</v>
      </c>
      <c r="D285" s="90" t="s">
        <v>170</v>
      </c>
      <c r="E285" s="91" t="s">
        <v>680</v>
      </c>
      <c r="F285" s="92" t="s">
        <v>681</v>
      </c>
      <c r="G285" s="90" t="s">
        <v>180</v>
      </c>
      <c r="H285" s="93">
        <v>56.5</v>
      </c>
      <c r="I285" s="94"/>
      <c r="J285" s="95">
        <f t="shared" si="55"/>
        <v>0</v>
      </c>
      <c r="K285" s="93"/>
      <c r="L285" s="93">
        <f t="shared" si="56"/>
        <v>0</v>
      </c>
      <c r="M285" s="93"/>
      <c r="N285" s="93">
        <f t="shared" si="57"/>
        <v>0</v>
      </c>
      <c r="O285" s="95">
        <v>21</v>
      </c>
      <c r="P285" s="95">
        <f t="shared" si="58"/>
        <v>0</v>
      </c>
      <c r="Q285" s="95">
        <f t="shared" si="59"/>
        <v>0</v>
      </c>
      <c r="R285" s="8"/>
      <c r="S285" s="8"/>
      <c r="T285" s="8"/>
    </row>
    <row r="286" spans="1:20" ht="10.199999999999999" outlineLevel="3" x14ac:dyDescent="0.2">
      <c r="A286" s="10"/>
      <c r="B286" s="88"/>
      <c r="C286" s="89">
        <v>257</v>
      </c>
      <c r="D286" s="90" t="s">
        <v>170</v>
      </c>
      <c r="E286" s="91" t="s">
        <v>680</v>
      </c>
      <c r="F286" s="92" t="s">
        <v>682</v>
      </c>
      <c r="G286" s="90" t="s">
        <v>197</v>
      </c>
      <c r="H286" s="93">
        <v>17</v>
      </c>
      <c r="I286" s="94"/>
      <c r="J286" s="95">
        <f t="shared" si="55"/>
        <v>0</v>
      </c>
      <c r="K286" s="93"/>
      <c r="L286" s="93">
        <f t="shared" si="56"/>
        <v>0</v>
      </c>
      <c r="M286" s="93"/>
      <c r="N286" s="93">
        <f t="shared" si="57"/>
        <v>0</v>
      </c>
      <c r="O286" s="95">
        <v>21</v>
      </c>
      <c r="P286" s="95">
        <f t="shared" si="58"/>
        <v>0</v>
      </c>
      <c r="Q286" s="95">
        <f t="shared" si="59"/>
        <v>0</v>
      </c>
      <c r="R286" s="8"/>
      <c r="S286" s="8"/>
      <c r="T286" s="8"/>
    </row>
    <row r="287" spans="1:20" ht="10.199999999999999" outlineLevel="3" x14ac:dyDescent="0.2">
      <c r="A287" s="10"/>
      <c r="B287" s="88"/>
      <c r="C287" s="89">
        <v>258</v>
      </c>
      <c r="D287" s="90" t="s">
        <v>170</v>
      </c>
      <c r="E287" s="91" t="s">
        <v>683</v>
      </c>
      <c r="F287" s="92" t="s">
        <v>684</v>
      </c>
      <c r="G287" s="90" t="s">
        <v>180</v>
      </c>
      <c r="H287" s="93">
        <v>61.5</v>
      </c>
      <c r="I287" s="94"/>
      <c r="J287" s="95">
        <f t="shared" si="55"/>
        <v>0</v>
      </c>
      <c r="K287" s="93"/>
      <c r="L287" s="93">
        <f t="shared" si="56"/>
        <v>0</v>
      </c>
      <c r="M287" s="93"/>
      <c r="N287" s="93">
        <f t="shared" si="57"/>
        <v>0</v>
      </c>
      <c r="O287" s="95">
        <v>21</v>
      </c>
      <c r="P287" s="95">
        <f t="shared" si="58"/>
        <v>0</v>
      </c>
      <c r="Q287" s="95">
        <f t="shared" si="59"/>
        <v>0</v>
      </c>
      <c r="R287" s="8"/>
      <c r="S287" s="8"/>
      <c r="T287" s="8"/>
    </row>
    <row r="288" spans="1:20" ht="10.199999999999999" outlineLevel="3" x14ac:dyDescent="0.2">
      <c r="A288" s="10"/>
      <c r="B288" s="88"/>
      <c r="C288" s="89">
        <v>259</v>
      </c>
      <c r="D288" s="90" t="s">
        <v>170</v>
      </c>
      <c r="E288" s="91" t="s">
        <v>683</v>
      </c>
      <c r="F288" s="92" t="s">
        <v>685</v>
      </c>
      <c r="G288" s="90" t="s">
        <v>197</v>
      </c>
      <c r="H288" s="93">
        <v>18</v>
      </c>
      <c r="I288" s="94"/>
      <c r="J288" s="95">
        <f t="shared" si="55"/>
        <v>0</v>
      </c>
      <c r="K288" s="93"/>
      <c r="L288" s="93">
        <f t="shared" si="56"/>
        <v>0</v>
      </c>
      <c r="M288" s="93"/>
      <c r="N288" s="93">
        <f t="shared" si="57"/>
        <v>0</v>
      </c>
      <c r="O288" s="95">
        <v>21</v>
      </c>
      <c r="P288" s="95">
        <f t="shared" si="58"/>
        <v>0</v>
      </c>
      <c r="Q288" s="95">
        <f t="shared" si="59"/>
        <v>0</v>
      </c>
      <c r="R288" s="8"/>
      <c r="S288" s="8"/>
      <c r="T288" s="8"/>
    </row>
    <row r="289" spans="1:20" ht="10.199999999999999" outlineLevel="3" x14ac:dyDescent="0.2">
      <c r="A289" s="10"/>
      <c r="B289" s="88"/>
      <c r="C289" s="89">
        <v>260</v>
      </c>
      <c r="D289" s="90" t="s">
        <v>170</v>
      </c>
      <c r="E289" s="91" t="s">
        <v>686</v>
      </c>
      <c r="F289" s="92" t="s">
        <v>687</v>
      </c>
      <c r="G289" s="90" t="s">
        <v>180</v>
      </c>
      <c r="H289" s="93">
        <v>52</v>
      </c>
      <c r="I289" s="94"/>
      <c r="J289" s="95">
        <f t="shared" si="55"/>
        <v>0</v>
      </c>
      <c r="K289" s="93"/>
      <c r="L289" s="93">
        <f t="shared" si="56"/>
        <v>0</v>
      </c>
      <c r="M289" s="93"/>
      <c r="N289" s="93">
        <f t="shared" si="57"/>
        <v>0</v>
      </c>
      <c r="O289" s="95">
        <v>21</v>
      </c>
      <c r="P289" s="95">
        <f t="shared" si="58"/>
        <v>0</v>
      </c>
      <c r="Q289" s="95">
        <f t="shared" si="59"/>
        <v>0</v>
      </c>
      <c r="R289" s="8"/>
      <c r="S289" s="8"/>
      <c r="T289" s="8"/>
    </row>
    <row r="290" spans="1:20" ht="10.199999999999999" outlineLevel="3" x14ac:dyDescent="0.2">
      <c r="A290" s="10"/>
      <c r="B290" s="88"/>
      <c r="C290" s="89">
        <v>261</v>
      </c>
      <c r="D290" s="90" t="s">
        <v>170</v>
      </c>
      <c r="E290" s="91" t="s">
        <v>686</v>
      </c>
      <c r="F290" s="92" t="s">
        <v>688</v>
      </c>
      <c r="G290" s="90" t="s">
        <v>197</v>
      </c>
      <c r="H290" s="93">
        <v>15</v>
      </c>
      <c r="I290" s="94"/>
      <c r="J290" s="95">
        <f t="shared" si="55"/>
        <v>0</v>
      </c>
      <c r="K290" s="93"/>
      <c r="L290" s="93">
        <f t="shared" si="56"/>
        <v>0</v>
      </c>
      <c r="M290" s="93"/>
      <c r="N290" s="93">
        <f t="shared" si="57"/>
        <v>0</v>
      </c>
      <c r="O290" s="95">
        <v>21</v>
      </c>
      <c r="P290" s="95">
        <f t="shared" si="58"/>
        <v>0</v>
      </c>
      <c r="Q290" s="95">
        <f t="shared" si="59"/>
        <v>0</v>
      </c>
      <c r="R290" s="8"/>
      <c r="S290" s="8"/>
      <c r="T290" s="8"/>
    </row>
    <row r="291" spans="1:20" ht="10.199999999999999" outlineLevel="3" x14ac:dyDescent="0.2">
      <c r="A291" s="10"/>
      <c r="B291" s="88"/>
      <c r="C291" s="89">
        <v>262</v>
      </c>
      <c r="D291" s="90" t="s">
        <v>170</v>
      </c>
      <c r="E291" s="91" t="s">
        <v>689</v>
      </c>
      <c r="F291" s="92" t="s">
        <v>690</v>
      </c>
      <c r="G291" s="90" t="s">
        <v>180</v>
      </c>
      <c r="H291" s="93">
        <v>45.5</v>
      </c>
      <c r="I291" s="94"/>
      <c r="J291" s="95">
        <f t="shared" si="55"/>
        <v>0</v>
      </c>
      <c r="K291" s="93"/>
      <c r="L291" s="93">
        <f t="shared" si="56"/>
        <v>0</v>
      </c>
      <c r="M291" s="93"/>
      <c r="N291" s="93">
        <f t="shared" si="57"/>
        <v>0</v>
      </c>
      <c r="O291" s="95">
        <v>21</v>
      </c>
      <c r="P291" s="95">
        <f t="shared" si="58"/>
        <v>0</v>
      </c>
      <c r="Q291" s="95">
        <f t="shared" si="59"/>
        <v>0</v>
      </c>
      <c r="R291" s="8"/>
      <c r="S291" s="8"/>
      <c r="T291" s="8"/>
    </row>
    <row r="292" spans="1:20" ht="10.199999999999999" outlineLevel="3" x14ac:dyDescent="0.2">
      <c r="A292" s="10"/>
      <c r="B292" s="88"/>
      <c r="C292" s="89">
        <v>263</v>
      </c>
      <c r="D292" s="90" t="s">
        <v>170</v>
      </c>
      <c r="E292" s="91" t="s">
        <v>689</v>
      </c>
      <c r="F292" s="92" t="s">
        <v>691</v>
      </c>
      <c r="G292" s="90" t="s">
        <v>197</v>
      </c>
      <c r="H292" s="93">
        <v>18</v>
      </c>
      <c r="I292" s="94"/>
      <c r="J292" s="95">
        <f t="shared" si="55"/>
        <v>0</v>
      </c>
      <c r="K292" s="93"/>
      <c r="L292" s="93">
        <f t="shared" si="56"/>
        <v>0</v>
      </c>
      <c r="M292" s="93"/>
      <c r="N292" s="93">
        <f t="shared" si="57"/>
        <v>0</v>
      </c>
      <c r="O292" s="95">
        <v>21</v>
      </c>
      <c r="P292" s="95">
        <f t="shared" si="58"/>
        <v>0</v>
      </c>
      <c r="Q292" s="95">
        <f t="shared" si="59"/>
        <v>0</v>
      </c>
      <c r="R292" s="8"/>
      <c r="S292" s="8"/>
      <c r="T292" s="8"/>
    </row>
    <row r="293" spans="1:20" ht="10.199999999999999" outlineLevel="3" x14ac:dyDescent="0.2">
      <c r="A293" s="10"/>
      <c r="B293" s="88"/>
      <c r="C293" s="89">
        <v>264</v>
      </c>
      <c r="D293" s="90" t="s">
        <v>170</v>
      </c>
      <c r="E293" s="91" t="s">
        <v>692</v>
      </c>
      <c r="F293" s="92" t="s">
        <v>693</v>
      </c>
      <c r="G293" s="90" t="s">
        <v>197</v>
      </c>
      <c r="H293" s="93">
        <v>20</v>
      </c>
      <c r="I293" s="94"/>
      <c r="J293" s="95">
        <f t="shared" si="55"/>
        <v>0</v>
      </c>
      <c r="K293" s="93"/>
      <c r="L293" s="93">
        <f t="shared" si="56"/>
        <v>0</v>
      </c>
      <c r="M293" s="93"/>
      <c r="N293" s="93">
        <f t="shared" si="57"/>
        <v>0</v>
      </c>
      <c r="O293" s="95">
        <v>21</v>
      </c>
      <c r="P293" s="95">
        <f t="shared" si="58"/>
        <v>0</v>
      </c>
      <c r="Q293" s="95">
        <f t="shared" si="59"/>
        <v>0</v>
      </c>
      <c r="R293" s="8"/>
      <c r="S293" s="8"/>
      <c r="T293" s="8"/>
    </row>
    <row r="294" spans="1:20" ht="10.199999999999999" outlineLevel="3" x14ac:dyDescent="0.2">
      <c r="A294" s="10"/>
      <c r="B294" s="88"/>
      <c r="C294" s="89">
        <v>265</v>
      </c>
      <c r="D294" s="90" t="s">
        <v>170</v>
      </c>
      <c r="E294" s="91" t="s">
        <v>692</v>
      </c>
      <c r="F294" s="92" t="s">
        <v>694</v>
      </c>
      <c r="G294" s="90" t="s">
        <v>197</v>
      </c>
      <c r="H294" s="93">
        <v>20</v>
      </c>
      <c r="I294" s="94"/>
      <c r="J294" s="95">
        <f t="shared" si="55"/>
        <v>0</v>
      </c>
      <c r="K294" s="93"/>
      <c r="L294" s="93">
        <f t="shared" si="56"/>
        <v>0</v>
      </c>
      <c r="M294" s="93"/>
      <c r="N294" s="93">
        <f t="shared" si="57"/>
        <v>0</v>
      </c>
      <c r="O294" s="95">
        <v>21</v>
      </c>
      <c r="P294" s="95">
        <f t="shared" si="58"/>
        <v>0</v>
      </c>
      <c r="Q294" s="95">
        <f t="shared" si="59"/>
        <v>0</v>
      </c>
      <c r="R294" s="8"/>
      <c r="S294" s="8"/>
      <c r="T294" s="8"/>
    </row>
    <row r="295" spans="1:20" ht="10.199999999999999" outlineLevel="3" x14ac:dyDescent="0.2">
      <c r="A295" s="10"/>
      <c r="B295" s="88"/>
      <c r="C295" s="89">
        <v>266</v>
      </c>
      <c r="D295" s="90" t="s">
        <v>170</v>
      </c>
      <c r="E295" s="91" t="s">
        <v>695</v>
      </c>
      <c r="F295" s="92" t="s">
        <v>696</v>
      </c>
      <c r="G295" s="90" t="s">
        <v>197</v>
      </c>
      <c r="H295" s="93">
        <v>11</v>
      </c>
      <c r="I295" s="94"/>
      <c r="J295" s="95">
        <f t="shared" si="55"/>
        <v>0</v>
      </c>
      <c r="K295" s="93"/>
      <c r="L295" s="93">
        <f t="shared" si="56"/>
        <v>0</v>
      </c>
      <c r="M295" s="93"/>
      <c r="N295" s="93">
        <f t="shared" si="57"/>
        <v>0</v>
      </c>
      <c r="O295" s="95">
        <v>21</v>
      </c>
      <c r="P295" s="95">
        <f t="shared" si="58"/>
        <v>0</v>
      </c>
      <c r="Q295" s="95">
        <f t="shared" si="59"/>
        <v>0</v>
      </c>
      <c r="R295" s="8"/>
      <c r="S295" s="8"/>
      <c r="T295" s="8"/>
    </row>
    <row r="296" spans="1:20" ht="10.199999999999999" outlineLevel="3" x14ac:dyDescent="0.2">
      <c r="A296" s="10"/>
      <c r="B296" s="88"/>
      <c r="C296" s="89">
        <v>267</v>
      </c>
      <c r="D296" s="90" t="s">
        <v>170</v>
      </c>
      <c r="E296" s="91" t="s">
        <v>695</v>
      </c>
      <c r="F296" s="92" t="s">
        <v>697</v>
      </c>
      <c r="G296" s="90" t="s">
        <v>197</v>
      </c>
      <c r="H296" s="93">
        <v>11</v>
      </c>
      <c r="I296" s="94"/>
      <c r="J296" s="95">
        <f t="shared" ref="J296:J297" si="60">H296*I296</f>
        <v>0</v>
      </c>
      <c r="K296" s="93"/>
      <c r="L296" s="93">
        <f t="shared" ref="L296:L297" si="61">H296*K296</f>
        <v>0</v>
      </c>
      <c r="M296" s="93"/>
      <c r="N296" s="93">
        <f t="shared" ref="N296:N297" si="62">H296*M296</f>
        <v>0</v>
      </c>
      <c r="O296" s="95">
        <v>21</v>
      </c>
      <c r="P296" s="95">
        <f t="shared" ref="P296:P297" si="63">J296*(O296/100)</f>
        <v>0</v>
      </c>
      <c r="Q296" s="95">
        <f t="shared" ref="Q296:Q297" si="64">J296+P296</f>
        <v>0</v>
      </c>
      <c r="R296" s="8"/>
      <c r="S296" s="8"/>
      <c r="T296" s="8"/>
    </row>
    <row r="297" spans="1:20" ht="10.199999999999999" outlineLevel="3" x14ac:dyDescent="0.2">
      <c r="A297" s="10"/>
      <c r="B297" s="88"/>
      <c r="C297" s="89">
        <v>268</v>
      </c>
      <c r="D297" s="90" t="s">
        <v>170</v>
      </c>
      <c r="E297" s="91" t="s">
        <v>698</v>
      </c>
      <c r="F297" s="92" t="s">
        <v>699</v>
      </c>
      <c r="G297" s="90" t="s">
        <v>429</v>
      </c>
      <c r="H297" s="93">
        <v>1.45</v>
      </c>
      <c r="I297" s="94"/>
      <c r="J297" s="95">
        <f t="shared" si="60"/>
        <v>0</v>
      </c>
      <c r="K297" s="93"/>
      <c r="L297" s="93">
        <f t="shared" si="61"/>
        <v>0</v>
      </c>
      <c r="M297" s="93"/>
      <c r="N297" s="93">
        <f t="shared" si="62"/>
        <v>0</v>
      </c>
      <c r="O297" s="95">
        <v>21</v>
      </c>
      <c r="P297" s="95">
        <f t="shared" si="63"/>
        <v>0</v>
      </c>
      <c r="Q297" s="95">
        <f t="shared" si="64"/>
        <v>0</v>
      </c>
      <c r="R297" s="8"/>
      <c r="S297" s="8"/>
      <c r="T297" s="8"/>
    </row>
    <row r="298" spans="1:20" outlineLevel="3" x14ac:dyDescent="0.2">
      <c r="B298" s="6"/>
      <c r="C298" s="6"/>
      <c r="D298" s="6"/>
      <c r="E298" s="6"/>
      <c r="F298" s="6"/>
      <c r="G298" s="6"/>
      <c r="H298" s="6"/>
      <c r="I298" s="8"/>
      <c r="J298" s="8"/>
      <c r="K298" s="6"/>
      <c r="L298" s="6"/>
      <c r="M298" s="6"/>
      <c r="N298" s="6"/>
      <c r="O298" s="6"/>
      <c r="P298" s="8"/>
      <c r="Q298" s="8"/>
    </row>
    <row r="299" spans="1:20" ht="10.199999999999999" outlineLevel="2" x14ac:dyDescent="0.2">
      <c r="A299" s="58" t="s">
        <v>50</v>
      </c>
      <c r="B299" s="81">
        <v>3</v>
      </c>
      <c r="C299" s="82"/>
      <c r="D299" s="83" t="s">
        <v>169</v>
      </c>
      <c r="E299" s="83"/>
      <c r="F299" s="84" t="s">
        <v>51</v>
      </c>
      <c r="G299" s="83"/>
      <c r="H299" s="85"/>
      <c r="I299" s="86"/>
      <c r="J299" s="60">
        <f>SUBTOTAL(9,J300:J330)</f>
        <v>0</v>
      </c>
      <c r="K299" s="85"/>
      <c r="L299" s="61">
        <f>SUBTOTAL(9,L300:L330)</f>
        <v>0.97371999999999992</v>
      </c>
      <c r="M299" s="85"/>
      <c r="N299" s="61">
        <f>SUBTOTAL(9,N300:N330)</f>
        <v>1.04152</v>
      </c>
      <c r="O299" s="87"/>
      <c r="P299" s="60">
        <f>SUBTOTAL(9,P300:P330)</f>
        <v>0</v>
      </c>
      <c r="Q299" s="60">
        <f>SUBTOTAL(9,Q300:Q330)</f>
        <v>0</v>
      </c>
      <c r="R299" s="6"/>
      <c r="S299" s="8"/>
      <c r="T299" s="8"/>
    </row>
    <row r="300" spans="1:20" ht="10.199999999999999" outlineLevel="3" x14ac:dyDescent="0.2">
      <c r="A300" s="10"/>
      <c r="B300" s="88"/>
      <c r="C300" s="89">
        <v>269</v>
      </c>
      <c r="D300" s="90" t="s">
        <v>170</v>
      </c>
      <c r="E300" s="91" t="s">
        <v>700</v>
      </c>
      <c r="F300" s="92" t="s">
        <v>701</v>
      </c>
      <c r="G300" s="90" t="s">
        <v>173</v>
      </c>
      <c r="H300" s="93">
        <v>13.23</v>
      </c>
      <c r="I300" s="94"/>
      <c r="J300" s="95">
        <f t="shared" ref="J300:J329" si="65">H300*I300</f>
        <v>0</v>
      </c>
      <c r="K300" s="93"/>
      <c r="L300" s="93">
        <f t="shared" ref="L300:L329" si="66">H300*K300</f>
        <v>0</v>
      </c>
      <c r="M300" s="93">
        <v>0.04</v>
      </c>
      <c r="N300" s="93">
        <f t="shared" ref="N300:N329" si="67">H300*M300</f>
        <v>0.5292</v>
      </c>
      <c r="O300" s="95">
        <v>21</v>
      </c>
      <c r="P300" s="95">
        <f t="shared" ref="P300:P329" si="68">J300*(O300/100)</f>
        <v>0</v>
      </c>
      <c r="Q300" s="95">
        <f t="shared" ref="Q300:Q329" si="69">J300+P300</f>
        <v>0</v>
      </c>
      <c r="R300" s="8"/>
      <c r="S300" s="8"/>
      <c r="T300" s="8"/>
    </row>
    <row r="301" spans="1:20" ht="10.199999999999999" outlineLevel="3" x14ac:dyDescent="0.2">
      <c r="A301" s="10"/>
      <c r="B301" s="88"/>
      <c r="C301" s="89">
        <v>270</v>
      </c>
      <c r="D301" s="90" t="s">
        <v>170</v>
      </c>
      <c r="E301" s="91" t="s">
        <v>702</v>
      </c>
      <c r="F301" s="92" t="s">
        <v>703</v>
      </c>
      <c r="G301" s="90" t="s">
        <v>173</v>
      </c>
      <c r="H301" s="93">
        <v>108.08</v>
      </c>
      <c r="I301" s="94"/>
      <c r="J301" s="95">
        <f t="shared" si="65"/>
        <v>0</v>
      </c>
      <c r="K301" s="93"/>
      <c r="L301" s="93">
        <f t="shared" si="66"/>
        <v>0</v>
      </c>
      <c r="M301" s="93">
        <v>4.0000000000000001E-3</v>
      </c>
      <c r="N301" s="93">
        <f t="shared" si="67"/>
        <v>0.43231999999999998</v>
      </c>
      <c r="O301" s="95">
        <v>21</v>
      </c>
      <c r="P301" s="95">
        <f t="shared" si="68"/>
        <v>0</v>
      </c>
      <c r="Q301" s="95">
        <f t="shared" si="69"/>
        <v>0</v>
      </c>
      <c r="R301" s="8"/>
      <c r="S301" s="8"/>
      <c r="T301" s="8"/>
    </row>
    <row r="302" spans="1:20" ht="10.199999999999999" outlineLevel="3" x14ac:dyDescent="0.2">
      <c r="A302" s="10"/>
      <c r="B302" s="88"/>
      <c r="C302" s="89">
        <v>271</v>
      </c>
      <c r="D302" s="90" t="s">
        <v>170</v>
      </c>
      <c r="E302" s="91" t="s">
        <v>702</v>
      </c>
      <c r="F302" s="92" t="s">
        <v>704</v>
      </c>
      <c r="G302" s="90" t="s">
        <v>173</v>
      </c>
      <c r="H302" s="93">
        <v>20</v>
      </c>
      <c r="I302" s="94"/>
      <c r="J302" s="95">
        <f t="shared" si="65"/>
        <v>0</v>
      </c>
      <c r="K302" s="93"/>
      <c r="L302" s="93">
        <f t="shared" si="66"/>
        <v>0</v>
      </c>
      <c r="M302" s="93">
        <v>4.0000000000000001E-3</v>
      </c>
      <c r="N302" s="93">
        <f t="shared" si="67"/>
        <v>0.08</v>
      </c>
      <c r="O302" s="95">
        <v>21</v>
      </c>
      <c r="P302" s="95">
        <f t="shared" si="68"/>
        <v>0</v>
      </c>
      <c r="Q302" s="95">
        <f t="shared" si="69"/>
        <v>0</v>
      </c>
      <c r="R302" s="8"/>
      <c r="S302" s="8"/>
      <c r="T302" s="8"/>
    </row>
    <row r="303" spans="1:20" ht="10.199999999999999" outlineLevel="3" x14ac:dyDescent="0.2">
      <c r="A303" s="10"/>
      <c r="B303" s="88"/>
      <c r="C303" s="89">
        <v>272</v>
      </c>
      <c r="D303" s="90" t="s">
        <v>170</v>
      </c>
      <c r="E303" s="91" t="s">
        <v>705</v>
      </c>
      <c r="F303" s="92" t="s">
        <v>706</v>
      </c>
      <c r="G303" s="90" t="s">
        <v>173</v>
      </c>
      <c r="H303" s="93">
        <v>20</v>
      </c>
      <c r="I303" s="94"/>
      <c r="J303" s="95">
        <f t="shared" si="65"/>
        <v>0</v>
      </c>
      <c r="K303" s="93">
        <v>5.0000000000000002E-5</v>
      </c>
      <c r="L303" s="93">
        <f t="shared" si="66"/>
        <v>1E-3</v>
      </c>
      <c r="M303" s="93"/>
      <c r="N303" s="93">
        <f t="shared" si="67"/>
        <v>0</v>
      </c>
      <c r="O303" s="95">
        <v>21</v>
      </c>
      <c r="P303" s="95">
        <f t="shared" si="68"/>
        <v>0</v>
      </c>
      <c r="Q303" s="95">
        <f t="shared" si="69"/>
        <v>0</v>
      </c>
      <c r="R303" s="8"/>
      <c r="S303" s="8"/>
      <c r="T303" s="8"/>
    </row>
    <row r="304" spans="1:20" ht="10.199999999999999" outlineLevel="3" x14ac:dyDescent="0.2">
      <c r="A304" s="10"/>
      <c r="B304" s="88"/>
      <c r="C304" s="89">
        <v>273</v>
      </c>
      <c r="D304" s="90" t="s">
        <v>170</v>
      </c>
      <c r="E304" s="91" t="s">
        <v>707</v>
      </c>
      <c r="F304" s="92" t="s">
        <v>708</v>
      </c>
      <c r="G304" s="90" t="s">
        <v>709</v>
      </c>
      <c r="H304" s="93">
        <v>1</v>
      </c>
      <c r="I304" s="94"/>
      <c r="J304" s="95">
        <f t="shared" si="65"/>
        <v>0</v>
      </c>
      <c r="K304" s="93"/>
      <c r="L304" s="93">
        <f t="shared" si="66"/>
        <v>0</v>
      </c>
      <c r="M304" s="93"/>
      <c r="N304" s="93">
        <f t="shared" si="67"/>
        <v>0</v>
      </c>
      <c r="O304" s="95">
        <v>21</v>
      </c>
      <c r="P304" s="95">
        <f t="shared" si="68"/>
        <v>0</v>
      </c>
      <c r="Q304" s="95">
        <f t="shared" si="69"/>
        <v>0</v>
      </c>
      <c r="R304" s="8"/>
      <c r="S304" s="8"/>
      <c r="T304" s="8"/>
    </row>
    <row r="305" spans="1:20" ht="10.199999999999999" outlineLevel="3" x14ac:dyDescent="0.2">
      <c r="A305" s="10"/>
      <c r="B305" s="88"/>
      <c r="C305" s="89">
        <v>274</v>
      </c>
      <c r="D305" s="90" t="s">
        <v>170</v>
      </c>
      <c r="E305" s="91" t="s">
        <v>710</v>
      </c>
      <c r="F305" s="92" t="s">
        <v>711</v>
      </c>
      <c r="G305" s="90" t="s">
        <v>197</v>
      </c>
      <c r="H305" s="93">
        <v>1</v>
      </c>
      <c r="I305" s="94"/>
      <c r="J305" s="95">
        <f t="shared" si="65"/>
        <v>0</v>
      </c>
      <c r="K305" s="93"/>
      <c r="L305" s="93">
        <f t="shared" si="66"/>
        <v>0</v>
      </c>
      <c r="M305" s="93"/>
      <c r="N305" s="93">
        <f t="shared" si="67"/>
        <v>0</v>
      </c>
      <c r="O305" s="95">
        <v>21</v>
      </c>
      <c r="P305" s="95">
        <f t="shared" si="68"/>
        <v>0</v>
      </c>
      <c r="Q305" s="95">
        <f t="shared" si="69"/>
        <v>0</v>
      </c>
      <c r="R305" s="8"/>
      <c r="S305" s="8"/>
      <c r="T305" s="8"/>
    </row>
    <row r="306" spans="1:20" ht="10.199999999999999" outlineLevel="3" x14ac:dyDescent="0.2">
      <c r="A306" s="10"/>
      <c r="B306" s="88"/>
      <c r="C306" s="89">
        <v>275</v>
      </c>
      <c r="D306" s="90" t="s">
        <v>170</v>
      </c>
      <c r="E306" s="91" t="s">
        <v>712</v>
      </c>
      <c r="F306" s="92" t="s">
        <v>713</v>
      </c>
      <c r="G306" s="90" t="s">
        <v>197</v>
      </c>
      <c r="H306" s="93">
        <v>1</v>
      </c>
      <c r="I306" s="94"/>
      <c r="J306" s="95">
        <f t="shared" si="65"/>
        <v>0</v>
      </c>
      <c r="K306" s="93"/>
      <c r="L306" s="93">
        <f t="shared" si="66"/>
        <v>0</v>
      </c>
      <c r="M306" s="93"/>
      <c r="N306" s="93">
        <f t="shared" si="67"/>
        <v>0</v>
      </c>
      <c r="O306" s="95">
        <v>21</v>
      </c>
      <c r="P306" s="95">
        <f t="shared" si="68"/>
        <v>0</v>
      </c>
      <c r="Q306" s="95">
        <f t="shared" si="69"/>
        <v>0</v>
      </c>
      <c r="R306" s="8"/>
      <c r="S306" s="8"/>
      <c r="T306" s="8"/>
    </row>
    <row r="307" spans="1:20" ht="10.199999999999999" outlineLevel="3" x14ac:dyDescent="0.2">
      <c r="A307" s="10"/>
      <c r="B307" s="88"/>
      <c r="C307" s="89">
        <v>276</v>
      </c>
      <c r="D307" s="90" t="s">
        <v>170</v>
      </c>
      <c r="E307" s="91" t="s">
        <v>714</v>
      </c>
      <c r="F307" s="92" t="s">
        <v>715</v>
      </c>
      <c r="G307" s="90" t="s">
        <v>197</v>
      </c>
      <c r="H307" s="93">
        <v>1</v>
      </c>
      <c r="I307" s="94"/>
      <c r="J307" s="95">
        <f t="shared" si="65"/>
        <v>0</v>
      </c>
      <c r="K307" s="93"/>
      <c r="L307" s="93">
        <f t="shared" si="66"/>
        <v>0</v>
      </c>
      <c r="M307" s="93"/>
      <c r="N307" s="93">
        <f t="shared" si="67"/>
        <v>0</v>
      </c>
      <c r="O307" s="95">
        <v>21</v>
      </c>
      <c r="P307" s="95">
        <f t="shared" si="68"/>
        <v>0</v>
      </c>
      <c r="Q307" s="95">
        <f t="shared" si="69"/>
        <v>0</v>
      </c>
      <c r="R307" s="8"/>
      <c r="S307" s="8"/>
      <c r="T307" s="8"/>
    </row>
    <row r="308" spans="1:20" ht="10.199999999999999" outlineLevel="3" x14ac:dyDescent="0.2">
      <c r="A308" s="10"/>
      <c r="B308" s="88"/>
      <c r="C308" s="89">
        <v>277</v>
      </c>
      <c r="D308" s="90" t="s">
        <v>170</v>
      </c>
      <c r="E308" s="91" t="s">
        <v>716</v>
      </c>
      <c r="F308" s="92" t="s">
        <v>717</v>
      </c>
      <c r="G308" s="90" t="s">
        <v>197</v>
      </c>
      <c r="H308" s="93">
        <v>1</v>
      </c>
      <c r="I308" s="94"/>
      <c r="J308" s="95">
        <f t="shared" si="65"/>
        <v>0</v>
      </c>
      <c r="K308" s="93"/>
      <c r="L308" s="93">
        <f t="shared" si="66"/>
        <v>0</v>
      </c>
      <c r="M308" s="93"/>
      <c r="N308" s="93">
        <f t="shared" si="67"/>
        <v>0</v>
      </c>
      <c r="O308" s="95">
        <v>21</v>
      </c>
      <c r="P308" s="95">
        <f t="shared" si="68"/>
        <v>0</v>
      </c>
      <c r="Q308" s="95">
        <f t="shared" si="69"/>
        <v>0</v>
      </c>
      <c r="R308" s="8"/>
      <c r="S308" s="8"/>
      <c r="T308" s="8"/>
    </row>
    <row r="309" spans="1:20" ht="10.199999999999999" outlineLevel="3" x14ac:dyDescent="0.2">
      <c r="A309" s="10"/>
      <c r="B309" s="88"/>
      <c r="C309" s="89">
        <v>278</v>
      </c>
      <c r="D309" s="90" t="s">
        <v>170</v>
      </c>
      <c r="E309" s="91" t="s">
        <v>718</v>
      </c>
      <c r="F309" s="92" t="s">
        <v>719</v>
      </c>
      <c r="G309" s="90" t="s">
        <v>197</v>
      </c>
      <c r="H309" s="93">
        <v>12</v>
      </c>
      <c r="I309" s="94"/>
      <c r="J309" s="95">
        <f t="shared" si="65"/>
        <v>0</v>
      </c>
      <c r="K309" s="93"/>
      <c r="L309" s="93">
        <f t="shared" si="66"/>
        <v>0</v>
      </c>
      <c r="M309" s="93"/>
      <c r="N309" s="93">
        <f t="shared" si="67"/>
        <v>0</v>
      </c>
      <c r="O309" s="95">
        <v>21</v>
      </c>
      <c r="P309" s="95">
        <f t="shared" si="68"/>
        <v>0</v>
      </c>
      <c r="Q309" s="95">
        <f t="shared" si="69"/>
        <v>0</v>
      </c>
      <c r="R309" s="8"/>
      <c r="S309" s="8"/>
      <c r="T309" s="8"/>
    </row>
    <row r="310" spans="1:20" ht="10.199999999999999" outlineLevel="3" x14ac:dyDescent="0.2">
      <c r="A310" s="10"/>
      <c r="B310" s="88"/>
      <c r="C310" s="89">
        <v>279</v>
      </c>
      <c r="D310" s="90" t="s">
        <v>170</v>
      </c>
      <c r="E310" s="91" t="s">
        <v>720</v>
      </c>
      <c r="F310" s="92" t="s">
        <v>721</v>
      </c>
      <c r="G310" s="90" t="s">
        <v>197</v>
      </c>
      <c r="H310" s="93">
        <v>12</v>
      </c>
      <c r="I310" s="94"/>
      <c r="J310" s="95">
        <f t="shared" si="65"/>
        <v>0</v>
      </c>
      <c r="K310" s="93"/>
      <c r="L310" s="93">
        <f t="shared" si="66"/>
        <v>0</v>
      </c>
      <c r="M310" s="93"/>
      <c r="N310" s="93">
        <f t="shared" si="67"/>
        <v>0</v>
      </c>
      <c r="O310" s="95">
        <v>21</v>
      </c>
      <c r="P310" s="95">
        <f t="shared" si="68"/>
        <v>0</v>
      </c>
      <c r="Q310" s="95">
        <f t="shared" si="69"/>
        <v>0</v>
      </c>
      <c r="R310" s="8"/>
      <c r="S310" s="8"/>
      <c r="T310" s="8"/>
    </row>
    <row r="311" spans="1:20" ht="10.199999999999999" outlineLevel="3" x14ac:dyDescent="0.2">
      <c r="A311" s="10"/>
      <c r="B311" s="88"/>
      <c r="C311" s="89">
        <v>280</v>
      </c>
      <c r="D311" s="90" t="s">
        <v>170</v>
      </c>
      <c r="E311" s="91" t="s">
        <v>722</v>
      </c>
      <c r="F311" s="92" t="s">
        <v>723</v>
      </c>
      <c r="G311" s="90" t="s">
        <v>197</v>
      </c>
      <c r="H311" s="93">
        <v>12</v>
      </c>
      <c r="I311" s="94"/>
      <c r="J311" s="95">
        <f t="shared" si="65"/>
        <v>0</v>
      </c>
      <c r="K311" s="93"/>
      <c r="L311" s="93">
        <f t="shared" si="66"/>
        <v>0</v>
      </c>
      <c r="M311" s="93"/>
      <c r="N311" s="93">
        <f t="shared" si="67"/>
        <v>0</v>
      </c>
      <c r="O311" s="95">
        <v>21</v>
      </c>
      <c r="P311" s="95">
        <f t="shared" si="68"/>
        <v>0</v>
      </c>
      <c r="Q311" s="95">
        <f t="shared" si="69"/>
        <v>0</v>
      </c>
      <c r="R311" s="8"/>
      <c r="S311" s="8"/>
      <c r="T311" s="8"/>
    </row>
    <row r="312" spans="1:20" ht="20.399999999999999" outlineLevel="3" x14ac:dyDescent="0.2">
      <c r="A312" s="10"/>
      <c r="B312" s="88"/>
      <c r="C312" s="89">
        <v>281</v>
      </c>
      <c r="D312" s="90" t="s">
        <v>170</v>
      </c>
      <c r="E312" s="91" t="s">
        <v>724</v>
      </c>
      <c r="F312" s="92" t="s">
        <v>725</v>
      </c>
      <c r="G312" s="90" t="s">
        <v>197</v>
      </c>
      <c r="H312" s="93">
        <v>14</v>
      </c>
      <c r="I312" s="94"/>
      <c r="J312" s="95">
        <f t="shared" si="65"/>
        <v>0</v>
      </c>
      <c r="K312" s="93"/>
      <c r="L312" s="93">
        <f t="shared" si="66"/>
        <v>0</v>
      </c>
      <c r="M312" s="93"/>
      <c r="N312" s="93">
        <f t="shared" si="67"/>
        <v>0</v>
      </c>
      <c r="O312" s="95">
        <v>21</v>
      </c>
      <c r="P312" s="95">
        <f t="shared" si="68"/>
        <v>0</v>
      </c>
      <c r="Q312" s="95">
        <f t="shared" si="69"/>
        <v>0</v>
      </c>
      <c r="R312" s="8"/>
      <c r="S312" s="8"/>
      <c r="T312" s="8"/>
    </row>
    <row r="313" spans="1:20" ht="20.399999999999999" outlineLevel="3" x14ac:dyDescent="0.2">
      <c r="A313" s="10"/>
      <c r="B313" s="88"/>
      <c r="C313" s="89">
        <v>282</v>
      </c>
      <c r="D313" s="90" t="s">
        <v>170</v>
      </c>
      <c r="E313" s="91" t="s">
        <v>726</v>
      </c>
      <c r="F313" s="92" t="s">
        <v>727</v>
      </c>
      <c r="G313" s="90" t="s">
        <v>197</v>
      </c>
      <c r="H313" s="93">
        <v>2</v>
      </c>
      <c r="I313" s="94"/>
      <c r="J313" s="95">
        <f t="shared" si="65"/>
        <v>0</v>
      </c>
      <c r="K313" s="93"/>
      <c r="L313" s="93">
        <f t="shared" si="66"/>
        <v>0</v>
      </c>
      <c r="M313" s="93"/>
      <c r="N313" s="93">
        <f t="shared" si="67"/>
        <v>0</v>
      </c>
      <c r="O313" s="95">
        <v>21</v>
      </c>
      <c r="P313" s="95">
        <f t="shared" si="68"/>
        <v>0</v>
      </c>
      <c r="Q313" s="95">
        <f t="shared" si="69"/>
        <v>0</v>
      </c>
      <c r="R313" s="8"/>
      <c r="S313" s="8"/>
      <c r="T313" s="8"/>
    </row>
    <row r="314" spans="1:20" ht="20.399999999999999" outlineLevel="3" x14ac:dyDescent="0.2">
      <c r="A314" s="10"/>
      <c r="B314" s="88"/>
      <c r="C314" s="89">
        <v>283</v>
      </c>
      <c r="D314" s="90" t="s">
        <v>170</v>
      </c>
      <c r="E314" s="91" t="s">
        <v>728</v>
      </c>
      <c r="F314" s="92" t="s">
        <v>729</v>
      </c>
      <c r="G314" s="90" t="s">
        <v>197</v>
      </c>
      <c r="H314" s="93">
        <v>1</v>
      </c>
      <c r="I314" s="94"/>
      <c r="J314" s="95">
        <f t="shared" si="65"/>
        <v>0</v>
      </c>
      <c r="K314" s="93"/>
      <c r="L314" s="93">
        <f t="shared" si="66"/>
        <v>0</v>
      </c>
      <c r="M314" s="93"/>
      <c r="N314" s="93">
        <f t="shared" si="67"/>
        <v>0</v>
      </c>
      <c r="O314" s="95">
        <v>21</v>
      </c>
      <c r="P314" s="95">
        <f t="shared" si="68"/>
        <v>0</v>
      </c>
      <c r="Q314" s="95">
        <f t="shared" si="69"/>
        <v>0</v>
      </c>
      <c r="R314" s="8"/>
      <c r="S314" s="8"/>
      <c r="T314" s="8"/>
    </row>
    <row r="315" spans="1:20" ht="20.399999999999999" outlineLevel="3" x14ac:dyDescent="0.2">
      <c r="A315" s="10"/>
      <c r="B315" s="88"/>
      <c r="C315" s="89">
        <v>284</v>
      </c>
      <c r="D315" s="90" t="s">
        <v>170</v>
      </c>
      <c r="E315" s="91" t="s">
        <v>730</v>
      </c>
      <c r="F315" s="92" t="s">
        <v>731</v>
      </c>
      <c r="G315" s="90" t="s">
        <v>197</v>
      </c>
      <c r="H315" s="93">
        <v>1</v>
      </c>
      <c r="I315" s="94"/>
      <c r="J315" s="95">
        <f t="shared" si="65"/>
        <v>0</v>
      </c>
      <c r="K315" s="93"/>
      <c r="L315" s="93">
        <f t="shared" si="66"/>
        <v>0</v>
      </c>
      <c r="M315" s="93"/>
      <c r="N315" s="93">
        <f t="shared" si="67"/>
        <v>0</v>
      </c>
      <c r="O315" s="95">
        <v>21</v>
      </c>
      <c r="P315" s="95">
        <f t="shared" si="68"/>
        <v>0</v>
      </c>
      <c r="Q315" s="95">
        <f t="shared" si="69"/>
        <v>0</v>
      </c>
      <c r="R315" s="8"/>
      <c r="S315" s="8"/>
      <c r="T315" s="8"/>
    </row>
    <row r="316" spans="1:20" ht="20.399999999999999" outlineLevel="3" x14ac:dyDescent="0.2">
      <c r="A316" s="10"/>
      <c r="B316" s="88"/>
      <c r="C316" s="89">
        <v>285</v>
      </c>
      <c r="D316" s="90" t="s">
        <v>170</v>
      </c>
      <c r="E316" s="91" t="s">
        <v>732</v>
      </c>
      <c r="F316" s="92" t="s">
        <v>733</v>
      </c>
      <c r="G316" s="90" t="s">
        <v>197</v>
      </c>
      <c r="H316" s="93">
        <v>1</v>
      </c>
      <c r="I316" s="94"/>
      <c r="J316" s="95">
        <f t="shared" si="65"/>
        <v>0</v>
      </c>
      <c r="K316" s="93"/>
      <c r="L316" s="93">
        <f t="shared" si="66"/>
        <v>0</v>
      </c>
      <c r="M316" s="93"/>
      <c r="N316" s="93">
        <f t="shared" si="67"/>
        <v>0</v>
      </c>
      <c r="O316" s="95">
        <v>21</v>
      </c>
      <c r="P316" s="95">
        <f t="shared" si="68"/>
        <v>0</v>
      </c>
      <c r="Q316" s="95">
        <f t="shared" si="69"/>
        <v>0</v>
      </c>
      <c r="R316" s="8"/>
      <c r="S316" s="8"/>
      <c r="T316" s="8"/>
    </row>
    <row r="317" spans="1:20" ht="20.399999999999999" outlineLevel="3" x14ac:dyDescent="0.2">
      <c r="A317" s="10"/>
      <c r="B317" s="88"/>
      <c r="C317" s="89">
        <v>286</v>
      </c>
      <c r="D317" s="90" t="s">
        <v>170</v>
      </c>
      <c r="E317" s="91" t="s">
        <v>734</v>
      </c>
      <c r="F317" s="92" t="s">
        <v>735</v>
      </c>
      <c r="G317" s="90" t="s">
        <v>197</v>
      </c>
      <c r="H317" s="93">
        <v>1</v>
      </c>
      <c r="I317" s="94"/>
      <c r="J317" s="95">
        <f t="shared" si="65"/>
        <v>0</v>
      </c>
      <c r="K317" s="93"/>
      <c r="L317" s="93">
        <f t="shared" si="66"/>
        <v>0</v>
      </c>
      <c r="M317" s="93"/>
      <c r="N317" s="93">
        <f t="shared" si="67"/>
        <v>0</v>
      </c>
      <c r="O317" s="95">
        <v>21</v>
      </c>
      <c r="P317" s="95">
        <f t="shared" si="68"/>
        <v>0</v>
      </c>
      <c r="Q317" s="95">
        <f t="shared" si="69"/>
        <v>0</v>
      </c>
      <c r="R317" s="8"/>
      <c r="S317" s="8"/>
      <c r="T317" s="8"/>
    </row>
    <row r="318" spans="1:20" ht="10.199999999999999" outlineLevel="3" x14ac:dyDescent="0.2">
      <c r="A318" s="10"/>
      <c r="B318" s="88"/>
      <c r="C318" s="89">
        <v>287</v>
      </c>
      <c r="D318" s="90" t="s">
        <v>170</v>
      </c>
      <c r="E318" s="91" t="s">
        <v>736</v>
      </c>
      <c r="F318" s="92" t="s">
        <v>737</v>
      </c>
      <c r="G318" s="90" t="s">
        <v>197</v>
      </c>
      <c r="H318" s="93">
        <v>2</v>
      </c>
      <c r="I318" s="94"/>
      <c r="J318" s="95">
        <f t="shared" si="65"/>
        <v>0</v>
      </c>
      <c r="K318" s="93"/>
      <c r="L318" s="93">
        <f t="shared" si="66"/>
        <v>0</v>
      </c>
      <c r="M318" s="93"/>
      <c r="N318" s="93">
        <f t="shared" si="67"/>
        <v>0</v>
      </c>
      <c r="O318" s="95">
        <v>21</v>
      </c>
      <c r="P318" s="95">
        <f t="shared" si="68"/>
        <v>0</v>
      </c>
      <c r="Q318" s="95">
        <f t="shared" si="69"/>
        <v>0</v>
      </c>
      <c r="R318" s="8"/>
      <c r="S318" s="8"/>
      <c r="T318" s="8"/>
    </row>
    <row r="319" spans="1:20" ht="20.399999999999999" outlineLevel="3" x14ac:dyDescent="0.2">
      <c r="A319" s="10"/>
      <c r="B319" s="88"/>
      <c r="C319" s="89">
        <v>288</v>
      </c>
      <c r="D319" s="90" t="s">
        <v>170</v>
      </c>
      <c r="E319" s="91" t="s">
        <v>738</v>
      </c>
      <c r="F319" s="92" t="s">
        <v>739</v>
      </c>
      <c r="G319" s="90" t="s">
        <v>327</v>
      </c>
      <c r="H319" s="93">
        <v>1</v>
      </c>
      <c r="I319" s="94"/>
      <c r="J319" s="95">
        <f t="shared" si="65"/>
        <v>0</v>
      </c>
      <c r="K319" s="93"/>
      <c r="L319" s="93">
        <f t="shared" si="66"/>
        <v>0</v>
      </c>
      <c r="M319" s="93"/>
      <c r="N319" s="93">
        <f t="shared" si="67"/>
        <v>0</v>
      </c>
      <c r="O319" s="95">
        <v>21</v>
      </c>
      <c r="P319" s="95">
        <f t="shared" si="68"/>
        <v>0</v>
      </c>
      <c r="Q319" s="95">
        <f t="shared" si="69"/>
        <v>0</v>
      </c>
      <c r="R319" s="8"/>
      <c r="S319" s="8"/>
      <c r="T319" s="8"/>
    </row>
    <row r="320" spans="1:20" ht="20.399999999999999" outlineLevel="3" x14ac:dyDescent="0.2">
      <c r="A320" s="10"/>
      <c r="B320" s="88"/>
      <c r="C320" s="89">
        <v>289</v>
      </c>
      <c r="D320" s="90" t="s">
        <v>170</v>
      </c>
      <c r="E320" s="91" t="s">
        <v>740</v>
      </c>
      <c r="F320" s="92" t="s">
        <v>741</v>
      </c>
      <c r="G320" s="90" t="s">
        <v>197</v>
      </c>
      <c r="H320" s="93">
        <v>1</v>
      </c>
      <c r="I320" s="94"/>
      <c r="J320" s="95">
        <f t="shared" si="65"/>
        <v>0</v>
      </c>
      <c r="K320" s="93"/>
      <c r="L320" s="93">
        <f t="shared" si="66"/>
        <v>0</v>
      </c>
      <c r="M320" s="93"/>
      <c r="N320" s="93">
        <f t="shared" si="67"/>
        <v>0</v>
      </c>
      <c r="O320" s="95">
        <v>21</v>
      </c>
      <c r="P320" s="95">
        <f t="shared" si="68"/>
        <v>0</v>
      </c>
      <c r="Q320" s="95">
        <f t="shared" si="69"/>
        <v>0</v>
      </c>
      <c r="R320" s="8"/>
      <c r="S320" s="8"/>
      <c r="T320" s="8"/>
    </row>
    <row r="321" spans="1:20" ht="10.199999999999999" outlineLevel="3" x14ac:dyDescent="0.2">
      <c r="A321" s="10"/>
      <c r="B321" s="88"/>
      <c r="C321" s="89">
        <v>290</v>
      </c>
      <c r="D321" s="90" t="s">
        <v>170</v>
      </c>
      <c r="E321" s="91" t="s">
        <v>742</v>
      </c>
      <c r="F321" s="92" t="s">
        <v>743</v>
      </c>
      <c r="G321" s="90" t="s">
        <v>429</v>
      </c>
      <c r="H321" s="93">
        <v>2.39</v>
      </c>
      <c r="I321" s="94"/>
      <c r="J321" s="95">
        <f t="shared" si="65"/>
        <v>0</v>
      </c>
      <c r="K321" s="93"/>
      <c r="L321" s="93">
        <f t="shared" si="66"/>
        <v>0</v>
      </c>
      <c r="M321" s="93"/>
      <c r="N321" s="93">
        <f t="shared" si="67"/>
        <v>0</v>
      </c>
      <c r="O321" s="95">
        <v>21</v>
      </c>
      <c r="P321" s="95">
        <f t="shared" si="68"/>
        <v>0</v>
      </c>
      <c r="Q321" s="95">
        <f t="shared" si="69"/>
        <v>0</v>
      </c>
      <c r="R321" s="8"/>
      <c r="S321" s="8"/>
      <c r="T321" s="8"/>
    </row>
    <row r="322" spans="1:20" ht="20.399999999999999" outlineLevel="3" x14ac:dyDescent="0.2">
      <c r="A322" s="10"/>
      <c r="B322" s="88"/>
      <c r="C322" s="89">
        <v>805</v>
      </c>
      <c r="D322" s="90" t="s">
        <v>170</v>
      </c>
      <c r="E322" s="91" t="s">
        <v>744</v>
      </c>
      <c r="F322" s="92" t="s">
        <v>745</v>
      </c>
      <c r="G322" s="90" t="s">
        <v>746</v>
      </c>
      <c r="H322" s="93">
        <v>2686.58</v>
      </c>
      <c r="I322" s="94"/>
      <c r="J322" s="95">
        <f t="shared" si="65"/>
        <v>0</v>
      </c>
      <c r="K322" s="93"/>
      <c r="L322" s="93">
        <f t="shared" si="66"/>
        <v>0</v>
      </c>
      <c r="M322" s="93"/>
      <c r="N322" s="93">
        <f t="shared" si="67"/>
        <v>0</v>
      </c>
      <c r="O322" s="95">
        <v>21</v>
      </c>
      <c r="P322" s="95">
        <f t="shared" si="68"/>
        <v>0</v>
      </c>
      <c r="Q322" s="95">
        <f t="shared" si="69"/>
        <v>0</v>
      </c>
      <c r="R322" s="8"/>
      <c r="S322" s="8"/>
      <c r="T322" s="8"/>
    </row>
    <row r="323" spans="1:20" ht="20.399999999999999" outlineLevel="3" x14ac:dyDescent="0.2">
      <c r="A323" s="10"/>
      <c r="B323" s="88"/>
      <c r="C323" s="89">
        <v>806</v>
      </c>
      <c r="D323" s="90" t="s">
        <v>170</v>
      </c>
      <c r="E323" s="91" t="s">
        <v>747</v>
      </c>
      <c r="F323" s="92" t="s">
        <v>1494</v>
      </c>
      <c r="G323" s="90" t="s">
        <v>746</v>
      </c>
      <c r="H323" s="93">
        <v>533.42999999999995</v>
      </c>
      <c r="I323" s="94"/>
      <c r="J323" s="95">
        <f t="shared" si="65"/>
        <v>0</v>
      </c>
      <c r="K323" s="93"/>
      <c r="L323" s="93">
        <f t="shared" si="66"/>
        <v>0</v>
      </c>
      <c r="M323" s="93"/>
      <c r="N323" s="93">
        <f t="shared" si="67"/>
        <v>0</v>
      </c>
      <c r="O323" s="95">
        <v>21</v>
      </c>
      <c r="P323" s="95">
        <f t="shared" si="68"/>
        <v>0</v>
      </c>
      <c r="Q323" s="95">
        <f t="shared" si="69"/>
        <v>0</v>
      </c>
      <c r="R323" s="8"/>
      <c r="S323" s="8"/>
      <c r="T323" s="8"/>
    </row>
    <row r="324" spans="1:20" ht="20.399999999999999" outlineLevel="3" x14ac:dyDescent="0.2">
      <c r="A324" s="10"/>
      <c r="B324" s="88"/>
      <c r="C324" s="89">
        <v>807</v>
      </c>
      <c r="D324" s="90" t="s">
        <v>170</v>
      </c>
      <c r="E324" s="91" t="s">
        <v>748</v>
      </c>
      <c r="F324" s="92" t="s">
        <v>749</v>
      </c>
      <c r="G324" s="90" t="s">
        <v>746</v>
      </c>
      <c r="H324" s="93">
        <v>518.91999999999996</v>
      </c>
      <c r="I324" s="94"/>
      <c r="J324" s="95">
        <f t="shared" si="65"/>
        <v>0</v>
      </c>
      <c r="K324" s="93"/>
      <c r="L324" s="93">
        <f t="shared" si="66"/>
        <v>0</v>
      </c>
      <c r="M324" s="93"/>
      <c r="N324" s="93">
        <f t="shared" si="67"/>
        <v>0</v>
      </c>
      <c r="O324" s="95">
        <v>21</v>
      </c>
      <c r="P324" s="95">
        <f t="shared" si="68"/>
        <v>0</v>
      </c>
      <c r="Q324" s="95">
        <f t="shared" si="69"/>
        <v>0</v>
      </c>
      <c r="R324" s="8"/>
      <c r="S324" s="8"/>
      <c r="T324" s="8"/>
    </row>
    <row r="325" spans="1:20" ht="20.399999999999999" outlineLevel="3" x14ac:dyDescent="0.2">
      <c r="A325" s="10"/>
      <c r="B325" s="88"/>
      <c r="C325" s="89">
        <v>808</v>
      </c>
      <c r="D325" s="90" t="s">
        <v>170</v>
      </c>
      <c r="E325" s="91" t="s">
        <v>750</v>
      </c>
      <c r="F325" s="92" t="s">
        <v>751</v>
      </c>
      <c r="G325" s="90" t="s">
        <v>197</v>
      </c>
      <c r="H325" s="93">
        <v>2</v>
      </c>
      <c r="I325" s="94"/>
      <c r="J325" s="95">
        <f t="shared" si="65"/>
        <v>0</v>
      </c>
      <c r="K325" s="93"/>
      <c r="L325" s="93">
        <f t="shared" si="66"/>
        <v>0</v>
      </c>
      <c r="M325" s="93"/>
      <c r="N325" s="93">
        <f t="shared" si="67"/>
        <v>0</v>
      </c>
      <c r="O325" s="95">
        <v>21</v>
      </c>
      <c r="P325" s="95">
        <f t="shared" si="68"/>
        <v>0</v>
      </c>
      <c r="Q325" s="95">
        <f t="shared" si="69"/>
        <v>0</v>
      </c>
      <c r="R325" s="8"/>
      <c r="S325" s="8"/>
      <c r="T325" s="8"/>
    </row>
    <row r="326" spans="1:20" ht="30.6" outlineLevel="3" x14ac:dyDescent="0.2">
      <c r="A326" s="10"/>
      <c r="B326" s="88"/>
      <c r="C326" s="89">
        <v>809</v>
      </c>
      <c r="D326" s="90" t="s">
        <v>170</v>
      </c>
      <c r="E326" s="91" t="s">
        <v>752</v>
      </c>
      <c r="F326" s="92" t="s">
        <v>753</v>
      </c>
      <c r="G326" s="90" t="s">
        <v>327</v>
      </c>
      <c r="H326" s="93">
        <v>1</v>
      </c>
      <c r="I326" s="94"/>
      <c r="J326" s="95">
        <f t="shared" si="65"/>
        <v>0</v>
      </c>
      <c r="K326" s="93"/>
      <c r="L326" s="93">
        <f t="shared" si="66"/>
        <v>0</v>
      </c>
      <c r="M326" s="93"/>
      <c r="N326" s="93">
        <f t="shared" si="67"/>
        <v>0</v>
      </c>
      <c r="O326" s="95">
        <v>21</v>
      </c>
      <c r="P326" s="95">
        <f t="shared" si="68"/>
        <v>0</v>
      </c>
      <c r="Q326" s="95">
        <f t="shared" si="69"/>
        <v>0</v>
      </c>
      <c r="R326" s="8"/>
      <c r="S326" s="8"/>
      <c r="T326" s="8"/>
    </row>
    <row r="327" spans="1:20" ht="20.399999999999999" outlineLevel="3" x14ac:dyDescent="0.2">
      <c r="A327" s="10"/>
      <c r="B327" s="88"/>
      <c r="C327" s="89">
        <v>810</v>
      </c>
      <c r="D327" s="90" t="s">
        <v>170</v>
      </c>
      <c r="E327" s="91" t="s">
        <v>754</v>
      </c>
      <c r="F327" s="92" t="s">
        <v>1495</v>
      </c>
      <c r="G327" s="90" t="s">
        <v>173</v>
      </c>
      <c r="H327" s="93">
        <v>41.759999999999991</v>
      </c>
      <c r="I327" s="94"/>
      <c r="J327" s="95">
        <f t="shared" si="65"/>
        <v>0</v>
      </c>
      <c r="K327" s="93"/>
      <c r="L327" s="93">
        <f t="shared" si="66"/>
        <v>0</v>
      </c>
      <c r="M327" s="93"/>
      <c r="N327" s="93">
        <f t="shared" si="67"/>
        <v>0</v>
      </c>
      <c r="O327" s="95">
        <v>21</v>
      </c>
      <c r="P327" s="95">
        <f t="shared" si="68"/>
        <v>0</v>
      </c>
      <c r="Q327" s="95">
        <f t="shared" si="69"/>
        <v>0</v>
      </c>
      <c r="R327" s="8"/>
      <c r="S327" s="8"/>
      <c r="T327" s="8"/>
    </row>
    <row r="328" spans="1:20" ht="30.6" outlineLevel="3" x14ac:dyDescent="0.2">
      <c r="A328" s="10"/>
      <c r="B328" s="88"/>
      <c r="C328" s="89">
        <v>811</v>
      </c>
      <c r="D328" s="90" t="s">
        <v>215</v>
      </c>
      <c r="E328" s="91" t="s">
        <v>755</v>
      </c>
      <c r="F328" s="92" t="s">
        <v>1496</v>
      </c>
      <c r="G328" s="90" t="s">
        <v>173</v>
      </c>
      <c r="H328" s="93">
        <v>46.319999999999993</v>
      </c>
      <c r="I328" s="94"/>
      <c r="J328" s="95">
        <f t="shared" si="65"/>
        <v>0</v>
      </c>
      <c r="K328" s="93">
        <v>2.1000000000000001E-2</v>
      </c>
      <c r="L328" s="93">
        <f t="shared" si="66"/>
        <v>0.97271999999999992</v>
      </c>
      <c r="M328" s="93"/>
      <c r="N328" s="93">
        <f t="shared" si="67"/>
        <v>0</v>
      </c>
      <c r="O328" s="95">
        <v>21</v>
      </c>
      <c r="P328" s="95">
        <f t="shared" si="68"/>
        <v>0</v>
      </c>
      <c r="Q328" s="95">
        <f t="shared" si="69"/>
        <v>0</v>
      </c>
      <c r="R328" s="8"/>
      <c r="S328" s="8"/>
      <c r="T328" s="8"/>
    </row>
    <row r="329" spans="1:20" ht="10.199999999999999" outlineLevel="3" x14ac:dyDescent="0.2">
      <c r="A329" s="10"/>
      <c r="B329" s="88"/>
      <c r="C329" s="89">
        <v>812</v>
      </c>
      <c r="D329" s="90" t="s">
        <v>170</v>
      </c>
      <c r="E329" s="91" t="s">
        <v>756</v>
      </c>
      <c r="F329" s="92" t="s">
        <v>757</v>
      </c>
      <c r="G329" s="90" t="s">
        <v>180</v>
      </c>
      <c r="H329" s="93">
        <v>26</v>
      </c>
      <c r="I329" s="94"/>
      <c r="J329" s="95">
        <f t="shared" si="65"/>
        <v>0</v>
      </c>
      <c r="K329" s="93"/>
      <c r="L329" s="93">
        <f t="shared" si="66"/>
        <v>0</v>
      </c>
      <c r="M329" s="93"/>
      <c r="N329" s="93">
        <f t="shared" si="67"/>
        <v>0</v>
      </c>
      <c r="O329" s="95">
        <v>21</v>
      </c>
      <c r="P329" s="95">
        <f t="shared" si="68"/>
        <v>0</v>
      </c>
      <c r="Q329" s="95">
        <f t="shared" si="69"/>
        <v>0</v>
      </c>
      <c r="R329" s="8"/>
      <c r="S329" s="8"/>
      <c r="T329" s="8"/>
    </row>
    <row r="330" spans="1:20" outlineLevel="3" x14ac:dyDescent="0.2">
      <c r="B330" s="6"/>
      <c r="C330" s="6"/>
      <c r="D330" s="6"/>
      <c r="E330" s="6"/>
      <c r="F330" s="6"/>
      <c r="G330" s="6"/>
      <c r="H330" s="6"/>
      <c r="I330" s="8"/>
      <c r="J330" s="8"/>
      <c r="K330" s="6"/>
      <c r="L330" s="6"/>
      <c r="M330" s="6"/>
      <c r="N330" s="6"/>
      <c r="O330" s="6"/>
      <c r="P330" s="8"/>
      <c r="Q330" s="8"/>
    </row>
    <row r="331" spans="1:20" ht="10.199999999999999" outlineLevel="2" x14ac:dyDescent="0.2">
      <c r="A331" s="58" t="s">
        <v>52</v>
      </c>
      <c r="B331" s="81">
        <v>3</v>
      </c>
      <c r="C331" s="82"/>
      <c r="D331" s="83" t="s">
        <v>169</v>
      </c>
      <c r="E331" s="83"/>
      <c r="F331" s="84" t="s">
        <v>53</v>
      </c>
      <c r="G331" s="83"/>
      <c r="H331" s="85"/>
      <c r="I331" s="86"/>
      <c r="J331" s="60">
        <f>SUBTOTAL(9,J332:J358)</f>
        <v>0</v>
      </c>
      <c r="K331" s="85"/>
      <c r="L331" s="61">
        <f>SUBTOTAL(9,L332:L358)</f>
        <v>4.1698119999999994</v>
      </c>
      <c r="M331" s="85"/>
      <c r="N331" s="61">
        <f>SUBTOTAL(9,N332:N358)</f>
        <v>1.4094249999999997</v>
      </c>
      <c r="O331" s="87"/>
      <c r="P331" s="60">
        <f>SUBTOTAL(9,P332:P358)</f>
        <v>0</v>
      </c>
      <c r="Q331" s="60">
        <f>SUBTOTAL(9,Q332:Q358)</f>
        <v>0</v>
      </c>
      <c r="R331" s="6"/>
      <c r="S331" s="8"/>
      <c r="T331" s="8"/>
    </row>
    <row r="332" spans="1:20" ht="10.199999999999999" outlineLevel="3" x14ac:dyDescent="0.2">
      <c r="A332" s="10"/>
      <c r="B332" s="88"/>
      <c r="C332" s="89">
        <v>291</v>
      </c>
      <c r="D332" s="90" t="s">
        <v>170</v>
      </c>
      <c r="E332" s="91" t="s">
        <v>758</v>
      </c>
      <c r="F332" s="92" t="s">
        <v>759</v>
      </c>
      <c r="G332" s="90" t="s">
        <v>173</v>
      </c>
      <c r="H332" s="93">
        <v>563.64999999999986</v>
      </c>
      <c r="I332" s="94"/>
      <c r="J332" s="95">
        <f t="shared" ref="J332:J357" si="70">H332*I332</f>
        <v>0</v>
      </c>
      <c r="K332" s="93"/>
      <c r="L332" s="93">
        <f t="shared" ref="L332:L357" si="71">H332*K332</f>
        <v>0</v>
      </c>
      <c r="M332" s="93">
        <v>2.5000000000000001E-3</v>
      </c>
      <c r="N332" s="93">
        <f t="shared" ref="N332:N357" si="72">H332*M332</f>
        <v>1.4091249999999997</v>
      </c>
      <c r="O332" s="95">
        <v>21</v>
      </c>
      <c r="P332" s="95">
        <f t="shared" ref="P332:P357" si="73">J332*(O332/100)</f>
        <v>0</v>
      </c>
      <c r="Q332" s="95">
        <f t="shared" ref="Q332:Q357" si="74">J332+P332</f>
        <v>0</v>
      </c>
      <c r="R332" s="8"/>
      <c r="S332" s="8"/>
      <c r="T332" s="8"/>
    </row>
    <row r="333" spans="1:20" ht="10.199999999999999" outlineLevel="3" x14ac:dyDescent="0.2">
      <c r="A333" s="10"/>
      <c r="B333" s="88"/>
      <c r="C333" s="89">
        <v>292</v>
      </c>
      <c r="D333" s="90" t="s">
        <v>170</v>
      </c>
      <c r="E333" s="91" t="s">
        <v>760</v>
      </c>
      <c r="F333" s="92" t="s">
        <v>761</v>
      </c>
      <c r="G333" s="90" t="s">
        <v>327</v>
      </c>
      <c r="H333" s="93">
        <v>1</v>
      </c>
      <c r="I333" s="94"/>
      <c r="J333" s="95">
        <f t="shared" si="70"/>
        <v>0</v>
      </c>
      <c r="K333" s="93"/>
      <c r="L333" s="93">
        <f t="shared" si="71"/>
        <v>0</v>
      </c>
      <c r="M333" s="93">
        <v>2.9999999999999997E-4</v>
      </c>
      <c r="N333" s="93">
        <f t="shared" si="72"/>
        <v>2.9999999999999997E-4</v>
      </c>
      <c r="O333" s="95">
        <v>21</v>
      </c>
      <c r="P333" s="95">
        <f t="shared" si="73"/>
        <v>0</v>
      </c>
      <c r="Q333" s="95">
        <f t="shared" si="74"/>
        <v>0</v>
      </c>
      <c r="R333" s="8"/>
      <c r="S333" s="8"/>
      <c r="T333" s="8"/>
    </row>
    <row r="334" spans="1:20" ht="10.199999999999999" outlineLevel="3" x14ac:dyDescent="0.2">
      <c r="A334" s="10"/>
      <c r="B334" s="88"/>
      <c r="C334" s="89">
        <v>293</v>
      </c>
      <c r="D334" s="90" t="s">
        <v>170</v>
      </c>
      <c r="E334" s="91" t="s">
        <v>762</v>
      </c>
      <c r="F334" s="92" t="s">
        <v>763</v>
      </c>
      <c r="G334" s="90" t="s">
        <v>173</v>
      </c>
      <c r="H334" s="93">
        <v>563.65</v>
      </c>
      <c r="I334" s="94"/>
      <c r="J334" s="95">
        <f t="shared" si="70"/>
        <v>0</v>
      </c>
      <c r="K334" s="93"/>
      <c r="L334" s="93">
        <f t="shared" si="71"/>
        <v>0</v>
      </c>
      <c r="M334" s="93"/>
      <c r="N334" s="93">
        <f t="shared" si="72"/>
        <v>0</v>
      </c>
      <c r="O334" s="95">
        <v>21</v>
      </c>
      <c r="P334" s="95">
        <f t="shared" si="73"/>
        <v>0</v>
      </c>
      <c r="Q334" s="95">
        <f t="shared" si="74"/>
        <v>0</v>
      </c>
      <c r="R334" s="8"/>
      <c r="S334" s="8"/>
      <c r="T334" s="8"/>
    </row>
    <row r="335" spans="1:20" ht="10.199999999999999" outlineLevel="3" x14ac:dyDescent="0.2">
      <c r="A335" s="10"/>
      <c r="B335" s="88"/>
      <c r="C335" s="89">
        <v>294</v>
      </c>
      <c r="D335" s="90" t="s">
        <v>170</v>
      </c>
      <c r="E335" s="91" t="s">
        <v>764</v>
      </c>
      <c r="F335" s="92" t="s">
        <v>765</v>
      </c>
      <c r="G335" s="90" t="s">
        <v>173</v>
      </c>
      <c r="H335" s="93">
        <v>680</v>
      </c>
      <c r="I335" s="94"/>
      <c r="J335" s="95">
        <f t="shared" si="70"/>
        <v>0</v>
      </c>
      <c r="K335" s="93"/>
      <c r="L335" s="93">
        <f t="shared" si="71"/>
        <v>0</v>
      </c>
      <c r="M335" s="93"/>
      <c r="N335" s="93">
        <f t="shared" si="72"/>
        <v>0</v>
      </c>
      <c r="O335" s="95">
        <v>21</v>
      </c>
      <c r="P335" s="95">
        <f t="shared" si="73"/>
        <v>0</v>
      </c>
      <c r="Q335" s="95">
        <f t="shared" si="74"/>
        <v>0</v>
      </c>
      <c r="R335" s="8"/>
      <c r="S335" s="8"/>
      <c r="T335" s="8"/>
    </row>
    <row r="336" spans="1:20" ht="10.199999999999999" outlineLevel="3" x14ac:dyDescent="0.2">
      <c r="A336" s="10"/>
      <c r="B336" s="88"/>
      <c r="C336" s="89">
        <v>295</v>
      </c>
      <c r="D336" s="90" t="s">
        <v>170</v>
      </c>
      <c r="E336" s="91" t="s">
        <v>766</v>
      </c>
      <c r="F336" s="92" t="s">
        <v>767</v>
      </c>
      <c r="G336" s="90" t="s">
        <v>173</v>
      </c>
      <c r="H336" s="93">
        <v>680</v>
      </c>
      <c r="I336" s="94"/>
      <c r="J336" s="95">
        <f t="shared" si="70"/>
        <v>0</v>
      </c>
      <c r="K336" s="93">
        <v>2.0000000000000001E-4</v>
      </c>
      <c r="L336" s="93">
        <f t="shared" si="71"/>
        <v>0.13600000000000001</v>
      </c>
      <c r="M336" s="93"/>
      <c r="N336" s="93">
        <f t="shared" si="72"/>
        <v>0</v>
      </c>
      <c r="O336" s="95">
        <v>21</v>
      </c>
      <c r="P336" s="95">
        <f t="shared" si="73"/>
        <v>0</v>
      </c>
      <c r="Q336" s="95">
        <f t="shared" si="74"/>
        <v>0</v>
      </c>
      <c r="R336" s="8"/>
      <c r="S336" s="8"/>
      <c r="T336" s="8"/>
    </row>
    <row r="337" spans="1:20" ht="10.199999999999999" outlineLevel="3" x14ac:dyDescent="0.2">
      <c r="A337" s="10"/>
      <c r="B337" s="88"/>
      <c r="C337" s="89">
        <v>296</v>
      </c>
      <c r="D337" s="90" t="s">
        <v>170</v>
      </c>
      <c r="E337" s="91" t="s">
        <v>768</v>
      </c>
      <c r="F337" s="92" t="s">
        <v>769</v>
      </c>
      <c r="G337" s="90" t="s">
        <v>173</v>
      </c>
      <c r="H337" s="93">
        <v>680</v>
      </c>
      <c r="I337" s="94"/>
      <c r="J337" s="95">
        <f t="shared" si="70"/>
        <v>0</v>
      </c>
      <c r="K337" s="93">
        <v>4.4999999999999997E-3</v>
      </c>
      <c r="L337" s="93">
        <f t="shared" si="71"/>
        <v>3.0599999999999996</v>
      </c>
      <c r="M337" s="93"/>
      <c r="N337" s="93">
        <f t="shared" si="72"/>
        <v>0</v>
      </c>
      <c r="O337" s="95">
        <v>21</v>
      </c>
      <c r="P337" s="95">
        <f t="shared" si="73"/>
        <v>0</v>
      </c>
      <c r="Q337" s="95">
        <f t="shared" si="74"/>
        <v>0</v>
      </c>
      <c r="R337" s="8"/>
      <c r="S337" s="8"/>
      <c r="T337" s="8"/>
    </row>
    <row r="338" spans="1:20" ht="10.199999999999999" outlineLevel="3" x14ac:dyDescent="0.2">
      <c r="A338" s="10"/>
      <c r="B338" s="88"/>
      <c r="C338" s="89">
        <v>297</v>
      </c>
      <c r="D338" s="90" t="s">
        <v>170</v>
      </c>
      <c r="E338" s="91" t="s">
        <v>770</v>
      </c>
      <c r="F338" s="92" t="s">
        <v>771</v>
      </c>
      <c r="G338" s="90" t="s">
        <v>173</v>
      </c>
      <c r="H338" s="93">
        <v>680</v>
      </c>
      <c r="I338" s="94"/>
      <c r="J338" s="95">
        <f t="shared" si="70"/>
        <v>0</v>
      </c>
      <c r="K338" s="93"/>
      <c r="L338" s="93">
        <f t="shared" si="71"/>
        <v>0</v>
      </c>
      <c r="M338" s="93"/>
      <c r="N338" s="93">
        <f t="shared" si="72"/>
        <v>0</v>
      </c>
      <c r="O338" s="95">
        <v>21</v>
      </c>
      <c r="P338" s="95">
        <f t="shared" si="73"/>
        <v>0</v>
      </c>
      <c r="Q338" s="95">
        <f t="shared" si="74"/>
        <v>0</v>
      </c>
      <c r="R338" s="8"/>
      <c r="S338" s="8"/>
      <c r="T338" s="8"/>
    </row>
    <row r="339" spans="1:20" ht="10.199999999999999" outlineLevel="3" x14ac:dyDescent="0.2">
      <c r="A339" s="10"/>
      <c r="B339" s="88"/>
      <c r="C339" s="89">
        <v>298</v>
      </c>
      <c r="D339" s="90" t="s">
        <v>170</v>
      </c>
      <c r="E339" s="91" t="s">
        <v>772</v>
      </c>
      <c r="F339" s="92" t="s">
        <v>773</v>
      </c>
      <c r="G339" s="90" t="s">
        <v>173</v>
      </c>
      <c r="H339" s="93">
        <v>342.25</v>
      </c>
      <c r="I339" s="94"/>
      <c r="J339" s="95">
        <f t="shared" si="70"/>
        <v>0</v>
      </c>
      <c r="K339" s="93">
        <v>4.0000000000000002E-4</v>
      </c>
      <c r="L339" s="93">
        <f t="shared" si="71"/>
        <v>0.13689999999999999</v>
      </c>
      <c r="M339" s="93"/>
      <c r="N339" s="93">
        <f t="shared" si="72"/>
        <v>0</v>
      </c>
      <c r="O339" s="95">
        <v>21</v>
      </c>
      <c r="P339" s="95">
        <f t="shared" si="73"/>
        <v>0</v>
      </c>
      <c r="Q339" s="95">
        <f t="shared" si="74"/>
        <v>0</v>
      </c>
      <c r="R339" s="8"/>
      <c r="S339" s="8"/>
      <c r="T339" s="8"/>
    </row>
    <row r="340" spans="1:20" ht="10.199999999999999" outlineLevel="3" x14ac:dyDescent="0.2">
      <c r="A340" s="10"/>
      <c r="B340" s="88"/>
      <c r="C340" s="89">
        <v>299</v>
      </c>
      <c r="D340" s="90" t="s">
        <v>170</v>
      </c>
      <c r="E340" s="91" t="s">
        <v>774</v>
      </c>
      <c r="F340" s="92" t="s">
        <v>775</v>
      </c>
      <c r="G340" s="90" t="s">
        <v>173</v>
      </c>
      <c r="H340" s="93">
        <v>337.58000000000004</v>
      </c>
      <c r="I340" s="94"/>
      <c r="J340" s="95">
        <f t="shared" si="70"/>
        <v>0</v>
      </c>
      <c r="K340" s="93">
        <v>2.9999999999999997E-4</v>
      </c>
      <c r="L340" s="93">
        <f t="shared" si="71"/>
        <v>0.101274</v>
      </c>
      <c r="M340" s="93"/>
      <c r="N340" s="93">
        <f t="shared" si="72"/>
        <v>0</v>
      </c>
      <c r="O340" s="95">
        <v>21</v>
      </c>
      <c r="P340" s="95">
        <f t="shared" si="73"/>
        <v>0</v>
      </c>
      <c r="Q340" s="95">
        <f t="shared" si="74"/>
        <v>0</v>
      </c>
      <c r="R340" s="8"/>
      <c r="S340" s="8"/>
      <c r="T340" s="8"/>
    </row>
    <row r="341" spans="1:20" ht="10.199999999999999" outlineLevel="3" x14ac:dyDescent="0.2">
      <c r="A341" s="10"/>
      <c r="B341" s="88"/>
      <c r="C341" s="89">
        <v>300</v>
      </c>
      <c r="D341" s="90" t="s">
        <v>170</v>
      </c>
      <c r="E341" s="91" t="s">
        <v>776</v>
      </c>
      <c r="F341" s="92" t="s">
        <v>777</v>
      </c>
      <c r="G341" s="90" t="s">
        <v>327</v>
      </c>
      <c r="H341" s="93">
        <v>1</v>
      </c>
      <c r="I341" s="94"/>
      <c r="J341" s="95">
        <f t="shared" si="70"/>
        <v>0</v>
      </c>
      <c r="K341" s="93"/>
      <c r="L341" s="93">
        <f t="shared" si="71"/>
        <v>0</v>
      </c>
      <c r="M341" s="93"/>
      <c r="N341" s="93">
        <f t="shared" si="72"/>
        <v>0</v>
      </c>
      <c r="O341" s="95">
        <v>21</v>
      </c>
      <c r="P341" s="95">
        <f t="shared" si="73"/>
        <v>0</v>
      </c>
      <c r="Q341" s="95">
        <f t="shared" si="74"/>
        <v>0</v>
      </c>
      <c r="R341" s="8"/>
      <c r="S341" s="8"/>
      <c r="T341" s="8"/>
    </row>
    <row r="342" spans="1:20" ht="10.199999999999999" outlineLevel="3" x14ac:dyDescent="0.2">
      <c r="A342" s="10"/>
      <c r="B342" s="88"/>
      <c r="C342" s="89">
        <v>301</v>
      </c>
      <c r="D342" s="90" t="s">
        <v>170</v>
      </c>
      <c r="E342" s="91" t="s">
        <v>778</v>
      </c>
      <c r="F342" s="92" t="s">
        <v>779</v>
      </c>
      <c r="G342" s="90" t="s">
        <v>327</v>
      </c>
      <c r="H342" s="93">
        <v>1</v>
      </c>
      <c r="I342" s="94"/>
      <c r="J342" s="95">
        <f t="shared" si="70"/>
        <v>0</v>
      </c>
      <c r="K342" s="93">
        <v>5.0000000000000002E-5</v>
      </c>
      <c r="L342" s="93">
        <f t="shared" si="71"/>
        <v>5.0000000000000002E-5</v>
      </c>
      <c r="M342" s="93"/>
      <c r="N342" s="93">
        <f t="shared" si="72"/>
        <v>0</v>
      </c>
      <c r="O342" s="95">
        <v>21</v>
      </c>
      <c r="P342" s="95">
        <f t="shared" si="73"/>
        <v>0</v>
      </c>
      <c r="Q342" s="95">
        <f t="shared" si="74"/>
        <v>0</v>
      </c>
      <c r="R342" s="8"/>
      <c r="S342" s="8"/>
      <c r="T342" s="8"/>
    </row>
    <row r="343" spans="1:20" ht="10.199999999999999" outlineLevel="3" x14ac:dyDescent="0.2">
      <c r="A343" s="10"/>
      <c r="B343" s="88"/>
      <c r="C343" s="89">
        <v>302</v>
      </c>
      <c r="D343" s="90" t="s">
        <v>170</v>
      </c>
      <c r="E343" s="91" t="s">
        <v>780</v>
      </c>
      <c r="F343" s="92" t="s">
        <v>781</v>
      </c>
      <c r="G343" s="90" t="s">
        <v>180</v>
      </c>
      <c r="H343" s="93">
        <v>4</v>
      </c>
      <c r="I343" s="94"/>
      <c r="J343" s="95">
        <f t="shared" si="70"/>
        <v>0</v>
      </c>
      <c r="K343" s="93"/>
      <c r="L343" s="93">
        <f t="shared" si="71"/>
        <v>0</v>
      </c>
      <c r="M343" s="93"/>
      <c r="N343" s="93">
        <f t="shared" si="72"/>
        <v>0</v>
      </c>
      <c r="O343" s="95">
        <v>21</v>
      </c>
      <c r="P343" s="95">
        <f t="shared" si="73"/>
        <v>0</v>
      </c>
      <c r="Q343" s="95">
        <f t="shared" si="74"/>
        <v>0</v>
      </c>
      <c r="R343" s="8"/>
      <c r="S343" s="8"/>
      <c r="T343" s="8"/>
    </row>
    <row r="344" spans="1:20" ht="10.199999999999999" outlineLevel="3" x14ac:dyDescent="0.2">
      <c r="A344" s="10"/>
      <c r="B344" s="88"/>
      <c r="C344" s="89">
        <v>303</v>
      </c>
      <c r="D344" s="90" t="s">
        <v>215</v>
      </c>
      <c r="E344" s="91" t="s">
        <v>782</v>
      </c>
      <c r="F344" s="92" t="s">
        <v>783</v>
      </c>
      <c r="G344" s="90" t="s">
        <v>180</v>
      </c>
      <c r="H344" s="93">
        <v>4.4000000000000004</v>
      </c>
      <c r="I344" s="94"/>
      <c r="J344" s="95">
        <f t="shared" si="70"/>
        <v>0</v>
      </c>
      <c r="K344" s="93">
        <v>5.0000000000000001E-4</v>
      </c>
      <c r="L344" s="93">
        <f t="shared" si="71"/>
        <v>2.2000000000000001E-3</v>
      </c>
      <c r="M344" s="93"/>
      <c r="N344" s="93">
        <f t="shared" si="72"/>
        <v>0</v>
      </c>
      <c r="O344" s="95">
        <v>21</v>
      </c>
      <c r="P344" s="95">
        <f t="shared" si="73"/>
        <v>0</v>
      </c>
      <c r="Q344" s="95">
        <f t="shared" si="74"/>
        <v>0</v>
      </c>
      <c r="R344" s="8"/>
      <c r="S344" s="8"/>
      <c r="T344" s="8"/>
    </row>
    <row r="345" spans="1:20" ht="20.399999999999999" outlineLevel="3" x14ac:dyDescent="0.2">
      <c r="A345" s="10"/>
      <c r="B345" s="88"/>
      <c r="C345" s="89">
        <v>304</v>
      </c>
      <c r="D345" s="90" t="s">
        <v>215</v>
      </c>
      <c r="E345" s="91" t="s">
        <v>537</v>
      </c>
      <c r="F345" s="92" t="s">
        <v>784</v>
      </c>
      <c r="G345" s="90" t="s">
        <v>173</v>
      </c>
      <c r="H345" s="93">
        <v>410.3</v>
      </c>
      <c r="I345" s="94"/>
      <c r="J345" s="95">
        <f t="shared" si="70"/>
        <v>0</v>
      </c>
      <c r="K345" s="93"/>
      <c r="L345" s="93">
        <f t="shared" si="71"/>
        <v>0</v>
      </c>
      <c r="M345" s="93"/>
      <c r="N345" s="93">
        <f t="shared" si="72"/>
        <v>0</v>
      </c>
      <c r="O345" s="95">
        <v>21</v>
      </c>
      <c r="P345" s="95">
        <f t="shared" si="73"/>
        <v>0</v>
      </c>
      <c r="Q345" s="95">
        <f t="shared" si="74"/>
        <v>0</v>
      </c>
      <c r="R345" s="8"/>
      <c r="S345" s="8"/>
      <c r="T345" s="8"/>
    </row>
    <row r="346" spans="1:20" ht="20.399999999999999" outlineLevel="3" x14ac:dyDescent="0.2">
      <c r="A346" s="10"/>
      <c r="B346" s="88"/>
      <c r="C346" s="89">
        <v>305</v>
      </c>
      <c r="D346" s="90" t="s">
        <v>215</v>
      </c>
      <c r="E346" s="91" t="s">
        <v>541</v>
      </c>
      <c r="F346" s="92" t="s">
        <v>785</v>
      </c>
      <c r="G346" s="90" t="s">
        <v>173</v>
      </c>
      <c r="H346" s="93">
        <v>308.87599999999998</v>
      </c>
      <c r="I346" s="94"/>
      <c r="J346" s="95">
        <f t="shared" si="70"/>
        <v>0</v>
      </c>
      <c r="K346" s="93"/>
      <c r="L346" s="93">
        <f t="shared" si="71"/>
        <v>0</v>
      </c>
      <c r="M346" s="93"/>
      <c r="N346" s="93">
        <f t="shared" si="72"/>
        <v>0</v>
      </c>
      <c r="O346" s="95">
        <v>21</v>
      </c>
      <c r="P346" s="95">
        <f t="shared" si="73"/>
        <v>0</v>
      </c>
      <c r="Q346" s="95">
        <f t="shared" si="74"/>
        <v>0</v>
      </c>
      <c r="R346" s="8"/>
      <c r="S346" s="8"/>
      <c r="T346" s="8"/>
    </row>
    <row r="347" spans="1:20" ht="20.399999999999999" outlineLevel="3" x14ac:dyDescent="0.2">
      <c r="A347" s="10"/>
      <c r="B347" s="88"/>
      <c r="C347" s="89">
        <v>306</v>
      </c>
      <c r="D347" s="90" t="s">
        <v>215</v>
      </c>
      <c r="E347" s="91" t="s">
        <v>539</v>
      </c>
      <c r="F347" s="92" t="s">
        <v>786</v>
      </c>
      <c r="G347" s="90" t="s">
        <v>173</v>
      </c>
      <c r="H347" s="93">
        <v>74.787999999999997</v>
      </c>
      <c r="I347" s="94"/>
      <c r="J347" s="95">
        <f t="shared" si="70"/>
        <v>0</v>
      </c>
      <c r="K347" s="93"/>
      <c r="L347" s="93">
        <f t="shared" si="71"/>
        <v>0</v>
      </c>
      <c r="M347" s="93"/>
      <c r="N347" s="93">
        <f t="shared" si="72"/>
        <v>0</v>
      </c>
      <c r="O347" s="95">
        <v>21</v>
      </c>
      <c r="P347" s="95">
        <f t="shared" si="73"/>
        <v>0</v>
      </c>
      <c r="Q347" s="95">
        <f t="shared" si="74"/>
        <v>0</v>
      </c>
      <c r="R347" s="8"/>
      <c r="S347" s="8"/>
      <c r="T347" s="8"/>
    </row>
    <row r="348" spans="1:20" ht="20.399999999999999" outlineLevel="3" x14ac:dyDescent="0.2">
      <c r="A348" s="10"/>
      <c r="B348" s="88"/>
      <c r="C348" s="89">
        <v>307</v>
      </c>
      <c r="D348" s="90" t="s">
        <v>215</v>
      </c>
      <c r="E348" s="91" t="s">
        <v>714</v>
      </c>
      <c r="F348" s="92" t="s">
        <v>787</v>
      </c>
      <c r="G348" s="90" t="s">
        <v>173</v>
      </c>
      <c r="H348" s="93">
        <v>22.532</v>
      </c>
      <c r="I348" s="94"/>
      <c r="J348" s="95">
        <f t="shared" si="70"/>
        <v>0</v>
      </c>
      <c r="K348" s="93"/>
      <c r="L348" s="93">
        <f t="shared" si="71"/>
        <v>0</v>
      </c>
      <c r="M348" s="93"/>
      <c r="N348" s="93">
        <f t="shared" si="72"/>
        <v>0</v>
      </c>
      <c r="O348" s="95">
        <v>21</v>
      </c>
      <c r="P348" s="95">
        <f t="shared" si="73"/>
        <v>0</v>
      </c>
      <c r="Q348" s="95">
        <f t="shared" si="74"/>
        <v>0</v>
      </c>
      <c r="R348" s="8"/>
      <c r="S348" s="8"/>
      <c r="T348" s="8"/>
    </row>
    <row r="349" spans="1:20" ht="10.199999999999999" outlineLevel="3" x14ac:dyDescent="0.2">
      <c r="A349" s="10"/>
      <c r="B349" s="88"/>
      <c r="C349" s="89">
        <v>308</v>
      </c>
      <c r="D349" s="90" t="s">
        <v>170</v>
      </c>
      <c r="E349" s="91" t="s">
        <v>788</v>
      </c>
      <c r="F349" s="92" t="s">
        <v>789</v>
      </c>
      <c r="G349" s="90" t="s">
        <v>173</v>
      </c>
      <c r="H349" s="93">
        <v>462</v>
      </c>
      <c r="I349" s="94"/>
      <c r="J349" s="95">
        <f t="shared" si="70"/>
        <v>0</v>
      </c>
      <c r="K349" s="93"/>
      <c r="L349" s="93">
        <f t="shared" si="71"/>
        <v>0</v>
      </c>
      <c r="M349" s="93"/>
      <c r="N349" s="93">
        <f t="shared" si="72"/>
        <v>0</v>
      </c>
      <c r="O349" s="95">
        <v>21</v>
      </c>
      <c r="P349" s="95">
        <f t="shared" si="73"/>
        <v>0</v>
      </c>
      <c r="Q349" s="95">
        <f t="shared" si="74"/>
        <v>0</v>
      </c>
      <c r="R349" s="8"/>
      <c r="S349" s="8"/>
      <c r="T349" s="8"/>
    </row>
    <row r="350" spans="1:20" ht="10.199999999999999" outlineLevel="3" x14ac:dyDescent="0.2">
      <c r="A350" s="10"/>
      <c r="B350" s="88"/>
      <c r="C350" s="89">
        <v>309</v>
      </c>
      <c r="D350" s="90" t="s">
        <v>170</v>
      </c>
      <c r="E350" s="91" t="s">
        <v>790</v>
      </c>
      <c r="F350" s="92" t="s">
        <v>791</v>
      </c>
      <c r="G350" s="90" t="s">
        <v>173</v>
      </c>
      <c r="H350" s="93">
        <v>462</v>
      </c>
      <c r="I350" s="94"/>
      <c r="J350" s="95">
        <f t="shared" si="70"/>
        <v>0</v>
      </c>
      <c r="K350" s="93"/>
      <c r="L350" s="93">
        <f t="shared" si="71"/>
        <v>0</v>
      </c>
      <c r="M350" s="93"/>
      <c r="N350" s="93">
        <f t="shared" si="72"/>
        <v>0</v>
      </c>
      <c r="O350" s="95">
        <v>21</v>
      </c>
      <c r="P350" s="95">
        <f t="shared" si="73"/>
        <v>0</v>
      </c>
      <c r="Q350" s="95">
        <f t="shared" si="74"/>
        <v>0</v>
      </c>
      <c r="R350" s="8"/>
      <c r="S350" s="8"/>
      <c r="T350" s="8"/>
    </row>
    <row r="351" spans="1:20" ht="10.199999999999999" outlineLevel="3" x14ac:dyDescent="0.2">
      <c r="A351" s="10"/>
      <c r="B351" s="88"/>
      <c r="C351" s="89">
        <v>310</v>
      </c>
      <c r="D351" s="90" t="s">
        <v>170</v>
      </c>
      <c r="E351" s="91" t="s">
        <v>792</v>
      </c>
      <c r="F351" s="92" t="s">
        <v>793</v>
      </c>
      <c r="G351" s="90" t="s">
        <v>173</v>
      </c>
      <c r="H351" s="93">
        <v>462</v>
      </c>
      <c r="I351" s="94"/>
      <c r="J351" s="95">
        <f t="shared" si="70"/>
        <v>0</v>
      </c>
      <c r="K351" s="93">
        <v>2.0000000000000001E-4</v>
      </c>
      <c r="L351" s="93">
        <f t="shared" si="71"/>
        <v>9.240000000000001E-2</v>
      </c>
      <c r="M351" s="93"/>
      <c r="N351" s="93">
        <f t="shared" si="72"/>
        <v>0</v>
      </c>
      <c r="O351" s="95">
        <v>21</v>
      </c>
      <c r="P351" s="95">
        <f t="shared" si="73"/>
        <v>0</v>
      </c>
      <c r="Q351" s="95">
        <f t="shared" si="74"/>
        <v>0</v>
      </c>
      <c r="R351" s="8"/>
      <c r="S351" s="8"/>
      <c r="T351" s="8"/>
    </row>
    <row r="352" spans="1:20" ht="10.199999999999999" outlineLevel="3" x14ac:dyDescent="0.2">
      <c r="A352" s="10"/>
      <c r="B352" s="88"/>
      <c r="C352" s="89">
        <v>311</v>
      </c>
      <c r="D352" s="90" t="s">
        <v>170</v>
      </c>
      <c r="E352" s="91" t="s">
        <v>794</v>
      </c>
      <c r="F352" s="92" t="s">
        <v>795</v>
      </c>
      <c r="G352" s="90" t="s">
        <v>173</v>
      </c>
      <c r="H352" s="93">
        <v>462</v>
      </c>
      <c r="I352" s="94"/>
      <c r="J352" s="95">
        <f t="shared" si="70"/>
        <v>0</v>
      </c>
      <c r="K352" s="93">
        <v>5.0000000000000001E-4</v>
      </c>
      <c r="L352" s="93">
        <f t="shared" si="71"/>
        <v>0.23100000000000001</v>
      </c>
      <c r="M352" s="93"/>
      <c r="N352" s="93">
        <f t="shared" si="72"/>
        <v>0</v>
      </c>
      <c r="O352" s="95">
        <v>21</v>
      </c>
      <c r="P352" s="95">
        <f t="shared" si="73"/>
        <v>0</v>
      </c>
      <c r="Q352" s="95">
        <f t="shared" si="74"/>
        <v>0</v>
      </c>
      <c r="R352" s="8"/>
      <c r="S352" s="8"/>
      <c r="T352" s="8"/>
    </row>
    <row r="353" spans="1:20" ht="10.199999999999999" outlineLevel="3" x14ac:dyDescent="0.2">
      <c r="A353" s="10"/>
      <c r="B353" s="88"/>
      <c r="C353" s="89">
        <v>312</v>
      </c>
      <c r="D353" s="90" t="s">
        <v>170</v>
      </c>
      <c r="E353" s="91" t="s">
        <v>796</v>
      </c>
      <c r="F353" s="92" t="s">
        <v>797</v>
      </c>
      <c r="G353" s="90" t="s">
        <v>180</v>
      </c>
      <c r="H353" s="93">
        <v>915</v>
      </c>
      <c r="I353" s="94"/>
      <c r="J353" s="95">
        <f t="shared" si="70"/>
        <v>0</v>
      </c>
      <c r="K353" s="93">
        <v>9.0000000000000006E-5</v>
      </c>
      <c r="L353" s="93">
        <f t="shared" si="71"/>
        <v>8.2350000000000007E-2</v>
      </c>
      <c r="M353" s="93"/>
      <c r="N353" s="93">
        <f t="shared" si="72"/>
        <v>0</v>
      </c>
      <c r="O353" s="95">
        <v>21</v>
      </c>
      <c r="P353" s="95">
        <f t="shared" si="73"/>
        <v>0</v>
      </c>
      <c r="Q353" s="95">
        <f t="shared" si="74"/>
        <v>0</v>
      </c>
      <c r="R353" s="8"/>
      <c r="S353" s="8"/>
      <c r="T353" s="8"/>
    </row>
    <row r="354" spans="1:20" ht="20.399999999999999" outlineLevel="3" x14ac:dyDescent="0.2">
      <c r="A354" s="10"/>
      <c r="B354" s="88"/>
      <c r="C354" s="89">
        <v>313</v>
      </c>
      <c r="D354" s="90" t="s">
        <v>215</v>
      </c>
      <c r="E354" s="91" t="s">
        <v>798</v>
      </c>
      <c r="F354" s="92" t="s">
        <v>799</v>
      </c>
      <c r="G354" s="90" t="s">
        <v>173</v>
      </c>
      <c r="H354" s="93">
        <v>531.29999999999995</v>
      </c>
      <c r="I354" s="94"/>
      <c r="J354" s="95">
        <f t="shared" si="70"/>
        <v>0</v>
      </c>
      <c r="K354" s="93"/>
      <c r="L354" s="93">
        <f t="shared" si="71"/>
        <v>0</v>
      </c>
      <c r="M354" s="93"/>
      <c r="N354" s="93">
        <f t="shared" si="72"/>
        <v>0</v>
      </c>
      <c r="O354" s="95">
        <v>21</v>
      </c>
      <c r="P354" s="95">
        <f t="shared" si="73"/>
        <v>0</v>
      </c>
      <c r="Q354" s="95">
        <f t="shared" si="74"/>
        <v>0</v>
      </c>
      <c r="R354" s="8"/>
      <c r="S354" s="8"/>
      <c r="T354" s="8"/>
    </row>
    <row r="355" spans="1:20" ht="10.199999999999999" outlineLevel="3" x14ac:dyDescent="0.2">
      <c r="A355" s="10"/>
      <c r="B355" s="88"/>
      <c r="C355" s="89">
        <v>314</v>
      </c>
      <c r="D355" s="90" t="s">
        <v>170</v>
      </c>
      <c r="E355" s="91" t="s">
        <v>800</v>
      </c>
      <c r="F355" s="92" t="s">
        <v>801</v>
      </c>
      <c r="G355" s="90" t="s">
        <v>173</v>
      </c>
      <c r="H355" s="93">
        <v>65.16</v>
      </c>
      <c r="I355" s="94"/>
      <c r="J355" s="95">
        <f t="shared" si="70"/>
        <v>0</v>
      </c>
      <c r="K355" s="93">
        <v>1.5E-3</v>
      </c>
      <c r="L355" s="93">
        <f t="shared" si="71"/>
        <v>9.7739999999999994E-2</v>
      </c>
      <c r="M355" s="93"/>
      <c r="N355" s="93">
        <f t="shared" si="72"/>
        <v>0</v>
      </c>
      <c r="O355" s="95">
        <v>21</v>
      </c>
      <c r="P355" s="95">
        <f t="shared" si="73"/>
        <v>0</v>
      </c>
      <c r="Q355" s="95">
        <f t="shared" si="74"/>
        <v>0</v>
      </c>
      <c r="R355" s="8"/>
      <c r="S355" s="8"/>
      <c r="T355" s="8"/>
    </row>
    <row r="356" spans="1:20" ht="10.199999999999999" outlineLevel="3" x14ac:dyDescent="0.2">
      <c r="A356" s="10"/>
      <c r="B356" s="88"/>
      <c r="C356" s="89">
        <v>315</v>
      </c>
      <c r="D356" s="90" t="s">
        <v>170</v>
      </c>
      <c r="E356" s="91" t="s">
        <v>802</v>
      </c>
      <c r="F356" s="92" t="s">
        <v>803</v>
      </c>
      <c r="G356" s="90" t="s">
        <v>180</v>
      </c>
      <c r="H356" s="93">
        <v>161.89999999999998</v>
      </c>
      <c r="I356" s="94"/>
      <c r="J356" s="95">
        <f t="shared" si="70"/>
        <v>0</v>
      </c>
      <c r="K356" s="93">
        <v>1.42E-3</v>
      </c>
      <c r="L356" s="93">
        <f t="shared" si="71"/>
        <v>0.22989799999999996</v>
      </c>
      <c r="M356" s="93"/>
      <c r="N356" s="93">
        <f t="shared" si="72"/>
        <v>0</v>
      </c>
      <c r="O356" s="95">
        <v>21</v>
      </c>
      <c r="P356" s="95">
        <f t="shared" si="73"/>
        <v>0</v>
      </c>
      <c r="Q356" s="95">
        <f t="shared" si="74"/>
        <v>0</v>
      </c>
      <c r="R356" s="8"/>
      <c r="S356" s="8"/>
      <c r="T356" s="8"/>
    </row>
    <row r="357" spans="1:20" ht="10.199999999999999" outlineLevel="3" x14ac:dyDescent="0.2">
      <c r="A357" s="10"/>
      <c r="B357" s="88"/>
      <c r="C357" s="89">
        <v>316</v>
      </c>
      <c r="D357" s="90" t="s">
        <v>170</v>
      </c>
      <c r="E357" s="91" t="s">
        <v>804</v>
      </c>
      <c r="F357" s="92" t="s">
        <v>805</v>
      </c>
      <c r="G357" s="90" t="s">
        <v>429</v>
      </c>
      <c r="H357" s="93">
        <v>0.67</v>
      </c>
      <c r="I357" s="94"/>
      <c r="J357" s="95">
        <f t="shared" si="70"/>
        <v>0</v>
      </c>
      <c r="K357" s="93"/>
      <c r="L357" s="93">
        <f t="shared" si="71"/>
        <v>0</v>
      </c>
      <c r="M357" s="93"/>
      <c r="N357" s="93">
        <f t="shared" si="72"/>
        <v>0</v>
      </c>
      <c r="O357" s="95">
        <v>21</v>
      </c>
      <c r="P357" s="95">
        <f t="shared" si="73"/>
        <v>0</v>
      </c>
      <c r="Q357" s="95">
        <f t="shared" si="74"/>
        <v>0</v>
      </c>
      <c r="R357" s="8"/>
      <c r="S357" s="8"/>
      <c r="T357" s="8"/>
    </row>
    <row r="358" spans="1:20" outlineLevel="3" x14ac:dyDescent="0.2">
      <c r="B358" s="6"/>
      <c r="C358" s="6"/>
      <c r="D358" s="6"/>
      <c r="E358" s="6"/>
      <c r="F358" s="6"/>
      <c r="G358" s="6"/>
      <c r="H358" s="6"/>
      <c r="I358" s="8"/>
      <c r="J358" s="8"/>
      <c r="K358" s="6"/>
      <c r="L358" s="6"/>
      <c r="M358" s="6"/>
      <c r="N358" s="6"/>
      <c r="O358" s="6"/>
      <c r="P358" s="8"/>
      <c r="Q358" s="8"/>
    </row>
    <row r="359" spans="1:20" ht="10.199999999999999" outlineLevel="2" x14ac:dyDescent="0.2">
      <c r="A359" s="58" t="s">
        <v>54</v>
      </c>
      <c r="B359" s="81">
        <v>3</v>
      </c>
      <c r="C359" s="82"/>
      <c r="D359" s="83" t="s">
        <v>169</v>
      </c>
      <c r="E359" s="83"/>
      <c r="F359" s="84" t="s">
        <v>55</v>
      </c>
      <c r="G359" s="83"/>
      <c r="H359" s="85"/>
      <c r="I359" s="86"/>
      <c r="J359" s="60">
        <f>SUBTOTAL(9,J360:J368)</f>
        <v>0</v>
      </c>
      <c r="K359" s="85"/>
      <c r="L359" s="61">
        <f>SUBTOTAL(9,L360:L368)</f>
        <v>0.10836</v>
      </c>
      <c r="M359" s="85"/>
      <c r="N359" s="61">
        <f>SUBTOTAL(9,N360:N368)</f>
        <v>0</v>
      </c>
      <c r="O359" s="87"/>
      <c r="P359" s="60">
        <f>SUBTOTAL(9,P360:P368)</f>
        <v>0</v>
      </c>
      <c r="Q359" s="60">
        <f>SUBTOTAL(9,Q360:Q368)</f>
        <v>0</v>
      </c>
      <c r="R359" s="6"/>
      <c r="S359" s="8"/>
      <c r="T359" s="8"/>
    </row>
    <row r="360" spans="1:20" ht="10.199999999999999" outlineLevel="3" x14ac:dyDescent="0.2">
      <c r="A360" s="10"/>
      <c r="B360" s="88"/>
      <c r="C360" s="89">
        <v>317</v>
      </c>
      <c r="D360" s="90" t="s">
        <v>170</v>
      </c>
      <c r="E360" s="91" t="s">
        <v>806</v>
      </c>
      <c r="F360" s="92" t="s">
        <v>807</v>
      </c>
      <c r="G360" s="90" t="s">
        <v>173</v>
      </c>
      <c r="H360" s="93">
        <v>9.5</v>
      </c>
      <c r="I360" s="94"/>
      <c r="J360" s="95">
        <f t="shared" ref="J360:J367" si="75">H360*I360</f>
        <v>0</v>
      </c>
      <c r="K360" s="93"/>
      <c r="L360" s="93">
        <f t="shared" ref="L360:L367" si="76">H360*K360</f>
        <v>0</v>
      </c>
      <c r="M360" s="93"/>
      <c r="N360" s="93">
        <f t="shared" ref="N360:N367" si="77">H360*M360</f>
        <v>0</v>
      </c>
      <c r="O360" s="95">
        <v>21</v>
      </c>
      <c r="P360" s="95">
        <f t="shared" ref="P360:P367" si="78">J360*(O360/100)</f>
        <v>0</v>
      </c>
      <c r="Q360" s="95">
        <f t="shared" ref="Q360:Q367" si="79">J360+P360</f>
        <v>0</v>
      </c>
      <c r="R360" s="8"/>
      <c r="S360" s="8"/>
      <c r="T360" s="8"/>
    </row>
    <row r="361" spans="1:20" ht="10.199999999999999" outlineLevel="3" x14ac:dyDescent="0.2">
      <c r="A361" s="10"/>
      <c r="B361" s="88"/>
      <c r="C361" s="89">
        <v>318</v>
      </c>
      <c r="D361" s="90" t="s">
        <v>170</v>
      </c>
      <c r="E361" s="91" t="s">
        <v>808</v>
      </c>
      <c r="F361" s="92" t="s">
        <v>809</v>
      </c>
      <c r="G361" s="90" t="s">
        <v>173</v>
      </c>
      <c r="H361" s="93">
        <v>9.5</v>
      </c>
      <c r="I361" s="94"/>
      <c r="J361" s="95">
        <f t="shared" si="75"/>
        <v>0</v>
      </c>
      <c r="K361" s="93">
        <v>5.5000000000000003E-4</v>
      </c>
      <c r="L361" s="93">
        <f t="shared" si="76"/>
        <v>5.2250000000000005E-3</v>
      </c>
      <c r="M361" s="93"/>
      <c r="N361" s="93">
        <f t="shared" si="77"/>
        <v>0</v>
      </c>
      <c r="O361" s="95">
        <v>21</v>
      </c>
      <c r="P361" s="95">
        <f t="shared" si="78"/>
        <v>0</v>
      </c>
      <c r="Q361" s="95">
        <f t="shared" si="79"/>
        <v>0</v>
      </c>
      <c r="R361" s="8"/>
      <c r="S361" s="8"/>
      <c r="T361" s="8"/>
    </row>
    <row r="362" spans="1:20" ht="10.199999999999999" outlineLevel="3" x14ac:dyDescent="0.2">
      <c r="A362" s="10"/>
      <c r="B362" s="88"/>
      <c r="C362" s="89">
        <v>319</v>
      </c>
      <c r="D362" s="90" t="s">
        <v>170</v>
      </c>
      <c r="E362" s="91" t="s">
        <v>810</v>
      </c>
      <c r="F362" s="92" t="s">
        <v>811</v>
      </c>
      <c r="G362" s="90" t="s">
        <v>173</v>
      </c>
      <c r="H362" s="93">
        <v>9.5</v>
      </c>
      <c r="I362" s="94"/>
      <c r="J362" s="95">
        <f t="shared" si="75"/>
        <v>0</v>
      </c>
      <c r="K362" s="93">
        <v>3.2000000000000002E-3</v>
      </c>
      <c r="L362" s="93">
        <f t="shared" si="76"/>
        <v>3.04E-2</v>
      </c>
      <c r="M362" s="93"/>
      <c r="N362" s="93">
        <f t="shared" si="77"/>
        <v>0</v>
      </c>
      <c r="O362" s="95">
        <v>21</v>
      </c>
      <c r="P362" s="95">
        <f t="shared" si="78"/>
        <v>0</v>
      </c>
      <c r="Q362" s="95">
        <f t="shared" si="79"/>
        <v>0</v>
      </c>
      <c r="R362" s="8"/>
      <c r="S362" s="8"/>
      <c r="T362" s="8"/>
    </row>
    <row r="363" spans="1:20" ht="10.199999999999999" outlineLevel="3" x14ac:dyDescent="0.2">
      <c r="A363" s="10"/>
      <c r="B363" s="88"/>
      <c r="C363" s="89">
        <v>320</v>
      </c>
      <c r="D363" s="90" t="s">
        <v>170</v>
      </c>
      <c r="E363" s="91" t="s">
        <v>812</v>
      </c>
      <c r="F363" s="92" t="s">
        <v>813</v>
      </c>
      <c r="G363" s="90" t="s">
        <v>173</v>
      </c>
      <c r="H363" s="93">
        <v>9.5</v>
      </c>
      <c r="I363" s="94"/>
      <c r="J363" s="95">
        <f t="shared" si="75"/>
        <v>0</v>
      </c>
      <c r="K363" s="93">
        <v>3.5000000000000001E-3</v>
      </c>
      <c r="L363" s="93">
        <f t="shared" si="76"/>
        <v>3.3250000000000002E-2</v>
      </c>
      <c r="M363" s="93"/>
      <c r="N363" s="93">
        <f t="shared" si="77"/>
        <v>0</v>
      </c>
      <c r="O363" s="95">
        <v>21</v>
      </c>
      <c r="P363" s="95">
        <f t="shared" si="78"/>
        <v>0</v>
      </c>
      <c r="Q363" s="95">
        <f t="shared" si="79"/>
        <v>0</v>
      </c>
      <c r="R363" s="8"/>
      <c r="S363" s="8"/>
      <c r="T363" s="8"/>
    </row>
    <row r="364" spans="1:20" ht="10.199999999999999" outlineLevel="3" x14ac:dyDescent="0.2">
      <c r="A364" s="10"/>
      <c r="B364" s="88"/>
      <c r="C364" s="89">
        <v>321</v>
      </c>
      <c r="D364" s="90" t="s">
        <v>170</v>
      </c>
      <c r="E364" s="91" t="s">
        <v>814</v>
      </c>
      <c r="F364" s="92" t="s">
        <v>815</v>
      </c>
      <c r="G364" s="90" t="s">
        <v>173</v>
      </c>
      <c r="H364" s="93">
        <v>9.5</v>
      </c>
      <c r="I364" s="94"/>
      <c r="J364" s="95">
        <f t="shared" si="75"/>
        <v>0</v>
      </c>
      <c r="K364" s="93">
        <v>1.4999999999999999E-4</v>
      </c>
      <c r="L364" s="93">
        <f t="shared" si="76"/>
        <v>1.4249999999999998E-3</v>
      </c>
      <c r="M364" s="93"/>
      <c r="N364" s="93">
        <f t="shared" si="77"/>
        <v>0</v>
      </c>
      <c r="O364" s="95">
        <v>21</v>
      </c>
      <c r="P364" s="95">
        <f t="shared" si="78"/>
        <v>0</v>
      </c>
      <c r="Q364" s="95">
        <f t="shared" si="79"/>
        <v>0</v>
      </c>
      <c r="R364" s="8"/>
      <c r="S364" s="8"/>
      <c r="T364" s="8"/>
    </row>
    <row r="365" spans="1:20" ht="10.199999999999999" outlineLevel="3" x14ac:dyDescent="0.2">
      <c r="A365" s="10"/>
      <c r="B365" s="88"/>
      <c r="C365" s="89">
        <v>322</v>
      </c>
      <c r="D365" s="90" t="s">
        <v>170</v>
      </c>
      <c r="E365" s="91" t="s">
        <v>816</v>
      </c>
      <c r="F365" s="92" t="s">
        <v>817</v>
      </c>
      <c r="G365" s="90" t="s">
        <v>173</v>
      </c>
      <c r="H365" s="93">
        <v>1.65</v>
      </c>
      <c r="I365" s="94"/>
      <c r="J365" s="95">
        <f t="shared" si="75"/>
        <v>0</v>
      </c>
      <c r="K365" s="93"/>
      <c r="L365" s="93">
        <f t="shared" si="76"/>
        <v>0</v>
      </c>
      <c r="M365" s="93"/>
      <c r="N365" s="93">
        <f t="shared" si="77"/>
        <v>0</v>
      </c>
      <c r="O365" s="95">
        <v>21</v>
      </c>
      <c r="P365" s="95">
        <f t="shared" si="78"/>
        <v>0</v>
      </c>
      <c r="Q365" s="95">
        <f t="shared" si="79"/>
        <v>0</v>
      </c>
      <c r="R365" s="8"/>
      <c r="S365" s="8"/>
      <c r="T365" s="8"/>
    </row>
    <row r="366" spans="1:20" ht="10.199999999999999" outlineLevel="3" x14ac:dyDescent="0.2">
      <c r="A366" s="10"/>
      <c r="B366" s="88"/>
      <c r="C366" s="89">
        <v>323</v>
      </c>
      <c r="D366" s="90" t="s">
        <v>170</v>
      </c>
      <c r="E366" s="91" t="s">
        <v>818</v>
      </c>
      <c r="F366" s="92" t="s">
        <v>819</v>
      </c>
      <c r="G366" s="90" t="s">
        <v>180</v>
      </c>
      <c r="H366" s="93">
        <v>11</v>
      </c>
      <c r="I366" s="94"/>
      <c r="J366" s="95">
        <f t="shared" si="75"/>
        <v>0</v>
      </c>
      <c r="K366" s="93">
        <v>3.46E-3</v>
      </c>
      <c r="L366" s="93">
        <f t="shared" si="76"/>
        <v>3.8059999999999997E-2</v>
      </c>
      <c r="M366" s="93"/>
      <c r="N366" s="93">
        <f t="shared" si="77"/>
        <v>0</v>
      </c>
      <c r="O366" s="95">
        <v>21</v>
      </c>
      <c r="P366" s="95">
        <f t="shared" si="78"/>
        <v>0</v>
      </c>
      <c r="Q366" s="95">
        <f t="shared" si="79"/>
        <v>0</v>
      </c>
      <c r="R366" s="8"/>
      <c r="S366" s="8"/>
      <c r="T366" s="8"/>
    </row>
    <row r="367" spans="1:20" ht="10.199999999999999" outlineLevel="3" x14ac:dyDescent="0.2">
      <c r="A367" s="10"/>
      <c r="B367" s="88"/>
      <c r="C367" s="89">
        <v>324</v>
      </c>
      <c r="D367" s="90" t="s">
        <v>170</v>
      </c>
      <c r="E367" s="91" t="s">
        <v>820</v>
      </c>
      <c r="F367" s="92" t="s">
        <v>821</v>
      </c>
      <c r="G367" s="90" t="s">
        <v>429</v>
      </c>
      <c r="H367" s="93">
        <v>1.41</v>
      </c>
      <c r="I367" s="94"/>
      <c r="J367" s="95">
        <f t="shared" si="75"/>
        <v>0</v>
      </c>
      <c r="K367" s="93"/>
      <c r="L367" s="93">
        <f t="shared" si="76"/>
        <v>0</v>
      </c>
      <c r="M367" s="93"/>
      <c r="N367" s="93">
        <f t="shared" si="77"/>
        <v>0</v>
      </c>
      <c r="O367" s="95">
        <v>21</v>
      </c>
      <c r="P367" s="95">
        <f t="shared" si="78"/>
        <v>0</v>
      </c>
      <c r="Q367" s="95">
        <f t="shared" si="79"/>
        <v>0</v>
      </c>
      <c r="R367" s="8"/>
      <c r="S367" s="8"/>
      <c r="T367" s="8"/>
    </row>
    <row r="368" spans="1:20" outlineLevel="3" x14ac:dyDescent="0.2">
      <c r="B368" s="6"/>
      <c r="C368" s="6"/>
      <c r="D368" s="6"/>
      <c r="E368" s="6"/>
      <c r="F368" s="6"/>
      <c r="G368" s="6"/>
      <c r="H368" s="6"/>
      <c r="I368" s="8"/>
      <c r="J368" s="8"/>
      <c r="K368" s="6"/>
      <c r="L368" s="6"/>
      <c r="M368" s="6"/>
      <c r="N368" s="6"/>
      <c r="O368" s="6"/>
      <c r="P368" s="8"/>
      <c r="Q368" s="8"/>
    </row>
    <row r="369" spans="1:20" ht="10.199999999999999" outlineLevel="2" x14ac:dyDescent="0.2">
      <c r="A369" s="58" t="s">
        <v>56</v>
      </c>
      <c r="B369" s="81">
        <v>3</v>
      </c>
      <c r="C369" s="82"/>
      <c r="D369" s="83" t="s">
        <v>169</v>
      </c>
      <c r="E369" s="83"/>
      <c r="F369" s="84" t="s">
        <v>57</v>
      </c>
      <c r="G369" s="83"/>
      <c r="H369" s="85"/>
      <c r="I369" s="86"/>
      <c r="J369" s="60">
        <f>SUBTOTAL(9,J370:J374)</f>
        <v>0</v>
      </c>
      <c r="K369" s="85"/>
      <c r="L369" s="61">
        <f>SUBTOTAL(9,L370:L374)</f>
        <v>4.5753000000000002E-2</v>
      </c>
      <c r="M369" s="85"/>
      <c r="N369" s="61">
        <f>SUBTOTAL(9,N370:N374)</f>
        <v>10.3501168</v>
      </c>
      <c r="O369" s="87"/>
      <c r="P369" s="60">
        <f>SUBTOTAL(9,P370:P374)</f>
        <v>0</v>
      </c>
      <c r="Q369" s="60">
        <f>SUBTOTAL(9,Q370:Q374)</f>
        <v>0</v>
      </c>
      <c r="R369" s="6"/>
      <c r="S369" s="8"/>
      <c r="T369" s="8"/>
    </row>
    <row r="370" spans="1:20" ht="10.199999999999999" outlineLevel="3" x14ac:dyDescent="0.2">
      <c r="A370" s="10"/>
      <c r="B370" s="88"/>
      <c r="C370" s="89">
        <v>325</v>
      </c>
      <c r="D370" s="90" t="s">
        <v>170</v>
      </c>
      <c r="E370" s="91" t="s">
        <v>822</v>
      </c>
      <c r="F370" s="92" t="s">
        <v>823</v>
      </c>
      <c r="G370" s="90" t="s">
        <v>173</v>
      </c>
      <c r="H370" s="93">
        <v>380.51900000000001</v>
      </c>
      <c r="I370" s="94"/>
      <c r="J370" s="95">
        <f>H370*I370</f>
        <v>0</v>
      </c>
      <c r="K370" s="93"/>
      <c r="L370" s="93">
        <f>H370*K370</f>
        <v>0</v>
      </c>
      <c r="M370" s="93">
        <v>2.7199999999999998E-2</v>
      </c>
      <c r="N370" s="93">
        <f>H370*M370</f>
        <v>10.3501168</v>
      </c>
      <c r="O370" s="95">
        <v>21</v>
      </c>
      <c r="P370" s="95">
        <f>J370*(O370/100)</f>
        <v>0</v>
      </c>
      <c r="Q370" s="95">
        <f>J370+P370</f>
        <v>0</v>
      </c>
      <c r="R370" s="8"/>
      <c r="S370" s="8"/>
      <c r="T370" s="8"/>
    </row>
    <row r="371" spans="1:20" ht="10.199999999999999" outlineLevel="3" x14ac:dyDescent="0.2">
      <c r="A371" s="10"/>
      <c r="B371" s="88"/>
      <c r="C371" s="89">
        <v>326</v>
      </c>
      <c r="D371" s="90" t="s">
        <v>170</v>
      </c>
      <c r="E371" s="91" t="s">
        <v>824</v>
      </c>
      <c r="F371" s="92" t="s">
        <v>825</v>
      </c>
      <c r="G371" s="90" t="s">
        <v>180</v>
      </c>
      <c r="H371" s="93">
        <v>15.15</v>
      </c>
      <c r="I371" s="94"/>
      <c r="J371" s="95">
        <f>H371*I371</f>
        <v>0</v>
      </c>
      <c r="K371" s="93">
        <v>4.8999999999999998E-4</v>
      </c>
      <c r="L371" s="93">
        <f>H371*K371</f>
        <v>7.4234999999999995E-3</v>
      </c>
      <c r="M371" s="93"/>
      <c r="N371" s="93">
        <f>H371*M371</f>
        <v>0</v>
      </c>
      <c r="O371" s="95">
        <v>21</v>
      </c>
      <c r="P371" s="95">
        <f>J371*(O371/100)</f>
        <v>0</v>
      </c>
      <c r="Q371" s="95">
        <f>J371+P371</f>
        <v>0</v>
      </c>
      <c r="R371" s="8"/>
      <c r="S371" s="8"/>
      <c r="T371" s="8"/>
    </row>
    <row r="372" spans="1:20" ht="10.199999999999999" outlineLevel="3" x14ac:dyDescent="0.2">
      <c r="A372" s="10"/>
      <c r="B372" s="88"/>
      <c r="C372" s="89">
        <v>327</v>
      </c>
      <c r="D372" s="90" t="s">
        <v>215</v>
      </c>
      <c r="E372" s="91" t="s">
        <v>826</v>
      </c>
      <c r="F372" s="92" t="s">
        <v>827</v>
      </c>
      <c r="G372" s="90" t="s">
        <v>173</v>
      </c>
      <c r="H372" s="93">
        <v>1.7422500000000001</v>
      </c>
      <c r="I372" s="94"/>
      <c r="J372" s="95">
        <f>H372*I372</f>
        <v>0</v>
      </c>
      <c r="K372" s="93">
        <v>2.1999999999999999E-2</v>
      </c>
      <c r="L372" s="93">
        <f>H372*K372</f>
        <v>3.8329500000000002E-2</v>
      </c>
      <c r="M372" s="93"/>
      <c r="N372" s="93">
        <f>H372*M372</f>
        <v>0</v>
      </c>
      <c r="O372" s="95">
        <v>21</v>
      </c>
      <c r="P372" s="95">
        <f>J372*(O372/100)</f>
        <v>0</v>
      </c>
      <c r="Q372" s="95">
        <f>J372+P372</f>
        <v>0</v>
      </c>
      <c r="R372" s="8"/>
      <c r="S372" s="8"/>
      <c r="T372" s="8"/>
    </row>
    <row r="373" spans="1:20" ht="10.199999999999999" outlineLevel="3" x14ac:dyDescent="0.2">
      <c r="A373" s="10"/>
      <c r="B373" s="88"/>
      <c r="C373" s="89">
        <v>328</v>
      </c>
      <c r="D373" s="90" t="s">
        <v>170</v>
      </c>
      <c r="E373" s="91" t="s">
        <v>828</v>
      </c>
      <c r="F373" s="92" t="s">
        <v>829</v>
      </c>
      <c r="G373" s="90" t="s">
        <v>429</v>
      </c>
      <c r="H373" s="93">
        <v>4.67</v>
      </c>
      <c r="I373" s="94"/>
      <c r="J373" s="95">
        <f>H373*I373</f>
        <v>0</v>
      </c>
      <c r="K373" s="93"/>
      <c r="L373" s="93">
        <f>H373*K373</f>
        <v>0</v>
      </c>
      <c r="M373" s="93"/>
      <c r="N373" s="93">
        <f>H373*M373</f>
        <v>0</v>
      </c>
      <c r="O373" s="95">
        <v>21</v>
      </c>
      <c r="P373" s="95">
        <f>J373*(O373/100)</f>
        <v>0</v>
      </c>
      <c r="Q373" s="95">
        <f>J373+P373</f>
        <v>0</v>
      </c>
      <c r="R373" s="8"/>
      <c r="S373" s="8"/>
      <c r="T373" s="8"/>
    </row>
    <row r="374" spans="1:20" outlineLevel="3" x14ac:dyDescent="0.2">
      <c r="B374" s="6"/>
      <c r="C374" s="6"/>
      <c r="D374" s="6"/>
      <c r="E374" s="6"/>
      <c r="F374" s="6"/>
      <c r="G374" s="6"/>
      <c r="H374" s="6"/>
      <c r="I374" s="8"/>
      <c r="J374" s="8"/>
      <c r="K374" s="6"/>
      <c r="L374" s="6"/>
      <c r="M374" s="6"/>
      <c r="N374" s="6"/>
      <c r="O374" s="6"/>
      <c r="P374" s="8"/>
      <c r="Q374" s="8"/>
    </row>
    <row r="375" spans="1:20" ht="10.199999999999999" outlineLevel="2" x14ac:dyDescent="0.2">
      <c r="A375" s="58" t="s">
        <v>58</v>
      </c>
      <c r="B375" s="81">
        <v>3</v>
      </c>
      <c r="C375" s="82"/>
      <c r="D375" s="83" t="s">
        <v>169</v>
      </c>
      <c r="E375" s="83"/>
      <c r="F375" s="84" t="s">
        <v>59</v>
      </c>
      <c r="G375" s="83"/>
      <c r="H375" s="85"/>
      <c r="I375" s="86"/>
      <c r="J375" s="60">
        <f>SUBTOTAL(9,J376:J383)</f>
        <v>0</v>
      </c>
      <c r="K375" s="85"/>
      <c r="L375" s="61">
        <f>SUBTOTAL(9,L376:L383)</f>
        <v>2.2577480000000003</v>
      </c>
      <c r="M375" s="85"/>
      <c r="N375" s="61">
        <f>SUBTOTAL(9,N376:N383)</f>
        <v>0</v>
      </c>
      <c r="O375" s="87"/>
      <c r="P375" s="60">
        <f>SUBTOTAL(9,P376:P383)</f>
        <v>0</v>
      </c>
      <c r="Q375" s="60">
        <f>SUBTOTAL(9,Q376:Q383)</f>
        <v>0</v>
      </c>
      <c r="R375" s="6"/>
      <c r="S375" s="8"/>
      <c r="T375" s="8"/>
    </row>
    <row r="376" spans="1:20" ht="10.199999999999999" outlineLevel="3" x14ac:dyDescent="0.2">
      <c r="A376" s="10"/>
      <c r="B376" s="88"/>
      <c r="C376" s="89">
        <v>329</v>
      </c>
      <c r="D376" s="90" t="s">
        <v>170</v>
      </c>
      <c r="E376" s="91" t="s">
        <v>830</v>
      </c>
      <c r="F376" s="92" t="s">
        <v>831</v>
      </c>
      <c r="G376" s="90" t="s">
        <v>173</v>
      </c>
      <c r="H376" s="93">
        <v>12.3</v>
      </c>
      <c r="I376" s="94"/>
      <c r="J376" s="95">
        <f t="shared" ref="J376:J382" si="80">H376*I376</f>
        <v>0</v>
      </c>
      <c r="K376" s="93">
        <v>6.0000000000000002E-5</v>
      </c>
      <c r="L376" s="93">
        <f t="shared" ref="L376:L382" si="81">H376*K376</f>
        <v>7.3800000000000005E-4</v>
      </c>
      <c r="M376" s="93"/>
      <c r="N376" s="93">
        <f t="shared" ref="N376:N382" si="82">H376*M376</f>
        <v>0</v>
      </c>
      <c r="O376" s="95">
        <v>21</v>
      </c>
      <c r="P376" s="95">
        <f t="shared" ref="P376:P382" si="83">J376*(O376/100)</f>
        <v>0</v>
      </c>
      <c r="Q376" s="95">
        <f t="shared" ref="Q376:Q382" si="84">J376+P376</f>
        <v>0</v>
      </c>
      <c r="R376" s="8"/>
      <c r="S376" s="8"/>
      <c r="T376" s="8"/>
    </row>
    <row r="377" spans="1:20" ht="10.199999999999999" outlineLevel="3" x14ac:dyDescent="0.2">
      <c r="A377" s="10"/>
      <c r="B377" s="88"/>
      <c r="C377" s="89">
        <v>330</v>
      </c>
      <c r="D377" s="90" t="s">
        <v>170</v>
      </c>
      <c r="E377" s="91" t="s">
        <v>832</v>
      </c>
      <c r="F377" s="92" t="s">
        <v>833</v>
      </c>
      <c r="G377" s="90" t="s">
        <v>173</v>
      </c>
      <c r="H377" s="93">
        <v>68</v>
      </c>
      <c r="I377" s="94"/>
      <c r="J377" s="95">
        <f t="shared" si="80"/>
        <v>0</v>
      </c>
      <c r="K377" s="93">
        <v>1.3999999999999999E-4</v>
      </c>
      <c r="L377" s="93">
        <f t="shared" si="81"/>
        <v>9.5199999999999989E-3</v>
      </c>
      <c r="M377" s="93"/>
      <c r="N377" s="93">
        <f t="shared" si="82"/>
        <v>0</v>
      </c>
      <c r="O377" s="95">
        <v>21</v>
      </c>
      <c r="P377" s="95">
        <f t="shared" si="83"/>
        <v>0</v>
      </c>
      <c r="Q377" s="95">
        <f t="shared" si="84"/>
        <v>0</v>
      </c>
      <c r="R377" s="8"/>
      <c r="S377" s="8"/>
      <c r="T377" s="8"/>
    </row>
    <row r="378" spans="1:20" ht="10.199999999999999" outlineLevel="3" x14ac:dyDescent="0.2">
      <c r="A378" s="10"/>
      <c r="B378" s="88"/>
      <c r="C378" s="89">
        <v>331</v>
      </c>
      <c r="D378" s="90" t="s">
        <v>170</v>
      </c>
      <c r="E378" s="91" t="s">
        <v>834</v>
      </c>
      <c r="F378" s="92" t="s">
        <v>835</v>
      </c>
      <c r="G378" s="90" t="s">
        <v>173</v>
      </c>
      <c r="H378" s="93">
        <v>68</v>
      </c>
      <c r="I378" s="94"/>
      <c r="J378" s="95">
        <f t="shared" si="80"/>
        <v>0</v>
      </c>
      <c r="K378" s="93">
        <v>1.2E-4</v>
      </c>
      <c r="L378" s="93">
        <f t="shared" si="81"/>
        <v>8.1600000000000006E-3</v>
      </c>
      <c r="M378" s="93"/>
      <c r="N378" s="93">
        <f t="shared" si="82"/>
        <v>0</v>
      </c>
      <c r="O378" s="95">
        <v>21</v>
      </c>
      <c r="P378" s="95">
        <f t="shared" si="83"/>
        <v>0</v>
      </c>
      <c r="Q378" s="95">
        <f t="shared" si="84"/>
        <v>0</v>
      </c>
      <c r="R378" s="8"/>
      <c r="S378" s="8"/>
      <c r="T378" s="8"/>
    </row>
    <row r="379" spans="1:20" ht="10.199999999999999" outlineLevel="3" x14ac:dyDescent="0.2">
      <c r="A379" s="10"/>
      <c r="B379" s="88"/>
      <c r="C379" s="89">
        <v>332</v>
      </c>
      <c r="D379" s="90" t="s">
        <v>170</v>
      </c>
      <c r="E379" s="91" t="s">
        <v>836</v>
      </c>
      <c r="F379" s="92" t="s">
        <v>837</v>
      </c>
      <c r="G379" s="90" t="s">
        <v>173</v>
      </c>
      <c r="H379" s="93">
        <v>1100</v>
      </c>
      <c r="I379" s="94"/>
      <c r="J379" s="95">
        <f t="shared" si="80"/>
        <v>0</v>
      </c>
      <c r="K379" s="93">
        <v>1.0000000000000001E-5</v>
      </c>
      <c r="L379" s="93">
        <f t="shared" si="81"/>
        <v>1.1000000000000001E-2</v>
      </c>
      <c r="M379" s="93"/>
      <c r="N379" s="93">
        <f t="shared" si="82"/>
        <v>0</v>
      </c>
      <c r="O379" s="95">
        <v>21</v>
      </c>
      <c r="P379" s="95">
        <f t="shared" si="83"/>
        <v>0</v>
      </c>
      <c r="Q379" s="95">
        <f t="shared" si="84"/>
        <v>0</v>
      </c>
      <c r="R379" s="8"/>
      <c r="S379" s="8"/>
      <c r="T379" s="8"/>
    </row>
    <row r="380" spans="1:20" ht="10.199999999999999" outlineLevel="3" x14ac:dyDescent="0.2">
      <c r="A380" s="10"/>
      <c r="B380" s="88"/>
      <c r="C380" s="89">
        <v>333</v>
      </c>
      <c r="D380" s="90" t="s">
        <v>170</v>
      </c>
      <c r="E380" s="91" t="s">
        <v>838</v>
      </c>
      <c r="F380" s="92" t="s">
        <v>839</v>
      </c>
      <c r="G380" s="90" t="s">
        <v>173</v>
      </c>
      <c r="H380" s="93">
        <v>3653</v>
      </c>
      <c r="I380" s="94"/>
      <c r="J380" s="95">
        <f t="shared" si="80"/>
        <v>0</v>
      </c>
      <c r="K380" s="93"/>
      <c r="L380" s="93">
        <f t="shared" si="81"/>
        <v>0</v>
      </c>
      <c r="M380" s="93"/>
      <c r="N380" s="93">
        <f t="shared" si="82"/>
        <v>0</v>
      </c>
      <c r="O380" s="95">
        <v>21</v>
      </c>
      <c r="P380" s="95">
        <f t="shared" si="83"/>
        <v>0</v>
      </c>
      <c r="Q380" s="95">
        <f t="shared" si="84"/>
        <v>0</v>
      </c>
      <c r="R380" s="8"/>
      <c r="S380" s="8"/>
      <c r="T380" s="8"/>
    </row>
    <row r="381" spans="1:20" ht="10.199999999999999" outlineLevel="3" x14ac:dyDescent="0.2">
      <c r="A381" s="10"/>
      <c r="B381" s="88"/>
      <c r="C381" s="89">
        <v>334</v>
      </c>
      <c r="D381" s="90" t="s">
        <v>170</v>
      </c>
      <c r="E381" s="91" t="s">
        <v>840</v>
      </c>
      <c r="F381" s="92" t="s">
        <v>841</v>
      </c>
      <c r="G381" s="90" t="s">
        <v>173</v>
      </c>
      <c r="H381" s="93">
        <v>3653</v>
      </c>
      <c r="I381" s="94"/>
      <c r="J381" s="95">
        <f t="shared" si="80"/>
        <v>0</v>
      </c>
      <c r="K381" s="93">
        <v>2.0000000000000001E-4</v>
      </c>
      <c r="L381" s="93">
        <f t="shared" si="81"/>
        <v>0.73060000000000003</v>
      </c>
      <c r="M381" s="93"/>
      <c r="N381" s="93">
        <f t="shared" si="82"/>
        <v>0</v>
      </c>
      <c r="O381" s="95">
        <v>21</v>
      </c>
      <c r="P381" s="95">
        <f t="shared" si="83"/>
        <v>0</v>
      </c>
      <c r="Q381" s="95">
        <f t="shared" si="84"/>
        <v>0</v>
      </c>
      <c r="R381" s="8"/>
      <c r="S381" s="8"/>
      <c r="T381" s="8"/>
    </row>
    <row r="382" spans="1:20" ht="20.399999999999999" outlineLevel="3" x14ac:dyDescent="0.2">
      <c r="A382" s="10"/>
      <c r="B382" s="88"/>
      <c r="C382" s="89">
        <v>335</v>
      </c>
      <c r="D382" s="90" t="s">
        <v>170</v>
      </c>
      <c r="E382" s="91" t="s">
        <v>842</v>
      </c>
      <c r="F382" s="92" t="s">
        <v>843</v>
      </c>
      <c r="G382" s="90" t="s">
        <v>173</v>
      </c>
      <c r="H382" s="93">
        <v>3653</v>
      </c>
      <c r="I382" s="94"/>
      <c r="J382" s="95">
        <f t="shared" si="80"/>
        <v>0</v>
      </c>
      <c r="K382" s="93">
        <v>4.0999999999999999E-4</v>
      </c>
      <c r="L382" s="93">
        <f t="shared" si="81"/>
        <v>1.49773</v>
      </c>
      <c r="M382" s="93"/>
      <c r="N382" s="93">
        <f t="shared" si="82"/>
        <v>0</v>
      </c>
      <c r="O382" s="95">
        <v>21</v>
      </c>
      <c r="P382" s="95">
        <f t="shared" si="83"/>
        <v>0</v>
      </c>
      <c r="Q382" s="95">
        <f t="shared" si="84"/>
        <v>0</v>
      </c>
      <c r="R382" s="8"/>
      <c r="S382" s="8"/>
      <c r="T382" s="8"/>
    </row>
    <row r="383" spans="1:20" outlineLevel="3" x14ac:dyDescent="0.2">
      <c r="B383" s="6"/>
      <c r="C383" s="6"/>
      <c r="D383" s="6"/>
      <c r="E383" s="6"/>
      <c r="F383" s="6"/>
      <c r="G383" s="6"/>
      <c r="H383" s="6"/>
      <c r="I383" s="8"/>
      <c r="J383" s="8"/>
      <c r="K383" s="6"/>
      <c r="L383" s="6"/>
      <c r="M383" s="6"/>
      <c r="N383" s="6"/>
      <c r="O383" s="6"/>
      <c r="P383" s="8"/>
      <c r="Q383" s="8"/>
    </row>
    <row r="384" spans="1:20" ht="10.199999999999999" outlineLevel="2" x14ac:dyDescent="0.2">
      <c r="A384" s="58" t="s">
        <v>60</v>
      </c>
      <c r="B384" s="81">
        <v>3</v>
      </c>
      <c r="C384" s="82"/>
      <c r="D384" s="83" t="s">
        <v>169</v>
      </c>
      <c r="E384" s="83"/>
      <c r="F384" s="84" t="s">
        <v>61</v>
      </c>
      <c r="G384" s="83"/>
      <c r="H384" s="85"/>
      <c r="I384" s="86"/>
      <c r="J384" s="60">
        <f>SUBTOTAL(9,J385:J393)</f>
        <v>0</v>
      </c>
      <c r="K384" s="85"/>
      <c r="L384" s="61">
        <f>SUBTOTAL(9,L385:L393)</f>
        <v>1.1672</v>
      </c>
      <c r="M384" s="85"/>
      <c r="N384" s="61">
        <f>SUBTOTAL(9,N385:N393)</f>
        <v>0.35300000000000004</v>
      </c>
      <c r="O384" s="87"/>
      <c r="P384" s="60">
        <f>SUBTOTAL(9,P385:P393)</f>
        <v>0</v>
      </c>
      <c r="Q384" s="60">
        <f>SUBTOTAL(9,Q385:Q393)</f>
        <v>0</v>
      </c>
      <c r="R384" s="6"/>
      <c r="S384" s="8"/>
      <c r="T384" s="8"/>
    </row>
    <row r="385" spans="1:20" ht="10.199999999999999" outlineLevel="3" x14ac:dyDescent="0.2">
      <c r="A385" s="10"/>
      <c r="B385" s="88"/>
      <c r="C385" s="89">
        <v>336</v>
      </c>
      <c r="D385" s="90" t="s">
        <v>170</v>
      </c>
      <c r="E385" s="91" t="s">
        <v>844</v>
      </c>
      <c r="F385" s="92" t="s">
        <v>845</v>
      </c>
      <c r="G385" s="90" t="s">
        <v>173</v>
      </c>
      <c r="H385" s="93">
        <v>1100</v>
      </c>
      <c r="I385" s="94"/>
      <c r="J385" s="95">
        <f t="shared" ref="J385:J392" si="85">H385*I385</f>
        <v>0</v>
      </c>
      <c r="K385" s="93">
        <v>1E-3</v>
      </c>
      <c r="L385" s="93">
        <f t="shared" ref="L385:L392" si="86">H385*K385</f>
        <v>1.1000000000000001</v>
      </c>
      <c r="M385" s="93">
        <v>3.1E-4</v>
      </c>
      <c r="N385" s="93">
        <f t="shared" ref="N385:N392" si="87">H385*M385</f>
        <v>0.34100000000000003</v>
      </c>
      <c r="O385" s="95">
        <v>21</v>
      </c>
      <c r="P385" s="95">
        <f t="shared" ref="P385:P392" si="88">J385*(O385/100)</f>
        <v>0</v>
      </c>
      <c r="Q385" s="95">
        <f t="shared" ref="Q385:Q392" si="89">J385+P385</f>
        <v>0</v>
      </c>
      <c r="R385" s="8"/>
      <c r="S385" s="8"/>
      <c r="T385" s="8"/>
    </row>
    <row r="386" spans="1:20" ht="10.199999999999999" outlineLevel="3" x14ac:dyDescent="0.2">
      <c r="A386" s="10"/>
      <c r="B386" s="88"/>
      <c r="C386" s="89">
        <v>337</v>
      </c>
      <c r="D386" s="90" t="s">
        <v>170</v>
      </c>
      <c r="E386" s="91" t="s">
        <v>846</v>
      </c>
      <c r="F386" s="92" t="s">
        <v>847</v>
      </c>
      <c r="G386" s="90" t="s">
        <v>173</v>
      </c>
      <c r="H386" s="93">
        <v>1100</v>
      </c>
      <c r="I386" s="94"/>
      <c r="J386" s="95">
        <f t="shared" si="85"/>
        <v>0</v>
      </c>
      <c r="K386" s="93"/>
      <c r="L386" s="93">
        <f t="shared" si="86"/>
        <v>0</v>
      </c>
      <c r="M386" s="93"/>
      <c r="N386" s="93">
        <f t="shared" si="87"/>
        <v>0</v>
      </c>
      <c r="O386" s="95">
        <v>21</v>
      </c>
      <c r="P386" s="95">
        <f t="shared" si="88"/>
        <v>0</v>
      </c>
      <c r="Q386" s="95">
        <f t="shared" si="89"/>
        <v>0</v>
      </c>
      <c r="R386" s="8"/>
      <c r="S386" s="8"/>
      <c r="T386" s="8"/>
    </row>
    <row r="387" spans="1:20" ht="10.199999999999999" outlineLevel="3" x14ac:dyDescent="0.2">
      <c r="A387" s="10"/>
      <c r="B387" s="88"/>
      <c r="C387" s="89">
        <v>338</v>
      </c>
      <c r="D387" s="90" t="s">
        <v>170</v>
      </c>
      <c r="E387" s="91" t="s">
        <v>848</v>
      </c>
      <c r="F387" s="92" t="s">
        <v>849</v>
      </c>
      <c r="G387" s="90" t="s">
        <v>197</v>
      </c>
      <c r="H387" s="93">
        <v>12</v>
      </c>
      <c r="I387" s="94"/>
      <c r="J387" s="95">
        <f t="shared" si="85"/>
        <v>0</v>
      </c>
      <c r="K387" s="93">
        <v>2.2499999999999998E-3</v>
      </c>
      <c r="L387" s="93">
        <f t="shared" si="86"/>
        <v>2.6999999999999996E-2</v>
      </c>
      <c r="M387" s="93"/>
      <c r="N387" s="93">
        <f t="shared" si="87"/>
        <v>0</v>
      </c>
      <c r="O387" s="95">
        <v>21</v>
      </c>
      <c r="P387" s="95">
        <f t="shared" si="88"/>
        <v>0</v>
      </c>
      <c r="Q387" s="95">
        <f t="shared" si="89"/>
        <v>0</v>
      </c>
      <c r="R387" s="8"/>
      <c r="S387" s="8"/>
      <c r="T387" s="8"/>
    </row>
    <row r="388" spans="1:20" ht="10.199999999999999" outlineLevel="3" x14ac:dyDescent="0.2">
      <c r="A388" s="10"/>
      <c r="B388" s="88"/>
      <c r="C388" s="89">
        <v>339</v>
      </c>
      <c r="D388" s="90" t="s">
        <v>170</v>
      </c>
      <c r="E388" s="91" t="s">
        <v>850</v>
      </c>
      <c r="F388" s="92" t="s">
        <v>851</v>
      </c>
      <c r="G388" s="90" t="s">
        <v>197</v>
      </c>
      <c r="H388" s="93">
        <v>8</v>
      </c>
      <c r="I388" s="94"/>
      <c r="J388" s="95">
        <f t="shared" si="85"/>
        <v>0</v>
      </c>
      <c r="K388" s="93">
        <v>4.4999999999999997E-3</v>
      </c>
      <c r="L388" s="93">
        <f t="shared" si="86"/>
        <v>3.5999999999999997E-2</v>
      </c>
      <c r="M388" s="93"/>
      <c r="N388" s="93">
        <f t="shared" si="87"/>
        <v>0</v>
      </c>
      <c r="O388" s="95">
        <v>21</v>
      </c>
      <c r="P388" s="95">
        <f t="shared" si="88"/>
        <v>0</v>
      </c>
      <c r="Q388" s="95">
        <f t="shared" si="89"/>
        <v>0</v>
      </c>
      <c r="R388" s="8"/>
      <c r="S388" s="8"/>
      <c r="T388" s="8"/>
    </row>
    <row r="389" spans="1:20" ht="10.199999999999999" outlineLevel="3" x14ac:dyDescent="0.2">
      <c r="A389" s="10"/>
      <c r="B389" s="88"/>
      <c r="C389" s="89">
        <v>340</v>
      </c>
      <c r="D389" s="90" t="s">
        <v>170</v>
      </c>
      <c r="E389" s="91" t="s">
        <v>852</v>
      </c>
      <c r="F389" s="92" t="s">
        <v>853</v>
      </c>
      <c r="G389" s="90" t="s">
        <v>180</v>
      </c>
      <c r="H389" s="93">
        <v>550</v>
      </c>
      <c r="I389" s="94"/>
      <c r="J389" s="95">
        <f t="shared" si="85"/>
        <v>0</v>
      </c>
      <c r="K389" s="93"/>
      <c r="L389" s="93">
        <f t="shared" si="86"/>
        <v>0</v>
      </c>
      <c r="M389" s="93"/>
      <c r="N389" s="93">
        <f t="shared" si="87"/>
        <v>0</v>
      </c>
      <c r="O389" s="95">
        <v>21</v>
      </c>
      <c r="P389" s="95">
        <f t="shared" si="88"/>
        <v>0</v>
      </c>
      <c r="Q389" s="95">
        <f t="shared" si="89"/>
        <v>0</v>
      </c>
      <c r="R389" s="8"/>
      <c r="S389" s="8"/>
      <c r="T389" s="8"/>
    </row>
    <row r="390" spans="1:20" ht="10.199999999999999" outlineLevel="3" x14ac:dyDescent="0.2">
      <c r="A390" s="10"/>
      <c r="B390" s="88"/>
      <c r="C390" s="89">
        <v>341</v>
      </c>
      <c r="D390" s="90" t="s">
        <v>170</v>
      </c>
      <c r="E390" s="91" t="s">
        <v>854</v>
      </c>
      <c r="F390" s="92" t="s">
        <v>855</v>
      </c>
      <c r="G390" s="90" t="s">
        <v>173</v>
      </c>
      <c r="H390" s="93">
        <v>400</v>
      </c>
      <c r="I390" s="94"/>
      <c r="J390" s="95">
        <f t="shared" si="85"/>
        <v>0</v>
      </c>
      <c r="K390" s="93"/>
      <c r="L390" s="93">
        <f t="shared" si="86"/>
        <v>0</v>
      </c>
      <c r="M390" s="93">
        <v>3.0000000000000001E-5</v>
      </c>
      <c r="N390" s="93">
        <f t="shared" si="87"/>
        <v>1.2E-2</v>
      </c>
      <c r="O390" s="95">
        <v>21</v>
      </c>
      <c r="P390" s="95">
        <f t="shared" si="88"/>
        <v>0</v>
      </c>
      <c r="Q390" s="95">
        <f t="shared" si="89"/>
        <v>0</v>
      </c>
      <c r="R390" s="8"/>
      <c r="S390" s="8"/>
      <c r="T390" s="8"/>
    </row>
    <row r="391" spans="1:20" ht="10.199999999999999" outlineLevel="3" x14ac:dyDescent="0.2">
      <c r="A391" s="10"/>
      <c r="B391" s="88"/>
      <c r="C391" s="89">
        <v>342</v>
      </c>
      <c r="D391" s="90" t="s">
        <v>215</v>
      </c>
      <c r="E391" s="91" t="s">
        <v>856</v>
      </c>
      <c r="F391" s="92" t="s">
        <v>857</v>
      </c>
      <c r="G391" s="90" t="s">
        <v>173</v>
      </c>
      <c r="H391" s="93">
        <v>420</v>
      </c>
      <c r="I391" s="94"/>
      <c r="J391" s="95">
        <f t="shared" si="85"/>
        <v>0</v>
      </c>
      <c r="K391" s="93">
        <v>1.0000000000000001E-5</v>
      </c>
      <c r="L391" s="93">
        <f t="shared" si="86"/>
        <v>4.2000000000000006E-3</v>
      </c>
      <c r="M391" s="93"/>
      <c r="N391" s="93">
        <f t="shared" si="87"/>
        <v>0</v>
      </c>
      <c r="O391" s="95">
        <v>21</v>
      </c>
      <c r="P391" s="95">
        <f t="shared" si="88"/>
        <v>0</v>
      </c>
      <c r="Q391" s="95">
        <f t="shared" si="89"/>
        <v>0</v>
      </c>
      <c r="R391" s="8"/>
      <c r="S391" s="8"/>
      <c r="T391" s="8"/>
    </row>
    <row r="392" spans="1:20" ht="10.199999999999999" outlineLevel="3" x14ac:dyDescent="0.2">
      <c r="A392" s="10"/>
      <c r="B392" s="88"/>
      <c r="C392" s="89">
        <v>343</v>
      </c>
      <c r="D392" s="90" t="s">
        <v>215</v>
      </c>
      <c r="E392" s="91" t="s">
        <v>858</v>
      </c>
      <c r="F392" s="92" t="s">
        <v>859</v>
      </c>
      <c r="G392" s="90" t="s">
        <v>180</v>
      </c>
      <c r="H392" s="93">
        <v>600</v>
      </c>
      <c r="I392" s="94"/>
      <c r="J392" s="95">
        <f t="shared" si="85"/>
        <v>0</v>
      </c>
      <c r="K392" s="93"/>
      <c r="L392" s="93">
        <f t="shared" si="86"/>
        <v>0</v>
      </c>
      <c r="M392" s="93"/>
      <c r="N392" s="93">
        <f t="shared" si="87"/>
        <v>0</v>
      </c>
      <c r="O392" s="95">
        <v>21</v>
      </c>
      <c r="P392" s="95">
        <f t="shared" si="88"/>
        <v>0</v>
      </c>
      <c r="Q392" s="95">
        <f t="shared" si="89"/>
        <v>0</v>
      </c>
      <c r="R392" s="8"/>
      <c r="S392" s="8"/>
      <c r="T392" s="8"/>
    </row>
    <row r="393" spans="1:20" outlineLevel="3" x14ac:dyDescent="0.2">
      <c r="B393" s="6"/>
      <c r="C393" s="6"/>
      <c r="D393" s="6"/>
      <c r="E393" s="6"/>
      <c r="F393" s="6"/>
      <c r="G393" s="6"/>
      <c r="H393" s="6"/>
      <c r="I393" s="8"/>
      <c r="J393" s="8"/>
      <c r="K393" s="6"/>
      <c r="L393" s="6"/>
      <c r="M393" s="6"/>
      <c r="N393" s="6"/>
      <c r="O393" s="6"/>
      <c r="P393" s="8"/>
      <c r="Q393" s="8"/>
    </row>
    <row r="394" spans="1:20" ht="11.4" outlineLevel="1" x14ac:dyDescent="0.2">
      <c r="A394" s="54" t="s">
        <v>62</v>
      </c>
      <c r="B394" s="74">
        <v>2</v>
      </c>
      <c r="C394" s="75"/>
      <c r="D394" s="76" t="s">
        <v>168</v>
      </c>
      <c r="E394" s="76"/>
      <c r="F394" s="77" t="s">
        <v>63</v>
      </c>
      <c r="G394" s="76"/>
      <c r="H394" s="78"/>
      <c r="I394" s="79"/>
      <c r="J394" s="56">
        <f>SUBTOTAL(9,J395:J489)</f>
        <v>0</v>
      </c>
      <c r="K394" s="78"/>
      <c r="L394" s="57">
        <f>SUBTOTAL(9,L395:L489)</f>
        <v>0</v>
      </c>
      <c r="M394" s="78"/>
      <c r="N394" s="57">
        <f>SUBTOTAL(9,N395:N489)</f>
        <v>0</v>
      </c>
      <c r="O394" s="80"/>
      <c r="P394" s="56">
        <f>SUBTOTAL(9,P395:P489)</f>
        <v>0</v>
      </c>
      <c r="Q394" s="56">
        <f>SUBTOTAL(9,Q395:Q489)</f>
        <v>0</v>
      </c>
      <c r="R394" s="6"/>
      <c r="S394" s="8"/>
      <c r="T394" s="8"/>
    </row>
    <row r="395" spans="1:20" ht="10.199999999999999" outlineLevel="2" x14ac:dyDescent="0.2">
      <c r="A395" s="58" t="s">
        <v>64</v>
      </c>
      <c r="B395" s="81">
        <v>3</v>
      </c>
      <c r="C395" s="82"/>
      <c r="D395" s="83" t="s">
        <v>169</v>
      </c>
      <c r="E395" s="83"/>
      <c r="F395" s="84" t="s">
        <v>65</v>
      </c>
      <c r="G395" s="83"/>
      <c r="H395" s="85"/>
      <c r="I395" s="86"/>
      <c r="J395" s="60">
        <f>SUBTOTAL(9,J396:J441)</f>
        <v>0</v>
      </c>
      <c r="K395" s="85"/>
      <c r="L395" s="61">
        <f>SUBTOTAL(9,L396:L441)</f>
        <v>0</v>
      </c>
      <c r="M395" s="85"/>
      <c r="N395" s="61">
        <f>SUBTOTAL(9,N396:N441)</f>
        <v>0</v>
      </c>
      <c r="O395" s="87"/>
      <c r="P395" s="60">
        <f>SUBTOTAL(9,P396:P441)</f>
        <v>0</v>
      </c>
      <c r="Q395" s="60">
        <f>SUBTOTAL(9,Q396:Q441)</f>
        <v>0</v>
      </c>
      <c r="R395" s="6"/>
      <c r="S395" s="8"/>
      <c r="T395" s="8"/>
    </row>
    <row r="396" spans="1:20" ht="102" outlineLevel="3" x14ac:dyDescent="0.2">
      <c r="A396" s="10"/>
      <c r="B396" s="88"/>
      <c r="C396" s="89">
        <v>344</v>
      </c>
      <c r="D396" s="90" t="s">
        <v>860</v>
      </c>
      <c r="E396" s="91" t="s">
        <v>861</v>
      </c>
      <c r="F396" s="92" t="s">
        <v>862</v>
      </c>
      <c r="G396" s="90" t="s">
        <v>863</v>
      </c>
      <c r="H396" s="93">
        <v>1</v>
      </c>
      <c r="I396" s="94"/>
      <c r="J396" s="95">
        <f t="shared" ref="J396:J440" si="90">H396*I396</f>
        <v>0</v>
      </c>
      <c r="K396" s="93"/>
      <c r="L396" s="93">
        <f t="shared" ref="L396:L440" si="91">H396*K396</f>
        <v>0</v>
      </c>
      <c r="M396" s="93"/>
      <c r="N396" s="93">
        <f t="shared" ref="N396:N440" si="92">H396*M396</f>
        <v>0</v>
      </c>
      <c r="O396" s="95">
        <v>21</v>
      </c>
      <c r="P396" s="95">
        <f t="shared" ref="P396:P440" si="93">J396*(O396/100)</f>
        <v>0</v>
      </c>
      <c r="Q396" s="95">
        <f t="shared" ref="Q396:Q440" si="94">J396+P396</f>
        <v>0</v>
      </c>
      <c r="R396" s="8"/>
      <c r="S396" s="8"/>
      <c r="T396" s="8"/>
    </row>
    <row r="397" spans="1:20" ht="81.599999999999994" outlineLevel="3" x14ac:dyDescent="0.2">
      <c r="A397" s="10"/>
      <c r="B397" s="88"/>
      <c r="C397" s="89">
        <v>345</v>
      </c>
      <c r="D397" s="90" t="s">
        <v>860</v>
      </c>
      <c r="E397" s="91" t="s">
        <v>864</v>
      </c>
      <c r="F397" s="92" t="s">
        <v>865</v>
      </c>
      <c r="G397" s="90" t="s">
        <v>863</v>
      </c>
      <c r="H397" s="93">
        <v>8</v>
      </c>
      <c r="I397" s="94"/>
      <c r="J397" s="95">
        <f t="shared" si="90"/>
        <v>0</v>
      </c>
      <c r="K397" s="93"/>
      <c r="L397" s="93">
        <f t="shared" si="91"/>
        <v>0</v>
      </c>
      <c r="M397" s="93"/>
      <c r="N397" s="93">
        <f t="shared" si="92"/>
        <v>0</v>
      </c>
      <c r="O397" s="95">
        <v>21</v>
      </c>
      <c r="P397" s="95">
        <f t="shared" si="93"/>
        <v>0</v>
      </c>
      <c r="Q397" s="95">
        <f t="shared" si="94"/>
        <v>0</v>
      </c>
      <c r="R397" s="8"/>
      <c r="S397" s="8"/>
      <c r="T397" s="8"/>
    </row>
    <row r="398" spans="1:20" ht="81.599999999999994" outlineLevel="3" x14ac:dyDescent="0.2">
      <c r="A398" s="10"/>
      <c r="B398" s="88"/>
      <c r="C398" s="89">
        <v>346</v>
      </c>
      <c r="D398" s="90" t="s">
        <v>860</v>
      </c>
      <c r="E398" s="91" t="s">
        <v>866</v>
      </c>
      <c r="F398" s="92" t="s">
        <v>867</v>
      </c>
      <c r="G398" s="90" t="s">
        <v>863</v>
      </c>
      <c r="H398" s="93">
        <v>29</v>
      </c>
      <c r="I398" s="94"/>
      <c r="J398" s="95">
        <f t="shared" si="90"/>
        <v>0</v>
      </c>
      <c r="K398" s="93"/>
      <c r="L398" s="93">
        <f t="shared" si="91"/>
        <v>0</v>
      </c>
      <c r="M398" s="93"/>
      <c r="N398" s="93">
        <f t="shared" si="92"/>
        <v>0</v>
      </c>
      <c r="O398" s="95">
        <v>21</v>
      </c>
      <c r="P398" s="95">
        <f t="shared" si="93"/>
        <v>0</v>
      </c>
      <c r="Q398" s="95">
        <f t="shared" si="94"/>
        <v>0</v>
      </c>
      <c r="R398" s="8"/>
      <c r="S398" s="8"/>
      <c r="T398" s="8"/>
    </row>
    <row r="399" spans="1:20" ht="30.6" outlineLevel="3" x14ac:dyDescent="0.2">
      <c r="A399" s="10"/>
      <c r="B399" s="88"/>
      <c r="C399" s="89">
        <v>347</v>
      </c>
      <c r="D399" s="90" t="s">
        <v>860</v>
      </c>
      <c r="E399" s="91" t="s">
        <v>868</v>
      </c>
      <c r="F399" s="92" t="s">
        <v>869</v>
      </c>
      <c r="G399" s="90" t="s">
        <v>863</v>
      </c>
      <c r="H399" s="93">
        <v>1</v>
      </c>
      <c r="I399" s="94"/>
      <c r="J399" s="95">
        <f t="shared" si="90"/>
        <v>0</v>
      </c>
      <c r="K399" s="93"/>
      <c r="L399" s="93">
        <f t="shared" si="91"/>
        <v>0</v>
      </c>
      <c r="M399" s="93"/>
      <c r="N399" s="93">
        <f t="shared" si="92"/>
        <v>0</v>
      </c>
      <c r="O399" s="95">
        <v>21</v>
      </c>
      <c r="P399" s="95">
        <f t="shared" si="93"/>
        <v>0</v>
      </c>
      <c r="Q399" s="95">
        <f t="shared" si="94"/>
        <v>0</v>
      </c>
      <c r="R399" s="8"/>
      <c r="S399" s="8"/>
      <c r="T399" s="8"/>
    </row>
    <row r="400" spans="1:20" ht="10.199999999999999" outlineLevel="3" x14ac:dyDescent="0.2">
      <c r="A400" s="10"/>
      <c r="B400" s="88"/>
      <c r="C400" s="89">
        <v>348</v>
      </c>
      <c r="D400" s="90" t="s">
        <v>860</v>
      </c>
      <c r="E400" s="91" t="s">
        <v>870</v>
      </c>
      <c r="F400" s="92" t="s">
        <v>871</v>
      </c>
      <c r="G400" s="90" t="s">
        <v>863</v>
      </c>
      <c r="H400" s="93">
        <v>1</v>
      </c>
      <c r="I400" s="94"/>
      <c r="J400" s="95">
        <f t="shared" si="90"/>
        <v>0</v>
      </c>
      <c r="K400" s="93"/>
      <c r="L400" s="93">
        <f t="shared" si="91"/>
        <v>0</v>
      </c>
      <c r="M400" s="93"/>
      <c r="N400" s="93">
        <f t="shared" si="92"/>
        <v>0</v>
      </c>
      <c r="O400" s="95">
        <v>21</v>
      </c>
      <c r="P400" s="95">
        <f t="shared" si="93"/>
        <v>0</v>
      </c>
      <c r="Q400" s="95">
        <f t="shared" si="94"/>
        <v>0</v>
      </c>
      <c r="R400" s="8"/>
      <c r="S400" s="8"/>
      <c r="T400" s="8"/>
    </row>
    <row r="401" spans="1:20" ht="51" outlineLevel="3" x14ac:dyDescent="0.2">
      <c r="A401" s="10"/>
      <c r="B401" s="88"/>
      <c r="C401" s="89">
        <v>349</v>
      </c>
      <c r="D401" s="90" t="s">
        <v>860</v>
      </c>
      <c r="E401" s="91" t="s">
        <v>872</v>
      </c>
      <c r="F401" s="92" t="s">
        <v>873</v>
      </c>
      <c r="G401" s="90" t="s">
        <v>863</v>
      </c>
      <c r="H401" s="93">
        <v>1</v>
      </c>
      <c r="I401" s="94"/>
      <c r="J401" s="95">
        <f t="shared" si="90"/>
        <v>0</v>
      </c>
      <c r="K401" s="93"/>
      <c r="L401" s="93">
        <f t="shared" si="91"/>
        <v>0</v>
      </c>
      <c r="M401" s="93"/>
      <c r="N401" s="93">
        <f t="shared" si="92"/>
        <v>0</v>
      </c>
      <c r="O401" s="95">
        <v>21</v>
      </c>
      <c r="P401" s="95">
        <f t="shared" si="93"/>
        <v>0</v>
      </c>
      <c r="Q401" s="95">
        <f t="shared" si="94"/>
        <v>0</v>
      </c>
      <c r="R401" s="8"/>
      <c r="S401" s="8"/>
      <c r="T401" s="8"/>
    </row>
    <row r="402" spans="1:20" ht="61.2" outlineLevel="3" x14ac:dyDescent="0.2">
      <c r="A402" s="10"/>
      <c r="B402" s="88"/>
      <c r="C402" s="89">
        <v>350</v>
      </c>
      <c r="D402" s="90" t="s">
        <v>860</v>
      </c>
      <c r="E402" s="91" t="s">
        <v>874</v>
      </c>
      <c r="F402" s="92" t="s">
        <v>875</v>
      </c>
      <c r="G402" s="90" t="s">
        <v>863</v>
      </c>
      <c r="H402" s="93">
        <v>1</v>
      </c>
      <c r="I402" s="94"/>
      <c r="J402" s="95">
        <f t="shared" si="90"/>
        <v>0</v>
      </c>
      <c r="K402" s="93"/>
      <c r="L402" s="93">
        <f t="shared" si="91"/>
        <v>0</v>
      </c>
      <c r="M402" s="93"/>
      <c r="N402" s="93">
        <f t="shared" si="92"/>
        <v>0</v>
      </c>
      <c r="O402" s="95">
        <v>21</v>
      </c>
      <c r="P402" s="95">
        <f t="shared" si="93"/>
        <v>0</v>
      </c>
      <c r="Q402" s="95">
        <f t="shared" si="94"/>
        <v>0</v>
      </c>
      <c r="R402" s="8"/>
      <c r="S402" s="8"/>
      <c r="T402" s="8"/>
    </row>
    <row r="403" spans="1:20" ht="61.2" outlineLevel="3" x14ac:dyDescent="0.2">
      <c r="A403" s="10"/>
      <c r="B403" s="88"/>
      <c r="C403" s="89">
        <v>351</v>
      </c>
      <c r="D403" s="90" t="s">
        <v>860</v>
      </c>
      <c r="E403" s="91" t="s">
        <v>876</v>
      </c>
      <c r="F403" s="92" t="s">
        <v>877</v>
      </c>
      <c r="G403" s="90" t="s">
        <v>863</v>
      </c>
      <c r="H403" s="93">
        <v>28</v>
      </c>
      <c r="I403" s="94"/>
      <c r="J403" s="95">
        <f t="shared" si="90"/>
        <v>0</v>
      </c>
      <c r="K403" s="93"/>
      <c r="L403" s="93">
        <f t="shared" si="91"/>
        <v>0</v>
      </c>
      <c r="M403" s="93"/>
      <c r="N403" s="93">
        <f t="shared" si="92"/>
        <v>0</v>
      </c>
      <c r="O403" s="95">
        <v>21</v>
      </c>
      <c r="P403" s="95">
        <f t="shared" si="93"/>
        <v>0</v>
      </c>
      <c r="Q403" s="95">
        <f t="shared" si="94"/>
        <v>0</v>
      </c>
      <c r="R403" s="8"/>
      <c r="S403" s="8"/>
      <c r="T403" s="8"/>
    </row>
    <row r="404" spans="1:20" ht="91.8" outlineLevel="3" x14ac:dyDescent="0.2">
      <c r="A404" s="10"/>
      <c r="B404" s="88"/>
      <c r="C404" s="89">
        <v>352</v>
      </c>
      <c r="D404" s="90" t="s">
        <v>860</v>
      </c>
      <c r="E404" s="91" t="s">
        <v>878</v>
      </c>
      <c r="F404" s="92" t="s">
        <v>879</v>
      </c>
      <c r="G404" s="90" t="s">
        <v>863</v>
      </c>
      <c r="H404" s="93">
        <v>2</v>
      </c>
      <c r="I404" s="94"/>
      <c r="J404" s="95">
        <f t="shared" si="90"/>
        <v>0</v>
      </c>
      <c r="K404" s="93"/>
      <c r="L404" s="93">
        <f t="shared" si="91"/>
        <v>0</v>
      </c>
      <c r="M404" s="93"/>
      <c r="N404" s="93">
        <f t="shared" si="92"/>
        <v>0</v>
      </c>
      <c r="O404" s="95">
        <v>21</v>
      </c>
      <c r="P404" s="95">
        <f t="shared" si="93"/>
        <v>0</v>
      </c>
      <c r="Q404" s="95">
        <f t="shared" si="94"/>
        <v>0</v>
      </c>
      <c r="R404" s="8"/>
      <c r="S404" s="8"/>
      <c r="T404" s="8"/>
    </row>
    <row r="405" spans="1:20" ht="91.8" outlineLevel="3" x14ac:dyDescent="0.2">
      <c r="A405" s="10"/>
      <c r="B405" s="88"/>
      <c r="C405" s="89">
        <v>353</v>
      </c>
      <c r="D405" s="90" t="s">
        <v>860</v>
      </c>
      <c r="E405" s="91" t="s">
        <v>880</v>
      </c>
      <c r="F405" s="92" t="s">
        <v>881</v>
      </c>
      <c r="G405" s="90" t="s">
        <v>863</v>
      </c>
      <c r="H405" s="93">
        <v>1</v>
      </c>
      <c r="I405" s="94"/>
      <c r="J405" s="95">
        <f t="shared" si="90"/>
        <v>0</v>
      </c>
      <c r="K405" s="93"/>
      <c r="L405" s="93">
        <f t="shared" si="91"/>
        <v>0</v>
      </c>
      <c r="M405" s="93"/>
      <c r="N405" s="93">
        <f t="shared" si="92"/>
        <v>0</v>
      </c>
      <c r="O405" s="95">
        <v>21</v>
      </c>
      <c r="P405" s="95">
        <f t="shared" si="93"/>
        <v>0</v>
      </c>
      <c r="Q405" s="95">
        <f t="shared" si="94"/>
        <v>0</v>
      </c>
      <c r="R405" s="8"/>
      <c r="S405" s="8"/>
      <c r="T405" s="8"/>
    </row>
    <row r="406" spans="1:20" ht="30.6" outlineLevel="3" x14ac:dyDescent="0.2">
      <c r="A406" s="10"/>
      <c r="B406" s="88"/>
      <c r="C406" s="89">
        <v>354</v>
      </c>
      <c r="D406" s="90" t="s">
        <v>860</v>
      </c>
      <c r="E406" s="91" t="s">
        <v>882</v>
      </c>
      <c r="F406" s="92" t="s">
        <v>883</v>
      </c>
      <c r="G406" s="90" t="s">
        <v>863</v>
      </c>
      <c r="H406" s="93">
        <v>16</v>
      </c>
      <c r="I406" s="94"/>
      <c r="J406" s="95">
        <f t="shared" si="90"/>
        <v>0</v>
      </c>
      <c r="K406" s="93"/>
      <c r="L406" s="93">
        <f t="shared" si="91"/>
        <v>0</v>
      </c>
      <c r="M406" s="93"/>
      <c r="N406" s="93">
        <f t="shared" si="92"/>
        <v>0</v>
      </c>
      <c r="O406" s="95">
        <v>21</v>
      </c>
      <c r="P406" s="95">
        <f t="shared" si="93"/>
        <v>0</v>
      </c>
      <c r="Q406" s="95">
        <f t="shared" si="94"/>
        <v>0</v>
      </c>
      <c r="R406" s="8"/>
      <c r="S406" s="8"/>
      <c r="T406" s="8"/>
    </row>
    <row r="407" spans="1:20" ht="30.6" outlineLevel="3" x14ac:dyDescent="0.2">
      <c r="A407" s="10"/>
      <c r="B407" s="88"/>
      <c r="C407" s="89">
        <v>355</v>
      </c>
      <c r="D407" s="90" t="s">
        <v>860</v>
      </c>
      <c r="E407" s="91" t="s">
        <v>884</v>
      </c>
      <c r="F407" s="92" t="s">
        <v>885</v>
      </c>
      <c r="G407" s="90" t="s">
        <v>863</v>
      </c>
      <c r="H407" s="93">
        <v>1</v>
      </c>
      <c r="I407" s="94"/>
      <c r="J407" s="95">
        <f t="shared" si="90"/>
        <v>0</v>
      </c>
      <c r="K407" s="93"/>
      <c r="L407" s="93">
        <f t="shared" si="91"/>
        <v>0</v>
      </c>
      <c r="M407" s="93"/>
      <c r="N407" s="93">
        <f t="shared" si="92"/>
        <v>0</v>
      </c>
      <c r="O407" s="95">
        <v>21</v>
      </c>
      <c r="P407" s="95">
        <f t="shared" si="93"/>
        <v>0</v>
      </c>
      <c r="Q407" s="95">
        <f t="shared" si="94"/>
        <v>0</v>
      </c>
      <c r="R407" s="8"/>
      <c r="S407" s="8"/>
      <c r="T407" s="8"/>
    </row>
    <row r="408" spans="1:20" ht="30.6" outlineLevel="3" x14ac:dyDescent="0.2">
      <c r="A408" s="10"/>
      <c r="B408" s="88"/>
      <c r="C408" s="89">
        <v>356</v>
      </c>
      <c r="D408" s="90" t="s">
        <v>860</v>
      </c>
      <c r="E408" s="91" t="s">
        <v>886</v>
      </c>
      <c r="F408" s="92" t="s">
        <v>887</v>
      </c>
      <c r="G408" s="90" t="s">
        <v>863</v>
      </c>
      <c r="H408" s="93">
        <v>1</v>
      </c>
      <c r="I408" s="94"/>
      <c r="J408" s="95">
        <f t="shared" si="90"/>
        <v>0</v>
      </c>
      <c r="K408" s="93"/>
      <c r="L408" s="93">
        <f t="shared" si="91"/>
        <v>0</v>
      </c>
      <c r="M408" s="93"/>
      <c r="N408" s="93">
        <f t="shared" si="92"/>
        <v>0</v>
      </c>
      <c r="O408" s="95">
        <v>21</v>
      </c>
      <c r="P408" s="95">
        <f t="shared" si="93"/>
        <v>0</v>
      </c>
      <c r="Q408" s="95">
        <f t="shared" si="94"/>
        <v>0</v>
      </c>
      <c r="R408" s="8"/>
      <c r="S408" s="8"/>
      <c r="T408" s="8"/>
    </row>
    <row r="409" spans="1:20" ht="30.6" outlineLevel="3" x14ac:dyDescent="0.2">
      <c r="A409" s="10"/>
      <c r="B409" s="88"/>
      <c r="C409" s="89">
        <v>357</v>
      </c>
      <c r="D409" s="90" t="s">
        <v>860</v>
      </c>
      <c r="E409" s="91" t="s">
        <v>888</v>
      </c>
      <c r="F409" s="92" t="s">
        <v>889</v>
      </c>
      <c r="G409" s="90" t="s">
        <v>863</v>
      </c>
      <c r="H409" s="93">
        <v>7</v>
      </c>
      <c r="I409" s="94"/>
      <c r="J409" s="95">
        <f t="shared" si="90"/>
        <v>0</v>
      </c>
      <c r="K409" s="93"/>
      <c r="L409" s="93">
        <f t="shared" si="91"/>
        <v>0</v>
      </c>
      <c r="M409" s="93"/>
      <c r="N409" s="93">
        <f t="shared" si="92"/>
        <v>0</v>
      </c>
      <c r="O409" s="95">
        <v>21</v>
      </c>
      <c r="P409" s="95">
        <f t="shared" si="93"/>
        <v>0</v>
      </c>
      <c r="Q409" s="95">
        <f t="shared" si="94"/>
        <v>0</v>
      </c>
      <c r="R409" s="8"/>
      <c r="S409" s="8"/>
      <c r="T409" s="8"/>
    </row>
    <row r="410" spans="1:20" ht="20.399999999999999" outlineLevel="3" x14ac:dyDescent="0.2">
      <c r="A410" s="10"/>
      <c r="B410" s="88"/>
      <c r="C410" s="89">
        <v>358</v>
      </c>
      <c r="D410" s="90" t="s">
        <v>860</v>
      </c>
      <c r="E410" s="91" t="s">
        <v>890</v>
      </c>
      <c r="F410" s="92" t="s">
        <v>891</v>
      </c>
      <c r="G410" s="90" t="s">
        <v>863</v>
      </c>
      <c r="H410" s="93">
        <v>12</v>
      </c>
      <c r="I410" s="94"/>
      <c r="J410" s="95">
        <f t="shared" si="90"/>
        <v>0</v>
      </c>
      <c r="K410" s="93"/>
      <c r="L410" s="93">
        <f t="shared" si="91"/>
        <v>0</v>
      </c>
      <c r="M410" s="93"/>
      <c r="N410" s="93">
        <f t="shared" si="92"/>
        <v>0</v>
      </c>
      <c r="O410" s="95">
        <v>21</v>
      </c>
      <c r="P410" s="95">
        <f t="shared" si="93"/>
        <v>0</v>
      </c>
      <c r="Q410" s="95">
        <f t="shared" si="94"/>
        <v>0</v>
      </c>
      <c r="R410" s="8"/>
      <c r="S410" s="8"/>
      <c r="T410" s="8"/>
    </row>
    <row r="411" spans="1:20" ht="20.399999999999999" outlineLevel="3" x14ac:dyDescent="0.2">
      <c r="A411" s="10"/>
      <c r="B411" s="88"/>
      <c r="C411" s="89">
        <v>359</v>
      </c>
      <c r="D411" s="90" t="s">
        <v>860</v>
      </c>
      <c r="E411" s="91" t="s">
        <v>892</v>
      </c>
      <c r="F411" s="92" t="s">
        <v>893</v>
      </c>
      <c r="G411" s="90" t="s">
        <v>863</v>
      </c>
      <c r="H411" s="93">
        <v>11</v>
      </c>
      <c r="I411" s="94"/>
      <c r="J411" s="95">
        <f t="shared" si="90"/>
        <v>0</v>
      </c>
      <c r="K411" s="93"/>
      <c r="L411" s="93">
        <f t="shared" si="91"/>
        <v>0</v>
      </c>
      <c r="M411" s="93"/>
      <c r="N411" s="93">
        <f t="shared" si="92"/>
        <v>0</v>
      </c>
      <c r="O411" s="95">
        <v>21</v>
      </c>
      <c r="P411" s="95">
        <f t="shared" si="93"/>
        <v>0</v>
      </c>
      <c r="Q411" s="95">
        <f t="shared" si="94"/>
        <v>0</v>
      </c>
      <c r="R411" s="8"/>
      <c r="S411" s="8"/>
      <c r="T411" s="8"/>
    </row>
    <row r="412" spans="1:20" ht="20.399999999999999" outlineLevel="3" x14ac:dyDescent="0.2">
      <c r="A412" s="10"/>
      <c r="B412" s="88"/>
      <c r="C412" s="89">
        <v>360</v>
      </c>
      <c r="D412" s="90" t="s">
        <v>860</v>
      </c>
      <c r="E412" s="91" t="s">
        <v>894</v>
      </c>
      <c r="F412" s="92" t="s">
        <v>895</v>
      </c>
      <c r="G412" s="90" t="s">
        <v>863</v>
      </c>
      <c r="H412" s="93">
        <v>2</v>
      </c>
      <c r="I412" s="94"/>
      <c r="J412" s="95">
        <f t="shared" si="90"/>
        <v>0</v>
      </c>
      <c r="K412" s="93"/>
      <c r="L412" s="93">
        <f t="shared" si="91"/>
        <v>0</v>
      </c>
      <c r="M412" s="93"/>
      <c r="N412" s="93">
        <f t="shared" si="92"/>
        <v>0</v>
      </c>
      <c r="O412" s="95">
        <v>21</v>
      </c>
      <c r="P412" s="95">
        <f t="shared" si="93"/>
        <v>0</v>
      </c>
      <c r="Q412" s="95">
        <f t="shared" si="94"/>
        <v>0</v>
      </c>
      <c r="R412" s="8"/>
      <c r="S412" s="8"/>
      <c r="T412" s="8"/>
    </row>
    <row r="413" spans="1:20" ht="20.399999999999999" outlineLevel="3" x14ac:dyDescent="0.2">
      <c r="A413" s="10"/>
      <c r="B413" s="88"/>
      <c r="C413" s="89">
        <v>361</v>
      </c>
      <c r="D413" s="90" t="s">
        <v>860</v>
      </c>
      <c r="E413" s="91" t="s">
        <v>896</v>
      </c>
      <c r="F413" s="92" t="s">
        <v>897</v>
      </c>
      <c r="G413" s="90" t="s">
        <v>863</v>
      </c>
      <c r="H413" s="93">
        <v>17</v>
      </c>
      <c r="I413" s="94"/>
      <c r="J413" s="95">
        <f t="shared" si="90"/>
        <v>0</v>
      </c>
      <c r="K413" s="93"/>
      <c r="L413" s="93">
        <f t="shared" si="91"/>
        <v>0</v>
      </c>
      <c r="M413" s="93"/>
      <c r="N413" s="93">
        <f t="shared" si="92"/>
        <v>0</v>
      </c>
      <c r="O413" s="95">
        <v>21</v>
      </c>
      <c r="P413" s="95">
        <f t="shared" si="93"/>
        <v>0</v>
      </c>
      <c r="Q413" s="95">
        <f t="shared" si="94"/>
        <v>0</v>
      </c>
      <c r="R413" s="8"/>
      <c r="S413" s="8"/>
      <c r="T413" s="8"/>
    </row>
    <row r="414" spans="1:20" ht="20.399999999999999" outlineLevel="3" x14ac:dyDescent="0.2">
      <c r="A414" s="10"/>
      <c r="B414" s="88"/>
      <c r="C414" s="89">
        <v>362</v>
      </c>
      <c r="D414" s="90" t="s">
        <v>860</v>
      </c>
      <c r="E414" s="91" t="s">
        <v>898</v>
      </c>
      <c r="F414" s="92" t="s">
        <v>899</v>
      </c>
      <c r="G414" s="90" t="s">
        <v>863</v>
      </c>
      <c r="H414" s="93">
        <v>6</v>
      </c>
      <c r="I414" s="94"/>
      <c r="J414" s="95">
        <f t="shared" si="90"/>
        <v>0</v>
      </c>
      <c r="K414" s="93"/>
      <c r="L414" s="93">
        <f t="shared" si="91"/>
        <v>0</v>
      </c>
      <c r="M414" s="93"/>
      <c r="N414" s="93">
        <f t="shared" si="92"/>
        <v>0</v>
      </c>
      <c r="O414" s="95">
        <v>21</v>
      </c>
      <c r="P414" s="95">
        <f t="shared" si="93"/>
        <v>0</v>
      </c>
      <c r="Q414" s="95">
        <f t="shared" si="94"/>
        <v>0</v>
      </c>
      <c r="R414" s="8"/>
      <c r="S414" s="8"/>
      <c r="T414" s="8"/>
    </row>
    <row r="415" spans="1:20" ht="20.399999999999999" outlineLevel="3" x14ac:dyDescent="0.2">
      <c r="A415" s="10"/>
      <c r="B415" s="88"/>
      <c r="C415" s="89">
        <v>363</v>
      </c>
      <c r="D415" s="90" t="s">
        <v>860</v>
      </c>
      <c r="E415" s="91" t="s">
        <v>900</v>
      </c>
      <c r="F415" s="92" t="s">
        <v>901</v>
      </c>
      <c r="G415" s="90" t="s">
        <v>863</v>
      </c>
      <c r="H415" s="93">
        <v>2</v>
      </c>
      <c r="I415" s="94"/>
      <c r="J415" s="95">
        <f t="shared" si="90"/>
        <v>0</v>
      </c>
      <c r="K415" s="93"/>
      <c r="L415" s="93">
        <f t="shared" si="91"/>
        <v>0</v>
      </c>
      <c r="M415" s="93"/>
      <c r="N415" s="93">
        <f t="shared" si="92"/>
        <v>0</v>
      </c>
      <c r="O415" s="95">
        <v>21</v>
      </c>
      <c r="P415" s="95">
        <f t="shared" si="93"/>
        <v>0</v>
      </c>
      <c r="Q415" s="95">
        <f t="shared" si="94"/>
        <v>0</v>
      </c>
      <c r="R415" s="8"/>
      <c r="S415" s="8"/>
      <c r="T415" s="8"/>
    </row>
    <row r="416" spans="1:20" ht="20.399999999999999" outlineLevel="3" x14ac:dyDescent="0.2">
      <c r="A416" s="10"/>
      <c r="B416" s="88"/>
      <c r="C416" s="89">
        <v>364</v>
      </c>
      <c r="D416" s="90" t="s">
        <v>860</v>
      </c>
      <c r="E416" s="91" t="s">
        <v>902</v>
      </c>
      <c r="F416" s="92" t="s">
        <v>903</v>
      </c>
      <c r="G416" s="90" t="s">
        <v>863</v>
      </c>
      <c r="H416" s="93">
        <v>1</v>
      </c>
      <c r="I416" s="94"/>
      <c r="J416" s="95">
        <f t="shared" si="90"/>
        <v>0</v>
      </c>
      <c r="K416" s="93"/>
      <c r="L416" s="93">
        <f t="shared" si="91"/>
        <v>0</v>
      </c>
      <c r="M416" s="93"/>
      <c r="N416" s="93">
        <f t="shared" si="92"/>
        <v>0</v>
      </c>
      <c r="O416" s="95">
        <v>21</v>
      </c>
      <c r="P416" s="95">
        <f t="shared" si="93"/>
        <v>0</v>
      </c>
      <c r="Q416" s="95">
        <f t="shared" si="94"/>
        <v>0</v>
      </c>
      <c r="R416" s="8"/>
      <c r="S416" s="8"/>
      <c r="T416" s="8"/>
    </row>
    <row r="417" spans="1:20" ht="20.399999999999999" outlineLevel="3" x14ac:dyDescent="0.2">
      <c r="A417" s="10"/>
      <c r="B417" s="88"/>
      <c r="C417" s="89">
        <v>365</v>
      </c>
      <c r="D417" s="90" t="s">
        <v>860</v>
      </c>
      <c r="E417" s="91" t="s">
        <v>904</v>
      </c>
      <c r="F417" s="92" t="s">
        <v>905</v>
      </c>
      <c r="G417" s="90" t="s">
        <v>863</v>
      </c>
      <c r="H417" s="93">
        <v>12</v>
      </c>
      <c r="I417" s="94"/>
      <c r="J417" s="95">
        <f t="shared" si="90"/>
        <v>0</v>
      </c>
      <c r="K417" s="93"/>
      <c r="L417" s="93">
        <f t="shared" si="91"/>
        <v>0</v>
      </c>
      <c r="M417" s="93"/>
      <c r="N417" s="93">
        <f t="shared" si="92"/>
        <v>0</v>
      </c>
      <c r="O417" s="95">
        <v>21</v>
      </c>
      <c r="P417" s="95">
        <f t="shared" si="93"/>
        <v>0</v>
      </c>
      <c r="Q417" s="95">
        <f t="shared" si="94"/>
        <v>0</v>
      </c>
      <c r="R417" s="8"/>
      <c r="S417" s="8"/>
      <c r="T417" s="8"/>
    </row>
    <row r="418" spans="1:20" ht="20.399999999999999" outlineLevel="3" x14ac:dyDescent="0.2">
      <c r="A418" s="10"/>
      <c r="B418" s="88"/>
      <c r="C418" s="89">
        <v>366</v>
      </c>
      <c r="D418" s="90" t="s">
        <v>860</v>
      </c>
      <c r="E418" s="91" t="s">
        <v>906</v>
      </c>
      <c r="F418" s="92" t="s">
        <v>907</v>
      </c>
      <c r="G418" s="90" t="s">
        <v>863</v>
      </c>
      <c r="H418" s="93">
        <v>5</v>
      </c>
      <c r="I418" s="94"/>
      <c r="J418" s="95">
        <f t="shared" si="90"/>
        <v>0</v>
      </c>
      <c r="K418" s="93"/>
      <c r="L418" s="93">
        <f t="shared" si="91"/>
        <v>0</v>
      </c>
      <c r="M418" s="93"/>
      <c r="N418" s="93">
        <f t="shared" si="92"/>
        <v>0</v>
      </c>
      <c r="O418" s="95">
        <v>21</v>
      </c>
      <c r="P418" s="95">
        <f t="shared" si="93"/>
        <v>0</v>
      </c>
      <c r="Q418" s="95">
        <f t="shared" si="94"/>
        <v>0</v>
      </c>
      <c r="R418" s="8"/>
      <c r="S418" s="8"/>
      <c r="T418" s="8"/>
    </row>
    <row r="419" spans="1:20" ht="20.399999999999999" outlineLevel="3" x14ac:dyDescent="0.2">
      <c r="A419" s="10"/>
      <c r="B419" s="88"/>
      <c r="C419" s="89">
        <v>367</v>
      </c>
      <c r="D419" s="90" t="s">
        <v>860</v>
      </c>
      <c r="E419" s="91" t="s">
        <v>908</v>
      </c>
      <c r="F419" s="92" t="s">
        <v>909</v>
      </c>
      <c r="G419" s="90" t="s">
        <v>863</v>
      </c>
      <c r="H419" s="93">
        <v>1</v>
      </c>
      <c r="I419" s="94"/>
      <c r="J419" s="95">
        <f t="shared" si="90"/>
        <v>0</v>
      </c>
      <c r="K419" s="93"/>
      <c r="L419" s="93">
        <f t="shared" si="91"/>
        <v>0</v>
      </c>
      <c r="M419" s="93"/>
      <c r="N419" s="93">
        <f t="shared" si="92"/>
        <v>0</v>
      </c>
      <c r="O419" s="95">
        <v>21</v>
      </c>
      <c r="P419" s="95">
        <f t="shared" si="93"/>
        <v>0</v>
      </c>
      <c r="Q419" s="95">
        <f t="shared" si="94"/>
        <v>0</v>
      </c>
      <c r="R419" s="8"/>
      <c r="S419" s="8"/>
      <c r="T419" s="8"/>
    </row>
    <row r="420" spans="1:20" ht="20.399999999999999" outlineLevel="3" x14ac:dyDescent="0.2">
      <c r="A420" s="10"/>
      <c r="B420" s="88"/>
      <c r="C420" s="89">
        <v>368</v>
      </c>
      <c r="D420" s="90" t="s">
        <v>860</v>
      </c>
      <c r="E420" s="91" t="s">
        <v>910</v>
      </c>
      <c r="F420" s="92" t="s">
        <v>911</v>
      </c>
      <c r="G420" s="90" t="s">
        <v>863</v>
      </c>
      <c r="H420" s="93">
        <v>17</v>
      </c>
      <c r="I420" s="94"/>
      <c r="J420" s="95">
        <f t="shared" si="90"/>
        <v>0</v>
      </c>
      <c r="K420" s="93"/>
      <c r="L420" s="93">
        <f t="shared" si="91"/>
        <v>0</v>
      </c>
      <c r="M420" s="93"/>
      <c r="N420" s="93">
        <f t="shared" si="92"/>
        <v>0</v>
      </c>
      <c r="O420" s="95">
        <v>21</v>
      </c>
      <c r="P420" s="95">
        <f t="shared" si="93"/>
        <v>0</v>
      </c>
      <c r="Q420" s="95">
        <f t="shared" si="94"/>
        <v>0</v>
      </c>
      <c r="R420" s="8"/>
      <c r="S420" s="8"/>
      <c r="T420" s="8"/>
    </row>
    <row r="421" spans="1:20" ht="51" outlineLevel="3" x14ac:dyDescent="0.2">
      <c r="A421" s="10"/>
      <c r="B421" s="88"/>
      <c r="C421" s="89">
        <v>369</v>
      </c>
      <c r="D421" s="90" t="s">
        <v>860</v>
      </c>
      <c r="E421" s="91" t="s">
        <v>912</v>
      </c>
      <c r="F421" s="92" t="s">
        <v>913</v>
      </c>
      <c r="G421" s="90" t="s">
        <v>180</v>
      </c>
      <c r="H421" s="93">
        <v>27</v>
      </c>
      <c r="I421" s="94"/>
      <c r="J421" s="95">
        <f t="shared" si="90"/>
        <v>0</v>
      </c>
      <c r="K421" s="93"/>
      <c r="L421" s="93">
        <f t="shared" si="91"/>
        <v>0</v>
      </c>
      <c r="M421" s="93"/>
      <c r="N421" s="93">
        <f t="shared" si="92"/>
        <v>0</v>
      </c>
      <c r="O421" s="95">
        <v>21</v>
      </c>
      <c r="P421" s="95">
        <f t="shared" si="93"/>
        <v>0</v>
      </c>
      <c r="Q421" s="95">
        <f t="shared" si="94"/>
        <v>0</v>
      </c>
      <c r="R421" s="8"/>
      <c r="S421" s="8"/>
      <c r="T421" s="8"/>
    </row>
    <row r="422" spans="1:20" ht="51" outlineLevel="3" x14ac:dyDescent="0.2">
      <c r="A422" s="10"/>
      <c r="B422" s="88"/>
      <c r="C422" s="89">
        <v>370</v>
      </c>
      <c r="D422" s="90" t="s">
        <v>860</v>
      </c>
      <c r="E422" s="91" t="s">
        <v>914</v>
      </c>
      <c r="F422" s="92" t="s">
        <v>915</v>
      </c>
      <c r="G422" s="90" t="s">
        <v>180</v>
      </c>
      <c r="H422" s="93">
        <v>20</v>
      </c>
      <c r="I422" s="94"/>
      <c r="J422" s="95">
        <f t="shared" si="90"/>
        <v>0</v>
      </c>
      <c r="K422" s="93"/>
      <c r="L422" s="93">
        <f t="shared" si="91"/>
        <v>0</v>
      </c>
      <c r="M422" s="93"/>
      <c r="N422" s="93">
        <f t="shared" si="92"/>
        <v>0</v>
      </c>
      <c r="O422" s="95">
        <v>21</v>
      </c>
      <c r="P422" s="95">
        <f t="shared" si="93"/>
        <v>0</v>
      </c>
      <c r="Q422" s="95">
        <f t="shared" si="94"/>
        <v>0</v>
      </c>
      <c r="R422" s="8"/>
      <c r="S422" s="8"/>
      <c r="T422" s="8"/>
    </row>
    <row r="423" spans="1:20" ht="51" outlineLevel="3" x14ac:dyDescent="0.2">
      <c r="A423" s="10"/>
      <c r="B423" s="88"/>
      <c r="C423" s="89">
        <v>371</v>
      </c>
      <c r="D423" s="90" t="s">
        <v>860</v>
      </c>
      <c r="E423" s="91" t="s">
        <v>916</v>
      </c>
      <c r="F423" s="92" t="s">
        <v>917</v>
      </c>
      <c r="G423" s="90" t="s">
        <v>180</v>
      </c>
      <c r="H423" s="93">
        <v>47</v>
      </c>
      <c r="I423" s="94"/>
      <c r="J423" s="95">
        <f t="shared" si="90"/>
        <v>0</v>
      </c>
      <c r="K423" s="93"/>
      <c r="L423" s="93">
        <f t="shared" si="91"/>
        <v>0</v>
      </c>
      <c r="M423" s="93"/>
      <c r="N423" s="93">
        <f t="shared" si="92"/>
        <v>0</v>
      </c>
      <c r="O423" s="95">
        <v>21</v>
      </c>
      <c r="P423" s="95">
        <f t="shared" si="93"/>
        <v>0</v>
      </c>
      <c r="Q423" s="95">
        <f t="shared" si="94"/>
        <v>0</v>
      </c>
      <c r="R423" s="8"/>
      <c r="S423" s="8"/>
      <c r="T423" s="8"/>
    </row>
    <row r="424" spans="1:20" ht="51" outlineLevel="3" x14ac:dyDescent="0.2">
      <c r="A424" s="10"/>
      <c r="B424" s="88"/>
      <c r="C424" s="89">
        <v>372</v>
      </c>
      <c r="D424" s="90" t="s">
        <v>860</v>
      </c>
      <c r="E424" s="91" t="s">
        <v>918</v>
      </c>
      <c r="F424" s="92" t="s">
        <v>919</v>
      </c>
      <c r="G424" s="90" t="s">
        <v>180</v>
      </c>
      <c r="H424" s="93">
        <v>28</v>
      </c>
      <c r="I424" s="94"/>
      <c r="J424" s="95">
        <f t="shared" si="90"/>
        <v>0</v>
      </c>
      <c r="K424" s="93"/>
      <c r="L424" s="93">
        <f t="shared" si="91"/>
        <v>0</v>
      </c>
      <c r="M424" s="93"/>
      <c r="N424" s="93">
        <f t="shared" si="92"/>
        <v>0</v>
      </c>
      <c r="O424" s="95">
        <v>21</v>
      </c>
      <c r="P424" s="95">
        <f t="shared" si="93"/>
        <v>0</v>
      </c>
      <c r="Q424" s="95">
        <f t="shared" si="94"/>
        <v>0</v>
      </c>
      <c r="R424" s="8"/>
      <c r="S424" s="8"/>
      <c r="T424" s="8"/>
    </row>
    <row r="425" spans="1:20" ht="40.799999999999997" outlineLevel="3" x14ac:dyDescent="0.2">
      <c r="A425" s="10"/>
      <c r="B425" s="88"/>
      <c r="C425" s="89">
        <v>373</v>
      </c>
      <c r="D425" s="90" t="s">
        <v>860</v>
      </c>
      <c r="E425" s="91" t="s">
        <v>920</v>
      </c>
      <c r="F425" s="92" t="s">
        <v>921</v>
      </c>
      <c r="G425" s="90" t="s">
        <v>863</v>
      </c>
      <c r="H425" s="93">
        <v>1</v>
      </c>
      <c r="I425" s="94"/>
      <c r="J425" s="95">
        <f t="shared" si="90"/>
        <v>0</v>
      </c>
      <c r="K425" s="93"/>
      <c r="L425" s="93">
        <f t="shared" si="91"/>
        <v>0</v>
      </c>
      <c r="M425" s="93"/>
      <c r="N425" s="93">
        <f t="shared" si="92"/>
        <v>0</v>
      </c>
      <c r="O425" s="95">
        <v>21</v>
      </c>
      <c r="P425" s="95">
        <f t="shared" si="93"/>
        <v>0</v>
      </c>
      <c r="Q425" s="95">
        <f t="shared" si="94"/>
        <v>0</v>
      </c>
      <c r="R425" s="8"/>
      <c r="S425" s="8"/>
      <c r="T425" s="8"/>
    </row>
    <row r="426" spans="1:20" ht="40.799999999999997" outlineLevel="3" x14ac:dyDescent="0.2">
      <c r="A426" s="10"/>
      <c r="B426" s="88"/>
      <c r="C426" s="89">
        <v>374</v>
      </c>
      <c r="D426" s="90" t="s">
        <v>860</v>
      </c>
      <c r="E426" s="91" t="s">
        <v>922</v>
      </c>
      <c r="F426" s="92" t="s">
        <v>923</v>
      </c>
      <c r="G426" s="90" t="s">
        <v>863</v>
      </c>
      <c r="H426" s="93">
        <v>1</v>
      </c>
      <c r="I426" s="94"/>
      <c r="J426" s="95">
        <f t="shared" si="90"/>
        <v>0</v>
      </c>
      <c r="K426" s="93"/>
      <c r="L426" s="93">
        <f t="shared" si="91"/>
        <v>0</v>
      </c>
      <c r="M426" s="93"/>
      <c r="N426" s="93">
        <f t="shared" si="92"/>
        <v>0</v>
      </c>
      <c r="O426" s="95">
        <v>21</v>
      </c>
      <c r="P426" s="95">
        <f t="shared" si="93"/>
        <v>0</v>
      </c>
      <c r="Q426" s="95">
        <f t="shared" si="94"/>
        <v>0</v>
      </c>
      <c r="R426" s="8"/>
      <c r="S426" s="8"/>
      <c r="T426" s="8"/>
    </row>
    <row r="427" spans="1:20" ht="40.799999999999997" outlineLevel="3" x14ac:dyDescent="0.2">
      <c r="A427" s="10"/>
      <c r="B427" s="88"/>
      <c r="C427" s="89">
        <v>375</v>
      </c>
      <c r="D427" s="90" t="s">
        <v>860</v>
      </c>
      <c r="E427" s="91" t="s">
        <v>924</v>
      </c>
      <c r="F427" s="92" t="s">
        <v>925</v>
      </c>
      <c r="G427" s="90" t="s">
        <v>863</v>
      </c>
      <c r="H427" s="93">
        <v>2</v>
      </c>
      <c r="I427" s="94"/>
      <c r="J427" s="95">
        <f t="shared" si="90"/>
        <v>0</v>
      </c>
      <c r="K427" s="93"/>
      <c r="L427" s="93">
        <f t="shared" si="91"/>
        <v>0</v>
      </c>
      <c r="M427" s="93"/>
      <c r="N427" s="93">
        <f t="shared" si="92"/>
        <v>0</v>
      </c>
      <c r="O427" s="95">
        <v>21</v>
      </c>
      <c r="P427" s="95">
        <f t="shared" si="93"/>
        <v>0</v>
      </c>
      <c r="Q427" s="95">
        <f t="shared" si="94"/>
        <v>0</v>
      </c>
      <c r="R427" s="8"/>
      <c r="S427" s="8"/>
      <c r="T427" s="8"/>
    </row>
    <row r="428" spans="1:20" ht="40.799999999999997" outlineLevel="3" x14ac:dyDescent="0.2">
      <c r="A428" s="10"/>
      <c r="B428" s="88"/>
      <c r="C428" s="89">
        <v>376</v>
      </c>
      <c r="D428" s="90" t="s">
        <v>860</v>
      </c>
      <c r="E428" s="91" t="s">
        <v>926</v>
      </c>
      <c r="F428" s="92" t="s">
        <v>927</v>
      </c>
      <c r="G428" s="90" t="s">
        <v>928</v>
      </c>
      <c r="H428" s="93">
        <v>36</v>
      </c>
      <c r="I428" s="94"/>
      <c r="J428" s="95">
        <f t="shared" si="90"/>
        <v>0</v>
      </c>
      <c r="K428" s="93"/>
      <c r="L428" s="93">
        <f t="shared" si="91"/>
        <v>0</v>
      </c>
      <c r="M428" s="93"/>
      <c r="N428" s="93">
        <f t="shared" si="92"/>
        <v>0</v>
      </c>
      <c r="O428" s="95">
        <v>21</v>
      </c>
      <c r="P428" s="95">
        <f t="shared" si="93"/>
        <v>0</v>
      </c>
      <c r="Q428" s="95">
        <f t="shared" si="94"/>
        <v>0</v>
      </c>
      <c r="R428" s="8"/>
      <c r="S428" s="8"/>
      <c r="T428" s="8"/>
    </row>
    <row r="429" spans="1:20" ht="40.799999999999997" outlineLevel="3" x14ac:dyDescent="0.2">
      <c r="A429" s="10"/>
      <c r="B429" s="88"/>
      <c r="C429" s="89">
        <v>377</v>
      </c>
      <c r="D429" s="90" t="s">
        <v>860</v>
      </c>
      <c r="E429" s="91" t="s">
        <v>929</v>
      </c>
      <c r="F429" s="92" t="s">
        <v>930</v>
      </c>
      <c r="G429" s="90" t="s">
        <v>928</v>
      </c>
      <c r="H429" s="93">
        <v>60</v>
      </c>
      <c r="I429" s="94"/>
      <c r="J429" s="95">
        <f t="shared" si="90"/>
        <v>0</v>
      </c>
      <c r="K429" s="93"/>
      <c r="L429" s="93">
        <f t="shared" si="91"/>
        <v>0</v>
      </c>
      <c r="M429" s="93"/>
      <c r="N429" s="93">
        <f t="shared" si="92"/>
        <v>0</v>
      </c>
      <c r="O429" s="95">
        <v>21</v>
      </c>
      <c r="P429" s="95">
        <f t="shared" si="93"/>
        <v>0</v>
      </c>
      <c r="Q429" s="95">
        <f t="shared" si="94"/>
        <v>0</v>
      </c>
      <c r="R429" s="8"/>
      <c r="S429" s="8"/>
      <c r="T429" s="8"/>
    </row>
    <row r="430" spans="1:20" ht="40.799999999999997" outlineLevel="3" x14ac:dyDescent="0.2">
      <c r="A430" s="10"/>
      <c r="B430" s="88"/>
      <c r="C430" s="89">
        <v>378</v>
      </c>
      <c r="D430" s="90" t="s">
        <v>860</v>
      </c>
      <c r="E430" s="91" t="s">
        <v>931</v>
      </c>
      <c r="F430" s="92" t="s">
        <v>932</v>
      </c>
      <c r="G430" s="90" t="s">
        <v>928</v>
      </c>
      <c r="H430" s="93">
        <v>36</v>
      </c>
      <c r="I430" s="94"/>
      <c r="J430" s="95">
        <f t="shared" si="90"/>
        <v>0</v>
      </c>
      <c r="K430" s="93"/>
      <c r="L430" s="93">
        <f t="shared" si="91"/>
        <v>0</v>
      </c>
      <c r="M430" s="93"/>
      <c r="N430" s="93">
        <f t="shared" si="92"/>
        <v>0</v>
      </c>
      <c r="O430" s="95">
        <v>21</v>
      </c>
      <c r="P430" s="95">
        <f t="shared" si="93"/>
        <v>0</v>
      </c>
      <c r="Q430" s="95">
        <f t="shared" si="94"/>
        <v>0</v>
      </c>
      <c r="R430" s="8"/>
      <c r="S430" s="8"/>
      <c r="T430" s="8"/>
    </row>
    <row r="431" spans="1:20" ht="40.799999999999997" outlineLevel="3" x14ac:dyDescent="0.2">
      <c r="A431" s="10"/>
      <c r="B431" s="88"/>
      <c r="C431" s="89">
        <v>379</v>
      </c>
      <c r="D431" s="90" t="s">
        <v>860</v>
      </c>
      <c r="E431" s="91" t="s">
        <v>933</v>
      </c>
      <c r="F431" s="92" t="s">
        <v>934</v>
      </c>
      <c r="G431" s="90" t="s">
        <v>928</v>
      </c>
      <c r="H431" s="93">
        <v>50</v>
      </c>
      <c r="I431" s="94"/>
      <c r="J431" s="95">
        <f t="shared" si="90"/>
        <v>0</v>
      </c>
      <c r="K431" s="93"/>
      <c r="L431" s="93">
        <f t="shared" si="91"/>
        <v>0</v>
      </c>
      <c r="M431" s="93"/>
      <c r="N431" s="93">
        <f t="shared" si="92"/>
        <v>0</v>
      </c>
      <c r="O431" s="95">
        <v>21</v>
      </c>
      <c r="P431" s="95">
        <f t="shared" si="93"/>
        <v>0</v>
      </c>
      <c r="Q431" s="95">
        <f t="shared" si="94"/>
        <v>0</v>
      </c>
      <c r="R431" s="8"/>
      <c r="S431" s="8"/>
      <c r="T431" s="8"/>
    </row>
    <row r="432" spans="1:20" ht="40.799999999999997" outlineLevel="3" x14ac:dyDescent="0.2">
      <c r="A432" s="10"/>
      <c r="B432" s="88"/>
      <c r="C432" s="89">
        <v>380</v>
      </c>
      <c r="D432" s="90" t="s">
        <v>860</v>
      </c>
      <c r="E432" s="91" t="s">
        <v>935</v>
      </c>
      <c r="F432" s="92" t="s">
        <v>936</v>
      </c>
      <c r="G432" s="90" t="s">
        <v>928</v>
      </c>
      <c r="H432" s="93">
        <v>28</v>
      </c>
      <c r="I432" s="94"/>
      <c r="J432" s="95">
        <f t="shared" si="90"/>
        <v>0</v>
      </c>
      <c r="K432" s="93"/>
      <c r="L432" s="93">
        <f t="shared" si="91"/>
        <v>0</v>
      </c>
      <c r="M432" s="93"/>
      <c r="N432" s="93">
        <f t="shared" si="92"/>
        <v>0</v>
      </c>
      <c r="O432" s="95">
        <v>21</v>
      </c>
      <c r="P432" s="95">
        <f t="shared" si="93"/>
        <v>0</v>
      </c>
      <c r="Q432" s="95">
        <f t="shared" si="94"/>
        <v>0</v>
      </c>
      <c r="R432" s="8"/>
      <c r="S432" s="8"/>
      <c r="T432" s="8"/>
    </row>
    <row r="433" spans="1:20" ht="40.799999999999997" outlineLevel="3" x14ac:dyDescent="0.2">
      <c r="A433" s="10"/>
      <c r="B433" s="88"/>
      <c r="C433" s="89">
        <v>381</v>
      </c>
      <c r="D433" s="90" t="s">
        <v>860</v>
      </c>
      <c r="E433" s="91" t="s">
        <v>937</v>
      </c>
      <c r="F433" s="92" t="s">
        <v>938</v>
      </c>
      <c r="G433" s="90" t="s">
        <v>928</v>
      </c>
      <c r="H433" s="93">
        <v>4</v>
      </c>
      <c r="I433" s="94"/>
      <c r="J433" s="95">
        <f t="shared" si="90"/>
        <v>0</v>
      </c>
      <c r="K433" s="93"/>
      <c r="L433" s="93">
        <f t="shared" si="91"/>
        <v>0</v>
      </c>
      <c r="M433" s="93"/>
      <c r="N433" s="93">
        <f t="shared" si="92"/>
        <v>0</v>
      </c>
      <c r="O433" s="95">
        <v>21</v>
      </c>
      <c r="P433" s="95">
        <f t="shared" si="93"/>
        <v>0</v>
      </c>
      <c r="Q433" s="95">
        <f t="shared" si="94"/>
        <v>0</v>
      </c>
      <c r="R433" s="8"/>
      <c r="S433" s="8"/>
      <c r="T433" s="8"/>
    </row>
    <row r="434" spans="1:20" ht="30.6" outlineLevel="3" x14ac:dyDescent="0.2">
      <c r="A434" s="10"/>
      <c r="B434" s="88"/>
      <c r="C434" s="89">
        <v>382</v>
      </c>
      <c r="D434" s="90" t="s">
        <v>860</v>
      </c>
      <c r="E434" s="91" t="s">
        <v>929</v>
      </c>
      <c r="F434" s="92" t="s">
        <v>939</v>
      </c>
      <c r="G434" s="90" t="s">
        <v>928</v>
      </c>
      <c r="H434" s="93">
        <v>33</v>
      </c>
      <c r="I434" s="94"/>
      <c r="J434" s="95">
        <f t="shared" si="90"/>
        <v>0</v>
      </c>
      <c r="K434" s="93"/>
      <c r="L434" s="93">
        <f t="shared" si="91"/>
        <v>0</v>
      </c>
      <c r="M434" s="93"/>
      <c r="N434" s="93">
        <f t="shared" si="92"/>
        <v>0</v>
      </c>
      <c r="O434" s="95">
        <v>21</v>
      </c>
      <c r="P434" s="95">
        <f t="shared" si="93"/>
        <v>0</v>
      </c>
      <c r="Q434" s="95">
        <f t="shared" si="94"/>
        <v>0</v>
      </c>
      <c r="R434" s="8"/>
      <c r="S434" s="8"/>
      <c r="T434" s="8"/>
    </row>
    <row r="435" spans="1:20" ht="30.6" outlineLevel="3" x14ac:dyDescent="0.2">
      <c r="A435" s="10"/>
      <c r="B435" s="88"/>
      <c r="C435" s="89">
        <v>383</v>
      </c>
      <c r="D435" s="90" t="s">
        <v>860</v>
      </c>
      <c r="E435" s="91" t="s">
        <v>931</v>
      </c>
      <c r="F435" s="92" t="s">
        <v>940</v>
      </c>
      <c r="G435" s="90" t="s">
        <v>928</v>
      </c>
      <c r="H435" s="93">
        <v>105</v>
      </c>
      <c r="I435" s="94"/>
      <c r="J435" s="95">
        <f t="shared" si="90"/>
        <v>0</v>
      </c>
      <c r="K435" s="93"/>
      <c r="L435" s="93">
        <f t="shared" si="91"/>
        <v>0</v>
      </c>
      <c r="M435" s="93"/>
      <c r="N435" s="93">
        <f t="shared" si="92"/>
        <v>0</v>
      </c>
      <c r="O435" s="95">
        <v>21</v>
      </c>
      <c r="P435" s="95">
        <f t="shared" si="93"/>
        <v>0</v>
      </c>
      <c r="Q435" s="95">
        <f t="shared" si="94"/>
        <v>0</v>
      </c>
      <c r="R435" s="8"/>
      <c r="S435" s="8"/>
      <c r="T435" s="8"/>
    </row>
    <row r="436" spans="1:20" ht="30.6" outlineLevel="3" x14ac:dyDescent="0.2">
      <c r="A436" s="10"/>
      <c r="B436" s="88"/>
      <c r="C436" s="89">
        <v>384</v>
      </c>
      <c r="D436" s="90" t="s">
        <v>860</v>
      </c>
      <c r="E436" s="91" t="s">
        <v>933</v>
      </c>
      <c r="F436" s="92" t="s">
        <v>941</v>
      </c>
      <c r="G436" s="90" t="s">
        <v>928</v>
      </c>
      <c r="H436" s="93">
        <v>30</v>
      </c>
      <c r="I436" s="94"/>
      <c r="J436" s="95">
        <f t="shared" si="90"/>
        <v>0</v>
      </c>
      <c r="K436" s="93"/>
      <c r="L436" s="93">
        <f t="shared" si="91"/>
        <v>0</v>
      </c>
      <c r="M436" s="93"/>
      <c r="N436" s="93">
        <f t="shared" si="92"/>
        <v>0</v>
      </c>
      <c r="O436" s="95">
        <v>21</v>
      </c>
      <c r="P436" s="95">
        <f t="shared" si="93"/>
        <v>0</v>
      </c>
      <c r="Q436" s="95">
        <f t="shared" si="94"/>
        <v>0</v>
      </c>
      <c r="R436" s="8"/>
      <c r="S436" s="8"/>
      <c r="T436" s="8"/>
    </row>
    <row r="437" spans="1:20" ht="30.6" outlineLevel="3" x14ac:dyDescent="0.2">
      <c r="A437" s="10"/>
      <c r="B437" s="88"/>
      <c r="C437" s="89">
        <v>385</v>
      </c>
      <c r="D437" s="90" t="s">
        <v>860</v>
      </c>
      <c r="E437" s="91" t="s">
        <v>935</v>
      </c>
      <c r="F437" s="92" t="s">
        <v>942</v>
      </c>
      <c r="G437" s="90" t="s">
        <v>928</v>
      </c>
      <c r="H437" s="93">
        <v>11</v>
      </c>
      <c r="I437" s="94"/>
      <c r="J437" s="95">
        <f t="shared" si="90"/>
        <v>0</v>
      </c>
      <c r="K437" s="93"/>
      <c r="L437" s="93">
        <f t="shared" si="91"/>
        <v>0</v>
      </c>
      <c r="M437" s="93"/>
      <c r="N437" s="93">
        <f t="shared" si="92"/>
        <v>0</v>
      </c>
      <c r="O437" s="95">
        <v>21</v>
      </c>
      <c r="P437" s="95">
        <f t="shared" si="93"/>
        <v>0</v>
      </c>
      <c r="Q437" s="95">
        <f t="shared" si="94"/>
        <v>0</v>
      </c>
      <c r="R437" s="8"/>
      <c r="S437" s="8"/>
      <c r="T437" s="8"/>
    </row>
    <row r="438" spans="1:20" ht="30.6" outlineLevel="3" x14ac:dyDescent="0.2">
      <c r="A438" s="10"/>
      <c r="B438" s="88"/>
      <c r="C438" s="89">
        <v>386</v>
      </c>
      <c r="D438" s="90" t="s">
        <v>860</v>
      </c>
      <c r="E438" s="91" t="s">
        <v>937</v>
      </c>
      <c r="F438" s="92" t="s">
        <v>943</v>
      </c>
      <c r="G438" s="90" t="s">
        <v>928</v>
      </c>
      <c r="H438" s="93">
        <v>3</v>
      </c>
      <c r="I438" s="94"/>
      <c r="J438" s="95">
        <f t="shared" si="90"/>
        <v>0</v>
      </c>
      <c r="K438" s="93"/>
      <c r="L438" s="93">
        <f t="shared" si="91"/>
        <v>0</v>
      </c>
      <c r="M438" s="93"/>
      <c r="N438" s="93">
        <f t="shared" si="92"/>
        <v>0</v>
      </c>
      <c r="O438" s="95">
        <v>21</v>
      </c>
      <c r="P438" s="95">
        <f t="shared" si="93"/>
        <v>0</v>
      </c>
      <c r="Q438" s="95">
        <f t="shared" si="94"/>
        <v>0</v>
      </c>
      <c r="R438" s="8"/>
      <c r="S438" s="8"/>
      <c r="T438" s="8"/>
    </row>
    <row r="439" spans="1:20" ht="30.6" outlineLevel="3" x14ac:dyDescent="0.2">
      <c r="A439" s="10"/>
      <c r="B439" s="88"/>
      <c r="C439" s="89">
        <v>387</v>
      </c>
      <c r="D439" s="90" t="s">
        <v>860</v>
      </c>
      <c r="E439" s="91" t="s">
        <v>944</v>
      </c>
      <c r="F439" s="92" t="s">
        <v>945</v>
      </c>
      <c r="G439" s="90" t="s">
        <v>928</v>
      </c>
      <c r="H439" s="93">
        <v>28</v>
      </c>
      <c r="I439" s="94"/>
      <c r="J439" s="95">
        <f t="shared" si="90"/>
        <v>0</v>
      </c>
      <c r="K439" s="93"/>
      <c r="L439" s="93">
        <f t="shared" si="91"/>
        <v>0</v>
      </c>
      <c r="M439" s="93"/>
      <c r="N439" s="93">
        <f t="shared" si="92"/>
        <v>0</v>
      </c>
      <c r="O439" s="95">
        <v>21</v>
      </c>
      <c r="P439" s="95">
        <f t="shared" si="93"/>
        <v>0</v>
      </c>
      <c r="Q439" s="95">
        <f t="shared" si="94"/>
        <v>0</v>
      </c>
      <c r="R439" s="8"/>
      <c r="S439" s="8"/>
      <c r="T439" s="8"/>
    </row>
    <row r="440" spans="1:20" ht="20.399999999999999" outlineLevel="3" x14ac:dyDescent="0.2">
      <c r="A440" s="10"/>
      <c r="B440" s="88"/>
      <c r="C440" s="89">
        <v>388</v>
      </c>
      <c r="D440" s="90" t="s">
        <v>860</v>
      </c>
      <c r="E440" s="91" t="s">
        <v>946</v>
      </c>
      <c r="F440" s="92" t="s">
        <v>947</v>
      </c>
      <c r="G440" s="90" t="s">
        <v>746</v>
      </c>
      <c r="H440" s="93">
        <v>100</v>
      </c>
      <c r="I440" s="94"/>
      <c r="J440" s="95">
        <f t="shared" si="90"/>
        <v>0</v>
      </c>
      <c r="K440" s="93"/>
      <c r="L440" s="93">
        <f t="shared" si="91"/>
        <v>0</v>
      </c>
      <c r="M440" s="93"/>
      <c r="N440" s="93">
        <f t="shared" si="92"/>
        <v>0</v>
      </c>
      <c r="O440" s="95">
        <v>21</v>
      </c>
      <c r="P440" s="95">
        <f t="shared" si="93"/>
        <v>0</v>
      </c>
      <c r="Q440" s="95">
        <f t="shared" si="94"/>
        <v>0</v>
      </c>
      <c r="R440" s="8"/>
      <c r="S440" s="8"/>
      <c r="T440" s="8"/>
    </row>
    <row r="441" spans="1:20" outlineLevel="3" x14ac:dyDescent="0.2">
      <c r="B441" s="6"/>
      <c r="C441" s="6"/>
      <c r="D441" s="6"/>
      <c r="E441" s="6"/>
      <c r="F441" s="6"/>
      <c r="G441" s="6"/>
      <c r="H441" s="6"/>
      <c r="I441" s="8"/>
      <c r="J441" s="8"/>
      <c r="K441" s="6"/>
      <c r="L441" s="6"/>
      <c r="M441" s="6"/>
      <c r="N441" s="6"/>
      <c r="O441" s="6"/>
      <c r="P441" s="8"/>
      <c r="Q441" s="8"/>
    </row>
    <row r="442" spans="1:20" ht="10.199999999999999" outlineLevel="2" x14ac:dyDescent="0.2">
      <c r="A442" s="58" t="s">
        <v>66</v>
      </c>
      <c r="B442" s="81">
        <v>3</v>
      </c>
      <c r="C442" s="82"/>
      <c r="D442" s="83" t="s">
        <v>169</v>
      </c>
      <c r="E442" s="83"/>
      <c r="F442" s="84" t="s">
        <v>67</v>
      </c>
      <c r="G442" s="83"/>
      <c r="H442" s="85"/>
      <c r="I442" s="86"/>
      <c r="J442" s="60">
        <f>SUBTOTAL(9,J443:J450)</f>
        <v>0</v>
      </c>
      <c r="K442" s="85"/>
      <c r="L442" s="61">
        <f>SUBTOTAL(9,L443:L450)</f>
        <v>0</v>
      </c>
      <c r="M442" s="85"/>
      <c r="N442" s="61">
        <f>SUBTOTAL(9,N443:N450)</f>
        <v>0</v>
      </c>
      <c r="O442" s="87"/>
      <c r="P442" s="60">
        <f>SUBTOTAL(9,P443:P450)</f>
        <v>0</v>
      </c>
      <c r="Q442" s="60">
        <f>SUBTOTAL(9,Q443:Q450)</f>
        <v>0</v>
      </c>
      <c r="R442" s="6"/>
      <c r="S442" s="8"/>
      <c r="T442" s="8"/>
    </row>
    <row r="443" spans="1:20" ht="40.799999999999997" outlineLevel="3" x14ac:dyDescent="0.2">
      <c r="A443" s="10"/>
      <c r="B443" s="88"/>
      <c r="C443" s="89">
        <v>389</v>
      </c>
      <c r="D443" s="90" t="s">
        <v>860</v>
      </c>
      <c r="E443" s="91" t="s">
        <v>948</v>
      </c>
      <c r="F443" s="92" t="s">
        <v>949</v>
      </c>
      <c r="G443" s="90" t="s">
        <v>863</v>
      </c>
      <c r="H443" s="93">
        <v>1</v>
      </c>
      <c r="I443" s="94"/>
      <c r="J443" s="95">
        <f t="shared" ref="J443:J449" si="95">H443*I443</f>
        <v>0</v>
      </c>
      <c r="K443" s="93"/>
      <c r="L443" s="93">
        <f t="shared" ref="L443:L449" si="96">H443*K443</f>
        <v>0</v>
      </c>
      <c r="M443" s="93"/>
      <c r="N443" s="93">
        <f t="shared" ref="N443:N449" si="97">H443*M443</f>
        <v>0</v>
      </c>
      <c r="O443" s="95">
        <v>21</v>
      </c>
      <c r="P443" s="95">
        <f t="shared" ref="P443:P449" si="98">J443*(O443/100)</f>
        <v>0</v>
      </c>
      <c r="Q443" s="95">
        <f t="shared" ref="Q443:Q449" si="99">J443+P443</f>
        <v>0</v>
      </c>
      <c r="R443" s="8"/>
      <c r="S443" s="8"/>
      <c r="T443" s="8"/>
    </row>
    <row r="444" spans="1:20" ht="40.799999999999997" outlineLevel="3" x14ac:dyDescent="0.2">
      <c r="A444" s="10"/>
      <c r="B444" s="88"/>
      <c r="C444" s="89">
        <v>390</v>
      </c>
      <c r="D444" s="90" t="s">
        <v>860</v>
      </c>
      <c r="E444" s="91" t="s">
        <v>950</v>
      </c>
      <c r="F444" s="92" t="s">
        <v>951</v>
      </c>
      <c r="G444" s="90" t="s">
        <v>928</v>
      </c>
      <c r="H444" s="93">
        <v>7</v>
      </c>
      <c r="I444" s="94"/>
      <c r="J444" s="95">
        <f t="shared" si="95"/>
        <v>0</v>
      </c>
      <c r="K444" s="93"/>
      <c r="L444" s="93">
        <f t="shared" si="96"/>
        <v>0</v>
      </c>
      <c r="M444" s="93"/>
      <c r="N444" s="93">
        <f t="shared" si="97"/>
        <v>0</v>
      </c>
      <c r="O444" s="95">
        <v>21</v>
      </c>
      <c r="P444" s="95">
        <f t="shared" si="98"/>
        <v>0</v>
      </c>
      <c r="Q444" s="95">
        <f t="shared" si="99"/>
        <v>0</v>
      </c>
      <c r="R444" s="8"/>
      <c r="S444" s="8"/>
      <c r="T444" s="8"/>
    </row>
    <row r="445" spans="1:20" ht="40.799999999999997" outlineLevel="3" x14ac:dyDescent="0.2">
      <c r="A445" s="10"/>
      <c r="B445" s="88"/>
      <c r="C445" s="89">
        <v>391</v>
      </c>
      <c r="D445" s="90" t="s">
        <v>860</v>
      </c>
      <c r="E445" s="91" t="s">
        <v>952</v>
      </c>
      <c r="F445" s="92" t="s">
        <v>953</v>
      </c>
      <c r="G445" s="90" t="s">
        <v>928</v>
      </c>
      <c r="H445" s="93">
        <v>28</v>
      </c>
      <c r="I445" s="94"/>
      <c r="J445" s="95">
        <f t="shared" si="95"/>
        <v>0</v>
      </c>
      <c r="K445" s="93"/>
      <c r="L445" s="93">
        <f t="shared" si="96"/>
        <v>0</v>
      </c>
      <c r="M445" s="93"/>
      <c r="N445" s="93">
        <f t="shared" si="97"/>
        <v>0</v>
      </c>
      <c r="O445" s="95">
        <v>21</v>
      </c>
      <c r="P445" s="95">
        <f t="shared" si="98"/>
        <v>0</v>
      </c>
      <c r="Q445" s="95">
        <f t="shared" si="99"/>
        <v>0</v>
      </c>
      <c r="R445" s="8"/>
      <c r="S445" s="8"/>
      <c r="T445" s="8"/>
    </row>
    <row r="446" spans="1:20" ht="40.799999999999997" outlineLevel="3" x14ac:dyDescent="0.2">
      <c r="A446" s="10"/>
      <c r="B446" s="88"/>
      <c r="C446" s="89">
        <v>392</v>
      </c>
      <c r="D446" s="90" t="s">
        <v>860</v>
      </c>
      <c r="E446" s="91" t="s">
        <v>954</v>
      </c>
      <c r="F446" s="92" t="s">
        <v>955</v>
      </c>
      <c r="G446" s="90" t="s">
        <v>928</v>
      </c>
      <c r="H446" s="93">
        <v>9</v>
      </c>
      <c r="I446" s="94"/>
      <c r="J446" s="95">
        <f t="shared" si="95"/>
        <v>0</v>
      </c>
      <c r="K446" s="93"/>
      <c r="L446" s="93">
        <f t="shared" si="96"/>
        <v>0</v>
      </c>
      <c r="M446" s="93"/>
      <c r="N446" s="93">
        <f t="shared" si="97"/>
        <v>0</v>
      </c>
      <c r="O446" s="95">
        <v>21</v>
      </c>
      <c r="P446" s="95">
        <f t="shared" si="98"/>
        <v>0</v>
      </c>
      <c r="Q446" s="95">
        <f t="shared" si="99"/>
        <v>0</v>
      </c>
      <c r="R446" s="8"/>
      <c r="S446" s="8"/>
      <c r="T446" s="8"/>
    </row>
    <row r="447" spans="1:20" ht="30.6" outlineLevel="3" x14ac:dyDescent="0.2">
      <c r="A447" s="10"/>
      <c r="B447" s="88"/>
      <c r="C447" s="89">
        <v>393</v>
      </c>
      <c r="D447" s="90" t="s">
        <v>860</v>
      </c>
      <c r="E447" s="91" t="s">
        <v>956</v>
      </c>
      <c r="F447" s="92" t="s">
        <v>957</v>
      </c>
      <c r="G447" s="90" t="s">
        <v>928</v>
      </c>
      <c r="H447" s="93">
        <v>2</v>
      </c>
      <c r="I447" s="94"/>
      <c r="J447" s="95">
        <f t="shared" si="95"/>
        <v>0</v>
      </c>
      <c r="K447" s="93"/>
      <c r="L447" s="93">
        <f t="shared" si="96"/>
        <v>0</v>
      </c>
      <c r="M447" s="93"/>
      <c r="N447" s="93">
        <f t="shared" si="97"/>
        <v>0</v>
      </c>
      <c r="O447" s="95">
        <v>21</v>
      </c>
      <c r="P447" s="95">
        <f t="shared" si="98"/>
        <v>0</v>
      </c>
      <c r="Q447" s="95">
        <f t="shared" si="99"/>
        <v>0</v>
      </c>
      <c r="R447" s="8"/>
      <c r="S447" s="8"/>
      <c r="T447" s="8"/>
    </row>
    <row r="448" spans="1:20" ht="20.399999999999999" outlineLevel="3" x14ac:dyDescent="0.2">
      <c r="A448" s="10"/>
      <c r="B448" s="88"/>
      <c r="C448" s="89">
        <v>394</v>
      </c>
      <c r="D448" s="90" t="s">
        <v>860</v>
      </c>
      <c r="E448" s="91" t="s">
        <v>958</v>
      </c>
      <c r="F448" s="92" t="s">
        <v>947</v>
      </c>
      <c r="G448" s="90" t="s">
        <v>746</v>
      </c>
      <c r="H448" s="93">
        <v>40</v>
      </c>
      <c r="I448" s="94"/>
      <c r="J448" s="95">
        <f t="shared" si="95"/>
        <v>0</v>
      </c>
      <c r="K448" s="93"/>
      <c r="L448" s="93">
        <f t="shared" si="96"/>
        <v>0</v>
      </c>
      <c r="M448" s="93"/>
      <c r="N448" s="93">
        <f t="shared" si="97"/>
        <v>0</v>
      </c>
      <c r="O448" s="95">
        <v>21</v>
      </c>
      <c r="P448" s="95">
        <f t="shared" si="98"/>
        <v>0</v>
      </c>
      <c r="Q448" s="95">
        <f t="shared" si="99"/>
        <v>0</v>
      </c>
      <c r="R448" s="8"/>
      <c r="S448" s="8"/>
      <c r="T448" s="8"/>
    </row>
    <row r="449" spans="1:20" ht="20.399999999999999" outlineLevel="3" x14ac:dyDescent="0.2">
      <c r="A449" s="10"/>
      <c r="B449" s="88"/>
      <c r="C449" s="89">
        <v>395</v>
      </c>
      <c r="D449" s="90" t="s">
        <v>860</v>
      </c>
      <c r="E449" s="91" t="s">
        <v>959</v>
      </c>
      <c r="F449" s="92" t="s">
        <v>960</v>
      </c>
      <c r="G449" s="90" t="s">
        <v>180</v>
      </c>
      <c r="H449" s="93">
        <v>17</v>
      </c>
      <c r="I449" s="94"/>
      <c r="J449" s="95">
        <f t="shared" si="95"/>
        <v>0</v>
      </c>
      <c r="K449" s="93"/>
      <c r="L449" s="93">
        <f t="shared" si="96"/>
        <v>0</v>
      </c>
      <c r="M449" s="93"/>
      <c r="N449" s="93">
        <f t="shared" si="97"/>
        <v>0</v>
      </c>
      <c r="O449" s="95">
        <v>21</v>
      </c>
      <c r="P449" s="95">
        <f t="shared" si="98"/>
        <v>0</v>
      </c>
      <c r="Q449" s="95">
        <f t="shared" si="99"/>
        <v>0</v>
      </c>
      <c r="R449" s="8"/>
      <c r="S449" s="8"/>
      <c r="T449" s="8"/>
    </row>
    <row r="450" spans="1:20" outlineLevel="3" x14ac:dyDescent="0.2">
      <c r="B450" s="6"/>
      <c r="C450" s="6"/>
      <c r="D450" s="6"/>
      <c r="E450" s="6"/>
      <c r="F450" s="6"/>
      <c r="G450" s="6"/>
      <c r="H450" s="6"/>
      <c r="I450" s="8"/>
      <c r="J450" s="8"/>
      <c r="K450" s="6"/>
      <c r="L450" s="6"/>
      <c r="M450" s="6"/>
      <c r="N450" s="6"/>
      <c r="O450" s="6"/>
      <c r="P450" s="8"/>
      <c r="Q450" s="8"/>
    </row>
    <row r="451" spans="1:20" ht="10.199999999999999" outlineLevel="2" x14ac:dyDescent="0.2">
      <c r="A451" s="58" t="s">
        <v>68</v>
      </c>
      <c r="B451" s="81">
        <v>3</v>
      </c>
      <c r="C451" s="82"/>
      <c r="D451" s="83" t="s">
        <v>169</v>
      </c>
      <c r="E451" s="83"/>
      <c r="F451" s="84" t="s">
        <v>69</v>
      </c>
      <c r="G451" s="83"/>
      <c r="H451" s="85"/>
      <c r="I451" s="86"/>
      <c r="J451" s="60">
        <f>SUBTOTAL(9,J452:J460)</f>
        <v>0</v>
      </c>
      <c r="K451" s="85"/>
      <c r="L451" s="61">
        <f>SUBTOTAL(9,L452:L460)</f>
        <v>0</v>
      </c>
      <c r="M451" s="85"/>
      <c r="N451" s="61">
        <f>SUBTOTAL(9,N452:N460)</f>
        <v>0</v>
      </c>
      <c r="O451" s="87"/>
      <c r="P451" s="60">
        <f>SUBTOTAL(9,P452:P460)</f>
        <v>0</v>
      </c>
      <c r="Q451" s="60">
        <f>SUBTOTAL(9,Q452:Q460)</f>
        <v>0</v>
      </c>
      <c r="R451" s="6"/>
      <c r="S451" s="8"/>
      <c r="T451" s="8"/>
    </row>
    <row r="452" spans="1:20" ht="153" outlineLevel="3" x14ac:dyDescent="0.2">
      <c r="A452" s="10"/>
      <c r="B452" s="88"/>
      <c r="C452" s="89">
        <v>396</v>
      </c>
      <c r="D452" s="90" t="s">
        <v>860</v>
      </c>
      <c r="E452" s="91" t="s">
        <v>961</v>
      </c>
      <c r="F452" s="92" t="s">
        <v>962</v>
      </c>
      <c r="G452" s="90" t="s">
        <v>863</v>
      </c>
      <c r="H452" s="93">
        <v>2</v>
      </c>
      <c r="I452" s="94"/>
      <c r="J452" s="95">
        <f t="shared" ref="J452:J459" si="100">H452*I452</f>
        <v>0</v>
      </c>
      <c r="K452" s="93"/>
      <c r="L452" s="93">
        <f t="shared" ref="L452:L459" si="101">H452*K452</f>
        <v>0</v>
      </c>
      <c r="M452" s="93"/>
      <c r="N452" s="93">
        <f t="shared" ref="N452:N459" si="102">H452*M452</f>
        <v>0</v>
      </c>
      <c r="O452" s="95">
        <v>21</v>
      </c>
      <c r="P452" s="95">
        <f t="shared" ref="P452:P459" si="103">J452*(O452/100)</f>
        <v>0</v>
      </c>
      <c r="Q452" s="95">
        <f t="shared" ref="Q452:Q459" si="104">J452+P452</f>
        <v>0</v>
      </c>
      <c r="R452" s="8"/>
      <c r="S452" s="8"/>
      <c r="T452" s="8"/>
    </row>
    <row r="453" spans="1:20" ht="61.2" outlineLevel="3" x14ac:dyDescent="0.2">
      <c r="A453" s="10"/>
      <c r="B453" s="88"/>
      <c r="C453" s="89">
        <v>397</v>
      </c>
      <c r="D453" s="90" t="s">
        <v>860</v>
      </c>
      <c r="E453" s="91" t="s">
        <v>963</v>
      </c>
      <c r="F453" s="92" t="s">
        <v>964</v>
      </c>
      <c r="G453" s="90" t="s">
        <v>863</v>
      </c>
      <c r="H453" s="93">
        <v>2</v>
      </c>
      <c r="I453" s="94"/>
      <c r="J453" s="95">
        <f t="shared" si="100"/>
        <v>0</v>
      </c>
      <c r="K453" s="93"/>
      <c r="L453" s="93">
        <f t="shared" si="101"/>
        <v>0</v>
      </c>
      <c r="M453" s="93"/>
      <c r="N453" s="93">
        <f t="shared" si="102"/>
        <v>0</v>
      </c>
      <c r="O453" s="95">
        <v>21</v>
      </c>
      <c r="P453" s="95">
        <f t="shared" si="103"/>
        <v>0</v>
      </c>
      <c r="Q453" s="95">
        <f t="shared" si="104"/>
        <v>0</v>
      </c>
      <c r="R453" s="8"/>
      <c r="S453" s="8"/>
      <c r="T453" s="8"/>
    </row>
    <row r="454" spans="1:20" ht="30.6" outlineLevel="3" x14ac:dyDescent="0.2">
      <c r="A454" s="10"/>
      <c r="B454" s="88"/>
      <c r="C454" s="89">
        <v>398</v>
      </c>
      <c r="D454" s="90" t="s">
        <v>860</v>
      </c>
      <c r="E454" s="91" t="s">
        <v>965</v>
      </c>
      <c r="F454" s="92" t="s">
        <v>966</v>
      </c>
      <c r="G454" s="90" t="s">
        <v>863</v>
      </c>
      <c r="H454" s="93">
        <v>2</v>
      </c>
      <c r="I454" s="94"/>
      <c r="J454" s="95">
        <f t="shared" si="100"/>
        <v>0</v>
      </c>
      <c r="K454" s="93"/>
      <c r="L454" s="93">
        <f t="shared" si="101"/>
        <v>0</v>
      </c>
      <c r="M454" s="93"/>
      <c r="N454" s="93">
        <f t="shared" si="102"/>
        <v>0</v>
      </c>
      <c r="O454" s="95">
        <v>21</v>
      </c>
      <c r="P454" s="95">
        <f t="shared" si="103"/>
        <v>0</v>
      </c>
      <c r="Q454" s="95">
        <f t="shared" si="104"/>
        <v>0</v>
      </c>
      <c r="R454" s="8"/>
      <c r="S454" s="8"/>
      <c r="T454" s="8"/>
    </row>
    <row r="455" spans="1:20" ht="10.199999999999999" outlineLevel="3" x14ac:dyDescent="0.2">
      <c r="A455" s="10"/>
      <c r="B455" s="88"/>
      <c r="C455" s="89">
        <v>399</v>
      </c>
      <c r="D455" s="90" t="s">
        <v>860</v>
      </c>
      <c r="E455" s="91" t="s">
        <v>967</v>
      </c>
      <c r="F455" s="92" t="s">
        <v>968</v>
      </c>
      <c r="G455" s="90" t="s">
        <v>180</v>
      </c>
      <c r="H455" s="93">
        <v>35</v>
      </c>
      <c r="I455" s="94"/>
      <c r="J455" s="95">
        <f t="shared" si="100"/>
        <v>0</v>
      </c>
      <c r="K455" s="93"/>
      <c r="L455" s="93">
        <f t="shared" si="101"/>
        <v>0</v>
      </c>
      <c r="M455" s="93"/>
      <c r="N455" s="93">
        <f t="shared" si="102"/>
        <v>0</v>
      </c>
      <c r="O455" s="95">
        <v>21</v>
      </c>
      <c r="P455" s="95">
        <f t="shared" si="103"/>
        <v>0</v>
      </c>
      <c r="Q455" s="95">
        <f t="shared" si="104"/>
        <v>0</v>
      </c>
      <c r="R455" s="8"/>
      <c r="S455" s="8"/>
      <c r="T455" s="8"/>
    </row>
    <row r="456" spans="1:20" ht="10.199999999999999" outlineLevel="3" x14ac:dyDescent="0.2">
      <c r="A456" s="10"/>
      <c r="B456" s="88"/>
      <c r="C456" s="89">
        <v>400</v>
      </c>
      <c r="D456" s="90" t="s">
        <v>860</v>
      </c>
      <c r="E456" s="91" t="s">
        <v>969</v>
      </c>
      <c r="F456" s="92" t="s">
        <v>970</v>
      </c>
      <c r="G456" s="90" t="s">
        <v>180</v>
      </c>
      <c r="H456" s="93">
        <v>35</v>
      </c>
      <c r="I456" s="94"/>
      <c r="J456" s="95">
        <f t="shared" si="100"/>
        <v>0</v>
      </c>
      <c r="K456" s="93"/>
      <c r="L456" s="93">
        <f t="shared" si="101"/>
        <v>0</v>
      </c>
      <c r="M456" s="93"/>
      <c r="N456" s="93">
        <f t="shared" si="102"/>
        <v>0</v>
      </c>
      <c r="O456" s="95">
        <v>21</v>
      </c>
      <c r="P456" s="95">
        <f t="shared" si="103"/>
        <v>0</v>
      </c>
      <c r="Q456" s="95">
        <f t="shared" si="104"/>
        <v>0</v>
      </c>
      <c r="R456" s="8"/>
      <c r="S456" s="8"/>
      <c r="T456" s="8"/>
    </row>
    <row r="457" spans="1:20" ht="30.6" outlineLevel="3" x14ac:dyDescent="0.2">
      <c r="A457" s="10"/>
      <c r="B457" s="88"/>
      <c r="C457" s="89">
        <v>401</v>
      </c>
      <c r="D457" s="90" t="s">
        <v>860</v>
      </c>
      <c r="E457" s="91" t="s">
        <v>971</v>
      </c>
      <c r="F457" s="92" t="s">
        <v>972</v>
      </c>
      <c r="G457" s="90" t="s">
        <v>746</v>
      </c>
      <c r="H457" s="93">
        <v>3</v>
      </c>
      <c r="I457" s="94"/>
      <c r="J457" s="95">
        <f t="shared" si="100"/>
        <v>0</v>
      </c>
      <c r="K457" s="93"/>
      <c r="L457" s="93">
        <f t="shared" si="101"/>
        <v>0</v>
      </c>
      <c r="M457" s="93"/>
      <c r="N457" s="93">
        <f t="shared" si="102"/>
        <v>0</v>
      </c>
      <c r="O457" s="95">
        <v>21</v>
      </c>
      <c r="P457" s="95">
        <f t="shared" si="103"/>
        <v>0</v>
      </c>
      <c r="Q457" s="95">
        <f t="shared" si="104"/>
        <v>0</v>
      </c>
      <c r="R457" s="8"/>
      <c r="S457" s="8"/>
      <c r="T457" s="8"/>
    </row>
    <row r="458" spans="1:20" ht="20.399999999999999" outlineLevel="3" x14ac:dyDescent="0.2">
      <c r="A458" s="10"/>
      <c r="B458" s="88"/>
      <c r="C458" s="89">
        <v>402</v>
      </c>
      <c r="D458" s="90" t="s">
        <v>860</v>
      </c>
      <c r="E458" s="91" t="s">
        <v>973</v>
      </c>
      <c r="F458" s="92" t="s">
        <v>974</v>
      </c>
      <c r="G458" s="90" t="s">
        <v>327</v>
      </c>
      <c r="H458" s="93">
        <v>1</v>
      </c>
      <c r="I458" s="94"/>
      <c r="J458" s="95">
        <f t="shared" si="100"/>
        <v>0</v>
      </c>
      <c r="K458" s="93"/>
      <c r="L458" s="93">
        <f t="shared" si="101"/>
        <v>0</v>
      </c>
      <c r="M458" s="93"/>
      <c r="N458" s="93">
        <f t="shared" si="102"/>
        <v>0</v>
      </c>
      <c r="O458" s="95">
        <v>21</v>
      </c>
      <c r="P458" s="95">
        <f t="shared" si="103"/>
        <v>0</v>
      </c>
      <c r="Q458" s="95">
        <f t="shared" si="104"/>
        <v>0</v>
      </c>
      <c r="R458" s="8"/>
      <c r="S458" s="8"/>
      <c r="T458" s="8"/>
    </row>
    <row r="459" spans="1:20" ht="10.199999999999999" outlineLevel="3" x14ac:dyDescent="0.2">
      <c r="A459" s="10"/>
      <c r="B459" s="88"/>
      <c r="C459" s="89">
        <v>403</v>
      </c>
      <c r="D459" s="90" t="s">
        <v>860</v>
      </c>
      <c r="E459" s="91" t="s">
        <v>975</v>
      </c>
      <c r="F459" s="92" t="s">
        <v>976</v>
      </c>
      <c r="G459" s="90" t="s">
        <v>327</v>
      </c>
      <c r="H459" s="93">
        <v>1</v>
      </c>
      <c r="I459" s="94"/>
      <c r="J459" s="95">
        <f t="shared" si="100"/>
        <v>0</v>
      </c>
      <c r="K459" s="93"/>
      <c r="L459" s="93">
        <f t="shared" si="101"/>
        <v>0</v>
      </c>
      <c r="M459" s="93"/>
      <c r="N459" s="93">
        <f t="shared" si="102"/>
        <v>0</v>
      </c>
      <c r="O459" s="95">
        <v>21</v>
      </c>
      <c r="P459" s="95">
        <f t="shared" si="103"/>
        <v>0</v>
      </c>
      <c r="Q459" s="95">
        <f t="shared" si="104"/>
        <v>0</v>
      </c>
      <c r="R459" s="8"/>
      <c r="S459" s="8"/>
      <c r="T459" s="8"/>
    </row>
    <row r="460" spans="1:20" outlineLevel="3" x14ac:dyDescent="0.2">
      <c r="B460" s="6"/>
      <c r="C460" s="6"/>
      <c r="D460" s="6"/>
      <c r="E460" s="6"/>
      <c r="F460" s="6"/>
      <c r="G460" s="6"/>
      <c r="H460" s="6"/>
      <c r="I460" s="8"/>
      <c r="J460" s="8"/>
      <c r="K460" s="6"/>
      <c r="L460" s="6"/>
      <c r="M460" s="6"/>
      <c r="N460" s="6"/>
      <c r="O460" s="6"/>
      <c r="P460" s="8"/>
      <c r="Q460" s="8"/>
    </row>
    <row r="461" spans="1:20" ht="10.199999999999999" outlineLevel="2" x14ac:dyDescent="0.2">
      <c r="A461" s="58" t="s">
        <v>70</v>
      </c>
      <c r="B461" s="81">
        <v>3</v>
      </c>
      <c r="C461" s="82"/>
      <c r="D461" s="83" t="s">
        <v>169</v>
      </c>
      <c r="E461" s="83"/>
      <c r="F461" s="84" t="s">
        <v>71</v>
      </c>
      <c r="G461" s="83"/>
      <c r="H461" s="85"/>
      <c r="I461" s="86"/>
      <c r="J461" s="60">
        <f>SUBTOTAL(9,J462:J473)</f>
        <v>0</v>
      </c>
      <c r="K461" s="85"/>
      <c r="L461" s="61">
        <f>SUBTOTAL(9,L462:L473)</f>
        <v>0</v>
      </c>
      <c r="M461" s="85"/>
      <c r="N461" s="61">
        <f>SUBTOTAL(9,N462:N473)</f>
        <v>0</v>
      </c>
      <c r="O461" s="87"/>
      <c r="P461" s="60">
        <f>SUBTOTAL(9,P462:P473)</f>
        <v>0</v>
      </c>
      <c r="Q461" s="60">
        <f>SUBTOTAL(9,Q462:Q473)</f>
        <v>0</v>
      </c>
      <c r="R461" s="6"/>
      <c r="S461" s="8"/>
      <c r="T461" s="8"/>
    </row>
    <row r="462" spans="1:20" ht="153" outlineLevel="3" x14ac:dyDescent="0.2">
      <c r="A462" s="10"/>
      <c r="B462" s="88"/>
      <c r="C462" s="89">
        <v>404</v>
      </c>
      <c r="D462" s="90" t="s">
        <v>860</v>
      </c>
      <c r="E462" s="91" t="s">
        <v>977</v>
      </c>
      <c r="F462" s="92" t="s">
        <v>978</v>
      </c>
      <c r="G462" s="90" t="s">
        <v>863</v>
      </c>
      <c r="H462" s="93">
        <v>2</v>
      </c>
      <c r="I462" s="94"/>
      <c r="J462" s="95">
        <f t="shared" ref="J462:J472" si="105">H462*I462</f>
        <v>0</v>
      </c>
      <c r="K462" s="93"/>
      <c r="L462" s="93">
        <f t="shared" ref="L462:L472" si="106">H462*K462</f>
        <v>0</v>
      </c>
      <c r="M462" s="93"/>
      <c r="N462" s="93">
        <f t="shared" ref="N462:N472" si="107">H462*M462</f>
        <v>0</v>
      </c>
      <c r="O462" s="95">
        <v>21</v>
      </c>
      <c r="P462" s="95">
        <f t="shared" ref="P462:P472" si="108">J462*(O462/100)</f>
        <v>0</v>
      </c>
      <c r="Q462" s="95">
        <f t="shared" ref="Q462:Q472" si="109">J462+P462</f>
        <v>0</v>
      </c>
      <c r="R462" s="8"/>
      <c r="S462" s="8"/>
      <c r="T462" s="8"/>
    </row>
    <row r="463" spans="1:20" ht="61.2" outlineLevel="3" x14ac:dyDescent="0.2">
      <c r="A463" s="10"/>
      <c r="B463" s="88"/>
      <c r="C463" s="89">
        <v>405</v>
      </c>
      <c r="D463" s="90" t="s">
        <v>860</v>
      </c>
      <c r="E463" s="91" t="s">
        <v>979</v>
      </c>
      <c r="F463" s="92" t="s">
        <v>980</v>
      </c>
      <c r="G463" s="90" t="s">
        <v>863</v>
      </c>
      <c r="H463" s="93">
        <v>2</v>
      </c>
      <c r="I463" s="94"/>
      <c r="J463" s="95">
        <f t="shared" si="105"/>
        <v>0</v>
      </c>
      <c r="K463" s="93"/>
      <c r="L463" s="93">
        <f t="shared" si="106"/>
        <v>0</v>
      </c>
      <c r="M463" s="93"/>
      <c r="N463" s="93">
        <f t="shared" si="107"/>
        <v>0</v>
      </c>
      <c r="O463" s="95">
        <v>21</v>
      </c>
      <c r="P463" s="95">
        <f t="shared" si="108"/>
        <v>0</v>
      </c>
      <c r="Q463" s="95">
        <f t="shared" si="109"/>
        <v>0</v>
      </c>
      <c r="R463" s="8"/>
      <c r="S463" s="8"/>
      <c r="T463" s="8"/>
    </row>
    <row r="464" spans="1:20" ht="20.399999999999999" outlineLevel="3" x14ac:dyDescent="0.2">
      <c r="A464" s="10"/>
      <c r="B464" s="88"/>
      <c r="C464" s="89">
        <v>406</v>
      </c>
      <c r="D464" s="90" t="s">
        <v>860</v>
      </c>
      <c r="E464" s="91" t="s">
        <v>981</v>
      </c>
      <c r="F464" s="92" t="s">
        <v>982</v>
      </c>
      <c r="G464" s="90" t="s">
        <v>863</v>
      </c>
      <c r="H464" s="93">
        <v>2</v>
      </c>
      <c r="I464" s="94"/>
      <c r="J464" s="95">
        <f t="shared" si="105"/>
        <v>0</v>
      </c>
      <c r="K464" s="93"/>
      <c r="L464" s="93">
        <f t="shared" si="106"/>
        <v>0</v>
      </c>
      <c r="M464" s="93"/>
      <c r="N464" s="93">
        <f t="shared" si="107"/>
        <v>0</v>
      </c>
      <c r="O464" s="95">
        <v>21</v>
      </c>
      <c r="P464" s="95">
        <f t="shared" si="108"/>
        <v>0</v>
      </c>
      <c r="Q464" s="95">
        <f t="shared" si="109"/>
        <v>0</v>
      </c>
      <c r="R464" s="8"/>
      <c r="S464" s="8"/>
      <c r="T464" s="8"/>
    </row>
    <row r="465" spans="1:20" ht="51" outlineLevel="3" x14ac:dyDescent="0.2">
      <c r="A465" s="10"/>
      <c r="B465" s="88"/>
      <c r="C465" s="89">
        <v>407</v>
      </c>
      <c r="D465" s="90" t="s">
        <v>860</v>
      </c>
      <c r="E465" s="91" t="s">
        <v>983</v>
      </c>
      <c r="F465" s="92" t="s">
        <v>984</v>
      </c>
      <c r="G465" s="90" t="s">
        <v>863</v>
      </c>
      <c r="H465" s="93">
        <v>2</v>
      </c>
      <c r="I465" s="94"/>
      <c r="J465" s="95">
        <f t="shared" si="105"/>
        <v>0</v>
      </c>
      <c r="K465" s="93"/>
      <c r="L465" s="93">
        <f t="shared" si="106"/>
        <v>0</v>
      </c>
      <c r="M465" s="93"/>
      <c r="N465" s="93">
        <f t="shared" si="107"/>
        <v>0</v>
      </c>
      <c r="O465" s="95">
        <v>21</v>
      </c>
      <c r="P465" s="95">
        <f t="shared" si="108"/>
        <v>0</v>
      </c>
      <c r="Q465" s="95">
        <f t="shared" si="109"/>
        <v>0</v>
      </c>
      <c r="R465" s="8"/>
      <c r="S465" s="8"/>
      <c r="T465" s="8"/>
    </row>
    <row r="466" spans="1:20" ht="20.399999999999999" outlineLevel="3" x14ac:dyDescent="0.2">
      <c r="A466" s="10"/>
      <c r="B466" s="88"/>
      <c r="C466" s="89">
        <v>408</v>
      </c>
      <c r="D466" s="90" t="s">
        <v>860</v>
      </c>
      <c r="E466" s="91" t="s">
        <v>985</v>
      </c>
      <c r="F466" s="92" t="s">
        <v>986</v>
      </c>
      <c r="G466" s="90" t="s">
        <v>863</v>
      </c>
      <c r="H466" s="93">
        <v>2</v>
      </c>
      <c r="I466" s="94"/>
      <c r="J466" s="95">
        <f t="shared" si="105"/>
        <v>0</v>
      </c>
      <c r="K466" s="93"/>
      <c r="L466" s="93">
        <f t="shared" si="106"/>
        <v>0</v>
      </c>
      <c r="M466" s="93"/>
      <c r="N466" s="93">
        <f t="shared" si="107"/>
        <v>0</v>
      </c>
      <c r="O466" s="95">
        <v>21</v>
      </c>
      <c r="P466" s="95">
        <f t="shared" si="108"/>
        <v>0</v>
      </c>
      <c r="Q466" s="95">
        <f t="shared" si="109"/>
        <v>0</v>
      </c>
      <c r="R466" s="8"/>
      <c r="S466" s="8"/>
      <c r="T466" s="8"/>
    </row>
    <row r="467" spans="1:20" ht="10.199999999999999" outlineLevel="3" x14ac:dyDescent="0.2">
      <c r="A467" s="10"/>
      <c r="B467" s="88"/>
      <c r="C467" s="89">
        <v>409</v>
      </c>
      <c r="D467" s="90" t="s">
        <v>860</v>
      </c>
      <c r="E467" s="91" t="s">
        <v>987</v>
      </c>
      <c r="F467" s="92" t="s">
        <v>988</v>
      </c>
      <c r="G467" s="90" t="s">
        <v>180</v>
      </c>
      <c r="H467" s="93">
        <v>70</v>
      </c>
      <c r="I467" s="94"/>
      <c r="J467" s="95">
        <f t="shared" si="105"/>
        <v>0</v>
      </c>
      <c r="K467" s="93"/>
      <c r="L467" s="93">
        <f t="shared" si="106"/>
        <v>0</v>
      </c>
      <c r="M467" s="93"/>
      <c r="N467" s="93">
        <f t="shared" si="107"/>
        <v>0</v>
      </c>
      <c r="O467" s="95">
        <v>21</v>
      </c>
      <c r="P467" s="95">
        <f t="shared" si="108"/>
        <v>0</v>
      </c>
      <c r="Q467" s="95">
        <f t="shared" si="109"/>
        <v>0</v>
      </c>
      <c r="R467" s="8"/>
      <c r="S467" s="8"/>
      <c r="T467" s="8"/>
    </row>
    <row r="468" spans="1:20" ht="10.199999999999999" outlineLevel="3" x14ac:dyDescent="0.2">
      <c r="A468" s="10"/>
      <c r="B468" s="88"/>
      <c r="C468" s="89">
        <v>410</v>
      </c>
      <c r="D468" s="90" t="s">
        <v>860</v>
      </c>
      <c r="E468" s="91" t="s">
        <v>989</v>
      </c>
      <c r="F468" s="92" t="s">
        <v>990</v>
      </c>
      <c r="G468" s="90" t="s">
        <v>180</v>
      </c>
      <c r="H468" s="93">
        <v>70</v>
      </c>
      <c r="I468" s="94"/>
      <c r="J468" s="95">
        <f t="shared" si="105"/>
        <v>0</v>
      </c>
      <c r="K468" s="93"/>
      <c r="L468" s="93">
        <f t="shared" si="106"/>
        <v>0</v>
      </c>
      <c r="M468" s="93"/>
      <c r="N468" s="93">
        <f t="shared" si="107"/>
        <v>0</v>
      </c>
      <c r="O468" s="95">
        <v>21</v>
      </c>
      <c r="P468" s="95">
        <f t="shared" si="108"/>
        <v>0</v>
      </c>
      <c r="Q468" s="95">
        <f t="shared" si="109"/>
        <v>0</v>
      </c>
      <c r="R468" s="8"/>
      <c r="S468" s="8"/>
      <c r="T468" s="8"/>
    </row>
    <row r="469" spans="1:20" ht="30.6" outlineLevel="3" x14ac:dyDescent="0.2">
      <c r="A469" s="10"/>
      <c r="B469" s="88"/>
      <c r="C469" s="89">
        <v>411</v>
      </c>
      <c r="D469" s="90" t="s">
        <v>860</v>
      </c>
      <c r="E469" s="91" t="s">
        <v>991</v>
      </c>
      <c r="F469" s="92" t="s">
        <v>972</v>
      </c>
      <c r="G469" s="90" t="s">
        <v>746</v>
      </c>
      <c r="H469" s="93">
        <v>1</v>
      </c>
      <c r="I469" s="94"/>
      <c r="J469" s="95">
        <f t="shared" si="105"/>
        <v>0</v>
      </c>
      <c r="K469" s="93"/>
      <c r="L469" s="93">
        <f t="shared" si="106"/>
        <v>0</v>
      </c>
      <c r="M469" s="93"/>
      <c r="N469" s="93">
        <f t="shared" si="107"/>
        <v>0</v>
      </c>
      <c r="O469" s="95">
        <v>21</v>
      </c>
      <c r="P469" s="95">
        <f t="shared" si="108"/>
        <v>0</v>
      </c>
      <c r="Q469" s="95">
        <f t="shared" si="109"/>
        <v>0</v>
      </c>
      <c r="R469" s="8"/>
      <c r="S469" s="8"/>
      <c r="T469" s="8"/>
    </row>
    <row r="470" spans="1:20" ht="10.199999999999999" outlineLevel="3" x14ac:dyDescent="0.2">
      <c r="A470" s="10"/>
      <c r="B470" s="88"/>
      <c r="C470" s="89">
        <v>412</v>
      </c>
      <c r="D470" s="90" t="s">
        <v>860</v>
      </c>
      <c r="E470" s="91" t="s">
        <v>992</v>
      </c>
      <c r="F470" s="92" t="s">
        <v>993</v>
      </c>
      <c r="G470" s="90" t="s">
        <v>327</v>
      </c>
      <c r="H470" s="93">
        <v>1</v>
      </c>
      <c r="I470" s="94"/>
      <c r="J470" s="95">
        <f t="shared" si="105"/>
        <v>0</v>
      </c>
      <c r="K470" s="93"/>
      <c r="L470" s="93">
        <f t="shared" si="106"/>
        <v>0</v>
      </c>
      <c r="M470" s="93"/>
      <c r="N470" s="93">
        <f t="shared" si="107"/>
        <v>0</v>
      </c>
      <c r="O470" s="95">
        <v>21</v>
      </c>
      <c r="P470" s="95">
        <f t="shared" si="108"/>
        <v>0</v>
      </c>
      <c r="Q470" s="95">
        <f t="shared" si="109"/>
        <v>0</v>
      </c>
      <c r="R470" s="8"/>
      <c r="S470" s="8"/>
      <c r="T470" s="8"/>
    </row>
    <row r="471" spans="1:20" ht="20.399999999999999" outlineLevel="3" x14ac:dyDescent="0.2">
      <c r="A471" s="10"/>
      <c r="B471" s="88"/>
      <c r="C471" s="89">
        <v>413</v>
      </c>
      <c r="D471" s="90" t="s">
        <v>860</v>
      </c>
      <c r="E471" s="91" t="s">
        <v>994</v>
      </c>
      <c r="F471" s="92" t="s">
        <v>974</v>
      </c>
      <c r="G471" s="90" t="s">
        <v>327</v>
      </c>
      <c r="H471" s="93">
        <v>1</v>
      </c>
      <c r="I471" s="94"/>
      <c r="J471" s="95">
        <f t="shared" si="105"/>
        <v>0</v>
      </c>
      <c r="K471" s="93"/>
      <c r="L471" s="93">
        <f t="shared" si="106"/>
        <v>0</v>
      </c>
      <c r="M471" s="93"/>
      <c r="N471" s="93">
        <f t="shared" si="107"/>
        <v>0</v>
      </c>
      <c r="O471" s="95">
        <v>21</v>
      </c>
      <c r="P471" s="95">
        <f t="shared" si="108"/>
        <v>0</v>
      </c>
      <c r="Q471" s="95">
        <f t="shared" si="109"/>
        <v>0</v>
      </c>
      <c r="R471" s="8"/>
      <c r="S471" s="8"/>
      <c r="T471" s="8"/>
    </row>
    <row r="472" spans="1:20" ht="10.199999999999999" outlineLevel="3" x14ac:dyDescent="0.2">
      <c r="A472" s="10"/>
      <c r="B472" s="88"/>
      <c r="C472" s="89">
        <v>414</v>
      </c>
      <c r="D472" s="90" t="s">
        <v>860</v>
      </c>
      <c r="E472" s="91" t="s">
        <v>995</v>
      </c>
      <c r="F472" s="92" t="s">
        <v>976</v>
      </c>
      <c r="G472" s="90" t="s">
        <v>327</v>
      </c>
      <c r="H472" s="93">
        <v>1</v>
      </c>
      <c r="I472" s="94"/>
      <c r="J472" s="95">
        <f t="shared" si="105"/>
        <v>0</v>
      </c>
      <c r="K472" s="93"/>
      <c r="L472" s="93">
        <f t="shared" si="106"/>
        <v>0</v>
      </c>
      <c r="M472" s="93"/>
      <c r="N472" s="93">
        <f t="shared" si="107"/>
        <v>0</v>
      </c>
      <c r="O472" s="95">
        <v>21</v>
      </c>
      <c r="P472" s="95">
        <f t="shared" si="108"/>
        <v>0</v>
      </c>
      <c r="Q472" s="95">
        <f t="shared" si="109"/>
        <v>0</v>
      </c>
      <c r="R472" s="8"/>
      <c r="S472" s="8"/>
      <c r="T472" s="8"/>
    </row>
    <row r="473" spans="1:20" outlineLevel="3" x14ac:dyDescent="0.2">
      <c r="B473" s="6"/>
      <c r="C473" s="6"/>
      <c r="D473" s="6"/>
      <c r="E473" s="6"/>
      <c r="F473" s="6"/>
      <c r="G473" s="6"/>
      <c r="H473" s="6"/>
      <c r="I473" s="8"/>
      <c r="J473" s="8"/>
      <c r="K473" s="6"/>
      <c r="L473" s="6"/>
      <c r="M473" s="6"/>
      <c r="N473" s="6"/>
      <c r="O473" s="6"/>
      <c r="P473" s="8"/>
      <c r="Q473" s="8"/>
    </row>
    <row r="474" spans="1:20" ht="10.199999999999999" outlineLevel="2" x14ac:dyDescent="0.2">
      <c r="A474" s="58" t="s">
        <v>72</v>
      </c>
      <c r="B474" s="81">
        <v>3</v>
      </c>
      <c r="C474" s="82"/>
      <c r="D474" s="83" t="s">
        <v>169</v>
      </c>
      <c r="E474" s="83"/>
      <c r="F474" s="84" t="s">
        <v>73</v>
      </c>
      <c r="G474" s="83"/>
      <c r="H474" s="85"/>
      <c r="I474" s="86"/>
      <c r="J474" s="60">
        <f>SUBTOTAL(9,J475:J483)</f>
        <v>0</v>
      </c>
      <c r="K474" s="85"/>
      <c r="L474" s="61">
        <f>SUBTOTAL(9,L475:L483)</f>
        <v>0</v>
      </c>
      <c r="M474" s="85"/>
      <c r="N474" s="61">
        <f>SUBTOTAL(9,N475:N483)</f>
        <v>0</v>
      </c>
      <c r="O474" s="87"/>
      <c r="P474" s="60">
        <f>SUBTOTAL(9,P475:P483)</f>
        <v>0</v>
      </c>
      <c r="Q474" s="60">
        <f>SUBTOTAL(9,Q475:Q483)</f>
        <v>0</v>
      </c>
      <c r="R474" s="6"/>
      <c r="S474" s="8"/>
      <c r="T474" s="8"/>
    </row>
    <row r="475" spans="1:20" ht="61.2" outlineLevel="3" x14ac:dyDescent="0.2">
      <c r="A475" s="10"/>
      <c r="B475" s="88"/>
      <c r="C475" s="89">
        <v>415</v>
      </c>
      <c r="D475" s="90" t="s">
        <v>860</v>
      </c>
      <c r="E475" s="91" t="s">
        <v>996</v>
      </c>
      <c r="F475" s="92" t="s">
        <v>997</v>
      </c>
      <c r="G475" s="90" t="s">
        <v>173</v>
      </c>
      <c r="H475" s="93">
        <v>156</v>
      </c>
      <c r="I475" s="94"/>
      <c r="J475" s="95">
        <f t="shared" ref="J475:J482" si="110">H475*I475</f>
        <v>0</v>
      </c>
      <c r="K475" s="93"/>
      <c r="L475" s="93">
        <f t="shared" ref="L475:L482" si="111">H475*K475</f>
        <v>0</v>
      </c>
      <c r="M475" s="93"/>
      <c r="N475" s="93">
        <f t="shared" ref="N475:N482" si="112">H475*M475</f>
        <v>0</v>
      </c>
      <c r="O475" s="95">
        <v>21</v>
      </c>
      <c r="P475" s="95">
        <f t="shared" ref="P475:P482" si="113">J475*(O475/100)</f>
        <v>0</v>
      </c>
      <c r="Q475" s="95">
        <f t="shared" ref="Q475:Q482" si="114">J475+P475</f>
        <v>0</v>
      </c>
      <c r="R475" s="8"/>
      <c r="S475" s="8"/>
      <c r="T475" s="8"/>
    </row>
    <row r="476" spans="1:20" ht="30.6" outlineLevel="3" x14ac:dyDescent="0.2">
      <c r="A476" s="10"/>
      <c r="B476" s="88"/>
      <c r="C476" s="89">
        <v>416</v>
      </c>
      <c r="D476" s="90" t="s">
        <v>860</v>
      </c>
      <c r="E476" s="91" t="s">
        <v>998</v>
      </c>
      <c r="F476" s="92" t="s">
        <v>999</v>
      </c>
      <c r="G476" s="90" t="s">
        <v>863</v>
      </c>
      <c r="H476" s="93">
        <v>86</v>
      </c>
      <c r="I476" s="94"/>
      <c r="J476" s="95">
        <f t="shared" si="110"/>
        <v>0</v>
      </c>
      <c r="K476" s="93"/>
      <c r="L476" s="93">
        <f t="shared" si="111"/>
        <v>0</v>
      </c>
      <c r="M476" s="93"/>
      <c r="N476" s="93">
        <f t="shared" si="112"/>
        <v>0</v>
      </c>
      <c r="O476" s="95">
        <v>21</v>
      </c>
      <c r="P476" s="95">
        <f t="shared" si="113"/>
        <v>0</v>
      </c>
      <c r="Q476" s="95">
        <f t="shared" si="114"/>
        <v>0</v>
      </c>
      <c r="R476" s="8"/>
      <c r="S476" s="8"/>
      <c r="T476" s="8"/>
    </row>
    <row r="477" spans="1:20" ht="61.2" outlineLevel="3" x14ac:dyDescent="0.2">
      <c r="A477" s="10"/>
      <c r="B477" s="88"/>
      <c r="C477" s="89">
        <v>417</v>
      </c>
      <c r="D477" s="90" t="s">
        <v>860</v>
      </c>
      <c r="E477" s="91" t="s">
        <v>1000</v>
      </c>
      <c r="F477" s="92" t="s">
        <v>1001</v>
      </c>
      <c r="G477" s="90" t="s">
        <v>173</v>
      </c>
      <c r="H477" s="93">
        <v>340</v>
      </c>
      <c r="I477" s="94"/>
      <c r="J477" s="95">
        <f t="shared" si="110"/>
        <v>0</v>
      </c>
      <c r="K477" s="93"/>
      <c r="L477" s="93">
        <f t="shared" si="111"/>
        <v>0</v>
      </c>
      <c r="M477" s="93"/>
      <c r="N477" s="93">
        <f t="shared" si="112"/>
        <v>0</v>
      </c>
      <c r="O477" s="95">
        <v>21</v>
      </c>
      <c r="P477" s="95">
        <f t="shared" si="113"/>
        <v>0</v>
      </c>
      <c r="Q477" s="95">
        <f t="shared" si="114"/>
        <v>0</v>
      </c>
      <c r="R477" s="8"/>
      <c r="S477" s="8"/>
      <c r="T477" s="8"/>
    </row>
    <row r="478" spans="1:20" ht="91.8" outlineLevel="3" x14ac:dyDescent="0.2">
      <c r="A478" s="10"/>
      <c r="B478" s="88"/>
      <c r="C478" s="89">
        <v>418</v>
      </c>
      <c r="D478" s="90" t="s">
        <v>860</v>
      </c>
      <c r="E478" s="91" t="s">
        <v>1002</v>
      </c>
      <c r="F478" s="92" t="s">
        <v>1003</v>
      </c>
      <c r="G478" s="90" t="s">
        <v>173</v>
      </c>
      <c r="H478" s="93">
        <v>160</v>
      </c>
      <c r="I478" s="94"/>
      <c r="J478" s="95">
        <f t="shared" si="110"/>
        <v>0</v>
      </c>
      <c r="K478" s="93"/>
      <c r="L478" s="93">
        <f t="shared" si="111"/>
        <v>0</v>
      </c>
      <c r="M478" s="93"/>
      <c r="N478" s="93">
        <f t="shared" si="112"/>
        <v>0</v>
      </c>
      <c r="O478" s="95">
        <v>21</v>
      </c>
      <c r="P478" s="95">
        <f t="shared" si="113"/>
        <v>0</v>
      </c>
      <c r="Q478" s="95">
        <f t="shared" si="114"/>
        <v>0</v>
      </c>
      <c r="R478" s="8"/>
      <c r="S478" s="8"/>
      <c r="T478" s="8"/>
    </row>
    <row r="479" spans="1:20" ht="61.2" outlineLevel="3" x14ac:dyDescent="0.2">
      <c r="A479" s="10"/>
      <c r="B479" s="88"/>
      <c r="C479" s="89">
        <v>419</v>
      </c>
      <c r="D479" s="90" t="s">
        <v>860</v>
      </c>
      <c r="E479" s="91" t="s">
        <v>1004</v>
      </c>
      <c r="F479" s="92" t="s">
        <v>1005</v>
      </c>
      <c r="G479" s="90" t="s">
        <v>173</v>
      </c>
      <c r="H479" s="93">
        <v>84</v>
      </c>
      <c r="I479" s="94"/>
      <c r="J479" s="95">
        <f t="shared" si="110"/>
        <v>0</v>
      </c>
      <c r="K479" s="93"/>
      <c r="L479" s="93">
        <f t="shared" si="111"/>
        <v>0</v>
      </c>
      <c r="M479" s="93"/>
      <c r="N479" s="93">
        <f t="shared" si="112"/>
        <v>0</v>
      </c>
      <c r="O479" s="95">
        <v>21</v>
      </c>
      <c r="P479" s="95">
        <f t="shared" si="113"/>
        <v>0</v>
      </c>
      <c r="Q479" s="95">
        <f t="shared" si="114"/>
        <v>0</v>
      </c>
      <c r="R479" s="8"/>
      <c r="S479" s="8"/>
      <c r="T479" s="8"/>
    </row>
    <row r="480" spans="1:20" ht="91.8" outlineLevel="3" x14ac:dyDescent="0.2">
      <c r="A480" s="10"/>
      <c r="B480" s="88"/>
      <c r="C480" s="89">
        <v>420</v>
      </c>
      <c r="D480" s="90" t="s">
        <v>860</v>
      </c>
      <c r="E480" s="91" t="s">
        <v>1006</v>
      </c>
      <c r="F480" s="92" t="s">
        <v>1007</v>
      </c>
      <c r="G480" s="90" t="s">
        <v>173</v>
      </c>
      <c r="H480" s="93">
        <v>2</v>
      </c>
      <c r="I480" s="94"/>
      <c r="J480" s="95">
        <f t="shared" si="110"/>
        <v>0</v>
      </c>
      <c r="K480" s="93"/>
      <c r="L480" s="93">
        <f t="shared" si="111"/>
        <v>0</v>
      </c>
      <c r="M480" s="93"/>
      <c r="N480" s="93">
        <f t="shared" si="112"/>
        <v>0</v>
      </c>
      <c r="O480" s="95">
        <v>21</v>
      </c>
      <c r="P480" s="95">
        <f t="shared" si="113"/>
        <v>0</v>
      </c>
      <c r="Q480" s="95">
        <f t="shared" si="114"/>
        <v>0</v>
      </c>
      <c r="R480" s="8"/>
      <c r="S480" s="8"/>
      <c r="T480" s="8"/>
    </row>
    <row r="481" spans="1:20" ht="30.6" outlineLevel="3" x14ac:dyDescent="0.2">
      <c r="A481" s="10"/>
      <c r="B481" s="88"/>
      <c r="C481" s="89">
        <v>421</v>
      </c>
      <c r="D481" s="90" t="s">
        <v>860</v>
      </c>
      <c r="E481" s="91" t="s">
        <v>1008</v>
      </c>
      <c r="F481" s="92" t="s">
        <v>999</v>
      </c>
      <c r="G481" s="90" t="s">
        <v>863</v>
      </c>
      <c r="H481" s="93">
        <v>1</v>
      </c>
      <c r="I481" s="94"/>
      <c r="J481" s="95">
        <f t="shared" si="110"/>
        <v>0</v>
      </c>
      <c r="K481" s="93"/>
      <c r="L481" s="93">
        <f t="shared" si="111"/>
        <v>0</v>
      </c>
      <c r="M481" s="93"/>
      <c r="N481" s="93">
        <f t="shared" si="112"/>
        <v>0</v>
      </c>
      <c r="O481" s="95">
        <v>21</v>
      </c>
      <c r="P481" s="95">
        <f t="shared" si="113"/>
        <v>0</v>
      </c>
      <c r="Q481" s="95">
        <f t="shared" si="114"/>
        <v>0</v>
      </c>
      <c r="R481" s="8"/>
      <c r="S481" s="8"/>
      <c r="T481" s="8"/>
    </row>
    <row r="482" spans="1:20" ht="20.399999999999999" outlineLevel="3" x14ac:dyDescent="0.2">
      <c r="A482" s="10"/>
      <c r="B482" s="88"/>
      <c r="C482" s="89">
        <v>422</v>
      </c>
      <c r="D482" s="90" t="s">
        <v>860</v>
      </c>
      <c r="E482" s="91" t="s">
        <v>1009</v>
      </c>
      <c r="F482" s="92" t="s">
        <v>1010</v>
      </c>
      <c r="G482" s="90" t="s">
        <v>327</v>
      </c>
      <c r="H482" s="93">
        <v>1</v>
      </c>
      <c r="I482" s="94"/>
      <c r="J482" s="95">
        <f t="shared" si="110"/>
        <v>0</v>
      </c>
      <c r="K482" s="93"/>
      <c r="L482" s="93">
        <f t="shared" si="111"/>
        <v>0</v>
      </c>
      <c r="M482" s="93"/>
      <c r="N482" s="93">
        <f t="shared" si="112"/>
        <v>0</v>
      </c>
      <c r="O482" s="95">
        <v>21</v>
      </c>
      <c r="P482" s="95">
        <f t="shared" si="113"/>
        <v>0</v>
      </c>
      <c r="Q482" s="95">
        <f t="shared" si="114"/>
        <v>0</v>
      </c>
      <c r="R482" s="8"/>
      <c r="S482" s="8"/>
      <c r="T482" s="8"/>
    </row>
    <row r="483" spans="1:20" outlineLevel="3" x14ac:dyDescent="0.2">
      <c r="B483" s="6"/>
      <c r="C483" s="6"/>
      <c r="D483" s="6"/>
      <c r="E483" s="6"/>
      <c r="F483" s="6"/>
      <c r="G483" s="6"/>
      <c r="H483" s="6"/>
      <c r="I483" s="8"/>
      <c r="J483" s="8"/>
      <c r="K483" s="6"/>
      <c r="L483" s="6"/>
      <c r="M483" s="6"/>
      <c r="N483" s="6"/>
      <c r="O483" s="6"/>
      <c r="P483" s="8"/>
      <c r="Q483" s="8"/>
    </row>
    <row r="484" spans="1:20" ht="10.199999999999999" outlineLevel="2" x14ac:dyDescent="0.2">
      <c r="A484" s="58" t="s">
        <v>74</v>
      </c>
      <c r="B484" s="81">
        <v>3</v>
      </c>
      <c r="C484" s="82"/>
      <c r="D484" s="83" t="s">
        <v>169</v>
      </c>
      <c r="E484" s="83"/>
      <c r="F484" s="84" t="s">
        <v>75</v>
      </c>
      <c r="G484" s="83"/>
      <c r="H484" s="85"/>
      <c r="I484" s="86"/>
      <c r="J484" s="60">
        <f>SUBTOTAL(9,J485:J489)</f>
        <v>0</v>
      </c>
      <c r="K484" s="85"/>
      <c r="L484" s="61">
        <f>SUBTOTAL(9,L485:L489)</f>
        <v>0</v>
      </c>
      <c r="M484" s="85"/>
      <c r="N484" s="61">
        <f>SUBTOTAL(9,N485:N489)</f>
        <v>0</v>
      </c>
      <c r="O484" s="87"/>
      <c r="P484" s="60">
        <f>SUBTOTAL(9,P485:P489)</f>
        <v>0</v>
      </c>
      <c r="Q484" s="60">
        <f>SUBTOTAL(9,Q485:Q489)</f>
        <v>0</v>
      </c>
      <c r="R484" s="6"/>
      <c r="S484" s="8"/>
      <c r="T484" s="8"/>
    </row>
    <row r="485" spans="1:20" ht="10.199999999999999" outlineLevel="3" x14ac:dyDescent="0.2">
      <c r="A485" s="10"/>
      <c r="B485" s="88"/>
      <c r="C485" s="89">
        <v>423</v>
      </c>
      <c r="D485" s="90" t="s">
        <v>860</v>
      </c>
      <c r="E485" s="91" t="s">
        <v>1011</v>
      </c>
      <c r="F485" s="92" t="s">
        <v>1012</v>
      </c>
      <c r="G485" s="90" t="s">
        <v>746</v>
      </c>
      <c r="H485" s="93">
        <v>11144.9</v>
      </c>
      <c r="I485" s="94"/>
      <c r="J485" s="95">
        <f>H485*I485</f>
        <v>0</v>
      </c>
      <c r="K485" s="93"/>
      <c r="L485" s="93">
        <f>H485*K485</f>
        <v>0</v>
      </c>
      <c r="M485" s="93"/>
      <c r="N485" s="93">
        <f>H485*M485</f>
        <v>0</v>
      </c>
      <c r="O485" s="95">
        <v>21</v>
      </c>
      <c r="P485" s="95">
        <f>J485*(O485/100)</f>
        <v>0</v>
      </c>
      <c r="Q485" s="95">
        <f>J485+P485</f>
        <v>0</v>
      </c>
      <c r="R485" s="8"/>
      <c r="S485" s="8"/>
      <c r="T485" s="8"/>
    </row>
    <row r="486" spans="1:20" ht="10.199999999999999" outlineLevel="3" x14ac:dyDescent="0.2">
      <c r="A486" s="10"/>
      <c r="B486" s="88"/>
      <c r="C486" s="89">
        <v>424</v>
      </c>
      <c r="D486" s="90" t="s">
        <v>860</v>
      </c>
      <c r="E486" s="91" t="s">
        <v>1013</v>
      </c>
      <c r="F486" s="92" t="s">
        <v>1014</v>
      </c>
      <c r="G486" s="90" t="s">
        <v>327</v>
      </c>
      <c r="H486" s="93">
        <v>1</v>
      </c>
      <c r="I486" s="94"/>
      <c r="J486" s="95">
        <f>H486*I486</f>
        <v>0</v>
      </c>
      <c r="K486" s="93"/>
      <c r="L486" s="93">
        <f>H486*K486</f>
        <v>0</v>
      </c>
      <c r="M486" s="93"/>
      <c r="N486" s="93">
        <f>H486*M486</f>
        <v>0</v>
      </c>
      <c r="O486" s="95">
        <v>21</v>
      </c>
      <c r="P486" s="95">
        <f>J486*(O486/100)</f>
        <v>0</v>
      </c>
      <c r="Q486" s="95">
        <f>J486+P486</f>
        <v>0</v>
      </c>
      <c r="R486" s="8"/>
      <c r="S486" s="8"/>
      <c r="T486" s="8"/>
    </row>
    <row r="487" spans="1:20" ht="10.199999999999999" outlineLevel="3" x14ac:dyDescent="0.2">
      <c r="A487" s="10"/>
      <c r="B487" s="88"/>
      <c r="C487" s="89">
        <v>425</v>
      </c>
      <c r="D487" s="90" t="s">
        <v>860</v>
      </c>
      <c r="E487" s="91" t="s">
        <v>1015</v>
      </c>
      <c r="F487" s="92" t="s">
        <v>1016</v>
      </c>
      <c r="G487" s="90" t="s">
        <v>1017</v>
      </c>
      <c r="H487" s="93">
        <v>26</v>
      </c>
      <c r="I487" s="94"/>
      <c r="J487" s="95">
        <f>H487*I487</f>
        <v>0</v>
      </c>
      <c r="K487" s="93"/>
      <c r="L487" s="93">
        <f>H487*K487</f>
        <v>0</v>
      </c>
      <c r="M487" s="93"/>
      <c r="N487" s="93">
        <f>H487*M487</f>
        <v>0</v>
      </c>
      <c r="O487" s="95">
        <v>21</v>
      </c>
      <c r="P487" s="95">
        <f>J487*(O487/100)</f>
        <v>0</v>
      </c>
      <c r="Q487" s="95">
        <f>J487+P487</f>
        <v>0</v>
      </c>
      <c r="R487" s="8"/>
      <c r="S487" s="8"/>
      <c r="T487" s="8"/>
    </row>
    <row r="488" spans="1:20" ht="10.199999999999999" outlineLevel="3" x14ac:dyDescent="0.2">
      <c r="A488" s="10"/>
      <c r="B488" s="88"/>
      <c r="C488" s="89">
        <v>426</v>
      </c>
      <c r="D488" s="90" t="s">
        <v>860</v>
      </c>
      <c r="E488" s="91" t="s">
        <v>1018</v>
      </c>
      <c r="F488" s="92" t="s">
        <v>1019</v>
      </c>
      <c r="G488" s="90" t="s">
        <v>327</v>
      </c>
      <c r="H488" s="93">
        <v>1</v>
      </c>
      <c r="I488" s="94"/>
      <c r="J488" s="95">
        <f>H488*I488</f>
        <v>0</v>
      </c>
      <c r="K488" s="93"/>
      <c r="L488" s="93">
        <f>H488*K488</f>
        <v>0</v>
      </c>
      <c r="M488" s="93"/>
      <c r="N488" s="93">
        <f>H488*M488</f>
        <v>0</v>
      </c>
      <c r="O488" s="95">
        <v>21</v>
      </c>
      <c r="P488" s="95">
        <f>J488*(O488/100)</f>
        <v>0</v>
      </c>
      <c r="Q488" s="95">
        <f>J488+P488</f>
        <v>0</v>
      </c>
      <c r="R488" s="8"/>
      <c r="S488" s="8"/>
      <c r="T488" s="8"/>
    </row>
    <row r="489" spans="1:20" outlineLevel="3" x14ac:dyDescent="0.2">
      <c r="B489" s="6"/>
      <c r="C489" s="6"/>
      <c r="D489" s="6"/>
      <c r="E489" s="6"/>
      <c r="F489" s="6"/>
      <c r="G489" s="6"/>
      <c r="H489" s="6"/>
      <c r="I489" s="8"/>
      <c r="J489" s="8"/>
      <c r="K489" s="6"/>
      <c r="L489" s="6"/>
      <c r="M489" s="6"/>
      <c r="N489" s="6"/>
      <c r="O489" s="6"/>
      <c r="P489" s="8"/>
      <c r="Q489" s="8"/>
    </row>
    <row r="490" spans="1:20" ht="11.4" outlineLevel="1" x14ac:dyDescent="0.2">
      <c r="A490" s="54" t="s">
        <v>76</v>
      </c>
      <c r="B490" s="74">
        <v>2</v>
      </c>
      <c r="C490" s="75"/>
      <c r="D490" s="76" t="s">
        <v>168</v>
      </c>
      <c r="E490" s="76"/>
      <c r="F490" s="77" t="s">
        <v>77</v>
      </c>
      <c r="G490" s="76"/>
      <c r="H490" s="78"/>
      <c r="I490" s="79"/>
      <c r="J490" s="56">
        <f>SUBTOTAL(9,J491:J513)</f>
        <v>0</v>
      </c>
      <c r="K490" s="78"/>
      <c r="L490" s="57">
        <f>SUBTOTAL(9,L491:L513)</f>
        <v>0</v>
      </c>
      <c r="M490" s="78"/>
      <c r="N490" s="57">
        <f>SUBTOTAL(9,N491:N513)</f>
        <v>0</v>
      </c>
      <c r="O490" s="80"/>
      <c r="P490" s="56">
        <f>SUBTOTAL(9,P491:P513)</f>
        <v>0</v>
      </c>
      <c r="Q490" s="56">
        <f>SUBTOTAL(9,Q491:Q513)</f>
        <v>0</v>
      </c>
      <c r="R490" s="6"/>
      <c r="S490" s="8"/>
      <c r="T490" s="8"/>
    </row>
    <row r="491" spans="1:20" ht="10.199999999999999" outlineLevel="2" x14ac:dyDescent="0.2">
      <c r="A491" s="58" t="s">
        <v>78</v>
      </c>
      <c r="B491" s="81">
        <v>3</v>
      </c>
      <c r="C491" s="82"/>
      <c r="D491" s="83" t="s">
        <v>169</v>
      </c>
      <c r="E491" s="83"/>
      <c r="F491" s="84" t="s">
        <v>79</v>
      </c>
      <c r="G491" s="83"/>
      <c r="H491" s="85"/>
      <c r="I491" s="86"/>
      <c r="J491" s="60">
        <f>SUBTOTAL(9,J492:J498)</f>
        <v>0</v>
      </c>
      <c r="K491" s="85"/>
      <c r="L491" s="61">
        <f>SUBTOTAL(9,L492:L498)</f>
        <v>0</v>
      </c>
      <c r="M491" s="85"/>
      <c r="N491" s="61">
        <f>SUBTOTAL(9,N492:N498)</f>
        <v>0</v>
      </c>
      <c r="O491" s="87"/>
      <c r="P491" s="60">
        <f>SUBTOTAL(9,P492:P498)</f>
        <v>0</v>
      </c>
      <c r="Q491" s="60">
        <f>SUBTOTAL(9,Q492:Q498)</f>
        <v>0</v>
      </c>
      <c r="R491" s="6"/>
      <c r="S491" s="8"/>
      <c r="T491" s="8"/>
    </row>
    <row r="492" spans="1:20" ht="10.199999999999999" outlineLevel="3" x14ac:dyDescent="0.2">
      <c r="A492" s="10"/>
      <c r="B492" s="88"/>
      <c r="C492" s="89">
        <v>427</v>
      </c>
      <c r="D492" s="90" t="s">
        <v>860</v>
      </c>
      <c r="E492" s="91" t="s">
        <v>1020</v>
      </c>
      <c r="F492" s="92" t="s">
        <v>1021</v>
      </c>
      <c r="G492" s="90" t="s">
        <v>180</v>
      </c>
      <c r="H492" s="93">
        <v>2</v>
      </c>
      <c r="I492" s="94"/>
      <c r="J492" s="95">
        <f t="shared" ref="J492:J497" si="115">H492*I492</f>
        <v>0</v>
      </c>
      <c r="K492" s="93"/>
      <c r="L492" s="93">
        <f t="shared" ref="L492:L497" si="116">H492*K492</f>
        <v>0</v>
      </c>
      <c r="M492" s="93"/>
      <c r="N492" s="93">
        <f t="shared" ref="N492:N497" si="117">H492*M492</f>
        <v>0</v>
      </c>
      <c r="O492" s="95">
        <v>21</v>
      </c>
      <c r="P492" s="95">
        <f t="shared" ref="P492:P497" si="118">J492*(O492/100)</f>
        <v>0</v>
      </c>
      <c r="Q492" s="95">
        <f t="shared" ref="Q492:Q497" si="119">J492+P492</f>
        <v>0</v>
      </c>
      <c r="R492" s="8"/>
      <c r="S492" s="8"/>
      <c r="T492" s="8"/>
    </row>
    <row r="493" spans="1:20" ht="10.199999999999999" outlineLevel="3" x14ac:dyDescent="0.2">
      <c r="A493" s="10"/>
      <c r="B493" s="88"/>
      <c r="C493" s="89">
        <v>428</v>
      </c>
      <c r="D493" s="90" t="s">
        <v>860</v>
      </c>
      <c r="E493" s="91" t="s">
        <v>1022</v>
      </c>
      <c r="F493" s="92" t="s">
        <v>1023</v>
      </c>
      <c r="G493" s="90" t="s">
        <v>180</v>
      </c>
      <c r="H493" s="93">
        <v>2</v>
      </c>
      <c r="I493" s="94"/>
      <c r="J493" s="95">
        <f t="shared" si="115"/>
        <v>0</v>
      </c>
      <c r="K493" s="93"/>
      <c r="L493" s="93">
        <f t="shared" si="116"/>
        <v>0</v>
      </c>
      <c r="M493" s="93"/>
      <c r="N493" s="93">
        <f t="shared" si="117"/>
        <v>0</v>
      </c>
      <c r="O493" s="95">
        <v>21</v>
      </c>
      <c r="P493" s="95">
        <f t="shared" si="118"/>
        <v>0</v>
      </c>
      <c r="Q493" s="95">
        <f t="shared" si="119"/>
        <v>0</v>
      </c>
      <c r="R493" s="8"/>
      <c r="S493" s="8"/>
      <c r="T493" s="8"/>
    </row>
    <row r="494" spans="1:20" ht="10.199999999999999" outlineLevel="3" x14ac:dyDescent="0.2">
      <c r="A494" s="10"/>
      <c r="B494" s="88"/>
      <c r="C494" s="89">
        <v>429</v>
      </c>
      <c r="D494" s="90" t="s">
        <v>860</v>
      </c>
      <c r="E494" s="91" t="s">
        <v>1024</v>
      </c>
      <c r="F494" s="92" t="s">
        <v>1025</v>
      </c>
      <c r="G494" s="90" t="s">
        <v>214</v>
      </c>
      <c r="H494" s="93">
        <v>1.2800000000000001E-2</v>
      </c>
      <c r="I494" s="94"/>
      <c r="J494" s="95">
        <f t="shared" si="115"/>
        <v>0</v>
      </c>
      <c r="K494" s="93"/>
      <c r="L494" s="93">
        <f t="shared" si="116"/>
        <v>0</v>
      </c>
      <c r="M494" s="93"/>
      <c r="N494" s="93">
        <f t="shared" si="117"/>
        <v>0</v>
      </c>
      <c r="O494" s="95">
        <v>21</v>
      </c>
      <c r="P494" s="95">
        <f t="shared" si="118"/>
        <v>0</v>
      </c>
      <c r="Q494" s="95">
        <f t="shared" si="119"/>
        <v>0</v>
      </c>
      <c r="R494" s="8"/>
      <c r="S494" s="8"/>
      <c r="T494" s="8"/>
    </row>
    <row r="495" spans="1:20" ht="10.199999999999999" outlineLevel="3" x14ac:dyDescent="0.2">
      <c r="A495" s="10"/>
      <c r="B495" s="88"/>
      <c r="C495" s="89">
        <v>430</v>
      </c>
      <c r="D495" s="90" t="s">
        <v>860</v>
      </c>
      <c r="E495" s="91" t="s">
        <v>1026</v>
      </c>
      <c r="F495" s="92" t="s">
        <v>1027</v>
      </c>
      <c r="G495" s="90" t="s">
        <v>180</v>
      </c>
      <c r="H495" s="93">
        <v>2</v>
      </c>
      <c r="I495" s="94"/>
      <c r="J495" s="95">
        <f t="shared" si="115"/>
        <v>0</v>
      </c>
      <c r="K495" s="93"/>
      <c r="L495" s="93">
        <f t="shared" si="116"/>
        <v>0</v>
      </c>
      <c r="M495" s="93"/>
      <c r="N495" s="93">
        <f t="shared" si="117"/>
        <v>0</v>
      </c>
      <c r="O495" s="95">
        <v>21</v>
      </c>
      <c r="P495" s="95">
        <f t="shared" si="118"/>
        <v>0</v>
      </c>
      <c r="Q495" s="95">
        <f t="shared" si="119"/>
        <v>0</v>
      </c>
      <c r="R495" s="8"/>
      <c r="S495" s="8"/>
      <c r="T495" s="8"/>
    </row>
    <row r="496" spans="1:20" ht="10.199999999999999" outlineLevel="3" x14ac:dyDescent="0.2">
      <c r="A496" s="10"/>
      <c r="B496" s="88"/>
      <c r="C496" s="89">
        <v>431</v>
      </c>
      <c r="D496" s="90" t="s">
        <v>860</v>
      </c>
      <c r="E496" s="91" t="s">
        <v>1028</v>
      </c>
      <c r="F496" s="92" t="s">
        <v>1029</v>
      </c>
      <c r="G496" s="90" t="s">
        <v>214</v>
      </c>
      <c r="H496" s="93">
        <v>2E-3</v>
      </c>
      <c r="I496" s="94"/>
      <c r="J496" s="95">
        <f t="shared" si="115"/>
        <v>0</v>
      </c>
      <c r="K496" s="93"/>
      <c r="L496" s="93">
        <f t="shared" si="116"/>
        <v>0</v>
      </c>
      <c r="M496" s="93"/>
      <c r="N496" s="93">
        <f t="shared" si="117"/>
        <v>0</v>
      </c>
      <c r="O496" s="95">
        <v>21</v>
      </c>
      <c r="P496" s="95">
        <f t="shared" si="118"/>
        <v>0</v>
      </c>
      <c r="Q496" s="95">
        <f t="shared" si="119"/>
        <v>0</v>
      </c>
      <c r="R496" s="8"/>
      <c r="S496" s="8"/>
      <c r="T496" s="8"/>
    </row>
    <row r="497" spans="1:20" ht="10.199999999999999" outlineLevel="3" x14ac:dyDescent="0.2">
      <c r="A497" s="10"/>
      <c r="B497" s="88"/>
      <c r="C497" s="89">
        <v>432</v>
      </c>
      <c r="D497" s="90" t="s">
        <v>860</v>
      </c>
      <c r="E497" s="91" t="s">
        <v>1030</v>
      </c>
      <c r="F497" s="92" t="s">
        <v>1031</v>
      </c>
      <c r="G497" s="90" t="s">
        <v>197</v>
      </c>
      <c r="H497" s="93">
        <v>2</v>
      </c>
      <c r="I497" s="94"/>
      <c r="J497" s="95">
        <f t="shared" si="115"/>
        <v>0</v>
      </c>
      <c r="K497" s="93"/>
      <c r="L497" s="93">
        <f t="shared" si="116"/>
        <v>0</v>
      </c>
      <c r="M497" s="93"/>
      <c r="N497" s="93">
        <f t="shared" si="117"/>
        <v>0</v>
      </c>
      <c r="O497" s="95">
        <v>21</v>
      </c>
      <c r="P497" s="95">
        <f t="shared" si="118"/>
        <v>0</v>
      </c>
      <c r="Q497" s="95">
        <f t="shared" si="119"/>
        <v>0</v>
      </c>
      <c r="R497" s="8"/>
      <c r="S497" s="8"/>
      <c r="T497" s="8"/>
    </row>
    <row r="498" spans="1:20" outlineLevel="3" x14ac:dyDescent="0.2">
      <c r="B498" s="6"/>
      <c r="C498" s="6"/>
      <c r="D498" s="6"/>
      <c r="E498" s="6"/>
      <c r="F498" s="6"/>
      <c r="G498" s="6"/>
      <c r="H498" s="6"/>
      <c r="I498" s="8"/>
      <c r="J498" s="8"/>
      <c r="K498" s="6"/>
      <c r="L498" s="6"/>
      <c r="M498" s="6"/>
      <c r="N498" s="6"/>
      <c r="O498" s="6"/>
      <c r="P498" s="8"/>
      <c r="Q498" s="8"/>
    </row>
    <row r="499" spans="1:20" ht="10.199999999999999" outlineLevel="2" x14ac:dyDescent="0.2">
      <c r="A499" s="58" t="s">
        <v>80</v>
      </c>
      <c r="B499" s="81">
        <v>3</v>
      </c>
      <c r="C499" s="82"/>
      <c r="D499" s="83" t="s">
        <v>169</v>
      </c>
      <c r="E499" s="83"/>
      <c r="F499" s="84" t="s">
        <v>81</v>
      </c>
      <c r="G499" s="83"/>
      <c r="H499" s="85"/>
      <c r="I499" s="86"/>
      <c r="J499" s="60">
        <f>SUBTOTAL(9,J500:J504)</f>
        <v>0</v>
      </c>
      <c r="K499" s="85"/>
      <c r="L499" s="61">
        <f>SUBTOTAL(9,L500:L504)</f>
        <v>0</v>
      </c>
      <c r="M499" s="85"/>
      <c r="N499" s="61">
        <f>SUBTOTAL(9,N500:N504)</f>
        <v>0</v>
      </c>
      <c r="O499" s="87"/>
      <c r="P499" s="60">
        <f>SUBTOTAL(9,P500:P504)</f>
        <v>0</v>
      </c>
      <c r="Q499" s="60">
        <f>SUBTOTAL(9,Q500:Q504)</f>
        <v>0</v>
      </c>
      <c r="R499" s="6"/>
      <c r="S499" s="8"/>
      <c r="T499" s="8"/>
    </row>
    <row r="500" spans="1:20" ht="10.199999999999999" outlineLevel="3" x14ac:dyDescent="0.2">
      <c r="A500" s="10"/>
      <c r="B500" s="88"/>
      <c r="C500" s="89">
        <v>433</v>
      </c>
      <c r="D500" s="90" t="s">
        <v>860</v>
      </c>
      <c r="E500" s="91" t="s">
        <v>1032</v>
      </c>
      <c r="F500" s="92" t="s">
        <v>1033</v>
      </c>
      <c r="G500" s="90" t="s">
        <v>197</v>
      </c>
      <c r="H500" s="93">
        <v>1</v>
      </c>
      <c r="I500" s="94"/>
      <c r="J500" s="95">
        <f>H500*I500</f>
        <v>0</v>
      </c>
      <c r="K500" s="93"/>
      <c r="L500" s="93">
        <f>H500*K500</f>
        <v>0</v>
      </c>
      <c r="M500" s="93"/>
      <c r="N500" s="93">
        <f>H500*M500</f>
        <v>0</v>
      </c>
      <c r="O500" s="95">
        <v>21</v>
      </c>
      <c r="P500" s="95">
        <f>J500*(O500/100)</f>
        <v>0</v>
      </c>
      <c r="Q500" s="95">
        <f>J500+P500</f>
        <v>0</v>
      </c>
      <c r="R500" s="8"/>
      <c r="S500" s="8"/>
      <c r="T500" s="8"/>
    </row>
    <row r="501" spans="1:20" ht="10.199999999999999" outlineLevel="3" x14ac:dyDescent="0.2">
      <c r="A501" s="10"/>
      <c r="B501" s="88"/>
      <c r="C501" s="89">
        <v>434</v>
      </c>
      <c r="D501" s="90" t="s">
        <v>860</v>
      </c>
      <c r="E501" s="91" t="s">
        <v>1034</v>
      </c>
      <c r="F501" s="92" t="s">
        <v>1035</v>
      </c>
      <c r="G501" s="90" t="s">
        <v>197</v>
      </c>
      <c r="H501" s="93">
        <v>1</v>
      </c>
      <c r="I501" s="94"/>
      <c r="J501" s="95">
        <f>H501*I501</f>
        <v>0</v>
      </c>
      <c r="K501" s="93"/>
      <c r="L501" s="93">
        <f>H501*K501</f>
        <v>0</v>
      </c>
      <c r="M501" s="93"/>
      <c r="N501" s="93">
        <f>H501*M501</f>
        <v>0</v>
      </c>
      <c r="O501" s="95">
        <v>21</v>
      </c>
      <c r="P501" s="95">
        <f>J501*(O501/100)</f>
        <v>0</v>
      </c>
      <c r="Q501" s="95">
        <f>J501+P501</f>
        <v>0</v>
      </c>
      <c r="R501" s="8"/>
      <c r="S501" s="8"/>
      <c r="T501" s="8"/>
    </row>
    <row r="502" spans="1:20" ht="10.199999999999999" outlineLevel="3" x14ac:dyDescent="0.2">
      <c r="A502" s="10"/>
      <c r="B502" s="88"/>
      <c r="C502" s="89">
        <v>435</v>
      </c>
      <c r="D502" s="90" t="s">
        <v>860</v>
      </c>
      <c r="E502" s="91" t="s">
        <v>1036</v>
      </c>
      <c r="F502" s="92" t="s">
        <v>1037</v>
      </c>
      <c r="G502" s="90" t="s">
        <v>197</v>
      </c>
      <c r="H502" s="93">
        <v>1</v>
      </c>
      <c r="I502" s="94"/>
      <c r="J502" s="95">
        <f>H502*I502</f>
        <v>0</v>
      </c>
      <c r="K502" s="93"/>
      <c r="L502" s="93">
        <f>H502*K502</f>
        <v>0</v>
      </c>
      <c r="M502" s="93"/>
      <c r="N502" s="93">
        <f>H502*M502</f>
        <v>0</v>
      </c>
      <c r="O502" s="95">
        <v>21</v>
      </c>
      <c r="P502" s="95">
        <f>J502*(O502/100)</f>
        <v>0</v>
      </c>
      <c r="Q502" s="95">
        <f>J502+P502</f>
        <v>0</v>
      </c>
      <c r="R502" s="8"/>
      <c r="S502" s="8"/>
      <c r="T502" s="8"/>
    </row>
    <row r="503" spans="1:20" ht="10.199999999999999" outlineLevel="3" x14ac:dyDescent="0.2">
      <c r="A503" s="10"/>
      <c r="B503" s="88"/>
      <c r="C503" s="89">
        <v>436</v>
      </c>
      <c r="D503" s="90" t="s">
        <v>860</v>
      </c>
      <c r="E503" s="91" t="s">
        <v>1038</v>
      </c>
      <c r="F503" s="92" t="s">
        <v>1039</v>
      </c>
      <c r="G503" s="90" t="s">
        <v>214</v>
      </c>
      <c r="H503" s="93">
        <v>0.03</v>
      </c>
      <c r="I503" s="94"/>
      <c r="J503" s="95">
        <f>H503*I503</f>
        <v>0</v>
      </c>
      <c r="K503" s="93"/>
      <c r="L503" s="93">
        <f>H503*K503</f>
        <v>0</v>
      </c>
      <c r="M503" s="93"/>
      <c r="N503" s="93">
        <f>H503*M503</f>
        <v>0</v>
      </c>
      <c r="O503" s="95">
        <v>21</v>
      </c>
      <c r="P503" s="95">
        <f>J503*(O503/100)</f>
        <v>0</v>
      </c>
      <c r="Q503" s="95">
        <f>J503+P503</f>
        <v>0</v>
      </c>
      <c r="R503" s="8"/>
      <c r="S503" s="8"/>
      <c r="T503" s="8"/>
    </row>
    <row r="504" spans="1:20" outlineLevel="3" x14ac:dyDescent="0.2">
      <c r="B504" s="6"/>
      <c r="C504" s="6"/>
      <c r="D504" s="6"/>
      <c r="E504" s="6"/>
      <c r="F504" s="6"/>
      <c r="G504" s="6"/>
      <c r="H504" s="6"/>
      <c r="I504" s="8"/>
      <c r="J504" s="8"/>
      <c r="K504" s="6"/>
      <c r="L504" s="6"/>
      <c r="M504" s="6"/>
      <c r="N504" s="6"/>
      <c r="O504" s="6"/>
      <c r="P504" s="8"/>
      <c r="Q504" s="8"/>
    </row>
    <row r="505" spans="1:20" ht="10.199999999999999" outlineLevel="2" x14ac:dyDescent="0.2">
      <c r="A505" s="58" t="s">
        <v>82</v>
      </c>
      <c r="B505" s="81">
        <v>3</v>
      </c>
      <c r="C505" s="82"/>
      <c r="D505" s="83" t="s">
        <v>169</v>
      </c>
      <c r="E505" s="83"/>
      <c r="F505" s="84" t="s">
        <v>83</v>
      </c>
      <c r="G505" s="83"/>
      <c r="H505" s="85"/>
      <c r="I505" s="86"/>
      <c r="J505" s="60">
        <f>SUBTOTAL(9,J506:J513)</f>
        <v>0</v>
      </c>
      <c r="K505" s="85"/>
      <c r="L505" s="61">
        <f>SUBTOTAL(9,L506:L513)</f>
        <v>0</v>
      </c>
      <c r="M505" s="85"/>
      <c r="N505" s="61">
        <f>SUBTOTAL(9,N506:N513)</f>
        <v>0</v>
      </c>
      <c r="O505" s="87"/>
      <c r="P505" s="60">
        <f>SUBTOTAL(9,P506:P513)</f>
        <v>0</v>
      </c>
      <c r="Q505" s="60">
        <f>SUBTOTAL(9,Q506:Q513)</f>
        <v>0</v>
      </c>
      <c r="R505" s="6"/>
      <c r="S505" s="8"/>
      <c r="T505" s="8"/>
    </row>
    <row r="506" spans="1:20" ht="10.199999999999999" outlineLevel="3" x14ac:dyDescent="0.2">
      <c r="A506" s="10"/>
      <c r="B506" s="88"/>
      <c r="C506" s="89">
        <v>437</v>
      </c>
      <c r="D506" s="90" t="s">
        <v>860</v>
      </c>
      <c r="E506" s="91" t="s">
        <v>1040</v>
      </c>
      <c r="F506" s="92" t="s">
        <v>1041</v>
      </c>
      <c r="G506" s="90" t="s">
        <v>197</v>
      </c>
      <c r="H506" s="93">
        <v>1</v>
      </c>
      <c r="I506" s="94"/>
      <c r="J506" s="95">
        <f t="shared" ref="J506:J512" si="120">H506*I506</f>
        <v>0</v>
      </c>
      <c r="K506" s="93"/>
      <c r="L506" s="93">
        <f t="shared" ref="L506:L512" si="121">H506*K506</f>
        <v>0</v>
      </c>
      <c r="M506" s="93"/>
      <c r="N506" s="93">
        <f t="shared" ref="N506:N512" si="122">H506*M506</f>
        <v>0</v>
      </c>
      <c r="O506" s="95">
        <v>21</v>
      </c>
      <c r="P506" s="95">
        <f t="shared" ref="P506:P512" si="123">J506*(O506/100)</f>
        <v>0</v>
      </c>
      <c r="Q506" s="95">
        <f t="shared" ref="Q506:Q512" si="124">J506+P506</f>
        <v>0</v>
      </c>
      <c r="R506" s="8"/>
      <c r="S506" s="8"/>
      <c r="T506" s="8"/>
    </row>
    <row r="507" spans="1:20" ht="10.199999999999999" outlineLevel="3" x14ac:dyDescent="0.2">
      <c r="A507" s="10"/>
      <c r="B507" s="88"/>
      <c r="C507" s="89">
        <v>438</v>
      </c>
      <c r="D507" s="90" t="s">
        <v>860</v>
      </c>
      <c r="E507" s="91" t="s">
        <v>1042</v>
      </c>
      <c r="F507" s="92" t="s">
        <v>1043</v>
      </c>
      <c r="G507" s="90" t="s">
        <v>197</v>
      </c>
      <c r="H507" s="93">
        <v>1</v>
      </c>
      <c r="I507" s="94"/>
      <c r="J507" s="95">
        <f t="shared" si="120"/>
        <v>0</v>
      </c>
      <c r="K507" s="93"/>
      <c r="L507" s="93">
        <f t="shared" si="121"/>
        <v>0</v>
      </c>
      <c r="M507" s="93"/>
      <c r="N507" s="93">
        <f t="shared" si="122"/>
        <v>0</v>
      </c>
      <c r="O507" s="95">
        <v>21</v>
      </c>
      <c r="P507" s="95">
        <f t="shared" si="123"/>
        <v>0</v>
      </c>
      <c r="Q507" s="95">
        <f t="shared" si="124"/>
        <v>0</v>
      </c>
      <c r="R507" s="8"/>
      <c r="S507" s="8"/>
      <c r="T507" s="8"/>
    </row>
    <row r="508" spans="1:20" ht="10.199999999999999" outlineLevel="3" x14ac:dyDescent="0.2">
      <c r="A508" s="10"/>
      <c r="B508" s="88"/>
      <c r="C508" s="89">
        <v>439</v>
      </c>
      <c r="D508" s="90" t="s">
        <v>860</v>
      </c>
      <c r="E508" s="91" t="s">
        <v>1044</v>
      </c>
      <c r="F508" s="92" t="s">
        <v>1045</v>
      </c>
      <c r="G508" s="90" t="s">
        <v>197</v>
      </c>
      <c r="H508" s="93">
        <v>1</v>
      </c>
      <c r="I508" s="94"/>
      <c r="J508" s="95">
        <f t="shared" si="120"/>
        <v>0</v>
      </c>
      <c r="K508" s="93"/>
      <c r="L508" s="93">
        <f t="shared" si="121"/>
        <v>0</v>
      </c>
      <c r="M508" s="93"/>
      <c r="N508" s="93">
        <f t="shared" si="122"/>
        <v>0</v>
      </c>
      <c r="O508" s="95">
        <v>21</v>
      </c>
      <c r="P508" s="95">
        <f t="shared" si="123"/>
        <v>0</v>
      </c>
      <c r="Q508" s="95">
        <f t="shared" si="124"/>
        <v>0</v>
      </c>
      <c r="R508" s="8"/>
      <c r="S508" s="8"/>
      <c r="T508" s="8"/>
    </row>
    <row r="509" spans="1:20" ht="10.199999999999999" outlineLevel="3" x14ac:dyDescent="0.2">
      <c r="A509" s="10"/>
      <c r="B509" s="88"/>
      <c r="C509" s="89">
        <v>440</v>
      </c>
      <c r="D509" s="90" t="s">
        <v>860</v>
      </c>
      <c r="E509" s="91" t="s">
        <v>1046</v>
      </c>
      <c r="F509" s="92" t="s">
        <v>1047</v>
      </c>
      <c r="G509" s="90" t="s">
        <v>214</v>
      </c>
      <c r="H509" s="93">
        <v>2.545E-2</v>
      </c>
      <c r="I509" s="94"/>
      <c r="J509" s="95">
        <f t="shared" si="120"/>
        <v>0</v>
      </c>
      <c r="K509" s="93"/>
      <c r="L509" s="93">
        <f t="shared" si="121"/>
        <v>0</v>
      </c>
      <c r="M509" s="93"/>
      <c r="N509" s="93">
        <f t="shared" si="122"/>
        <v>0</v>
      </c>
      <c r="O509" s="95">
        <v>21</v>
      </c>
      <c r="P509" s="95">
        <f t="shared" si="123"/>
        <v>0</v>
      </c>
      <c r="Q509" s="95">
        <f t="shared" si="124"/>
        <v>0</v>
      </c>
      <c r="R509" s="8"/>
      <c r="S509" s="8"/>
      <c r="T509" s="8"/>
    </row>
    <row r="510" spans="1:20" ht="10.199999999999999" outlineLevel="3" x14ac:dyDescent="0.2">
      <c r="A510" s="10"/>
      <c r="B510" s="88"/>
      <c r="C510" s="89">
        <v>441</v>
      </c>
      <c r="D510" s="90" t="s">
        <v>860</v>
      </c>
      <c r="E510" s="91" t="s">
        <v>1048</v>
      </c>
      <c r="F510" s="92" t="s">
        <v>1049</v>
      </c>
      <c r="G510" s="90" t="s">
        <v>197</v>
      </c>
      <c r="H510" s="93">
        <v>1</v>
      </c>
      <c r="I510" s="94"/>
      <c r="J510" s="95">
        <f t="shared" si="120"/>
        <v>0</v>
      </c>
      <c r="K510" s="93"/>
      <c r="L510" s="93">
        <f t="shared" si="121"/>
        <v>0</v>
      </c>
      <c r="M510" s="93"/>
      <c r="N510" s="93">
        <f t="shared" si="122"/>
        <v>0</v>
      </c>
      <c r="O510" s="95">
        <v>21</v>
      </c>
      <c r="P510" s="95">
        <f t="shared" si="123"/>
        <v>0</v>
      </c>
      <c r="Q510" s="95">
        <f t="shared" si="124"/>
        <v>0</v>
      </c>
      <c r="R510" s="8"/>
      <c r="S510" s="8"/>
      <c r="T510" s="8"/>
    </row>
    <row r="511" spans="1:20" ht="10.199999999999999" outlineLevel="3" x14ac:dyDescent="0.2">
      <c r="A511" s="10"/>
      <c r="B511" s="88"/>
      <c r="C511" s="89">
        <v>442</v>
      </c>
      <c r="D511" s="90" t="s">
        <v>860</v>
      </c>
      <c r="E511" s="91" t="s">
        <v>1050</v>
      </c>
      <c r="F511" s="92" t="s">
        <v>1051</v>
      </c>
      <c r="G511" s="90" t="s">
        <v>173</v>
      </c>
      <c r="H511" s="93">
        <v>1</v>
      </c>
      <c r="I511" s="94"/>
      <c r="J511" s="95">
        <f t="shared" si="120"/>
        <v>0</v>
      </c>
      <c r="K511" s="93"/>
      <c r="L511" s="93">
        <f t="shared" si="121"/>
        <v>0</v>
      </c>
      <c r="M511" s="93"/>
      <c r="N511" s="93">
        <f t="shared" si="122"/>
        <v>0</v>
      </c>
      <c r="O511" s="95">
        <v>21</v>
      </c>
      <c r="P511" s="95">
        <f t="shared" si="123"/>
        <v>0</v>
      </c>
      <c r="Q511" s="95">
        <f t="shared" si="124"/>
        <v>0</v>
      </c>
      <c r="R511" s="8"/>
      <c r="S511" s="8"/>
      <c r="T511" s="8"/>
    </row>
    <row r="512" spans="1:20" ht="10.199999999999999" outlineLevel="3" x14ac:dyDescent="0.2">
      <c r="A512" s="10"/>
      <c r="B512" s="88"/>
      <c r="C512" s="89">
        <v>443</v>
      </c>
      <c r="D512" s="90" t="s">
        <v>860</v>
      </c>
      <c r="E512" s="91" t="s">
        <v>1052</v>
      </c>
      <c r="F512" s="92" t="s">
        <v>1053</v>
      </c>
      <c r="G512" s="90" t="s">
        <v>214</v>
      </c>
      <c r="H512" s="93">
        <v>2.4930000000000001E-2</v>
      </c>
      <c r="I512" s="94"/>
      <c r="J512" s="95">
        <f t="shared" si="120"/>
        <v>0</v>
      </c>
      <c r="K512" s="93"/>
      <c r="L512" s="93">
        <f t="shared" si="121"/>
        <v>0</v>
      </c>
      <c r="M512" s="93"/>
      <c r="N512" s="93">
        <f t="shared" si="122"/>
        <v>0</v>
      </c>
      <c r="O512" s="95">
        <v>21</v>
      </c>
      <c r="P512" s="95">
        <f t="shared" si="123"/>
        <v>0</v>
      </c>
      <c r="Q512" s="95">
        <f t="shared" si="124"/>
        <v>0</v>
      </c>
      <c r="R512" s="8"/>
      <c r="S512" s="8"/>
      <c r="T512" s="8"/>
    </row>
    <row r="513" spans="1:20" outlineLevel="3" x14ac:dyDescent="0.2">
      <c r="B513" s="6"/>
      <c r="C513" s="6"/>
      <c r="D513" s="6"/>
      <c r="E513" s="6"/>
      <c r="F513" s="6"/>
      <c r="G513" s="6"/>
      <c r="H513" s="6"/>
      <c r="I513" s="8"/>
      <c r="J513" s="8"/>
      <c r="K513" s="6"/>
      <c r="L513" s="6"/>
      <c r="M513" s="6"/>
      <c r="N513" s="6"/>
      <c r="O513" s="6"/>
      <c r="P513" s="8"/>
      <c r="Q513" s="8"/>
    </row>
    <row r="514" spans="1:20" ht="11.4" outlineLevel="1" x14ac:dyDescent="0.2">
      <c r="A514" s="54" t="s">
        <v>84</v>
      </c>
      <c r="B514" s="74">
        <v>2</v>
      </c>
      <c r="C514" s="75"/>
      <c r="D514" s="76" t="s">
        <v>168</v>
      </c>
      <c r="E514" s="76"/>
      <c r="F514" s="77" t="s">
        <v>85</v>
      </c>
      <c r="G514" s="76"/>
      <c r="H514" s="78"/>
      <c r="I514" s="79"/>
      <c r="J514" s="56">
        <f>SUBTOTAL(9,J515:J594)</f>
        <v>0</v>
      </c>
      <c r="K514" s="78"/>
      <c r="L514" s="57">
        <f>SUBTOTAL(9,L515:L594)</f>
        <v>0</v>
      </c>
      <c r="M514" s="78"/>
      <c r="N514" s="57">
        <f>SUBTOTAL(9,N515:N594)</f>
        <v>0</v>
      </c>
      <c r="O514" s="80"/>
      <c r="P514" s="56">
        <f>SUBTOTAL(9,P515:P594)</f>
        <v>0</v>
      </c>
      <c r="Q514" s="56">
        <f>SUBTOTAL(9,Q515:Q594)</f>
        <v>0</v>
      </c>
      <c r="R514" s="6"/>
      <c r="S514" s="8"/>
      <c r="T514" s="8"/>
    </row>
    <row r="515" spans="1:20" ht="10.199999999999999" outlineLevel="2" x14ac:dyDescent="0.2">
      <c r="A515" s="58" t="s">
        <v>86</v>
      </c>
      <c r="B515" s="81">
        <v>3</v>
      </c>
      <c r="C515" s="82"/>
      <c r="D515" s="83" t="s">
        <v>169</v>
      </c>
      <c r="E515" s="83"/>
      <c r="F515" s="84" t="s">
        <v>87</v>
      </c>
      <c r="G515" s="83"/>
      <c r="H515" s="85"/>
      <c r="I515" s="86"/>
      <c r="J515" s="60">
        <f>SUBTOTAL(9,J516:J538)</f>
        <v>0</v>
      </c>
      <c r="K515" s="85"/>
      <c r="L515" s="61">
        <f>SUBTOTAL(9,L516:L538)</f>
        <v>0</v>
      </c>
      <c r="M515" s="85"/>
      <c r="N515" s="61">
        <f>SUBTOTAL(9,N516:N538)</f>
        <v>0</v>
      </c>
      <c r="O515" s="87"/>
      <c r="P515" s="60">
        <f>SUBTOTAL(9,P516:P538)</f>
        <v>0</v>
      </c>
      <c r="Q515" s="60">
        <f>SUBTOTAL(9,Q516:Q538)</f>
        <v>0</v>
      </c>
      <c r="R515" s="6"/>
      <c r="S515" s="8"/>
      <c r="T515" s="8"/>
    </row>
    <row r="516" spans="1:20" ht="10.199999999999999" outlineLevel="3" x14ac:dyDescent="0.2">
      <c r="A516" s="10"/>
      <c r="B516" s="88"/>
      <c r="C516" s="89">
        <v>444</v>
      </c>
      <c r="D516" s="90" t="s">
        <v>860</v>
      </c>
      <c r="E516" s="91" t="s">
        <v>1054</v>
      </c>
      <c r="F516" s="92" t="s">
        <v>1055</v>
      </c>
      <c r="G516" s="90" t="s">
        <v>180</v>
      </c>
      <c r="H516" s="93">
        <v>65</v>
      </c>
      <c r="I516" s="94"/>
      <c r="J516" s="95">
        <f t="shared" ref="J516:J537" si="125">H516*I516</f>
        <v>0</v>
      </c>
      <c r="K516" s="93"/>
      <c r="L516" s="93">
        <f t="shared" ref="L516:L537" si="126">H516*K516</f>
        <v>0</v>
      </c>
      <c r="M516" s="93"/>
      <c r="N516" s="93">
        <f t="shared" ref="N516:N537" si="127">H516*M516</f>
        <v>0</v>
      </c>
      <c r="O516" s="95">
        <v>21</v>
      </c>
      <c r="P516" s="95">
        <f t="shared" ref="P516:P537" si="128">J516*(O516/100)</f>
        <v>0</v>
      </c>
      <c r="Q516" s="95">
        <f t="shared" ref="Q516:Q537" si="129">J516+P516</f>
        <v>0</v>
      </c>
      <c r="R516" s="8"/>
      <c r="S516" s="8"/>
      <c r="T516" s="8"/>
    </row>
    <row r="517" spans="1:20" ht="10.199999999999999" outlineLevel="3" x14ac:dyDescent="0.2">
      <c r="A517" s="10"/>
      <c r="B517" s="88"/>
      <c r="C517" s="89">
        <v>445</v>
      </c>
      <c r="D517" s="90" t="s">
        <v>860</v>
      </c>
      <c r="E517" s="91" t="s">
        <v>1056</v>
      </c>
      <c r="F517" s="92" t="s">
        <v>1057</v>
      </c>
      <c r="G517" s="90" t="s">
        <v>180</v>
      </c>
      <c r="H517" s="93">
        <v>6</v>
      </c>
      <c r="I517" s="94"/>
      <c r="J517" s="95">
        <f t="shared" si="125"/>
        <v>0</v>
      </c>
      <c r="K517" s="93"/>
      <c r="L517" s="93">
        <f t="shared" si="126"/>
        <v>0</v>
      </c>
      <c r="M517" s="93"/>
      <c r="N517" s="93">
        <f t="shared" si="127"/>
        <v>0</v>
      </c>
      <c r="O517" s="95">
        <v>21</v>
      </c>
      <c r="P517" s="95">
        <f t="shared" si="128"/>
        <v>0</v>
      </c>
      <c r="Q517" s="95">
        <f t="shared" si="129"/>
        <v>0</v>
      </c>
      <c r="R517" s="8"/>
      <c r="S517" s="8"/>
      <c r="T517" s="8"/>
    </row>
    <row r="518" spans="1:20" ht="10.199999999999999" outlineLevel="3" x14ac:dyDescent="0.2">
      <c r="A518" s="10"/>
      <c r="B518" s="88"/>
      <c r="C518" s="89">
        <v>446</v>
      </c>
      <c r="D518" s="90" t="s">
        <v>860</v>
      </c>
      <c r="E518" s="91" t="s">
        <v>1058</v>
      </c>
      <c r="F518" s="92" t="s">
        <v>1059</v>
      </c>
      <c r="G518" s="90" t="s">
        <v>180</v>
      </c>
      <c r="H518" s="93">
        <v>84</v>
      </c>
      <c r="I518" s="94"/>
      <c r="J518" s="95">
        <f t="shared" si="125"/>
        <v>0</v>
      </c>
      <c r="K518" s="93"/>
      <c r="L518" s="93">
        <f t="shared" si="126"/>
        <v>0</v>
      </c>
      <c r="M518" s="93"/>
      <c r="N518" s="93">
        <f t="shared" si="127"/>
        <v>0</v>
      </c>
      <c r="O518" s="95">
        <v>21</v>
      </c>
      <c r="P518" s="95">
        <f t="shared" si="128"/>
        <v>0</v>
      </c>
      <c r="Q518" s="95">
        <f t="shared" si="129"/>
        <v>0</v>
      </c>
      <c r="R518" s="8"/>
      <c r="S518" s="8"/>
      <c r="T518" s="8"/>
    </row>
    <row r="519" spans="1:20" ht="10.199999999999999" outlineLevel="3" x14ac:dyDescent="0.2">
      <c r="A519" s="10"/>
      <c r="B519" s="88"/>
      <c r="C519" s="89">
        <v>447</v>
      </c>
      <c r="D519" s="90" t="s">
        <v>860</v>
      </c>
      <c r="E519" s="91" t="s">
        <v>1060</v>
      </c>
      <c r="F519" s="92" t="s">
        <v>1061</v>
      </c>
      <c r="G519" s="90" t="s">
        <v>180</v>
      </c>
      <c r="H519" s="93">
        <v>14</v>
      </c>
      <c r="I519" s="94"/>
      <c r="J519" s="95">
        <f t="shared" si="125"/>
        <v>0</v>
      </c>
      <c r="K519" s="93"/>
      <c r="L519" s="93">
        <f t="shared" si="126"/>
        <v>0</v>
      </c>
      <c r="M519" s="93"/>
      <c r="N519" s="93">
        <f t="shared" si="127"/>
        <v>0</v>
      </c>
      <c r="O519" s="95">
        <v>21</v>
      </c>
      <c r="P519" s="95">
        <f t="shared" si="128"/>
        <v>0</v>
      </c>
      <c r="Q519" s="95">
        <f t="shared" si="129"/>
        <v>0</v>
      </c>
      <c r="R519" s="8"/>
      <c r="S519" s="8"/>
      <c r="T519" s="8"/>
    </row>
    <row r="520" spans="1:20" ht="10.199999999999999" outlineLevel="3" x14ac:dyDescent="0.2">
      <c r="A520" s="10"/>
      <c r="B520" s="88"/>
      <c r="C520" s="89">
        <v>448</v>
      </c>
      <c r="D520" s="90" t="s">
        <v>860</v>
      </c>
      <c r="E520" s="91" t="s">
        <v>1062</v>
      </c>
      <c r="F520" s="92" t="s">
        <v>1063</v>
      </c>
      <c r="G520" s="90" t="s">
        <v>180</v>
      </c>
      <c r="H520" s="93">
        <v>21</v>
      </c>
      <c r="I520" s="94"/>
      <c r="J520" s="95">
        <f t="shared" si="125"/>
        <v>0</v>
      </c>
      <c r="K520" s="93"/>
      <c r="L520" s="93">
        <f t="shared" si="126"/>
        <v>0</v>
      </c>
      <c r="M520" s="93"/>
      <c r="N520" s="93">
        <f t="shared" si="127"/>
        <v>0</v>
      </c>
      <c r="O520" s="95">
        <v>21</v>
      </c>
      <c r="P520" s="95">
        <f t="shared" si="128"/>
        <v>0</v>
      </c>
      <c r="Q520" s="95">
        <f t="shared" si="129"/>
        <v>0</v>
      </c>
      <c r="R520" s="8"/>
      <c r="S520" s="8"/>
      <c r="T520" s="8"/>
    </row>
    <row r="521" spans="1:20" ht="10.199999999999999" outlineLevel="3" x14ac:dyDescent="0.2">
      <c r="A521" s="10"/>
      <c r="B521" s="88"/>
      <c r="C521" s="89">
        <v>449</v>
      </c>
      <c r="D521" s="90" t="s">
        <v>860</v>
      </c>
      <c r="E521" s="91" t="s">
        <v>1064</v>
      </c>
      <c r="F521" s="92" t="s">
        <v>1065</v>
      </c>
      <c r="G521" s="90" t="s">
        <v>197</v>
      </c>
      <c r="H521" s="93">
        <v>36</v>
      </c>
      <c r="I521" s="94"/>
      <c r="J521" s="95">
        <f t="shared" si="125"/>
        <v>0</v>
      </c>
      <c r="K521" s="93"/>
      <c r="L521" s="93">
        <f t="shared" si="126"/>
        <v>0</v>
      </c>
      <c r="M521" s="93"/>
      <c r="N521" s="93">
        <f t="shared" si="127"/>
        <v>0</v>
      </c>
      <c r="O521" s="95">
        <v>21</v>
      </c>
      <c r="P521" s="95">
        <f t="shared" si="128"/>
        <v>0</v>
      </c>
      <c r="Q521" s="95">
        <f t="shared" si="129"/>
        <v>0</v>
      </c>
      <c r="R521" s="8"/>
      <c r="S521" s="8"/>
      <c r="T521" s="8"/>
    </row>
    <row r="522" spans="1:20" ht="10.199999999999999" outlineLevel="3" x14ac:dyDescent="0.2">
      <c r="A522" s="10"/>
      <c r="B522" s="88"/>
      <c r="C522" s="89">
        <v>450</v>
      </c>
      <c r="D522" s="90" t="s">
        <v>860</v>
      </c>
      <c r="E522" s="91" t="s">
        <v>1066</v>
      </c>
      <c r="F522" s="92" t="s">
        <v>1067</v>
      </c>
      <c r="G522" s="90" t="s">
        <v>197</v>
      </c>
      <c r="H522" s="93">
        <v>25</v>
      </c>
      <c r="I522" s="94"/>
      <c r="J522" s="95">
        <f t="shared" si="125"/>
        <v>0</v>
      </c>
      <c r="K522" s="93"/>
      <c r="L522" s="93">
        <f t="shared" si="126"/>
        <v>0</v>
      </c>
      <c r="M522" s="93"/>
      <c r="N522" s="93">
        <f t="shared" si="127"/>
        <v>0</v>
      </c>
      <c r="O522" s="95">
        <v>21</v>
      </c>
      <c r="P522" s="95">
        <f t="shared" si="128"/>
        <v>0</v>
      </c>
      <c r="Q522" s="95">
        <f t="shared" si="129"/>
        <v>0</v>
      </c>
      <c r="R522" s="8"/>
      <c r="S522" s="8"/>
      <c r="T522" s="8"/>
    </row>
    <row r="523" spans="1:20" ht="10.199999999999999" outlineLevel="3" x14ac:dyDescent="0.2">
      <c r="A523" s="10"/>
      <c r="B523" s="88"/>
      <c r="C523" s="89">
        <v>451</v>
      </c>
      <c r="D523" s="90" t="s">
        <v>860</v>
      </c>
      <c r="E523" s="91" t="s">
        <v>1068</v>
      </c>
      <c r="F523" s="92" t="s">
        <v>1069</v>
      </c>
      <c r="G523" s="90" t="s">
        <v>197</v>
      </c>
      <c r="H523" s="93">
        <v>13</v>
      </c>
      <c r="I523" s="94"/>
      <c r="J523" s="95">
        <f t="shared" si="125"/>
        <v>0</v>
      </c>
      <c r="K523" s="93"/>
      <c r="L523" s="93">
        <f t="shared" si="126"/>
        <v>0</v>
      </c>
      <c r="M523" s="93"/>
      <c r="N523" s="93">
        <f t="shared" si="127"/>
        <v>0</v>
      </c>
      <c r="O523" s="95">
        <v>21</v>
      </c>
      <c r="P523" s="95">
        <f t="shared" si="128"/>
        <v>0</v>
      </c>
      <c r="Q523" s="95">
        <f t="shared" si="129"/>
        <v>0</v>
      </c>
      <c r="R523" s="8"/>
      <c r="S523" s="8"/>
      <c r="T523" s="8"/>
    </row>
    <row r="524" spans="1:20" ht="61.2" outlineLevel="3" x14ac:dyDescent="0.2">
      <c r="A524" s="10"/>
      <c r="B524" s="88"/>
      <c r="C524" s="89">
        <v>452</v>
      </c>
      <c r="D524" s="90" t="s">
        <v>860</v>
      </c>
      <c r="E524" s="91" t="s">
        <v>1070</v>
      </c>
      <c r="F524" s="92" t="s">
        <v>1071</v>
      </c>
      <c r="G524" s="90" t="s">
        <v>197</v>
      </c>
      <c r="H524" s="93">
        <v>12</v>
      </c>
      <c r="I524" s="94"/>
      <c r="J524" s="95">
        <f t="shared" si="125"/>
        <v>0</v>
      </c>
      <c r="K524" s="93"/>
      <c r="L524" s="93">
        <f t="shared" si="126"/>
        <v>0</v>
      </c>
      <c r="M524" s="93"/>
      <c r="N524" s="93">
        <f t="shared" si="127"/>
        <v>0</v>
      </c>
      <c r="O524" s="95">
        <v>21</v>
      </c>
      <c r="P524" s="95">
        <f t="shared" si="128"/>
        <v>0</v>
      </c>
      <c r="Q524" s="95">
        <f t="shared" si="129"/>
        <v>0</v>
      </c>
      <c r="R524" s="8"/>
      <c r="S524" s="8"/>
      <c r="T524" s="8"/>
    </row>
    <row r="525" spans="1:20" ht="10.199999999999999" outlineLevel="3" x14ac:dyDescent="0.2">
      <c r="A525" s="10"/>
      <c r="B525" s="88"/>
      <c r="C525" s="89">
        <v>453</v>
      </c>
      <c r="D525" s="90" t="s">
        <v>860</v>
      </c>
      <c r="E525" s="91" t="s">
        <v>1072</v>
      </c>
      <c r="F525" s="92" t="s">
        <v>1073</v>
      </c>
      <c r="G525" s="90" t="s">
        <v>180</v>
      </c>
      <c r="H525" s="93">
        <v>190</v>
      </c>
      <c r="I525" s="94"/>
      <c r="J525" s="95">
        <f t="shared" si="125"/>
        <v>0</v>
      </c>
      <c r="K525" s="93"/>
      <c r="L525" s="93">
        <f t="shared" si="126"/>
        <v>0</v>
      </c>
      <c r="M525" s="93"/>
      <c r="N525" s="93">
        <f t="shared" si="127"/>
        <v>0</v>
      </c>
      <c r="O525" s="95">
        <v>21</v>
      </c>
      <c r="P525" s="95">
        <f t="shared" si="128"/>
        <v>0</v>
      </c>
      <c r="Q525" s="95">
        <f t="shared" si="129"/>
        <v>0</v>
      </c>
      <c r="R525" s="8"/>
      <c r="S525" s="8"/>
      <c r="T525" s="8"/>
    </row>
    <row r="526" spans="1:20" ht="10.199999999999999" outlineLevel="3" x14ac:dyDescent="0.2">
      <c r="A526" s="10"/>
      <c r="B526" s="88"/>
      <c r="C526" s="89">
        <v>454</v>
      </c>
      <c r="D526" s="90" t="s">
        <v>860</v>
      </c>
      <c r="E526" s="91" t="s">
        <v>1074</v>
      </c>
      <c r="F526" s="92" t="s">
        <v>1075</v>
      </c>
      <c r="G526" s="90" t="s">
        <v>197</v>
      </c>
      <c r="H526" s="93">
        <v>26</v>
      </c>
      <c r="I526" s="94"/>
      <c r="J526" s="95">
        <f t="shared" si="125"/>
        <v>0</v>
      </c>
      <c r="K526" s="93"/>
      <c r="L526" s="93">
        <f t="shared" si="126"/>
        <v>0</v>
      </c>
      <c r="M526" s="93"/>
      <c r="N526" s="93">
        <f t="shared" si="127"/>
        <v>0</v>
      </c>
      <c r="O526" s="95">
        <v>21</v>
      </c>
      <c r="P526" s="95">
        <f t="shared" si="128"/>
        <v>0</v>
      </c>
      <c r="Q526" s="95">
        <f t="shared" si="129"/>
        <v>0</v>
      </c>
      <c r="R526" s="8"/>
      <c r="S526" s="8"/>
      <c r="T526" s="8"/>
    </row>
    <row r="527" spans="1:20" ht="10.199999999999999" outlineLevel="3" x14ac:dyDescent="0.2">
      <c r="A527" s="10"/>
      <c r="B527" s="88"/>
      <c r="C527" s="89">
        <v>455</v>
      </c>
      <c r="D527" s="90" t="s">
        <v>860</v>
      </c>
      <c r="E527" s="91" t="s">
        <v>1076</v>
      </c>
      <c r="F527" s="92" t="s">
        <v>1077</v>
      </c>
      <c r="G527" s="90" t="s">
        <v>214</v>
      </c>
      <c r="H527" s="93">
        <v>1.7874000000000001</v>
      </c>
      <c r="I527" s="94"/>
      <c r="J527" s="95">
        <f t="shared" si="125"/>
        <v>0</v>
      </c>
      <c r="K527" s="93"/>
      <c r="L527" s="93">
        <f t="shared" si="126"/>
        <v>0</v>
      </c>
      <c r="M527" s="93"/>
      <c r="N527" s="93">
        <f t="shared" si="127"/>
        <v>0</v>
      </c>
      <c r="O527" s="95">
        <v>21</v>
      </c>
      <c r="P527" s="95">
        <f t="shared" si="128"/>
        <v>0</v>
      </c>
      <c r="Q527" s="95">
        <f t="shared" si="129"/>
        <v>0</v>
      </c>
      <c r="R527" s="8"/>
      <c r="S527" s="8"/>
      <c r="T527" s="8"/>
    </row>
    <row r="528" spans="1:20" ht="10.199999999999999" outlineLevel="3" x14ac:dyDescent="0.2">
      <c r="A528" s="10"/>
      <c r="B528" s="88"/>
      <c r="C528" s="89">
        <v>456</v>
      </c>
      <c r="D528" s="90" t="s">
        <v>860</v>
      </c>
      <c r="E528" s="91" t="s">
        <v>1078</v>
      </c>
      <c r="F528" s="92" t="s">
        <v>1079</v>
      </c>
      <c r="G528" s="90" t="s">
        <v>214</v>
      </c>
      <c r="H528" s="93">
        <v>0.27910000000000001</v>
      </c>
      <c r="I528" s="94"/>
      <c r="J528" s="95">
        <f t="shared" si="125"/>
        <v>0</v>
      </c>
      <c r="K528" s="93"/>
      <c r="L528" s="93">
        <f t="shared" si="126"/>
        <v>0</v>
      </c>
      <c r="M528" s="93"/>
      <c r="N528" s="93">
        <f t="shared" si="127"/>
        <v>0</v>
      </c>
      <c r="O528" s="95">
        <v>21</v>
      </c>
      <c r="P528" s="95">
        <f t="shared" si="128"/>
        <v>0</v>
      </c>
      <c r="Q528" s="95">
        <f t="shared" si="129"/>
        <v>0</v>
      </c>
      <c r="R528" s="8"/>
      <c r="S528" s="8"/>
      <c r="T528" s="8"/>
    </row>
    <row r="529" spans="1:20" ht="10.199999999999999" outlineLevel="3" x14ac:dyDescent="0.2">
      <c r="A529" s="10"/>
      <c r="B529" s="88"/>
      <c r="C529" s="89">
        <v>457</v>
      </c>
      <c r="D529" s="90" t="s">
        <v>860</v>
      </c>
      <c r="E529" s="91" t="s">
        <v>1080</v>
      </c>
      <c r="F529" s="92" t="s">
        <v>1081</v>
      </c>
      <c r="G529" s="90" t="s">
        <v>180</v>
      </c>
      <c r="H529" s="93">
        <v>12</v>
      </c>
      <c r="I529" s="94"/>
      <c r="J529" s="95">
        <f t="shared" si="125"/>
        <v>0</v>
      </c>
      <c r="K529" s="93"/>
      <c r="L529" s="93">
        <f t="shared" si="126"/>
        <v>0</v>
      </c>
      <c r="M529" s="93"/>
      <c r="N529" s="93">
        <f t="shared" si="127"/>
        <v>0</v>
      </c>
      <c r="O529" s="95">
        <v>21</v>
      </c>
      <c r="P529" s="95">
        <f t="shared" si="128"/>
        <v>0</v>
      </c>
      <c r="Q529" s="95">
        <f t="shared" si="129"/>
        <v>0</v>
      </c>
      <c r="R529" s="8"/>
      <c r="S529" s="8"/>
      <c r="T529" s="8"/>
    </row>
    <row r="530" spans="1:20" ht="10.199999999999999" outlineLevel="3" x14ac:dyDescent="0.2">
      <c r="A530" s="10"/>
      <c r="B530" s="88"/>
      <c r="C530" s="89">
        <v>458</v>
      </c>
      <c r="D530" s="90" t="s">
        <v>860</v>
      </c>
      <c r="E530" s="91" t="s">
        <v>1082</v>
      </c>
      <c r="F530" s="92" t="s">
        <v>1083</v>
      </c>
      <c r="G530" s="90" t="s">
        <v>180</v>
      </c>
      <c r="H530" s="93">
        <v>12</v>
      </c>
      <c r="I530" s="94"/>
      <c r="J530" s="95">
        <f t="shared" si="125"/>
        <v>0</v>
      </c>
      <c r="K530" s="93"/>
      <c r="L530" s="93">
        <f t="shared" si="126"/>
        <v>0</v>
      </c>
      <c r="M530" s="93"/>
      <c r="N530" s="93">
        <f t="shared" si="127"/>
        <v>0</v>
      </c>
      <c r="O530" s="95">
        <v>21</v>
      </c>
      <c r="P530" s="95">
        <f t="shared" si="128"/>
        <v>0</v>
      </c>
      <c r="Q530" s="95">
        <f t="shared" si="129"/>
        <v>0</v>
      </c>
      <c r="R530" s="8"/>
      <c r="S530" s="8"/>
      <c r="T530" s="8"/>
    </row>
    <row r="531" spans="1:20" ht="10.199999999999999" outlineLevel="3" x14ac:dyDescent="0.2">
      <c r="A531" s="10"/>
      <c r="B531" s="88"/>
      <c r="C531" s="89">
        <v>459</v>
      </c>
      <c r="D531" s="90" t="s">
        <v>860</v>
      </c>
      <c r="E531" s="91" t="s">
        <v>1084</v>
      </c>
      <c r="F531" s="92" t="s">
        <v>1085</v>
      </c>
      <c r="G531" s="90" t="s">
        <v>197</v>
      </c>
      <c r="H531" s="93">
        <v>12</v>
      </c>
      <c r="I531" s="94"/>
      <c r="J531" s="95">
        <f t="shared" si="125"/>
        <v>0</v>
      </c>
      <c r="K531" s="93"/>
      <c r="L531" s="93">
        <f t="shared" si="126"/>
        <v>0</v>
      </c>
      <c r="M531" s="93"/>
      <c r="N531" s="93">
        <f t="shared" si="127"/>
        <v>0</v>
      </c>
      <c r="O531" s="95">
        <v>21</v>
      </c>
      <c r="P531" s="95">
        <f t="shared" si="128"/>
        <v>0</v>
      </c>
      <c r="Q531" s="95">
        <f t="shared" si="129"/>
        <v>0</v>
      </c>
      <c r="R531" s="8"/>
      <c r="S531" s="8"/>
      <c r="T531" s="8"/>
    </row>
    <row r="532" spans="1:20" ht="10.199999999999999" outlineLevel="3" x14ac:dyDescent="0.2">
      <c r="A532" s="10"/>
      <c r="B532" s="88"/>
      <c r="C532" s="89">
        <v>460</v>
      </c>
      <c r="D532" s="90" t="s">
        <v>860</v>
      </c>
      <c r="E532" s="91" t="s">
        <v>1086</v>
      </c>
      <c r="F532" s="92" t="s">
        <v>1087</v>
      </c>
      <c r="G532" s="90" t="s">
        <v>197</v>
      </c>
      <c r="H532" s="93">
        <v>7</v>
      </c>
      <c r="I532" s="94"/>
      <c r="J532" s="95">
        <f t="shared" si="125"/>
        <v>0</v>
      </c>
      <c r="K532" s="93"/>
      <c r="L532" s="93">
        <f t="shared" si="126"/>
        <v>0</v>
      </c>
      <c r="M532" s="93"/>
      <c r="N532" s="93">
        <f t="shared" si="127"/>
        <v>0</v>
      </c>
      <c r="O532" s="95">
        <v>21</v>
      </c>
      <c r="P532" s="95">
        <f t="shared" si="128"/>
        <v>0</v>
      </c>
      <c r="Q532" s="95">
        <f t="shared" si="129"/>
        <v>0</v>
      </c>
      <c r="R532" s="8"/>
      <c r="S532" s="8"/>
      <c r="T532" s="8"/>
    </row>
    <row r="533" spans="1:20" ht="10.199999999999999" outlineLevel="3" x14ac:dyDescent="0.2">
      <c r="A533" s="10"/>
      <c r="B533" s="88"/>
      <c r="C533" s="89">
        <v>461</v>
      </c>
      <c r="D533" s="90" t="s">
        <v>860</v>
      </c>
      <c r="E533" s="91" t="s">
        <v>1088</v>
      </c>
      <c r="F533" s="92" t="s">
        <v>1089</v>
      </c>
      <c r="G533" s="90" t="s">
        <v>197</v>
      </c>
      <c r="H533" s="93">
        <v>18</v>
      </c>
      <c r="I533" s="94"/>
      <c r="J533" s="95">
        <f t="shared" si="125"/>
        <v>0</v>
      </c>
      <c r="K533" s="93"/>
      <c r="L533" s="93">
        <f t="shared" si="126"/>
        <v>0</v>
      </c>
      <c r="M533" s="93"/>
      <c r="N533" s="93">
        <f t="shared" si="127"/>
        <v>0</v>
      </c>
      <c r="O533" s="95">
        <v>21</v>
      </c>
      <c r="P533" s="95">
        <f t="shared" si="128"/>
        <v>0</v>
      </c>
      <c r="Q533" s="95">
        <f t="shared" si="129"/>
        <v>0</v>
      </c>
      <c r="R533" s="8"/>
      <c r="S533" s="8"/>
      <c r="T533" s="8"/>
    </row>
    <row r="534" spans="1:20" ht="10.199999999999999" outlineLevel="3" x14ac:dyDescent="0.2">
      <c r="A534" s="10"/>
      <c r="B534" s="88"/>
      <c r="C534" s="89">
        <v>462</v>
      </c>
      <c r="D534" s="90" t="s">
        <v>860</v>
      </c>
      <c r="E534" s="91" t="s">
        <v>1090</v>
      </c>
      <c r="F534" s="92" t="s">
        <v>1091</v>
      </c>
      <c r="G534" s="90" t="s">
        <v>197</v>
      </c>
      <c r="H534" s="93">
        <v>6</v>
      </c>
      <c r="I534" s="94"/>
      <c r="J534" s="95">
        <f t="shared" si="125"/>
        <v>0</v>
      </c>
      <c r="K534" s="93"/>
      <c r="L534" s="93">
        <f t="shared" si="126"/>
        <v>0</v>
      </c>
      <c r="M534" s="93"/>
      <c r="N534" s="93">
        <f t="shared" si="127"/>
        <v>0</v>
      </c>
      <c r="O534" s="95">
        <v>21</v>
      </c>
      <c r="P534" s="95">
        <f t="shared" si="128"/>
        <v>0</v>
      </c>
      <c r="Q534" s="95">
        <f t="shared" si="129"/>
        <v>0</v>
      </c>
      <c r="R534" s="8"/>
      <c r="S534" s="8"/>
      <c r="T534" s="8"/>
    </row>
    <row r="535" spans="1:20" ht="10.199999999999999" outlineLevel="3" x14ac:dyDescent="0.2">
      <c r="A535" s="10"/>
      <c r="B535" s="88"/>
      <c r="C535" s="89">
        <v>463</v>
      </c>
      <c r="D535" s="90" t="s">
        <v>860</v>
      </c>
      <c r="E535" s="91" t="s">
        <v>1092</v>
      </c>
      <c r="F535" s="92" t="s">
        <v>1093</v>
      </c>
      <c r="G535" s="90" t="s">
        <v>197</v>
      </c>
      <c r="H535" s="93">
        <v>1</v>
      </c>
      <c r="I535" s="94"/>
      <c r="J535" s="95">
        <f t="shared" si="125"/>
        <v>0</v>
      </c>
      <c r="K535" s="93"/>
      <c r="L535" s="93">
        <f t="shared" si="126"/>
        <v>0</v>
      </c>
      <c r="M535" s="93"/>
      <c r="N535" s="93">
        <f t="shared" si="127"/>
        <v>0</v>
      </c>
      <c r="O535" s="95">
        <v>21</v>
      </c>
      <c r="P535" s="95">
        <f t="shared" si="128"/>
        <v>0</v>
      </c>
      <c r="Q535" s="95">
        <f t="shared" si="129"/>
        <v>0</v>
      </c>
      <c r="R535" s="8"/>
      <c r="S535" s="8"/>
      <c r="T535" s="8"/>
    </row>
    <row r="536" spans="1:20" ht="10.199999999999999" outlineLevel="3" x14ac:dyDescent="0.2">
      <c r="A536" s="10"/>
      <c r="B536" s="88"/>
      <c r="C536" s="89">
        <v>464</v>
      </c>
      <c r="D536" s="90" t="s">
        <v>860</v>
      </c>
      <c r="E536" s="91" t="s">
        <v>1094</v>
      </c>
      <c r="F536" s="92" t="s">
        <v>1095</v>
      </c>
      <c r="G536" s="90" t="s">
        <v>197</v>
      </c>
      <c r="H536" s="93">
        <v>5</v>
      </c>
      <c r="I536" s="94"/>
      <c r="J536" s="95">
        <f t="shared" si="125"/>
        <v>0</v>
      </c>
      <c r="K536" s="93"/>
      <c r="L536" s="93">
        <f t="shared" si="126"/>
        <v>0</v>
      </c>
      <c r="M536" s="93"/>
      <c r="N536" s="93">
        <f t="shared" si="127"/>
        <v>0</v>
      </c>
      <c r="O536" s="95">
        <v>21</v>
      </c>
      <c r="P536" s="95">
        <f t="shared" si="128"/>
        <v>0</v>
      </c>
      <c r="Q536" s="95">
        <f t="shared" si="129"/>
        <v>0</v>
      </c>
      <c r="R536" s="8"/>
      <c r="S536" s="8"/>
      <c r="T536" s="8"/>
    </row>
    <row r="537" spans="1:20" ht="10.199999999999999" outlineLevel="3" x14ac:dyDescent="0.2">
      <c r="A537" s="10"/>
      <c r="B537" s="88"/>
      <c r="C537" s="89">
        <v>465</v>
      </c>
      <c r="D537" s="90" t="s">
        <v>860</v>
      </c>
      <c r="E537" s="91" t="s">
        <v>1096</v>
      </c>
      <c r="F537" s="92" t="s">
        <v>1097</v>
      </c>
      <c r="G537" s="90" t="s">
        <v>197</v>
      </c>
      <c r="H537" s="93">
        <v>14</v>
      </c>
      <c r="I537" s="94"/>
      <c r="J537" s="95">
        <f t="shared" si="125"/>
        <v>0</v>
      </c>
      <c r="K537" s="93"/>
      <c r="L537" s="93">
        <f t="shared" si="126"/>
        <v>0</v>
      </c>
      <c r="M537" s="93"/>
      <c r="N537" s="93">
        <f t="shared" si="127"/>
        <v>0</v>
      </c>
      <c r="O537" s="95">
        <v>21</v>
      </c>
      <c r="P537" s="95">
        <f t="shared" si="128"/>
        <v>0</v>
      </c>
      <c r="Q537" s="95">
        <f t="shared" si="129"/>
        <v>0</v>
      </c>
      <c r="R537" s="8"/>
      <c r="S537" s="8"/>
      <c r="T537" s="8"/>
    </row>
    <row r="538" spans="1:20" outlineLevel="3" x14ac:dyDescent="0.2">
      <c r="B538" s="6"/>
      <c r="C538" s="6"/>
      <c r="D538" s="6"/>
      <c r="E538" s="6"/>
      <c r="F538" s="6"/>
      <c r="G538" s="6"/>
      <c r="H538" s="6"/>
      <c r="I538" s="8"/>
      <c r="J538" s="8"/>
      <c r="K538" s="6"/>
      <c r="L538" s="6"/>
      <c r="M538" s="6"/>
      <c r="N538" s="6"/>
      <c r="O538" s="6"/>
      <c r="P538" s="8"/>
      <c r="Q538" s="8"/>
    </row>
    <row r="539" spans="1:20" ht="10.199999999999999" outlineLevel="2" x14ac:dyDescent="0.2">
      <c r="A539" s="58" t="s">
        <v>88</v>
      </c>
      <c r="B539" s="81">
        <v>3</v>
      </c>
      <c r="C539" s="82"/>
      <c r="D539" s="83" t="s">
        <v>169</v>
      </c>
      <c r="E539" s="83"/>
      <c r="F539" s="84" t="s">
        <v>89</v>
      </c>
      <c r="G539" s="83"/>
      <c r="H539" s="85"/>
      <c r="I539" s="86"/>
      <c r="J539" s="60">
        <f>SUBTOTAL(9,J540:J560)</f>
        <v>0</v>
      </c>
      <c r="K539" s="85"/>
      <c r="L539" s="61">
        <f>SUBTOTAL(9,L540:L560)</f>
        <v>0</v>
      </c>
      <c r="M539" s="85"/>
      <c r="N539" s="61">
        <f>SUBTOTAL(9,N540:N560)</f>
        <v>0</v>
      </c>
      <c r="O539" s="87"/>
      <c r="P539" s="60">
        <f>SUBTOTAL(9,P540:P560)</f>
        <v>0</v>
      </c>
      <c r="Q539" s="60">
        <f>SUBTOTAL(9,Q540:Q560)</f>
        <v>0</v>
      </c>
      <c r="R539" s="6"/>
      <c r="S539" s="8"/>
      <c r="T539" s="8"/>
    </row>
    <row r="540" spans="1:20" ht="10.199999999999999" outlineLevel="3" x14ac:dyDescent="0.2">
      <c r="A540" s="10"/>
      <c r="B540" s="88"/>
      <c r="C540" s="89">
        <v>466</v>
      </c>
      <c r="D540" s="90" t="s">
        <v>860</v>
      </c>
      <c r="E540" s="91" t="s">
        <v>1098</v>
      </c>
      <c r="F540" s="92" t="s">
        <v>1099</v>
      </c>
      <c r="G540" s="90" t="s">
        <v>180</v>
      </c>
      <c r="H540" s="93">
        <v>10</v>
      </c>
      <c r="I540" s="94"/>
      <c r="J540" s="95">
        <f t="shared" ref="J540:J559" si="130">H540*I540</f>
        <v>0</v>
      </c>
      <c r="K540" s="93"/>
      <c r="L540" s="93">
        <f t="shared" ref="L540:L559" si="131">H540*K540</f>
        <v>0</v>
      </c>
      <c r="M540" s="93"/>
      <c r="N540" s="93">
        <f t="shared" ref="N540:N559" si="132">H540*M540</f>
        <v>0</v>
      </c>
      <c r="O540" s="95">
        <v>21</v>
      </c>
      <c r="P540" s="95">
        <f t="shared" ref="P540:P559" si="133">J540*(O540/100)</f>
        <v>0</v>
      </c>
      <c r="Q540" s="95">
        <f t="shared" ref="Q540:Q559" si="134">J540+P540</f>
        <v>0</v>
      </c>
      <c r="R540" s="8"/>
      <c r="S540" s="8"/>
      <c r="T540" s="8"/>
    </row>
    <row r="541" spans="1:20" ht="10.199999999999999" outlineLevel="3" x14ac:dyDescent="0.2">
      <c r="A541" s="10"/>
      <c r="B541" s="88"/>
      <c r="C541" s="89">
        <v>467</v>
      </c>
      <c r="D541" s="90" t="s">
        <v>860</v>
      </c>
      <c r="E541" s="91" t="s">
        <v>1100</v>
      </c>
      <c r="F541" s="92" t="s">
        <v>1101</v>
      </c>
      <c r="G541" s="90" t="s">
        <v>180</v>
      </c>
      <c r="H541" s="93">
        <v>77</v>
      </c>
      <c r="I541" s="94"/>
      <c r="J541" s="95">
        <f t="shared" si="130"/>
        <v>0</v>
      </c>
      <c r="K541" s="93"/>
      <c r="L541" s="93">
        <f t="shared" si="131"/>
        <v>0</v>
      </c>
      <c r="M541" s="93"/>
      <c r="N541" s="93">
        <f t="shared" si="132"/>
        <v>0</v>
      </c>
      <c r="O541" s="95">
        <v>21</v>
      </c>
      <c r="P541" s="95">
        <f t="shared" si="133"/>
        <v>0</v>
      </c>
      <c r="Q541" s="95">
        <f t="shared" si="134"/>
        <v>0</v>
      </c>
      <c r="R541" s="8"/>
      <c r="S541" s="8"/>
      <c r="T541" s="8"/>
    </row>
    <row r="542" spans="1:20" ht="10.199999999999999" outlineLevel="3" x14ac:dyDescent="0.2">
      <c r="A542" s="10"/>
      <c r="B542" s="88"/>
      <c r="C542" s="89">
        <v>468</v>
      </c>
      <c r="D542" s="90" t="s">
        <v>860</v>
      </c>
      <c r="E542" s="91" t="s">
        <v>1102</v>
      </c>
      <c r="F542" s="92" t="s">
        <v>1103</v>
      </c>
      <c r="G542" s="90" t="s">
        <v>180</v>
      </c>
      <c r="H542" s="93">
        <v>12</v>
      </c>
      <c r="I542" s="94"/>
      <c r="J542" s="95">
        <f t="shared" si="130"/>
        <v>0</v>
      </c>
      <c r="K542" s="93"/>
      <c r="L542" s="93">
        <f t="shared" si="131"/>
        <v>0</v>
      </c>
      <c r="M542" s="93"/>
      <c r="N542" s="93">
        <f t="shared" si="132"/>
        <v>0</v>
      </c>
      <c r="O542" s="95">
        <v>21</v>
      </c>
      <c r="P542" s="95">
        <f t="shared" si="133"/>
        <v>0</v>
      </c>
      <c r="Q542" s="95">
        <f t="shared" si="134"/>
        <v>0</v>
      </c>
      <c r="R542" s="8"/>
      <c r="S542" s="8"/>
      <c r="T542" s="8"/>
    </row>
    <row r="543" spans="1:20" ht="10.199999999999999" outlineLevel="3" x14ac:dyDescent="0.2">
      <c r="A543" s="10"/>
      <c r="B543" s="88"/>
      <c r="C543" s="89">
        <v>469</v>
      </c>
      <c r="D543" s="90" t="s">
        <v>860</v>
      </c>
      <c r="E543" s="91" t="s">
        <v>1104</v>
      </c>
      <c r="F543" s="92" t="s">
        <v>1105</v>
      </c>
      <c r="G543" s="90" t="s">
        <v>180</v>
      </c>
      <c r="H543" s="93">
        <v>71</v>
      </c>
      <c r="I543" s="94"/>
      <c r="J543" s="95">
        <f t="shared" si="130"/>
        <v>0</v>
      </c>
      <c r="K543" s="93"/>
      <c r="L543" s="93">
        <f t="shared" si="131"/>
        <v>0</v>
      </c>
      <c r="M543" s="93"/>
      <c r="N543" s="93">
        <f t="shared" si="132"/>
        <v>0</v>
      </c>
      <c r="O543" s="95">
        <v>21</v>
      </c>
      <c r="P543" s="95">
        <f t="shared" si="133"/>
        <v>0</v>
      </c>
      <c r="Q543" s="95">
        <f t="shared" si="134"/>
        <v>0</v>
      </c>
      <c r="R543" s="8"/>
      <c r="S543" s="8"/>
      <c r="T543" s="8"/>
    </row>
    <row r="544" spans="1:20" ht="10.199999999999999" outlineLevel="3" x14ac:dyDescent="0.2">
      <c r="A544" s="10"/>
      <c r="B544" s="88"/>
      <c r="C544" s="89">
        <v>470</v>
      </c>
      <c r="D544" s="90" t="s">
        <v>860</v>
      </c>
      <c r="E544" s="91" t="s">
        <v>1106</v>
      </c>
      <c r="F544" s="92" t="s">
        <v>1107</v>
      </c>
      <c r="G544" s="90" t="s">
        <v>180</v>
      </c>
      <c r="H544" s="93">
        <v>12</v>
      </c>
      <c r="I544" s="94"/>
      <c r="J544" s="95">
        <f t="shared" si="130"/>
        <v>0</v>
      </c>
      <c r="K544" s="93"/>
      <c r="L544" s="93">
        <f t="shared" si="131"/>
        <v>0</v>
      </c>
      <c r="M544" s="93"/>
      <c r="N544" s="93">
        <f t="shared" si="132"/>
        <v>0</v>
      </c>
      <c r="O544" s="95">
        <v>21</v>
      </c>
      <c r="P544" s="95">
        <f t="shared" si="133"/>
        <v>0</v>
      </c>
      <c r="Q544" s="95">
        <f t="shared" si="134"/>
        <v>0</v>
      </c>
      <c r="R544" s="8"/>
      <c r="S544" s="8"/>
      <c r="T544" s="8"/>
    </row>
    <row r="545" spans="1:20" ht="10.199999999999999" outlineLevel="3" x14ac:dyDescent="0.2">
      <c r="A545" s="10"/>
      <c r="B545" s="88"/>
      <c r="C545" s="89">
        <v>471</v>
      </c>
      <c r="D545" s="90" t="s">
        <v>860</v>
      </c>
      <c r="E545" s="91" t="s">
        <v>1108</v>
      </c>
      <c r="F545" s="92" t="s">
        <v>1109</v>
      </c>
      <c r="G545" s="90" t="s">
        <v>180</v>
      </c>
      <c r="H545" s="93">
        <v>182</v>
      </c>
      <c r="I545" s="94"/>
      <c r="J545" s="95">
        <f t="shared" si="130"/>
        <v>0</v>
      </c>
      <c r="K545" s="93"/>
      <c r="L545" s="93">
        <f t="shared" si="131"/>
        <v>0</v>
      </c>
      <c r="M545" s="93"/>
      <c r="N545" s="93">
        <f t="shared" si="132"/>
        <v>0</v>
      </c>
      <c r="O545" s="95">
        <v>21</v>
      </c>
      <c r="P545" s="95">
        <f t="shared" si="133"/>
        <v>0</v>
      </c>
      <c r="Q545" s="95">
        <f t="shared" si="134"/>
        <v>0</v>
      </c>
      <c r="R545" s="8"/>
      <c r="S545" s="8"/>
      <c r="T545" s="8"/>
    </row>
    <row r="546" spans="1:20" ht="10.199999999999999" outlineLevel="3" x14ac:dyDescent="0.2">
      <c r="A546" s="10"/>
      <c r="B546" s="88"/>
      <c r="C546" s="89">
        <v>472</v>
      </c>
      <c r="D546" s="90" t="s">
        <v>860</v>
      </c>
      <c r="E546" s="91" t="s">
        <v>1110</v>
      </c>
      <c r="F546" s="92" t="s">
        <v>1111</v>
      </c>
      <c r="G546" s="90" t="s">
        <v>1112</v>
      </c>
      <c r="H546" s="93">
        <v>30</v>
      </c>
      <c r="I546" s="94"/>
      <c r="J546" s="95">
        <f t="shared" si="130"/>
        <v>0</v>
      </c>
      <c r="K546" s="93"/>
      <c r="L546" s="93">
        <f t="shared" si="131"/>
        <v>0</v>
      </c>
      <c r="M546" s="93"/>
      <c r="N546" s="93">
        <f t="shared" si="132"/>
        <v>0</v>
      </c>
      <c r="O546" s="95">
        <v>21</v>
      </c>
      <c r="P546" s="95">
        <f t="shared" si="133"/>
        <v>0</v>
      </c>
      <c r="Q546" s="95">
        <f t="shared" si="134"/>
        <v>0</v>
      </c>
      <c r="R546" s="8"/>
      <c r="S546" s="8"/>
      <c r="T546" s="8"/>
    </row>
    <row r="547" spans="1:20" ht="10.199999999999999" outlineLevel="3" x14ac:dyDescent="0.2">
      <c r="A547" s="10"/>
      <c r="B547" s="88"/>
      <c r="C547" s="89">
        <v>473</v>
      </c>
      <c r="D547" s="90" t="s">
        <v>860</v>
      </c>
      <c r="E547" s="91" t="s">
        <v>1113</v>
      </c>
      <c r="F547" s="92" t="s">
        <v>1114</v>
      </c>
      <c r="G547" s="90" t="s">
        <v>197</v>
      </c>
      <c r="H547" s="93">
        <v>116</v>
      </c>
      <c r="I547" s="94"/>
      <c r="J547" s="95">
        <f t="shared" si="130"/>
        <v>0</v>
      </c>
      <c r="K547" s="93"/>
      <c r="L547" s="93">
        <f t="shared" si="131"/>
        <v>0</v>
      </c>
      <c r="M547" s="93"/>
      <c r="N547" s="93">
        <f t="shared" si="132"/>
        <v>0</v>
      </c>
      <c r="O547" s="95">
        <v>21</v>
      </c>
      <c r="P547" s="95">
        <f t="shared" si="133"/>
        <v>0</v>
      </c>
      <c r="Q547" s="95">
        <f t="shared" si="134"/>
        <v>0</v>
      </c>
      <c r="R547" s="8"/>
      <c r="S547" s="8"/>
      <c r="T547" s="8"/>
    </row>
    <row r="548" spans="1:20" ht="10.199999999999999" outlineLevel="3" x14ac:dyDescent="0.2">
      <c r="A548" s="10"/>
      <c r="B548" s="88"/>
      <c r="C548" s="89">
        <v>474</v>
      </c>
      <c r="D548" s="90" t="s">
        <v>860</v>
      </c>
      <c r="E548" s="91" t="s">
        <v>1115</v>
      </c>
      <c r="F548" s="92" t="s">
        <v>1116</v>
      </c>
      <c r="G548" s="90" t="s">
        <v>1112</v>
      </c>
      <c r="H548" s="93">
        <v>5</v>
      </c>
      <c r="I548" s="94"/>
      <c r="J548" s="95">
        <f t="shared" si="130"/>
        <v>0</v>
      </c>
      <c r="K548" s="93"/>
      <c r="L548" s="93">
        <f t="shared" si="131"/>
        <v>0</v>
      </c>
      <c r="M548" s="93"/>
      <c r="N548" s="93">
        <f t="shared" si="132"/>
        <v>0</v>
      </c>
      <c r="O548" s="95">
        <v>21</v>
      </c>
      <c r="P548" s="95">
        <f t="shared" si="133"/>
        <v>0</v>
      </c>
      <c r="Q548" s="95">
        <f t="shared" si="134"/>
        <v>0</v>
      </c>
      <c r="R548" s="8"/>
      <c r="S548" s="8"/>
      <c r="T548" s="8"/>
    </row>
    <row r="549" spans="1:20" ht="10.199999999999999" outlineLevel="3" x14ac:dyDescent="0.2">
      <c r="A549" s="10"/>
      <c r="B549" s="88"/>
      <c r="C549" s="89">
        <v>475</v>
      </c>
      <c r="D549" s="90" t="s">
        <v>860</v>
      </c>
      <c r="E549" s="91" t="s">
        <v>1117</v>
      </c>
      <c r="F549" s="92" t="s">
        <v>1118</v>
      </c>
      <c r="G549" s="90" t="s">
        <v>197</v>
      </c>
      <c r="H549" s="93">
        <v>24</v>
      </c>
      <c r="I549" s="94"/>
      <c r="J549" s="95">
        <f t="shared" si="130"/>
        <v>0</v>
      </c>
      <c r="K549" s="93"/>
      <c r="L549" s="93">
        <f t="shared" si="131"/>
        <v>0</v>
      </c>
      <c r="M549" s="93"/>
      <c r="N549" s="93">
        <f t="shared" si="132"/>
        <v>0</v>
      </c>
      <c r="O549" s="95">
        <v>21</v>
      </c>
      <c r="P549" s="95">
        <f t="shared" si="133"/>
        <v>0</v>
      </c>
      <c r="Q549" s="95">
        <f t="shared" si="134"/>
        <v>0</v>
      </c>
      <c r="R549" s="8"/>
      <c r="S549" s="8"/>
      <c r="T549" s="8"/>
    </row>
    <row r="550" spans="1:20" ht="10.199999999999999" outlineLevel="3" x14ac:dyDescent="0.2">
      <c r="A550" s="10"/>
      <c r="B550" s="88"/>
      <c r="C550" s="89">
        <v>476</v>
      </c>
      <c r="D550" s="90" t="s">
        <v>860</v>
      </c>
      <c r="E550" s="91" t="s">
        <v>1119</v>
      </c>
      <c r="F550" s="92" t="s">
        <v>1120</v>
      </c>
      <c r="G550" s="90" t="s">
        <v>180</v>
      </c>
      <c r="H550" s="93">
        <v>182</v>
      </c>
      <c r="I550" s="94"/>
      <c r="J550" s="95">
        <f t="shared" si="130"/>
        <v>0</v>
      </c>
      <c r="K550" s="93"/>
      <c r="L550" s="93">
        <f t="shared" si="131"/>
        <v>0</v>
      </c>
      <c r="M550" s="93"/>
      <c r="N550" s="93">
        <f t="shared" si="132"/>
        <v>0</v>
      </c>
      <c r="O550" s="95">
        <v>21</v>
      </c>
      <c r="P550" s="95">
        <f t="shared" si="133"/>
        <v>0</v>
      </c>
      <c r="Q550" s="95">
        <f t="shared" si="134"/>
        <v>0</v>
      </c>
      <c r="R550" s="8"/>
      <c r="S550" s="8"/>
      <c r="T550" s="8"/>
    </row>
    <row r="551" spans="1:20" ht="10.199999999999999" outlineLevel="3" x14ac:dyDescent="0.2">
      <c r="A551" s="10"/>
      <c r="B551" s="88"/>
      <c r="C551" s="89">
        <v>477</v>
      </c>
      <c r="D551" s="90" t="s">
        <v>860</v>
      </c>
      <c r="E551" s="91" t="s">
        <v>1121</v>
      </c>
      <c r="F551" s="92" t="s">
        <v>1122</v>
      </c>
      <c r="G551" s="90" t="s">
        <v>180</v>
      </c>
      <c r="H551" s="93">
        <v>182</v>
      </c>
      <c r="I551" s="94"/>
      <c r="J551" s="95">
        <f t="shared" si="130"/>
        <v>0</v>
      </c>
      <c r="K551" s="93"/>
      <c r="L551" s="93">
        <f t="shared" si="131"/>
        <v>0</v>
      </c>
      <c r="M551" s="93"/>
      <c r="N551" s="93">
        <f t="shared" si="132"/>
        <v>0</v>
      </c>
      <c r="O551" s="95">
        <v>21</v>
      </c>
      <c r="P551" s="95">
        <f t="shared" si="133"/>
        <v>0</v>
      </c>
      <c r="Q551" s="95">
        <f t="shared" si="134"/>
        <v>0</v>
      </c>
      <c r="R551" s="8"/>
      <c r="S551" s="8"/>
      <c r="T551" s="8"/>
    </row>
    <row r="552" spans="1:20" ht="10.199999999999999" outlineLevel="3" x14ac:dyDescent="0.2">
      <c r="A552" s="10"/>
      <c r="B552" s="88"/>
      <c r="C552" s="89">
        <v>478</v>
      </c>
      <c r="D552" s="90" t="s">
        <v>860</v>
      </c>
      <c r="E552" s="91" t="s">
        <v>1123</v>
      </c>
      <c r="F552" s="92" t="s">
        <v>1124</v>
      </c>
      <c r="G552" s="90" t="s">
        <v>214</v>
      </c>
      <c r="H552" s="93">
        <v>0.94520000000000004</v>
      </c>
      <c r="I552" s="94"/>
      <c r="J552" s="95">
        <f t="shared" si="130"/>
        <v>0</v>
      </c>
      <c r="K552" s="93"/>
      <c r="L552" s="93">
        <f t="shared" si="131"/>
        <v>0</v>
      </c>
      <c r="M552" s="93"/>
      <c r="N552" s="93">
        <f t="shared" si="132"/>
        <v>0</v>
      </c>
      <c r="O552" s="95">
        <v>21</v>
      </c>
      <c r="P552" s="95">
        <f t="shared" si="133"/>
        <v>0</v>
      </c>
      <c r="Q552" s="95">
        <f t="shared" si="134"/>
        <v>0</v>
      </c>
      <c r="R552" s="8"/>
      <c r="S552" s="8"/>
      <c r="T552" s="8"/>
    </row>
    <row r="553" spans="1:20" ht="10.199999999999999" outlineLevel="3" x14ac:dyDescent="0.2">
      <c r="A553" s="10"/>
      <c r="B553" s="88"/>
      <c r="C553" s="89">
        <v>479</v>
      </c>
      <c r="D553" s="90" t="s">
        <v>860</v>
      </c>
      <c r="E553" s="91" t="s">
        <v>1125</v>
      </c>
      <c r="F553" s="92" t="s">
        <v>1126</v>
      </c>
      <c r="G553" s="90" t="s">
        <v>180</v>
      </c>
      <c r="H553" s="93">
        <v>20</v>
      </c>
      <c r="I553" s="94"/>
      <c r="J553" s="95">
        <f t="shared" si="130"/>
        <v>0</v>
      </c>
      <c r="K553" s="93"/>
      <c r="L553" s="93">
        <f t="shared" si="131"/>
        <v>0</v>
      </c>
      <c r="M553" s="93"/>
      <c r="N553" s="93">
        <f t="shared" si="132"/>
        <v>0</v>
      </c>
      <c r="O553" s="95">
        <v>21</v>
      </c>
      <c r="P553" s="95">
        <f t="shared" si="133"/>
        <v>0</v>
      </c>
      <c r="Q553" s="95">
        <f t="shared" si="134"/>
        <v>0</v>
      </c>
      <c r="R553" s="8"/>
      <c r="S553" s="8"/>
      <c r="T553" s="8"/>
    </row>
    <row r="554" spans="1:20" ht="10.199999999999999" outlineLevel="3" x14ac:dyDescent="0.2">
      <c r="A554" s="10"/>
      <c r="B554" s="88"/>
      <c r="C554" s="89">
        <v>480</v>
      </c>
      <c r="D554" s="90" t="s">
        <v>860</v>
      </c>
      <c r="E554" s="91" t="s">
        <v>1127</v>
      </c>
      <c r="F554" s="92" t="s">
        <v>1128</v>
      </c>
      <c r="G554" s="90" t="s">
        <v>214</v>
      </c>
      <c r="H554" s="93">
        <v>5.5999999999999999E-3</v>
      </c>
      <c r="I554" s="94"/>
      <c r="J554" s="95">
        <f t="shared" si="130"/>
        <v>0</v>
      </c>
      <c r="K554" s="93"/>
      <c r="L554" s="93">
        <f t="shared" si="131"/>
        <v>0</v>
      </c>
      <c r="M554" s="93"/>
      <c r="N554" s="93">
        <f t="shared" si="132"/>
        <v>0</v>
      </c>
      <c r="O554" s="95">
        <v>21</v>
      </c>
      <c r="P554" s="95">
        <f t="shared" si="133"/>
        <v>0</v>
      </c>
      <c r="Q554" s="95">
        <f t="shared" si="134"/>
        <v>0</v>
      </c>
      <c r="R554" s="8"/>
      <c r="S554" s="8"/>
      <c r="T554" s="8"/>
    </row>
    <row r="555" spans="1:20" ht="10.199999999999999" outlineLevel="3" x14ac:dyDescent="0.2">
      <c r="A555" s="10"/>
      <c r="B555" s="88"/>
      <c r="C555" s="89">
        <v>481</v>
      </c>
      <c r="D555" s="90" t="s">
        <v>860</v>
      </c>
      <c r="E555" s="91" t="s">
        <v>1129</v>
      </c>
      <c r="F555" s="92" t="s">
        <v>1130</v>
      </c>
      <c r="G555" s="90" t="s">
        <v>197</v>
      </c>
      <c r="H555" s="93">
        <v>24</v>
      </c>
      <c r="I555" s="94"/>
      <c r="J555" s="95">
        <f t="shared" si="130"/>
        <v>0</v>
      </c>
      <c r="K555" s="93"/>
      <c r="L555" s="93">
        <f t="shared" si="131"/>
        <v>0</v>
      </c>
      <c r="M555" s="93"/>
      <c r="N555" s="93">
        <f t="shared" si="132"/>
        <v>0</v>
      </c>
      <c r="O555" s="95">
        <v>21</v>
      </c>
      <c r="P555" s="95">
        <f t="shared" si="133"/>
        <v>0</v>
      </c>
      <c r="Q555" s="95">
        <f t="shared" si="134"/>
        <v>0</v>
      </c>
      <c r="R555" s="8"/>
      <c r="S555" s="8"/>
      <c r="T555" s="8"/>
    </row>
    <row r="556" spans="1:20" ht="10.199999999999999" outlineLevel="3" x14ac:dyDescent="0.2">
      <c r="A556" s="10"/>
      <c r="B556" s="88"/>
      <c r="C556" s="89">
        <v>482</v>
      </c>
      <c r="D556" s="90" t="s">
        <v>860</v>
      </c>
      <c r="E556" s="91" t="s">
        <v>1131</v>
      </c>
      <c r="F556" s="92" t="s">
        <v>1132</v>
      </c>
      <c r="G556" s="90" t="s">
        <v>197</v>
      </c>
      <c r="H556" s="93">
        <v>24</v>
      </c>
      <c r="I556" s="94"/>
      <c r="J556" s="95">
        <f t="shared" si="130"/>
        <v>0</v>
      </c>
      <c r="K556" s="93"/>
      <c r="L556" s="93">
        <f t="shared" si="131"/>
        <v>0</v>
      </c>
      <c r="M556" s="93"/>
      <c r="N556" s="93">
        <f t="shared" si="132"/>
        <v>0</v>
      </c>
      <c r="O556" s="95">
        <v>21</v>
      </c>
      <c r="P556" s="95">
        <f t="shared" si="133"/>
        <v>0</v>
      </c>
      <c r="Q556" s="95">
        <f t="shared" si="134"/>
        <v>0</v>
      </c>
      <c r="R556" s="8"/>
      <c r="S556" s="8"/>
      <c r="T556" s="8"/>
    </row>
    <row r="557" spans="1:20" ht="10.199999999999999" outlineLevel="3" x14ac:dyDescent="0.2">
      <c r="A557" s="10"/>
      <c r="B557" s="88"/>
      <c r="C557" s="89">
        <v>483</v>
      </c>
      <c r="D557" s="90" t="s">
        <v>860</v>
      </c>
      <c r="E557" s="91" t="s">
        <v>1133</v>
      </c>
      <c r="F557" s="92" t="s">
        <v>1134</v>
      </c>
      <c r="G557" s="90" t="s">
        <v>197</v>
      </c>
      <c r="H557" s="93">
        <v>24</v>
      </c>
      <c r="I557" s="94"/>
      <c r="J557" s="95">
        <f t="shared" si="130"/>
        <v>0</v>
      </c>
      <c r="K557" s="93"/>
      <c r="L557" s="93">
        <f t="shared" si="131"/>
        <v>0</v>
      </c>
      <c r="M557" s="93"/>
      <c r="N557" s="93">
        <f t="shared" si="132"/>
        <v>0</v>
      </c>
      <c r="O557" s="95">
        <v>21</v>
      </c>
      <c r="P557" s="95">
        <f t="shared" si="133"/>
        <v>0</v>
      </c>
      <c r="Q557" s="95">
        <f t="shared" si="134"/>
        <v>0</v>
      </c>
      <c r="R557" s="8"/>
      <c r="S557" s="8"/>
      <c r="T557" s="8"/>
    </row>
    <row r="558" spans="1:20" ht="10.199999999999999" outlineLevel="3" x14ac:dyDescent="0.2">
      <c r="A558" s="10"/>
      <c r="B558" s="88"/>
      <c r="C558" s="89">
        <v>484</v>
      </c>
      <c r="D558" s="90" t="s">
        <v>860</v>
      </c>
      <c r="E558" s="91" t="s">
        <v>1135</v>
      </c>
      <c r="F558" s="92" t="s">
        <v>1136</v>
      </c>
      <c r="G558" s="90" t="s">
        <v>197</v>
      </c>
      <c r="H558" s="93">
        <v>24</v>
      </c>
      <c r="I558" s="94"/>
      <c r="J558" s="95">
        <f t="shared" si="130"/>
        <v>0</v>
      </c>
      <c r="K558" s="93"/>
      <c r="L558" s="93">
        <f t="shared" si="131"/>
        <v>0</v>
      </c>
      <c r="M558" s="93"/>
      <c r="N558" s="93">
        <f t="shared" si="132"/>
        <v>0</v>
      </c>
      <c r="O558" s="95">
        <v>21</v>
      </c>
      <c r="P558" s="95">
        <f t="shared" si="133"/>
        <v>0</v>
      </c>
      <c r="Q558" s="95">
        <f t="shared" si="134"/>
        <v>0</v>
      </c>
      <c r="R558" s="8"/>
      <c r="S558" s="8"/>
      <c r="T558" s="8"/>
    </row>
    <row r="559" spans="1:20" ht="10.199999999999999" outlineLevel="3" x14ac:dyDescent="0.2">
      <c r="A559" s="10"/>
      <c r="B559" s="88"/>
      <c r="C559" s="89">
        <v>485</v>
      </c>
      <c r="D559" s="90" t="s">
        <v>860</v>
      </c>
      <c r="E559" s="91" t="s">
        <v>1137</v>
      </c>
      <c r="F559" s="92" t="s">
        <v>1138</v>
      </c>
      <c r="G559" s="90" t="s">
        <v>197</v>
      </c>
      <c r="H559" s="93">
        <v>10</v>
      </c>
      <c r="I559" s="94"/>
      <c r="J559" s="95">
        <f t="shared" si="130"/>
        <v>0</v>
      </c>
      <c r="K559" s="93"/>
      <c r="L559" s="93">
        <f t="shared" si="131"/>
        <v>0</v>
      </c>
      <c r="M559" s="93"/>
      <c r="N559" s="93">
        <f t="shared" si="132"/>
        <v>0</v>
      </c>
      <c r="O559" s="95">
        <v>21</v>
      </c>
      <c r="P559" s="95">
        <f t="shared" si="133"/>
        <v>0</v>
      </c>
      <c r="Q559" s="95">
        <f t="shared" si="134"/>
        <v>0</v>
      </c>
      <c r="R559" s="8"/>
      <c r="S559" s="8"/>
      <c r="T559" s="8"/>
    </row>
    <row r="560" spans="1:20" outlineLevel="3" x14ac:dyDescent="0.2">
      <c r="B560" s="6"/>
      <c r="C560" s="6"/>
      <c r="D560" s="6"/>
      <c r="E560" s="6"/>
      <c r="F560" s="6"/>
      <c r="G560" s="6"/>
      <c r="H560" s="6"/>
      <c r="I560" s="8"/>
      <c r="J560" s="8"/>
      <c r="K560" s="6"/>
      <c r="L560" s="6"/>
      <c r="M560" s="6"/>
      <c r="N560" s="6"/>
      <c r="O560" s="6"/>
      <c r="P560" s="8"/>
      <c r="Q560" s="8"/>
    </row>
    <row r="561" spans="1:20" ht="10.199999999999999" outlineLevel="2" x14ac:dyDescent="0.2">
      <c r="A561" s="58" t="s">
        <v>90</v>
      </c>
      <c r="B561" s="81">
        <v>3</v>
      </c>
      <c r="C561" s="82"/>
      <c r="D561" s="83" t="s">
        <v>169</v>
      </c>
      <c r="E561" s="83"/>
      <c r="F561" s="84" t="s">
        <v>91</v>
      </c>
      <c r="G561" s="83"/>
      <c r="H561" s="85"/>
      <c r="I561" s="86"/>
      <c r="J561" s="60">
        <f>SUBTOTAL(9,J562:J590)</f>
        <v>0</v>
      </c>
      <c r="K561" s="85"/>
      <c r="L561" s="61">
        <f>SUBTOTAL(9,L562:L590)</f>
        <v>0</v>
      </c>
      <c r="M561" s="85"/>
      <c r="N561" s="61">
        <f>SUBTOTAL(9,N562:N590)</f>
        <v>0</v>
      </c>
      <c r="O561" s="87"/>
      <c r="P561" s="60">
        <f>SUBTOTAL(9,P562:P590)</f>
        <v>0</v>
      </c>
      <c r="Q561" s="60">
        <f>SUBTOTAL(9,Q562:Q590)</f>
        <v>0</v>
      </c>
      <c r="R561" s="6"/>
      <c r="S561" s="8"/>
      <c r="T561" s="8"/>
    </row>
    <row r="562" spans="1:20" ht="10.199999999999999" outlineLevel="3" x14ac:dyDescent="0.2">
      <c r="A562" s="10"/>
      <c r="B562" s="88"/>
      <c r="C562" s="89">
        <v>486</v>
      </c>
      <c r="D562" s="90" t="s">
        <v>860</v>
      </c>
      <c r="E562" s="91" t="s">
        <v>1139</v>
      </c>
      <c r="F562" s="92" t="s">
        <v>1140</v>
      </c>
      <c r="G562" s="90" t="s">
        <v>1112</v>
      </c>
      <c r="H562" s="93">
        <v>6</v>
      </c>
      <c r="I562" s="94"/>
      <c r="J562" s="95">
        <f t="shared" ref="J562:J589" si="135">H562*I562</f>
        <v>0</v>
      </c>
      <c r="K562" s="93"/>
      <c r="L562" s="93">
        <f t="shared" ref="L562:L589" si="136">H562*K562</f>
        <v>0</v>
      </c>
      <c r="M562" s="93"/>
      <c r="N562" s="93">
        <f t="shared" ref="N562:N589" si="137">H562*M562</f>
        <v>0</v>
      </c>
      <c r="O562" s="95">
        <v>21</v>
      </c>
      <c r="P562" s="95">
        <f t="shared" ref="P562:P589" si="138">J562*(O562/100)</f>
        <v>0</v>
      </c>
      <c r="Q562" s="95">
        <f t="shared" ref="Q562:Q589" si="139">J562+P562</f>
        <v>0</v>
      </c>
      <c r="R562" s="8"/>
      <c r="S562" s="8"/>
      <c r="T562" s="8"/>
    </row>
    <row r="563" spans="1:20" ht="10.199999999999999" outlineLevel="3" x14ac:dyDescent="0.2">
      <c r="A563" s="10"/>
      <c r="B563" s="88"/>
      <c r="C563" s="89">
        <v>487</v>
      </c>
      <c r="D563" s="90" t="s">
        <v>860</v>
      </c>
      <c r="E563" s="91" t="s">
        <v>1141</v>
      </c>
      <c r="F563" s="92" t="s">
        <v>1142</v>
      </c>
      <c r="G563" s="90" t="s">
        <v>1112</v>
      </c>
      <c r="H563" s="93">
        <v>7</v>
      </c>
      <c r="I563" s="94"/>
      <c r="J563" s="95">
        <f t="shared" si="135"/>
        <v>0</v>
      </c>
      <c r="K563" s="93"/>
      <c r="L563" s="93">
        <f t="shared" si="136"/>
        <v>0</v>
      </c>
      <c r="M563" s="93"/>
      <c r="N563" s="93">
        <f t="shared" si="137"/>
        <v>0</v>
      </c>
      <c r="O563" s="95">
        <v>21</v>
      </c>
      <c r="P563" s="95">
        <f t="shared" si="138"/>
        <v>0</v>
      </c>
      <c r="Q563" s="95">
        <f t="shared" si="139"/>
        <v>0</v>
      </c>
      <c r="R563" s="8"/>
      <c r="S563" s="8"/>
      <c r="T563" s="8"/>
    </row>
    <row r="564" spans="1:20" ht="10.199999999999999" outlineLevel="3" x14ac:dyDescent="0.2">
      <c r="A564" s="10"/>
      <c r="B564" s="88"/>
      <c r="C564" s="89">
        <v>488</v>
      </c>
      <c r="D564" s="90" t="s">
        <v>860</v>
      </c>
      <c r="E564" s="91" t="s">
        <v>1143</v>
      </c>
      <c r="F564" s="92" t="s">
        <v>1144</v>
      </c>
      <c r="G564" s="90" t="s">
        <v>1112</v>
      </c>
      <c r="H564" s="93">
        <v>13</v>
      </c>
      <c r="I564" s="94"/>
      <c r="J564" s="95">
        <f t="shared" si="135"/>
        <v>0</v>
      </c>
      <c r="K564" s="93"/>
      <c r="L564" s="93">
        <f t="shared" si="136"/>
        <v>0</v>
      </c>
      <c r="M564" s="93"/>
      <c r="N564" s="93">
        <f t="shared" si="137"/>
        <v>0</v>
      </c>
      <c r="O564" s="95">
        <v>21</v>
      </c>
      <c r="P564" s="95">
        <f t="shared" si="138"/>
        <v>0</v>
      </c>
      <c r="Q564" s="95">
        <f t="shared" si="139"/>
        <v>0</v>
      </c>
      <c r="R564" s="8"/>
      <c r="S564" s="8"/>
      <c r="T564" s="8"/>
    </row>
    <row r="565" spans="1:20" ht="10.199999999999999" outlineLevel="3" x14ac:dyDescent="0.2">
      <c r="A565" s="10"/>
      <c r="B565" s="88"/>
      <c r="C565" s="89">
        <v>489</v>
      </c>
      <c r="D565" s="90" t="s">
        <v>860</v>
      </c>
      <c r="E565" s="91" t="s">
        <v>1145</v>
      </c>
      <c r="F565" s="92" t="s">
        <v>1146</v>
      </c>
      <c r="G565" s="90" t="s">
        <v>1112</v>
      </c>
      <c r="H565" s="93">
        <v>10</v>
      </c>
      <c r="I565" s="94"/>
      <c r="J565" s="95">
        <f t="shared" si="135"/>
        <v>0</v>
      </c>
      <c r="K565" s="93"/>
      <c r="L565" s="93">
        <f t="shared" si="136"/>
        <v>0</v>
      </c>
      <c r="M565" s="93"/>
      <c r="N565" s="93">
        <f t="shared" si="137"/>
        <v>0</v>
      </c>
      <c r="O565" s="95">
        <v>21</v>
      </c>
      <c r="P565" s="95">
        <f t="shared" si="138"/>
        <v>0</v>
      </c>
      <c r="Q565" s="95">
        <f t="shared" si="139"/>
        <v>0</v>
      </c>
      <c r="R565" s="8"/>
      <c r="S565" s="8"/>
      <c r="T565" s="8"/>
    </row>
    <row r="566" spans="1:20" ht="10.199999999999999" outlineLevel="3" x14ac:dyDescent="0.2">
      <c r="A566" s="10"/>
      <c r="B566" s="88"/>
      <c r="C566" s="89">
        <v>490</v>
      </c>
      <c r="D566" s="90" t="s">
        <v>860</v>
      </c>
      <c r="E566" s="91" t="s">
        <v>1147</v>
      </c>
      <c r="F566" s="92" t="s">
        <v>1148</v>
      </c>
      <c r="G566" s="90" t="s">
        <v>1112</v>
      </c>
      <c r="H566" s="93">
        <v>13</v>
      </c>
      <c r="I566" s="94"/>
      <c r="J566" s="95">
        <f t="shared" si="135"/>
        <v>0</v>
      </c>
      <c r="K566" s="93"/>
      <c r="L566" s="93">
        <f t="shared" si="136"/>
        <v>0</v>
      </c>
      <c r="M566" s="93"/>
      <c r="N566" s="93">
        <f t="shared" si="137"/>
        <v>0</v>
      </c>
      <c r="O566" s="95">
        <v>21</v>
      </c>
      <c r="P566" s="95">
        <f t="shared" si="138"/>
        <v>0</v>
      </c>
      <c r="Q566" s="95">
        <f t="shared" si="139"/>
        <v>0</v>
      </c>
      <c r="R566" s="8"/>
      <c r="S566" s="8"/>
      <c r="T566" s="8"/>
    </row>
    <row r="567" spans="1:20" ht="10.199999999999999" outlineLevel="3" x14ac:dyDescent="0.2">
      <c r="A567" s="10"/>
      <c r="B567" s="88"/>
      <c r="C567" s="89">
        <v>491</v>
      </c>
      <c r="D567" s="90" t="s">
        <v>860</v>
      </c>
      <c r="E567" s="91" t="s">
        <v>1149</v>
      </c>
      <c r="F567" s="92" t="s">
        <v>1150</v>
      </c>
      <c r="G567" s="90" t="s">
        <v>1112</v>
      </c>
      <c r="H567" s="93">
        <v>10</v>
      </c>
      <c r="I567" s="94"/>
      <c r="J567" s="95">
        <f t="shared" si="135"/>
        <v>0</v>
      </c>
      <c r="K567" s="93"/>
      <c r="L567" s="93">
        <f t="shared" si="136"/>
        <v>0</v>
      </c>
      <c r="M567" s="93"/>
      <c r="N567" s="93">
        <f t="shared" si="137"/>
        <v>0</v>
      </c>
      <c r="O567" s="95">
        <v>21</v>
      </c>
      <c r="P567" s="95">
        <f t="shared" si="138"/>
        <v>0</v>
      </c>
      <c r="Q567" s="95">
        <f t="shared" si="139"/>
        <v>0</v>
      </c>
      <c r="R567" s="8"/>
      <c r="S567" s="8"/>
      <c r="T567" s="8"/>
    </row>
    <row r="568" spans="1:20" ht="10.199999999999999" outlineLevel="3" x14ac:dyDescent="0.2">
      <c r="A568" s="10"/>
      <c r="B568" s="88"/>
      <c r="C568" s="89">
        <v>492</v>
      </c>
      <c r="D568" s="90" t="s">
        <v>860</v>
      </c>
      <c r="E568" s="91" t="s">
        <v>1151</v>
      </c>
      <c r="F568" s="92" t="s">
        <v>1152</v>
      </c>
      <c r="G568" s="90" t="s">
        <v>1112</v>
      </c>
      <c r="H568" s="93">
        <v>6</v>
      </c>
      <c r="I568" s="94"/>
      <c r="J568" s="95">
        <f t="shared" si="135"/>
        <v>0</v>
      </c>
      <c r="K568" s="93"/>
      <c r="L568" s="93">
        <f t="shared" si="136"/>
        <v>0</v>
      </c>
      <c r="M568" s="93"/>
      <c r="N568" s="93">
        <f t="shared" si="137"/>
        <v>0</v>
      </c>
      <c r="O568" s="95">
        <v>21</v>
      </c>
      <c r="P568" s="95">
        <f t="shared" si="138"/>
        <v>0</v>
      </c>
      <c r="Q568" s="95">
        <f t="shared" si="139"/>
        <v>0</v>
      </c>
      <c r="R568" s="8"/>
      <c r="S568" s="8"/>
      <c r="T568" s="8"/>
    </row>
    <row r="569" spans="1:20" ht="10.199999999999999" outlineLevel="3" x14ac:dyDescent="0.2">
      <c r="A569" s="10"/>
      <c r="B569" s="88"/>
      <c r="C569" s="89">
        <v>493</v>
      </c>
      <c r="D569" s="90" t="s">
        <v>860</v>
      </c>
      <c r="E569" s="91" t="s">
        <v>1153</v>
      </c>
      <c r="F569" s="92" t="s">
        <v>1154</v>
      </c>
      <c r="G569" s="90" t="s">
        <v>1155</v>
      </c>
      <c r="H569" s="93">
        <v>6</v>
      </c>
      <c r="I569" s="94"/>
      <c r="J569" s="95">
        <f t="shared" si="135"/>
        <v>0</v>
      </c>
      <c r="K569" s="93"/>
      <c r="L569" s="93">
        <f t="shared" si="136"/>
        <v>0</v>
      </c>
      <c r="M569" s="93"/>
      <c r="N569" s="93">
        <f t="shared" si="137"/>
        <v>0</v>
      </c>
      <c r="O569" s="95">
        <v>21</v>
      </c>
      <c r="P569" s="95">
        <f t="shared" si="138"/>
        <v>0</v>
      </c>
      <c r="Q569" s="95">
        <f t="shared" si="139"/>
        <v>0</v>
      </c>
      <c r="R569" s="8"/>
      <c r="S569" s="8"/>
      <c r="T569" s="8"/>
    </row>
    <row r="570" spans="1:20" ht="10.199999999999999" outlineLevel="3" x14ac:dyDescent="0.2">
      <c r="A570" s="10"/>
      <c r="B570" s="88"/>
      <c r="C570" s="89">
        <v>494</v>
      </c>
      <c r="D570" s="90" t="s">
        <v>860</v>
      </c>
      <c r="E570" s="91" t="s">
        <v>1156</v>
      </c>
      <c r="F570" s="92" t="s">
        <v>1157</v>
      </c>
      <c r="G570" s="90" t="s">
        <v>1112</v>
      </c>
      <c r="H570" s="93">
        <v>4</v>
      </c>
      <c r="I570" s="94"/>
      <c r="J570" s="95">
        <f t="shared" si="135"/>
        <v>0</v>
      </c>
      <c r="K570" s="93"/>
      <c r="L570" s="93">
        <f t="shared" si="136"/>
        <v>0</v>
      </c>
      <c r="M570" s="93"/>
      <c r="N570" s="93">
        <f t="shared" si="137"/>
        <v>0</v>
      </c>
      <c r="O570" s="95">
        <v>21</v>
      </c>
      <c r="P570" s="95">
        <f t="shared" si="138"/>
        <v>0</v>
      </c>
      <c r="Q570" s="95">
        <f t="shared" si="139"/>
        <v>0</v>
      </c>
      <c r="R570" s="8"/>
      <c r="S570" s="8"/>
      <c r="T570" s="8"/>
    </row>
    <row r="571" spans="1:20" ht="10.199999999999999" outlineLevel="3" x14ac:dyDescent="0.2">
      <c r="A571" s="10"/>
      <c r="B571" s="88"/>
      <c r="C571" s="89">
        <v>495</v>
      </c>
      <c r="D571" s="90" t="s">
        <v>860</v>
      </c>
      <c r="E571" s="91" t="s">
        <v>1158</v>
      </c>
      <c r="F571" s="92" t="s">
        <v>1159</v>
      </c>
      <c r="G571" s="90" t="s">
        <v>1155</v>
      </c>
      <c r="H571" s="93">
        <v>4</v>
      </c>
      <c r="I571" s="94"/>
      <c r="J571" s="95">
        <f t="shared" si="135"/>
        <v>0</v>
      </c>
      <c r="K571" s="93"/>
      <c r="L571" s="93">
        <f t="shared" si="136"/>
        <v>0</v>
      </c>
      <c r="M571" s="93"/>
      <c r="N571" s="93">
        <f t="shared" si="137"/>
        <v>0</v>
      </c>
      <c r="O571" s="95">
        <v>21</v>
      </c>
      <c r="P571" s="95">
        <f t="shared" si="138"/>
        <v>0</v>
      </c>
      <c r="Q571" s="95">
        <f t="shared" si="139"/>
        <v>0</v>
      </c>
      <c r="R571" s="8"/>
      <c r="S571" s="8"/>
      <c r="T571" s="8"/>
    </row>
    <row r="572" spans="1:20" ht="10.199999999999999" outlineLevel="3" x14ac:dyDescent="0.2">
      <c r="A572" s="10"/>
      <c r="B572" s="88"/>
      <c r="C572" s="89">
        <v>496</v>
      </c>
      <c r="D572" s="90" t="s">
        <v>860</v>
      </c>
      <c r="E572" s="91" t="s">
        <v>1160</v>
      </c>
      <c r="F572" s="92" t="s">
        <v>1161</v>
      </c>
      <c r="G572" s="90" t="s">
        <v>1112</v>
      </c>
      <c r="H572" s="93">
        <v>1</v>
      </c>
      <c r="I572" s="94"/>
      <c r="J572" s="95">
        <f t="shared" si="135"/>
        <v>0</v>
      </c>
      <c r="K572" s="93"/>
      <c r="L572" s="93">
        <f t="shared" si="136"/>
        <v>0</v>
      </c>
      <c r="M572" s="93"/>
      <c r="N572" s="93">
        <f t="shared" si="137"/>
        <v>0</v>
      </c>
      <c r="O572" s="95">
        <v>21</v>
      </c>
      <c r="P572" s="95">
        <f t="shared" si="138"/>
        <v>0</v>
      </c>
      <c r="Q572" s="95">
        <f t="shared" si="139"/>
        <v>0</v>
      </c>
      <c r="R572" s="8"/>
      <c r="S572" s="8"/>
      <c r="T572" s="8"/>
    </row>
    <row r="573" spans="1:20" ht="10.199999999999999" outlineLevel="3" x14ac:dyDescent="0.2">
      <c r="A573" s="10"/>
      <c r="B573" s="88"/>
      <c r="C573" s="89">
        <v>497</v>
      </c>
      <c r="D573" s="90" t="s">
        <v>860</v>
      </c>
      <c r="E573" s="91" t="s">
        <v>1162</v>
      </c>
      <c r="F573" s="92" t="s">
        <v>1163</v>
      </c>
      <c r="G573" s="90" t="s">
        <v>197</v>
      </c>
      <c r="H573" s="93">
        <v>33</v>
      </c>
      <c r="I573" s="94"/>
      <c r="J573" s="95">
        <f t="shared" si="135"/>
        <v>0</v>
      </c>
      <c r="K573" s="93"/>
      <c r="L573" s="93">
        <f t="shared" si="136"/>
        <v>0</v>
      </c>
      <c r="M573" s="93"/>
      <c r="N573" s="93">
        <f t="shared" si="137"/>
        <v>0</v>
      </c>
      <c r="O573" s="95">
        <v>21</v>
      </c>
      <c r="P573" s="95">
        <f t="shared" si="138"/>
        <v>0</v>
      </c>
      <c r="Q573" s="95">
        <f t="shared" si="139"/>
        <v>0</v>
      </c>
      <c r="R573" s="8"/>
      <c r="S573" s="8"/>
      <c r="T573" s="8"/>
    </row>
    <row r="574" spans="1:20" ht="10.199999999999999" outlineLevel="3" x14ac:dyDescent="0.2">
      <c r="A574" s="10"/>
      <c r="B574" s="88"/>
      <c r="C574" s="89">
        <v>498</v>
      </c>
      <c r="D574" s="90" t="s">
        <v>860</v>
      </c>
      <c r="E574" s="91" t="s">
        <v>1164</v>
      </c>
      <c r="F574" s="92" t="s">
        <v>1165</v>
      </c>
      <c r="G574" s="90" t="s">
        <v>197</v>
      </c>
      <c r="H574" s="93">
        <v>13</v>
      </c>
      <c r="I574" s="94"/>
      <c r="J574" s="95">
        <f t="shared" si="135"/>
        <v>0</v>
      </c>
      <c r="K574" s="93"/>
      <c r="L574" s="93">
        <f t="shared" si="136"/>
        <v>0</v>
      </c>
      <c r="M574" s="93"/>
      <c r="N574" s="93">
        <f t="shared" si="137"/>
        <v>0</v>
      </c>
      <c r="O574" s="95">
        <v>21</v>
      </c>
      <c r="P574" s="95">
        <f t="shared" si="138"/>
        <v>0</v>
      </c>
      <c r="Q574" s="95">
        <f t="shared" si="139"/>
        <v>0</v>
      </c>
      <c r="R574" s="8"/>
      <c r="S574" s="8"/>
      <c r="T574" s="8"/>
    </row>
    <row r="575" spans="1:20" ht="10.199999999999999" outlineLevel="3" x14ac:dyDescent="0.2">
      <c r="A575" s="10"/>
      <c r="B575" s="88"/>
      <c r="C575" s="89">
        <v>499</v>
      </c>
      <c r="D575" s="90" t="s">
        <v>860</v>
      </c>
      <c r="E575" s="91" t="s">
        <v>1166</v>
      </c>
      <c r="F575" s="92" t="s">
        <v>1167</v>
      </c>
      <c r="G575" s="90" t="s">
        <v>197</v>
      </c>
      <c r="H575" s="93">
        <v>12</v>
      </c>
      <c r="I575" s="94"/>
      <c r="J575" s="95">
        <f t="shared" si="135"/>
        <v>0</v>
      </c>
      <c r="K575" s="93"/>
      <c r="L575" s="93">
        <f t="shared" si="136"/>
        <v>0</v>
      </c>
      <c r="M575" s="93"/>
      <c r="N575" s="93">
        <f t="shared" si="137"/>
        <v>0</v>
      </c>
      <c r="O575" s="95">
        <v>21</v>
      </c>
      <c r="P575" s="95">
        <f t="shared" si="138"/>
        <v>0</v>
      </c>
      <c r="Q575" s="95">
        <f t="shared" si="139"/>
        <v>0</v>
      </c>
      <c r="R575" s="8"/>
      <c r="S575" s="8"/>
      <c r="T575" s="8"/>
    </row>
    <row r="576" spans="1:20" ht="10.199999999999999" outlineLevel="3" x14ac:dyDescent="0.2">
      <c r="A576" s="10"/>
      <c r="B576" s="88"/>
      <c r="C576" s="89">
        <v>500</v>
      </c>
      <c r="D576" s="90" t="s">
        <v>860</v>
      </c>
      <c r="E576" s="91" t="s">
        <v>1168</v>
      </c>
      <c r="F576" s="92" t="s">
        <v>1169</v>
      </c>
      <c r="G576" s="90" t="s">
        <v>1155</v>
      </c>
      <c r="H576" s="93">
        <v>92</v>
      </c>
      <c r="I576" s="94"/>
      <c r="J576" s="95">
        <f t="shared" si="135"/>
        <v>0</v>
      </c>
      <c r="K576" s="93"/>
      <c r="L576" s="93">
        <f t="shared" si="136"/>
        <v>0</v>
      </c>
      <c r="M576" s="93"/>
      <c r="N576" s="93">
        <f t="shared" si="137"/>
        <v>0</v>
      </c>
      <c r="O576" s="95">
        <v>21</v>
      </c>
      <c r="P576" s="95">
        <f t="shared" si="138"/>
        <v>0</v>
      </c>
      <c r="Q576" s="95">
        <f t="shared" si="139"/>
        <v>0</v>
      </c>
      <c r="R576" s="8"/>
      <c r="S576" s="8"/>
      <c r="T576" s="8"/>
    </row>
    <row r="577" spans="1:20" ht="10.199999999999999" outlineLevel="3" x14ac:dyDescent="0.2">
      <c r="A577" s="10"/>
      <c r="B577" s="88"/>
      <c r="C577" s="89">
        <v>501</v>
      </c>
      <c r="D577" s="90" t="s">
        <v>860</v>
      </c>
      <c r="E577" s="91" t="s">
        <v>1170</v>
      </c>
      <c r="F577" s="92" t="s">
        <v>1171</v>
      </c>
      <c r="G577" s="90" t="s">
        <v>1155</v>
      </c>
      <c r="H577" s="93">
        <v>92</v>
      </c>
      <c r="I577" s="94"/>
      <c r="J577" s="95">
        <f t="shared" si="135"/>
        <v>0</v>
      </c>
      <c r="K577" s="93"/>
      <c r="L577" s="93">
        <f t="shared" si="136"/>
        <v>0</v>
      </c>
      <c r="M577" s="93"/>
      <c r="N577" s="93">
        <f t="shared" si="137"/>
        <v>0</v>
      </c>
      <c r="O577" s="95">
        <v>21</v>
      </c>
      <c r="P577" s="95">
        <f t="shared" si="138"/>
        <v>0</v>
      </c>
      <c r="Q577" s="95">
        <f t="shared" si="139"/>
        <v>0</v>
      </c>
      <c r="R577" s="8"/>
      <c r="S577" s="8"/>
      <c r="T577" s="8"/>
    </row>
    <row r="578" spans="1:20" ht="10.199999999999999" outlineLevel="3" x14ac:dyDescent="0.2">
      <c r="A578" s="10"/>
      <c r="B578" s="88"/>
      <c r="C578" s="89">
        <v>502</v>
      </c>
      <c r="D578" s="90" t="s">
        <v>860</v>
      </c>
      <c r="E578" s="91" t="s">
        <v>1172</v>
      </c>
      <c r="F578" s="92" t="s">
        <v>1173</v>
      </c>
      <c r="G578" s="90" t="s">
        <v>1112</v>
      </c>
      <c r="H578" s="93">
        <v>12</v>
      </c>
      <c r="I578" s="94"/>
      <c r="J578" s="95">
        <f t="shared" si="135"/>
        <v>0</v>
      </c>
      <c r="K578" s="93"/>
      <c r="L578" s="93">
        <f t="shared" si="136"/>
        <v>0</v>
      </c>
      <c r="M578" s="93"/>
      <c r="N578" s="93">
        <f t="shared" si="137"/>
        <v>0</v>
      </c>
      <c r="O578" s="95">
        <v>21</v>
      </c>
      <c r="P578" s="95">
        <f t="shared" si="138"/>
        <v>0</v>
      </c>
      <c r="Q578" s="95">
        <f t="shared" si="139"/>
        <v>0</v>
      </c>
      <c r="R578" s="8"/>
      <c r="S578" s="8"/>
      <c r="T578" s="8"/>
    </row>
    <row r="579" spans="1:20" ht="10.199999999999999" outlineLevel="3" x14ac:dyDescent="0.2">
      <c r="A579" s="10"/>
      <c r="B579" s="88"/>
      <c r="C579" s="89">
        <v>503</v>
      </c>
      <c r="D579" s="90" t="s">
        <v>860</v>
      </c>
      <c r="E579" s="91" t="s">
        <v>1174</v>
      </c>
      <c r="F579" s="92" t="s">
        <v>1175</v>
      </c>
      <c r="G579" s="90" t="s">
        <v>1112</v>
      </c>
      <c r="H579" s="93">
        <v>8</v>
      </c>
      <c r="I579" s="94"/>
      <c r="J579" s="95">
        <f t="shared" si="135"/>
        <v>0</v>
      </c>
      <c r="K579" s="93"/>
      <c r="L579" s="93">
        <f t="shared" si="136"/>
        <v>0</v>
      </c>
      <c r="M579" s="93"/>
      <c r="N579" s="93">
        <f t="shared" si="137"/>
        <v>0</v>
      </c>
      <c r="O579" s="95">
        <v>21</v>
      </c>
      <c r="P579" s="95">
        <f t="shared" si="138"/>
        <v>0</v>
      </c>
      <c r="Q579" s="95">
        <f t="shared" si="139"/>
        <v>0</v>
      </c>
      <c r="R579" s="8"/>
      <c r="S579" s="8"/>
      <c r="T579" s="8"/>
    </row>
    <row r="580" spans="1:20" ht="10.199999999999999" outlineLevel="3" x14ac:dyDescent="0.2">
      <c r="A580" s="10"/>
      <c r="B580" s="88"/>
      <c r="C580" s="89">
        <v>504</v>
      </c>
      <c r="D580" s="90" t="s">
        <v>860</v>
      </c>
      <c r="E580" s="91" t="s">
        <v>1176</v>
      </c>
      <c r="F580" s="92" t="s">
        <v>1177</v>
      </c>
      <c r="G580" s="90" t="s">
        <v>197</v>
      </c>
      <c r="H580" s="93">
        <v>39</v>
      </c>
      <c r="I580" s="94"/>
      <c r="J580" s="95">
        <f t="shared" si="135"/>
        <v>0</v>
      </c>
      <c r="K580" s="93"/>
      <c r="L580" s="93">
        <f t="shared" si="136"/>
        <v>0</v>
      </c>
      <c r="M580" s="93"/>
      <c r="N580" s="93">
        <f t="shared" si="137"/>
        <v>0</v>
      </c>
      <c r="O580" s="95">
        <v>21</v>
      </c>
      <c r="P580" s="95">
        <f t="shared" si="138"/>
        <v>0</v>
      </c>
      <c r="Q580" s="95">
        <f t="shared" si="139"/>
        <v>0</v>
      </c>
      <c r="R580" s="8"/>
      <c r="S580" s="8"/>
      <c r="T580" s="8"/>
    </row>
    <row r="581" spans="1:20" ht="10.199999999999999" outlineLevel="3" x14ac:dyDescent="0.2">
      <c r="A581" s="10"/>
      <c r="B581" s="88"/>
      <c r="C581" s="89">
        <v>505</v>
      </c>
      <c r="D581" s="90" t="s">
        <v>860</v>
      </c>
      <c r="E581" s="91" t="s">
        <v>1178</v>
      </c>
      <c r="F581" s="92" t="s">
        <v>1179</v>
      </c>
      <c r="G581" s="90" t="s">
        <v>1112</v>
      </c>
      <c r="H581" s="93">
        <v>18</v>
      </c>
      <c r="I581" s="94"/>
      <c r="J581" s="95">
        <f t="shared" si="135"/>
        <v>0</v>
      </c>
      <c r="K581" s="93"/>
      <c r="L581" s="93">
        <f t="shared" si="136"/>
        <v>0</v>
      </c>
      <c r="M581" s="93"/>
      <c r="N581" s="93">
        <f t="shared" si="137"/>
        <v>0</v>
      </c>
      <c r="O581" s="95">
        <v>21</v>
      </c>
      <c r="P581" s="95">
        <f t="shared" si="138"/>
        <v>0</v>
      </c>
      <c r="Q581" s="95">
        <f t="shared" si="139"/>
        <v>0</v>
      </c>
      <c r="R581" s="8"/>
      <c r="S581" s="8"/>
      <c r="T581" s="8"/>
    </row>
    <row r="582" spans="1:20" ht="10.199999999999999" outlineLevel="3" x14ac:dyDescent="0.2">
      <c r="A582" s="10"/>
      <c r="B582" s="88"/>
      <c r="C582" s="89">
        <v>506</v>
      </c>
      <c r="D582" s="90" t="s">
        <v>860</v>
      </c>
      <c r="E582" s="91" t="s">
        <v>1180</v>
      </c>
      <c r="F582" s="92" t="s">
        <v>1181</v>
      </c>
      <c r="G582" s="90" t="s">
        <v>1112</v>
      </c>
      <c r="H582" s="93">
        <v>1</v>
      </c>
      <c r="I582" s="94"/>
      <c r="J582" s="95">
        <f t="shared" si="135"/>
        <v>0</v>
      </c>
      <c r="K582" s="93"/>
      <c r="L582" s="93">
        <f t="shared" si="136"/>
        <v>0</v>
      </c>
      <c r="M582" s="93"/>
      <c r="N582" s="93">
        <f t="shared" si="137"/>
        <v>0</v>
      </c>
      <c r="O582" s="95">
        <v>21</v>
      </c>
      <c r="P582" s="95">
        <f t="shared" si="138"/>
        <v>0</v>
      </c>
      <c r="Q582" s="95">
        <f t="shared" si="139"/>
        <v>0</v>
      </c>
      <c r="R582" s="8"/>
      <c r="S582" s="8"/>
      <c r="T582" s="8"/>
    </row>
    <row r="583" spans="1:20" ht="10.199999999999999" outlineLevel="3" x14ac:dyDescent="0.2">
      <c r="A583" s="10"/>
      <c r="B583" s="88"/>
      <c r="C583" s="89">
        <v>507</v>
      </c>
      <c r="D583" s="90" t="s">
        <v>860</v>
      </c>
      <c r="E583" s="91" t="s">
        <v>1182</v>
      </c>
      <c r="F583" s="92" t="s">
        <v>1183</v>
      </c>
      <c r="G583" s="90" t="s">
        <v>214</v>
      </c>
      <c r="H583" s="93">
        <v>0.79700000000000004</v>
      </c>
      <c r="I583" s="94"/>
      <c r="J583" s="95">
        <f t="shared" si="135"/>
        <v>0</v>
      </c>
      <c r="K583" s="93"/>
      <c r="L583" s="93">
        <f t="shared" si="136"/>
        <v>0</v>
      </c>
      <c r="M583" s="93"/>
      <c r="N583" s="93">
        <f t="shared" si="137"/>
        <v>0</v>
      </c>
      <c r="O583" s="95">
        <v>21</v>
      </c>
      <c r="P583" s="95">
        <f t="shared" si="138"/>
        <v>0</v>
      </c>
      <c r="Q583" s="95">
        <f t="shared" si="139"/>
        <v>0</v>
      </c>
      <c r="R583" s="8"/>
      <c r="S583" s="8"/>
      <c r="T583" s="8"/>
    </row>
    <row r="584" spans="1:20" ht="10.199999999999999" outlineLevel="3" x14ac:dyDescent="0.2">
      <c r="A584" s="10"/>
      <c r="B584" s="88"/>
      <c r="C584" s="89">
        <v>508</v>
      </c>
      <c r="D584" s="90" t="s">
        <v>860</v>
      </c>
      <c r="E584" s="91" t="s">
        <v>1184</v>
      </c>
      <c r="F584" s="92" t="s">
        <v>1185</v>
      </c>
      <c r="G584" s="90" t="s">
        <v>1112</v>
      </c>
      <c r="H584" s="93">
        <v>6</v>
      </c>
      <c r="I584" s="94"/>
      <c r="J584" s="95">
        <f t="shared" si="135"/>
        <v>0</v>
      </c>
      <c r="K584" s="93"/>
      <c r="L584" s="93">
        <f t="shared" si="136"/>
        <v>0</v>
      </c>
      <c r="M584" s="93"/>
      <c r="N584" s="93">
        <f t="shared" si="137"/>
        <v>0</v>
      </c>
      <c r="O584" s="95">
        <v>21</v>
      </c>
      <c r="P584" s="95">
        <f t="shared" si="138"/>
        <v>0</v>
      </c>
      <c r="Q584" s="95">
        <f t="shared" si="139"/>
        <v>0</v>
      </c>
      <c r="R584" s="8"/>
      <c r="S584" s="8"/>
      <c r="T584" s="8"/>
    </row>
    <row r="585" spans="1:20" ht="10.199999999999999" outlineLevel="3" x14ac:dyDescent="0.2">
      <c r="A585" s="10"/>
      <c r="B585" s="88"/>
      <c r="C585" s="89">
        <v>509</v>
      </c>
      <c r="D585" s="90" t="s">
        <v>860</v>
      </c>
      <c r="E585" s="91" t="s">
        <v>1186</v>
      </c>
      <c r="F585" s="92" t="s">
        <v>1187</v>
      </c>
      <c r="G585" s="90" t="s">
        <v>1112</v>
      </c>
      <c r="H585" s="93">
        <v>3</v>
      </c>
      <c r="I585" s="94"/>
      <c r="J585" s="95">
        <f t="shared" si="135"/>
        <v>0</v>
      </c>
      <c r="K585" s="93"/>
      <c r="L585" s="93">
        <f t="shared" si="136"/>
        <v>0</v>
      </c>
      <c r="M585" s="93"/>
      <c r="N585" s="93">
        <f t="shared" si="137"/>
        <v>0</v>
      </c>
      <c r="O585" s="95">
        <v>21</v>
      </c>
      <c r="P585" s="95">
        <f t="shared" si="138"/>
        <v>0</v>
      </c>
      <c r="Q585" s="95">
        <f t="shared" si="139"/>
        <v>0</v>
      </c>
      <c r="R585" s="8"/>
      <c r="S585" s="8"/>
      <c r="T585" s="8"/>
    </row>
    <row r="586" spans="1:20" ht="10.199999999999999" outlineLevel="3" x14ac:dyDescent="0.2">
      <c r="A586" s="10"/>
      <c r="B586" s="88"/>
      <c r="C586" s="89">
        <v>510</v>
      </c>
      <c r="D586" s="90" t="s">
        <v>860</v>
      </c>
      <c r="E586" s="91" t="s">
        <v>1188</v>
      </c>
      <c r="F586" s="92" t="s">
        <v>1189</v>
      </c>
      <c r="G586" s="90" t="s">
        <v>197</v>
      </c>
      <c r="H586" s="93">
        <v>11</v>
      </c>
      <c r="I586" s="94"/>
      <c r="J586" s="95">
        <f t="shared" si="135"/>
        <v>0</v>
      </c>
      <c r="K586" s="93"/>
      <c r="L586" s="93">
        <f t="shared" si="136"/>
        <v>0</v>
      </c>
      <c r="M586" s="93"/>
      <c r="N586" s="93">
        <f t="shared" si="137"/>
        <v>0</v>
      </c>
      <c r="O586" s="95">
        <v>21</v>
      </c>
      <c r="P586" s="95">
        <f t="shared" si="138"/>
        <v>0</v>
      </c>
      <c r="Q586" s="95">
        <f t="shared" si="139"/>
        <v>0</v>
      </c>
      <c r="R586" s="8"/>
      <c r="S586" s="8"/>
      <c r="T586" s="8"/>
    </row>
    <row r="587" spans="1:20" ht="10.199999999999999" outlineLevel="3" x14ac:dyDescent="0.2">
      <c r="A587" s="10"/>
      <c r="B587" s="88"/>
      <c r="C587" s="89">
        <v>511</v>
      </c>
      <c r="D587" s="90" t="s">
        <v>860</v>
      </c>
      <c r="E587" s="91" t="s">
        <v>1190</v>
      </c>
      <c r="F587" s="92" t="s">
        <v>1191</v>
      </c>
      <c r="G587" s="90" t="s">
        <v>197</v>
      </c>
      <c r="H587" s="93">
        <v>1</v>
      </c>
      <c r="I587" s="94"/>
      <c r="J587" s="95">
        <f t="shared" si="135"/>
        <v>0</v>
      </c>
      <c r="K587" s="93"/>
      <c r="L587" s="93">
        <f t="shared" si="136"/>
        <v>0</v>
      </c>
      <c r="M587" s="93"/>
      <c r="N587" s="93">
        <f t="shared" si="137"/>
        <v>0</v>
      </c>
      <c r="O587" s="95">
        <v>21</v>
      </c>
      <c r="P587" s="95">
        <f t="shared" si="138"/>
        <v>0</v>
      </c>
      <c r="Q587" s="95">
        <f t="shared" si="139"/>
        <v>0</v>
      </c>
      <c r="R587" s="8"/>
      <c r="S587" s="8"/>
      <c r="T587" s="8"/>
    </row>
    <row r="588" spans="1:20" ht="20.399999999999999" outlineLevel="3" x14ac:dyDescent="0.2">
      <c r="A588" s="10"/>
      <c r="B588" s="88"/>
      <c r="C588" s="89">
        <v>512</v>
      </c>
      <c r="D588" s="90" t="s">
        <v>860</v>
      </c>
      <c r="E588" s="91" t="s">
        <v>1192</v>
      </c>
      <c r="F588" s="92" t="s">
        <v>1193</v>
      </c>
      <c r="G588" s="90" t="s">
        <v>197</v>
      </c>
      <c r="H588" s="93">
        <v>5</v>
      </c>
      <c r="I588" s="94"/>
      <c r="J588" s="95">
        <f t="shared" si="135"/>
        <v>0</v>
      </c>
      <c r="K588" s="93"/>
      <c r="L588" s="93">
        <f t="shared" si="136"/>
        <v>0</v>
      </c>
      <c r="M588" s="93"/>
      <c r="N588" s="93">
        <f t="shared" si="137"/>
        <v>0</v>
      </c>
      <c r="O588" s="95">
        <v>21</v>
      </c>
      <c r="P588" s="95">
        <f t="shared" si="138"/>
        <v>0</v>
      </c>
      <c r="Q588" s="95">
        <f t="shared" si="139"/>
        <v>0</v>
      </c>
      <c r="R588" s="8"/>
      <c r="S588" s="8"/>
      <c r="T588" s="8"/>
    </row>
    <row r="589" spans="1:20" ht="10.199999999999999" outlineLevel="3" x14ac:dyDescent="0.2">
      <c r="A589" s="10"/>
      <c r="B589" s="88"/>
      <c r="C589" s="89">
        <v>513</v>
      </c>
      <c r="D589" s="90" t="s">
        <v>860</v>
      </c>
      <c r="E589" s="91" t="s">
        <v>1194</v>
      </c>
      <c r="F589" s="92" t="s">
        <v>1195</v>
      </c>
      <c r="G589" s="90" t="s">
        <v>214</v>
      </c>
      <c r="H589" s="93">
        <v>1.0801000000000001</v>
      </c>
      <c r="I589" s="94"/>
      <c r="J589" s="95">
        <f t="shared" si="135"/>
        <v>0</v>
      </c>
      <c r="K589" s="93"/>
      <c r="L589" s="93">
        <f t="shared" si="136"/>
        <v>0</v>
      </c>
      <c r="M589" s="93"/>
      <c r="N589" s="93">
        <f t="shared" si="137"/>
        <v>0</v>
      </c>
      <c r="O589" s="95">
        <v>21</v>
      </c>
      <c r="P589" s="95">
        <f t="shared" si="138"/>
        <v>0</v>
      </c>
      <c r="Q589" s="95">
        <f t="shared" si="139"/>
        <v>0</v>
      </c>
      <c r="R589" s="8"/>
      <c r="S589" s="8"/>
      <c r="T589" s="8"/>
    </row>
    <row r="590" spans="1:20" outlineLevel="3" x14ac:dyDescent="0.2">
      <c r="B590" s="6"/>
      <c r="C590" s="6"/>
      <c r="D590" s="6"/>
      <c r="E590" s="6"/>
      <c r="F590" s="6"/>
      <c r="G590" s="6"/>
      <c r="H590" s="6"/>
      <c r="I590" s="8"/>
      <c r="J590" s="8"/>
      <c r="K590" s="6"/>
      <c r="L590" s="6"/>
      <c r="M590" s="6"/>
      <c r="N590" s="6"/>
      <c r="O590" s="6"/>
      <c r="P590" s="8"/>
      <c r="Q590" s="8"/>
    </row>
    <row r="591" spans="1:20" ht="10.199999999999999" outlineLevel="2" x14ac:dyDescent="0.2">
      <c r="A591" s="58" t="s">
        <v>92</v>
      </c>
      <c r="B591" s="81">
        <v>3</v>
      </c>
      <c r="C591" s="82"/>
      <c r="D591" s="83" t="s">
        <v>169</v>
      </c>
      <c r="E591" s="83"/>
      <c r="F591" s="84" t="s">
        <v>93</v>
      </c>
      <c r="G591" s="83"/>
      <c r="H591" s="85"/>
      <c r="I591" s="86"/>
      <c r="J591" s="60">
        <f>SUBTOTAL(9,J592:J594)</f>
        <v>0</v>
      </c>
      <c r="K591" s="85"/>
      <c r="L591" s="61">
        <f>SUBTOTAL(9,L592:L594)</f>
        <v>0</v>
      </c>
      <c r="M591" s="85"/>
      <c r="N591" s="61">
        <f>SUBTOTAL(9,N592:N594)</f>
        <v>0</v>
      </c>
      <c r="O591" s="87"/>
      <c r="P591" s="60">
        <f>SUBTOTAL(9,P592:P594)</f>
        <v>0</v>
      </c>
      <c r="Q591" s="60">
        <f>SUBTOTAL(9,Q592:Q594)</f>
        <v>0</v>
      </c>
      <c r="R591" s="6"/>
      <c r="S591" s="8"/>
      <c r="T591" s="8"/>
    </row>
    <row r="592" spans="1:20" ht="10.199999999999999" outlineLevel="3" x14ac:dyDescent="0.2">
      <c r="A592" s="10"/>
      <c r="B592" s="88"/>
      <c r="C592" s="89">
        <v>514</v>
      </c>
      <c r="D592" s="90" t="s">
        <v>860</v>
      </c>
      <c r="E592" s="91" t="s">
        <v>1196</v>
      </c>
      <c r="F592" s="92" t="s">
        <v>1197</v>
      </c>
      <c r="G592" s="90" t="s">
        <v>1112</v>
      </c>
      <c r="H592" s="93">
        <v>7</v>
      </c>
      <c r="I592" s="94"/>
      <c r="J592" s="95">
        <f>H592*I592</f>
        <v>0</v>
      </c>
      <c r="K592" s="93"/>
      <c r="L592" s="93">
        <f>H592*K592</f>
        <v>0</v>
      </c>
      <c r="M592" s="93"/>
      <c r="N592" s="93">
        <f>H592*M592</f>
        <v>0</v>
      </c>
      <c r="O592" s="95">
        <v>21</v>
      </c>
      <c r="P592" s="95">
        <f>J592*(O592/100)</f>
        <v>0</v>
      </c>
      <c r="Q592" s="95">
        <f>J592+P592</f>
        <v>0</v>
      </c>
      <c r="R592" s="8"/>
      <c r="S592" s="8"/>
      <c r="T592" s="8"/>
    </row>
    <row r="593" spans="1:20" ht="10.199999999999999" outlineLevel="3" x14ac:dyDescent="0.2">
      <c r="A593" s="10"/>
      <c r="B593" s="88"/>
      <c r="C593" s="89">
        <v>515</v>
      </c>
      <c r="D593" s="90" t="s">
        <v>860</v>
      </c>
      <c r="E593" s="91" t="s">
        <v>1198</v>
      </c>
      <c r="F593" s="92" t="s">
        <v>1199</v>
      </c>
      <c r="G593" s="90" t="s">
        <v>214</v>
      </c>
      <c r="H593" s="93">
        <v>9.0999999999999998E-2</v>
      </c>
      <c r="I593" s="94"/>
      <c r="J593" s="95">
        <f>H593*I593</f>
        <v>0</v>
      </c>
      <c r="K593" s="93"/>
      <c r="L593" s="93">
        <f>H593*K593</f>
        <v>0</v>
      </c>
      <c r="M593" s="93"/>
      <c r="N593" s="93">
        <f>H593*M593</f>
        <v>0</v>
      </c>
      <c r="O593" s="95">
        <v>21</v>
      </c>
      <c r="P593" s="95">
        <f>J593*(O593/100)</f>
        <v>0</v>
      </c>
      <c r="Q593" s="95">
        <f>J593+P593</f>
        <v>0</v>
      </c>
      <c r="R593" s="8"/>
      <c r="S593" s="8"/>
      <c r="T593" s="8"/>
    </row>
    <row r="594" spans="1:20" outlineLevel="3" x14ac:dyDescent="0.2">
      <c r="B594" s="6"/>
      <c r="C594" s="6"/>
      <c r="D594" s="6"/>
      <c r="E594" s="6"/>
      <c r="F594" s="6"/>
      <c r="G594" s="6"/>
      <c r="H594" s="6"/>
      <c r="I594" s="8"/>
      <c r="J594" s="8"/>
      <c r="K594" s="6"/>
      <c r="L594" s="6"/>
      <c r="M594" s="6"/>
      <c r="N594" s="6"/>
      <c r="O594" s="6"/>
      <c r="P594" s="8"/>
      <c r="Q594" s="8"/>
    </row>
    <row r="595" spans="1:20" ht="11.4" outlineLevel="1" x14ac:dyDescent="0.2">
      <c r="A595" s="54" t="s">
        <v>94</v>
      </c>
      <c r="B595" s="74">
        <v>2</v>
      </c>
      <c r="C595" s="75"/>
      <c r="D595" s="76" t="s">
        <v>168</v>
      </c>
      <c r="E595" s="76"/>
      <c r="F595" s="77" t="s">
        <v>95</v>
      </c>
      <c r="G595" s="76"/>
      <c r="H595" s="78"/>
      <c r="I595" s="79"/>
      <c r="J595" s="56">
        <f>SUBTOTAL(9,J596:J736)</f>
        <v>0</v>
      </c>
      <c r="K595" s="78"/>
      <c r="L595" s="57">
        <f>SUBTOTAL(9,L596:L736)</f>
        <v>0</v>
      </c>
      <c r="M595" s="78"/>
      <c r="N595" s="57">
        <f>SUBTOTAL(9,N596:N736)</f>
        <v>0</v>
      </c>
      <c r="O595" s="80"/>
      <c r="P595" s="56">
        <f>SUBTOTAL(9,P596:P736)</f>
        <v>0</v>
      </c>
      <c r="Q595" s="56">
        <f>SUBTOTAL(9,Q596:Q736)</f>
        <v>0</v>
      </c>
      <c r="R595" s="6"/>
      <c r="S595" s="8"/>
      <c r="T595" s="8"/>
    </row>
    <row r="596" spans="1:20" ht="10.199999999999999" outlineLevel="2" x14ac:dyDescent="0.2">
      <c r="A596" s="58" t="s">
        <v>96</v>
      </c>
      <c r="B596" s="81">
        <v>3</v>
      </c>
      <c r="C596" s="82"/>
      <c r="D596" s="83" t="s">
        <v>169</v>
      </c>
      <c r="E596" s="83"/>
      <c r="F596" s="84" t="s">
        <v>97</v>
      </c>
      <c r="G596" s="83"/>
      <c r="H596" s="85"/>
      <c r="I596" s="86"/>
      <c r="J596" s="60">
        <f>SUBTOTAL(9,J597:J602)</f>
        <v>0</v>
      </c>
      <c r="K596" s="85"/>
      <c r="L596" s="61">
        <f>SUBTOTAL(9,L597:L602)</f>
        <v>0</v>
      </c>
      <c r="M596" s="85"/>
      <c r="N596" s="61">
        <f>SUBTOTAL(9,N597:N602)</f>
        <v>0</v>
      </c>
      <c r="O596" s="87"/>
      <c r="P596" s="60">
        <f>SUBTOTAL(9,P597:P602)</f>
        <v>0</v>
      </c>
      <c r="Q596" s="60">
        <f>SUBTOTAL(9,Q597:Q602)</f>
        <v>0</v>
      </c>
      <c r="R596" s="6"/>
      <c r="S596" s="8"/>
      <c r="T596" s="8"/>
    </row>
    <row r="597" spans="1:20" ht="20.399999999999999" outlineLevel="3" x14ac:dyDescent="0.2">
      <c r="A597" s="10"/>
      <c r="B597" s="88"/>
      <c r="C597" s="89">
        <v>516</v>
      </c>
      <c r="D597" s="90" t="s">
        <v>860</v>
      </c>
      <c r="E597" s="91"/>
      <c r="F597" s="92" t="s">
        <v>1200</v>
      </c>
      <c r="G597" s="90" t="s">
        <v>1155</v>
      </c>
      <c r="H597" s="93">
        <v>1</v>
      </c>
      <c r="I597" s="94"/>
      <c r="J597" s="95">
        <f>H597*I597</f>
        <v>0</v>
      </c>
      <c r="K597" s="93"/>
      <c r="L597" s="93">
        <f>H597*K597</f>
        <v>0</v>
      </c>
      <c r="M597" s="93"/>
      <c r="N597" s="93">
        <f>H597*M597</f>
        <v>0</v>
      </c>
      <c r="O597" s="95">
        <v>21</v>
      </c>
      <c r="P597" s="95">
        <f>J597*(O597/100)</f>
        <v>0</v>
      </c>
      <c r="Q597" s="95">
        <f>J597+P597</f>
        <v>0</v>
      </c>
      <c r="R597" s="8"/>
      <c r="S597" s="8"/>
      <c r="T597" s="8"/>
    </row>
    <row r="598" spans="1:20" ht="20.399999999999999" outlineLevel="3" x14ac:dyDescent="0.2">
      <c r="A598" s="10"/>
      <c r="B598" s="88"/>
      <c r="C598" s="89">
        <v>517</v>
      </c>
      <c r="D598" s="90" t="s">
        <v>860</v>
      </c>
      <c r="E598" s="91"/>
      <c r="F598" s="92" t="s">
        <v>1201</v>
      </c>
      <c r="G598" s="90" t="s">
        <v>1155</v>
      </c>
      <c r="H598" s="93">
        <v>1</v>
      </c>
      <c r="I598" s="94"/>
      <c r="J598" s="95">
        <f>H598*I598</f>
        <v>0</v>
      </c>
      <c r="K598" s="93"/>
      <c r="L598" s="93">
        <f>H598*K598</f>
        <v>0</v>
      </c>
      <c r="M598" s="93"/>
      <c r="N598" s="93">
        <f>H598*M598</f>
        <v>0</v>
      </c>
      <c r="O598" s="95">
        <v>21</v>
      </c>
      <c r="P598" s="95">
        <f>J598*(O598/100)</f>
        <v>0</v>
      </c>
      <c r="Q598" s="95">
        <f>J598+P598</f>
        <v>0</v>
      </c>
      <c r="R598" s="8"/>
      <c r="S598" s="8"/>
      <c r="T598" s="8"/>
    </row>
    <row r="599" spans="1:20" ht="20.399999999999999" outlineLevel="3" x14ac:dyDescent="0.2">
      <c r="A599" s="10"/>
      <c r="B599" s="88"/>
      <c r="C599" s="89">
        <v>518</v>
      </c>
      <c r="D599" s="90" t="s">
        <v>860</v>
      </c>
      <c r="E599" s="91"/>
      <c r="F599" s="92" t="s">
        <v>1202</v>
      </c>
      <c r="G599" s="90" t="s">
        <v>1155</v>
      </c>
      <c r="H599" s="93">
        <v>1</v>
      </c>
      <c r="I599" s="94"/>
      <c r="J599" s="95">
        <f>H599*I599</f>
        <v>0</v>
      </c>
      <c r="K599" s="93"/>
      <c r="L599" s="93">
        <f>H599*K599</f>
        <v>0</v>
      </c>
      <c r="M599" s="93"/>
      <c r="N599" s="93">
        <f>H599*M599</f>
        <v>0</v>
      </c>
      <c r="O599" s="95">
        <v>21</v>
      </c>
      <c r="P599" s="95">
        <f>J599*(O599/100)</f>
        <v>0</v>
      </c>
      <c r="Q599" s="95">
        <f>J599+P599</f>
        <v>0</v>
      </c>
      <c r="R599" s="8"/>
      <c r="S599" s="8"/>
      <c r="T599" s="8"/>
    </row>
    <row r="600" spans="1:20" ht="30.6" outlineLevel="3" x14ac:dyDescent="0.2">
      <c r="A600" s="10"/>
      <c r="B600" s="88"/>
      <c r="C600" s="89">
        <v>519</v>
      </c>
      <c r="D600" s="90" t="s">
        <v>860</v>
      </c>
      <c r="E600" s="91"/>
      <c r="F600" s="92" t="s">
        <v>1203</v>
      </c>
      <c r="G600" s="90" t="s">
        <v>1155</v>
      </c>
      <c r="H600" s="93">
        <v>1</v>
      </c>
      <c r="I600" s="94"/>
      <c r="J600" s="95">
        <f>H600*I600</f>
        <v>0</v>
      </c>
      <c r="K600" s="93"/>
      <c r="L600" s="93">
        <f>H600*K600</f>
        <v>0</v>
      </c>
      <c r="M600" s="93"/>
      <c r="N600" s="93">
        <f>H600*M600</f>
        <v>0</v>
      </c>
      <c r="O600" s="95">
        <v>21</v>
      </c>
      <c r="P600" s="95">
        <f>J600*(O600/100)</f>
        <v>0</v>
      </c>
      <c r="Q600" s="95">
        <f>J600+P600</f>
        <v>0</v>
      </c>
      <c r="R600" s="8"/>
      <c r="S600" s="8"/>
      <c r="T600" s="8"/>
    </row>
    <row r="601" spans="1:20" ht="20.399999999999999" outlineLevel="3" x14ac:dyDescent="0.2">
      <c r="A601" s="10"/>
      <c r="B601" s="88"/>
      <c r="C601" s="89">
        <v>520</v>
      </c>
      <c r="D601" s="90" t="s">
        <v>860</v>
      </c>
      <c r="E601" s="91"/>
      <c r="F601" s="92" t="s">
        <v>1204</v>
      </c>
      <c r="G601" s="90" t="s">
        <v>1155</v>
      </c>
      <c r="H601" s="93">
        <v>1</v>
      </c>
      <c r="I601" s="94"/>
      <c r="J601" s="95">
        <f>H601*I601</f>
        <v>0</v>
      </c>
      <c r="K601" s="93"/>
      <c r="L601" s="93">
        <f>H601*K601</f>
        <v>0</v>
      </c>
      <c r="M601" s="93"/>
      <c r="N601" s="93">
        <f>H601*M601</f>
        <v>0</v>
      </c>
      <c r="O601" s="95">
        <v>21</v>
      </c>
      <c r="P601" s="95">
        <f>J601*(O601/100)</f>
        <v>0</v>
      </c>
      <c r="Q601" s="95">
        <f>J601+P601</f>
        <v>0</v>
      </c>
      <c r="R601" s="8"/>
      <c r="S601" s="8"/>
      <c r="T601" s="8"/>
    </row>
    <row r="602" spans="1:20" outlineLevel="3" x14ac:dyDescent="0.2">
      <c r="B602" s="6"/>
      <c r="C602" s="6"/>
      <c r="D602" s="6"/>
      <c r="E602" s="6"/>
      <c r="F602" s="6"/>
      <c r="G602" s="6"/>
      <c r="H602" s="6"/>
      <c r="I602" s="8"/>
      <c r="J602" s="8"/>
      <c r="K602" s="6"/>
      <c r="L602" s="6"/>
      <c r="M602" s="6"/>
      <c r="N602" s="6"/>
      <c r="O602" s="6"/>
      <c r="P602" s="8"/>
      <c r="Q602" s="8"/>
    </row>
    <row r="603" spans="1:20" ht="10.199999999999999" outlineLevel="2" x14ac:dyDescent="0.2">
      <c r="A603" s="58" t="s">
        <v>98</v>
      </c>
      <c r="B603" s="81">
        <v>3</v>
      </c>
      <c r="C603" s="82"/>
      <c r="D603" s="83" t="s">
        <v>169</v>
      </c>
      <c r="E603" s="83"/>
      <c r="F603" s="84" t="s">
        <v>99</v>
      </c>
      <c r="G603" s="83"/>
      <c r="H603" s="85"/>
      <c r="I603" s="86"/>
      <c r="J603" s="60">
        <f>SUBTOTAL(9,J604:J616)</f>
        <v>0</v>
      </c>
      <c r="K603" s="85"/>
      <c r="L603" s="61">
        <f>SUBTOTAL(9,L604:L616)</f>
        <v>0</v>
      </c>
      <c r="M603" s="85"/>
      <c r="N603" s="61">
        <f>SUBTOTAL(9,N604:N616)</f>
        <v>0</v>
      </c>
      <c r="O603" s="87"/>
      <c r="P603" s="60">
        <f>SUBTOTAL(9,P604:P616)</f>
        <v>0</v>
      </c>
      <c r="Q603" s="60">
        <f>SUBTOTAL(9,Q604:Q616)</f>
        <v>0</v>
      </c>
      <c r="R603" s="6"/>
      <c r="S603" s="8"/>
      <c r="T603" s="8"/>
    </row>
    <row r="604" spans="1:20" ht="20.399999999999999" outlineLevel="3" x14ac:dyDescent="0.2">
      <c r="A604" s="10"/>
      <c r="B604" s="88"/>
      <c r="C604" s="89">
        <v>521</v>
      </c>
      <c r="D604" s="90" t="s">
        <v>860</v>
      </c>
      <c r="E604" s="91"/>
      <c r="F604" s="92" t="s">
        <v>1205</v>
      </c>
      <c r="G604" s="90" t="s">
        <v>1155</v>
      </c>
      <c r="H604" s="93">
        <v>41</v>
      </c>
      <c r="I604" s="94"/>
      <c r="J604" s="95">
        <f t="shared" ref="J604:J615" si="140">H604*I604</f>
        <v>0</v>
      </c>
      <c r="K604" s="93"/>
      <c r="L604" s="93">
        <f t="shared" ref="L604:L615" si="141">H604*K604</f>
        <v>0</v>
      </c>
      <c r="M604" s="93"/>
      <c r="N604" s="93">
        <f t="shared" ref="N604:N615" si="142">H604*M604</f>
        <v>0</v>
      </c>
      <c r="O604" s="95">
        <v>21</v>
      </c>
      <c r="P604" s="95">
        <f t="shared" ref="P604:P615" si="143">J604*(O604/100)</f>
        <v>0</v>
      </c>
      <c r="Q604" s="95">
        <f t="shared" ref="Q604:Q615" si="144">J604+P604</f>
        <v>0</v>
      </c>
      <c r="R604" s="8"/>
      <c r="S604" s="8"/>
      <c r="T604" s="8"/>
    </row>
    <row r="605" spans="1:20" ht="20.399999999999999" outlineLevel="3" x14ac:dyDescent="0.2">
      <c r="A605" s="10"/>
      <c r="B605" s="88"/>
      <c r="C605" s="89">
        <v>522</v>
      </c>
      <c r="D605" s="90" t="s">
        <v>860</v>
      </c>
      <c r="E605" s="91"/>
      <c r="F605" s="92" t="s">
        <v>1206</v>
      </c>
      <c r="G605" s="90" t="s">
        <v>1155</v>
      </c>
      <c r="H605" s="93">
        <v>87</v>
      </c>
      <c r="I605" s="94"/>
      <c r="J605" s="95">
        <f t="shared" si="140"/>
        <v>0</v>
      </c>
      <c r="K605" s="93"/>
      <c r="L605" s="93">
        <f t="shared" si="141"/>
        <v>0</v>
      </c>
      <c r="M605" s="93"/>
      <c r="N605" s="93">
        <f t="shared" si="142"/>
        <v>0</v>
      </c>
      <c r="O605" s="95">
        <v>21</v>
      </c>
      <c r="P605" s="95">
        <f t="shared" si="143"/>
        <v>0</v>
      </c>
      <c r="Q605" s="95">
        <f t="shared" si="144"/>
        <v>0</v>
      </c>
      <c r="R605" s="8"/>
      <c r="S605" s="8"/>
      <c r="T605" s="8"/>
    </row>
    <row r="606" spans="1:20" ht="20.399999999999999" outlineLevel="3" x14ac:dyDescent="0.2">
      <c r="A606" s="10"/>
      <c r="B606" s="88"/>
      <c r="C606" s="89">
        <v>523</v>
      </c>
      <c r="D606" s="90" t="s">
        <v>860</v>
      </c>
      <c r="E606" s="91"/>
      <c r="F606" s="92" t="s">
        <v>1207</v>
      </c>
      <c r="G606" s="90" t="s">
        <v>1155</v>
      </c>
      <c r="H606" s="93">
        <v>43</v>
      </c>
      <c r="I606" s="94"/>
      <c r="J606" s="95">
        <f t="shared" si="140"/>
        <v>0</v>
      </c>
      <c r="K606" s="93"/>
      <c r="L606" s="93">
        <f t="shared" si="141"/>
        <v>0</v>
      </c>
      <c r="M606" s="93"/>
      <c r="N606" s="93">
        <f t="shared" si="142"/>
        <v>0</v>
      </c>
      <c r="O606" s="95">
        <v>21</v>
      </c>
      <c r="P606" s="95">
        <f t="shared" si="143"/>
        <v>0</v>
      </c>
      <c r="Q606" s="95">
        <f t="shared" si="144"/>
        <v>0</v>
      </c>
      <c r="R606" s="8"/>
      <c r="S606" s="8"/>
      <c r="T606" s="8"/>
    </row>
    <row r="607" spans="1:20" ht="20.399999999999999" outlineLevel="3" x14ac:dyDescent="0.2">
      <c r="A607" s="10"/>
      <c r="B607" s="88"/>
      <c r="C607" s="89">
        <v>524</v>
      </c>
      <c r="D607" s="90" t="s">
        <v>860</v>
      </c>
      <c r="E607" s="91"/>
      <c r="F607" s="92" t="s">
        <v>1208</v>
      </c>
      <c r="G607" s="90" t="s">
        <v>1155</v>
      </c>
      <c r="H607" s="93">
        <v>24</v>
      </c>
      <c r="I607" s="94"/>
      <c r="J607" s="95">
        <f t="shared" si="140"/>
        <v>0</v>
      </c>
      <c r="K607" s="93"/>
      <c r="L607" s="93">
        <f t="shared" si="141"/>
        <v>0</v>
      </c>
      <c r="M607" s="93"/>
      <c r="N607" s="93">
        <f t="shared" si="142"/>
        <v>0</v>
      </c>
      <c r="O607" s="95">
        <v>21</v>
      </c>
      <c r="P607" s="95">
        <f t="shared" si="143"/>
        <v>0</v>
      </c>
      <c r="Q607" s="95">
        <f t="shared" si="144"/>
        <v>0</v>
      </c>
      <c r="R607" s="8"/>
      <c r="S607" s="8"/>
      <c r="T607" s="8"/>
    </row>
    <row r="608" spans="1:20" ht="20.399999999999999" outlineLevel="3" x14ac:dyDescent="0.2">
      <c r="A608" s="10"/>
      <c r="B608" s="88"/>
      <c r="C608" s="89">
        <v>525</v>
      </c>
      <c r="D608" s="90" t="s">
        <v>860</v>
      </c>
      <c r="E608" s="91"/>
      <c r="F608" s="92" t="s">
        <v>1209</v>
      </c>
      <c r="G608" s="90" t="s">
        <v>1155</v>
      </c>
      <c r="H608" s="93">
        <v>38</v>
      </c>
      <c r="I608" s="94"/>
      <c r="J608" s="95">
        <f t="shared" si="140"/>
        <v>0</v>
      </c>
      <c r="K608" s="93"/>
      <c r="L608" s="93">
        <f t="shared" si="141"/>
        <v>0</v>
      </c>
      <c r="M608" s="93"/>
      <c r="N608" s="93">
        <f t="shared" si="142"/>
        <v>0</v>
      </c>
      <c r="O608" s="95">
        <v>21</v>
      </c>
      <c r="P608" s="95">
        <f t="shared" si="143"/>
        <v>0</v>
      </c>
      <c r="Q608" s="95">
        <f t="shared" si="144"/>
        <v>0</v>
      </c>
      <c r="R608" s="8"/>
      <c r="S608" s="8"/>
      <c r="T608" s="8"/>
    </row>
    <row r="609" spans="1:20" ht="20.399999999999999" outlineLevel="3" x14ac:dyDescent="0.2">
      <c r="A609" s="10"/>
      <c r="B609" s="88"/>
      <c r="C609" s="89">
        <v>526</v>
      </c>
      <c r="D609" s="90" t="s">
        <v>860</v>
      </c>
      <c r="E609" s="91"/>
      <c r="F609" s="92" t="s">
        <v>1210</v>
      </c>
      <c r="G609" s="90" t="s">
        <v>1155</v>
      </c>
      <c r="H609" s="93">
        <v>2</v>
      </c>
      <c r="I609" s="94"/>
      <c r="J609" s="95">
        <f t="shared" si="140"/>
        <v>0</v>
      </c>
      <c r="K609" s="93"/>
      <c r="L609" s="93">
        <f t="shared" si="141"/>
        <v>0</v>
      </c>
      <c r="M609" s="93"/>
      <c r="N609" s="93">
        <f t="shared" si="142"/>
        <v>0</v>
      </c>
      <c r="O609" s="95">
        <v>21</v>
      </c>
      <c r="P609" s="95">
        <f t="shared" si="143"/>
        <v>0</v>
      </c>
      <c r="Q609" s="95">
        <f t="shared" si="144"/>
        <v>0</v>
      </c>
      <c r="R609" s="8"/>
      <c r="S609" s="8"/>
      <c r="T609" s="8"/>
    </row>
    <row r="610" spans="1:20" ht="20.399999999999999" outlineLevel="3" x14ac:dyDescent="0.2">
      <c r="A610" s="10"/>
      <c r="B610" s="88"/>
      <c r="C610" s="89">
        <v>527</v>
      </c>
      <c r="D610" s="90" t="s">
        <v>860</v>
      </c>
      <c r="E610" s="91"/>
      <c r="F610" s="92" t="s">
        <v>1211</v>
      </c>
      <c r="G610" s="90" t="s">
        <v>1155</v>
      </c>
      <c r="H610" s="93">
        <v>1</v>
      </c>
      <c r="I610" s="94"/>
      <c r="J610" s="95">
        <f t="shared" si="140"/>
        <v>0</v>
      </c>
      <c r="K610" s="93"/>
      <c r="L610" s="93">
        <f t="shared" si="141"/>
        <v>0</v>
      </c>
      <c r="M610" s="93"/>
      <c r="N610" s="93">
        <f t="shared" si="142"/>
        <v>0</v>
      </c>
      <c r="O610" s="95">
        <v>21</v>
      </c>
      <c r="P610" s="95">
        <f t="shared" si="143"/>
        <v>0</v>
      </c>
      <c r="Q610" s="95">
        <f t="shared" si="144"/>
        <v>0</v>
      </c>
      <c r="R610" s="8"/>
      <c r="S610" s="8"/>
      <c r="T610" s="8"/>
    </row>
    <row r="611" spans="1:20" ht="20.399999999999999" outlineLevel="3" x14ac:dyDescent="0.2">
      <c r="A611" s="10"/>
      <c r="B611" s="88"/>
      <c r="C611" s="89">
        <v>528</v>
      </c>
      <c r="D611" s="90" t="s">
        <v>860</v>
      </c>
      <c r="E611" s="91"/>
      <c r="F611" s="92" t="s">
        <v>1212</v>
      </c>
      <c r="G611" s="90" t="s">
        <v>1155</v>
      </c>
      <c r="H611" s="93">
        <v>9</v>
      </c>
      <c r="I611" s="94"/>
      <c r="J611" s="95">
        <f t="shared" si="140"/>
        <v>0</v>
      </c>
      <c r="K611" s="93"/>
      <c r="L611" s="93">
        <f t="shared" si="141"/>
        <v>0</v>
      </c>
      <c r="M611" s="93"/>
      <c r="N611" s="93">
        <f t="shared" si="142"/>
        <v>0</v>
      </c>
      <c r="O611" s="95">
        <v>21</v>
      </c>
      <c r="P611" s="95">
        <f t="shared" si="143"/>
        <v>0</v>
      </c>
      <c r="Q611" s="95">
        <f t="shared" si="144"/>
        <v>0</v>
      </c>
      <c r="R611" s="8"/>
      <c r="S611" s="8"/>
      <c r="T611" s="8"/>
    </row>
    <row r="612" spans="1:20" ht="20.399999999999999" outlineLevel="3" x14ac:dyDescent="0.2">
      <c r="A612" s="10"/>
      <c r="B612" s="88"/>
      <c r="C612" s="89">
        <v>529</v>
      </c>
      <c r="D612" s="90" t="s">
        <v>860</v>
      </c>
      <c r="E612" s="91"/>
      <c r="F612" s="92" t="s">
        <v>1213</v>
      </c>
      <c r="G612" s="90" t="s">
        <v>1155</v>
      </c>
      <c r="H612" s="93">
        <v>7</v>
      </c>
      <c r="I612" s="94"/>
      <c r="J612" s="95">
        <f t="shared" si="140"/>
        <v>0</v>
      </c>
      <c r="K612" s="93"/>
      <c r="L612" s="93">
        <f t="shared" si="141"/>
        <v>0</v>
      </c>
      <c r="M612" s="93"/>
      <c r="N612" s="93">
        <f t="shared" si="142"/>
        <v>0</v>
      </c>
      <c r="O612" s="95">
        <v>21</v>
      </c>
      <c r="P612" s="95">
        <f t="shared" si="143"/>
        <v>0</v>
      </c>
      <c r="Q612" s="95">
        <f t="shared" si="144"/>
        <v>0</v>
      </c>
      <c r="R612" s="8"/>
      <c r="S612" s="8"/>
      <c r="T612" s="8"/>
    </row>
    <row r="613" spans="1:20" ht="20.399999999999999" outlineLevel="3" x14ac:dyDescent="0.2">
      <c r="A613" s="10"/>
      <c r="B613" s="88"/>
      <c r="C613" s="89">
        <v>530</v>
      </c>
      <c r="D613" s="90" t="s">
        <v>860</v>
      </c>
      <c r="E613" s="91"/>
      <c r="F613" s="92" t="s">
        <v>1214</v>
      </c>
      <c r="G613" s="90" t="s">
        <v>1155</v>
      </c>
      <c r="H613" s="93">
        <v>25</v>
      </c>
      <c r="I613" s="94"/>
      <c r="J613" s="95">
        <f t="shared" si="140"/>
        <v>0</v>
      </c>
      <c r="K613" s="93"/>
      <c r="L613" s="93">
        <f t="shared" si="141"/>
        <v>0</v>
      </c>
      <c r="M613" s="93"/>
      <c r="N613" s="93">
        <f t="shared" si="142"/>
        <v>0</v>
      </c>
      <c r="O613" s="95">
        <v>21</v>
      </c>
      <c r="P613" s="95">
        <f t="shared" si="143"/>
        <v>0</v>
      </c>
      <c r="Q613" s="95">
        <f t="shared" si="144"/>
        <v>0</v>
      </c>
      <c r="R613" s="8"/>
      <c r="S613" s="8"/>
      <c r="T613" s="8"/>
    </row>
    <row r="614" spans="1:20" ht="10.199999999999999" outlineLevel="3" x14ac:dyDescent="0.2">
      <c r="A614" s="10"/>
      <c r="B614" s="88"/>
      <c r="C614" s="89">
        <v>531</v>
      </c>
      <c r="D614" s="90" t="s">
        <v>860</v>
      </c>
      <c r="E614" s="91"/>
      <c r="F614" s="92" t="s">
        <v>1215</v>
      </c>
      <c r="G614" s="90" t="s">
        <v>1155</v>
      </c>
      <c r="H614" s="93">
        <v>99</v>
      </c>
      <c r="I614" s="94"/>
      <c r="J614" s="95">
        <f t="shared" si="140"/>
        <v>0</v>
      </c>
      <c r="K614" s="93"/>
      <c r="L614" s="93">
        <f t="shared" si="141"/>
        <v>0</v>
      </c>
      <c r="M614" s="93"/>
      <c r="N614" s="93">
        <f t="shared" si="142"/>
        <v>0</v>
      </c>
      <c r="O614" s="95">
        <v>21</v>
      </c>
      <c r="P614" s="95">
        <f t="shared" si="143"/>
        <v>0</v>
      </c>
      <c r="Q614" s="95">
        <f t="shared" si="144"/>
        <v>0</v>
      </c>
      <c r="R614" s="8"/>
      <c r="S614" s="8"/>
      <c r="T614" s="8"/>
    </row>
    <row r="615" spans="1:20" ht="10.199999999999999" outlineLevel="3" x14ac:dyDescent="0.2">
      <c r="A615" s="10"/>
      <c r="B615" s="88"/>
      <c r="C615" s="89">
        <v>532</v>
      </c>
      <c r="D615" s="90" t="s">
        <v>860</v>
      </c>
      <c r="E615" s="91"/>
      <c r="F615" s="92" t="s">
        <v>1216</v>
      </c>
      <c r="G615" s="90" t="s">
        <v>1155</v>
      </c>
      <c r="H615" s="93">
        <v>38</v>
      </c>
      <c r="I615" s="94"/>
      <c r="J615" s="95">
        <f t="shared" si="140"/>
        <v>0</v>
      </c>
      <c r="K615" s="93"/>
      <c r="L615" s="93">
        <f t="shared" si="141"/>
        <v>0</v>
      </c>
      <c r="M615" s="93"/>
      <c r="N615" s="93">
        <f t="shared" si="142"/>
        <v>0</v>
      </c>
      <c r="O615" s="95">
        <v>21</v>
      </c>
      <c r="P615" s="95">
        <f t="shared" si="143"/>
        <v>0</v>
      </c>
      <c r="Q615" s="95">
        <f t="shared" si="144"/>
        <v>0</v>
      </c>
      <c r="R615" s="8"/>
      <c r="S615" s="8"/>
      <c r="T615" s="8"/>
    </row>
    <row r="616" spans="1:20" outlineLevel="3" x14ac:dyDescent="0.2">
      <c r="B616" s="6"/>
      <c r="C616" s="6"/>
      <c r="D616" s="6"/>
      <c r="E616" s="6"/>
      <c r="F616" s="6"/>
      <c r="G616" s="6"/>
      <c r="H616" s="6"/>
      <c r="I616" s="8"/>
      <c r="J616" s="8"/>
      <c r="K616" s="6"/>
      <c r="L616" s="6"/>
      <c r="M616" s="6"/>
      <c r="N616" s="6"/>
      <c r="O616" s="6"/>
      <c r="P616" s="8"/>
      <c r="Q616" s="8"/>
    </row>
    <row r="617" spans="1:20" ht="10.199999999999999" outlineLevel="2" x14ac:dyDescent="0.2">
      <c r="A617" s="58" t="s">
        <v>100</v>
      </c>
      <c r="B617" s="81">
        <v>3</v>
      </c>
      <c r="C617" s="82"/>
      <c r="D617" s="83" t="s">
        <v>169</v>
      </c>
      <c r="E617" s="83"/>
      <c r="F617" s="84" t="s">
        <v>101</v>
      </c>
      <c r="G617" s="83"/>
      <c r="H617" s="85"/>
      <c r="I617" s="86"/>
      <c r="J617" s="60">
        <f>SUBTOTAL(9,J618:J641)</f>
        <v>0</v>
      </c>
      <c r="K617" s="85"/>
      <c r="L617" s="61">
        <f>SUBTOTAL(9,L618:L641)</f>
        <v>0</v>
      </c>
      <c r="M617" s="85"/>
      <c r="N617" s="61">
        <f>SUBTOTAL(9,N618:N641)</f>
        <v>0</v>
      </c>
      <c r="O617" s="87"/>
      <c r="P617" s="60">
        <f>SUBTOTAL(9,P618:P641)</f>
        <v>0</v>
      </c>
      <c r="Q617" s="60">
        <f>SUBTOTAL(9,Q618:Q641)</f>
        <v>0</v>
      </c>
      <c r="R617" s="6"/>
      <c r="S617" s="8"/>
      <c r="T617" s="8"/>
    </row>
    <row r="618" spans="1:20" ht="10.199999999999999" outlineLevel="3" x14ac:dyDescent="0.2">
      <c r="A618" s="10"/>
      <c r="B618" s="88"/>
      <c r="C618" s="89">
        <v>533</v>
      </c>
      <c r="D618" s="90" t="s">
        <v>860</v>
      </c>
      <c r="E618" s="91"/>
      <c r="F618" s="92" t="s">
        <v>1217</v>
      </c>
      <c r="G618" s="90" t="s">
        <v>1155</v>
      </c>
      <c r="H618" s="93">
        <v>65</v>
      </c>
      <c r="I618" s="94"/>
      <c r="J618" s="95">
        <f t="shared" ref="J618:J640" si="145">H618*I618</f>
        <v>0</v>
      </c>
      <c r="K618" s="93"/>
      <c r="L618" s="93">
        <f t="shared" ref="L618:L640" si="146">H618*K618</f>
        <v>0</v>
      </c>
      <c r="M618" s="93"/>
      <c r="N618" s="93">
        <f t="shared" ref="N618:N640" si="147">H618*M618</f>
        <v>0</v>
      </c>
      <c r="O618" s="95">
        <v>21</v>
      </c>
      <c r="P618" s="95">
        <f t="shared" ref="P618:P640" si="148">J618*(O618/100)</f>
        <v>0</v>
      </c>
      <c r="Q618" s="95">
        <f t="shared" ref="Q618:Q640" si="149">J618+P618</f>
        <v>0</v>
      </c>
      <c r="R618" s="8"/>
      <c r="S618" s="8"/>
      <c r="T618" s="8"/>
    </row>
    <row r="619" spans="1:20" ht="10.199999999999999" outlineLevel="3" x14ac:dyDescent="0.2">
      <c r="A619" s="10"/>
      <c r="B619" s="88"/>
      <c r="C619" s="89">
        <v>534</v>
      </c>
      <c r="D619" s="90" t="s">
        <v>860</v>
      </c>
      <c r="E619" s="91"/>
      <c r="F619" s="92" t="s">
        <v>1218</v>
      </c>
      <c r="G619" s="90" t="s">
        <v>1155</v>
      </c>
      <c r="H619" s="93">
        <v>39</v>
      </c>
      <c r="I619" s="94"/>
      <c r="J619" s="95">
        <f t="shared" si="145"/>
        <v>0</v>
      </c>
      <c r="K619" s="93"/>
      <c r="L619" s="93">
        <f t="shared" si="146"/>
        <v>0</v>
      </c>
      <c r="M619" s="93"/>
      <c r="N619" s="93">
        <f t="shared" si="147"/>
        <v>0</v>
      </c>
      <c r="O619" s="95">
        <v>21</v>
      </c>
      <c r="P619" s="95">
        <f t="shared" si="148"/>
        <v>0</v>
      </c>
      <c r="Q619" s="95">
        <f t="shared" si="149"/>
        <v>0</v>
      </c>
      <c r="R619" s="8"/>
      <c r="S619" s="8"/>
      <c r="T619" s="8"/>
    </row>
    <row r="620" spans="1:20" ht="10.199999999999999" outlineLevel="3" x14ac:dyDescent="0.2">
      <c r="A620" s="10"/>
      <c r="B620" s="88"/>
      <c r="C620" s="89">
        <v>535</v>
      </c>
      <c r="D620" s="90" t="s">
        <v>860</v>
      </c>
      <c r="E620" s="91"/>
      <c r="F620" s="92" t="s">
        <v>1219</v>
      </c>
      <c r="G620" s="90" t="s">
        <v>1155</v>
      </c>
      <c r="H620" s="93">
        <v>26</v>
      </c>
      <c r="I620" s="94"/>
      <c r="J620" s="95">
        <f t="shared" si="145"/>
        <v>0</v>
      </c>
      <c r="K620" s="93"/>
      <c r="L620" s="93">
        <f t="shared" si="146"/>
        <v>0</v>
      </c>
      <c r="M620" s="93"/>
      <c r="N620" s="93">
        <f t="shared" si="147"/>
        <v>0</v>
      </c>
      <c r="O620" s="95">
        <v>21</v>
      </c>
      <c r="P620" s="95">
        <f t="shared" si="148"/>
        <v>0</v>
      </c>
      <c r="Q620" s="95">
        <f t="shared" si="149"/>
        <v>0</v>
      </c>
      <c r="R620" s="8"/>
      <c r="S620" s="8"/>
      <c r="T620" s="8"/>
    </row>
    <row r="621" spans="1:20" ht="10.199999999999999" outlineLevel="3" x14ac:dyDescent="0.2">
      <c r="A621" s="10"/>
      <c r="B621" s="88"/>
      <c r="C621" s="89">
        <v>536</v>
      </c>
      <c r="D621" s="90" t="s">
        <v>860</v>
      </c>
      <c r="E621" s="91"/>
      <c r="F621" s="92" t="s">
        <v>1220</v>
      </c>
      <c r="G621" s="90" t="s">
        <v>1155</v>
      </c>
      <c r="H621" s="93">
        <v>1</v>
      </c>
      <c r="I621" s="94"/>
      <c r="J621" s="95">
        <f t="shared" si="145"/>
        <v>0</v>
      </c>
      <c r="K621" s="93"/>
      <c r="L621" s="93">
        <f t="shared" si="146"/>
        <v>0</v>
      </c>
      <c r="M621" s="93"/>
      <c r="N621" s="93">
        <f t="shared" si="147"/>
        <v>0</v>
      </c>
      <c r="O621" s="95">
        <v>21</v>
      </c>
      <c r="P621" s="95">
        <f t="shared" si="148"/>
        <v>0</v>
      </c>
      <c r="Q621" s="95">
        <f t="shared" si="149"/>
        <v>0</v>
      </c>
      <c r="R621" s="8"/>
      <c r="S621" s="8"/>
      <c r="T621" s="8"/>
    </row>
    <row r="622" spans="1:20" ht="10.199999999999999" outlineLevel="3" x14ac:dyDescent="0.2">
      <c r="A622" s="10"/>
      <c r="B622" s="88"/>
      <c r="C622" s="89">
        <v>537</v>
      </c>
      <c r="D622" s="90" t="s">
        <v>860</v>
      </c>
      <c r="E622" s="91"/>
      <c r="F622" s="92" t="s">
        <v>1221</v>
      </c>
      <c r="G622" s="90" t="s">
        <v>1155</v>
      </c>
      <c r="H622" s="93">
        <v>20</v>
      </c>
      <c r="I622" s="94"/>
      <c r="J622" s="95">
        <f t="shared" si="145"/>
        <v>0</v>
      </c>
      <c r="K622" s="93"/>
      <c r="L622" s="93">
        <f t="shared" si="146"/>
        <v>0</v>
      </c>
      <c r="M622" s="93"/>
      <c r="N622" s="93">
        <f t="shared" si="147"/>
        <v>0</v>
      </c>
      <c r="O622" s="95">
        <v>21</v>
      </c>
      <c r="P622" s="95">
        <f t="shared" si="148"/>
        <v>0</v>
      </c>
      <c r="Q622" s="95">
        <f t="shared" si="149"/>
        <v>0</v>
      </c>
      <c r="R622" s="8"/>
      <c r="S622" s="8"/>
      <c r="T622" s="8"/>
    </row>
    <row r="623" spans="1:20" ht="10.199999999999999" outlineLevel="3" x14ac:dyDescent="0.2">
      <c r="A623" s="10"/>
      <c r="B623" s="88"/>
      <c r="C623" s="89">
        <v>538</v>
      </c>
      <c r="D623" s="90" t="s">
        <v>860</v>
      </c>
      <c r="E623" s="91"/>
      <c r="F623" s="92" t="s">
        <v>1222</v>
      </c>
      <c r="G623" s="90" t="s">
        <v>1155</v>
      </c>
      <c r="H623" s="93">
        <v>22</v>
      </c>
      <c r="I623" s="94"/>
      <c r="J623" s="95">
        <f t="shared" si="145"/>
        <v>0</v>
      </c>
      <c r="K623" s="93"/>
      <c r="L623" s="93">
        <f t="shared" si="146"/>
        <v>0</v>
      </c>
      <c r="M623" s="93"/>
      <c r="N623" s="93">
        <f t="shared" si="147"/>
        <v>0</v>
      </c>
      <c r="O623" s="95">
        <v>21</v>
      </c>
      <c r="P623" s="95">
        <f t="shared" si="148"/>
        <v>0</v>
      </c>
      <c r="Q623" s="95">
        <f t="shared" si="149"/>
        <v>0</v>
      </c>
      <c r="R623" s="8"/>
      <c r="S623" s="8"/>
      <c r="T623" s="8"/>
    </row>
    <row r="624" spans="1:20" ht="10.199999999999999" outlineLevel="3" x14ac:dyDescent="0.2">
      <c r="A624" s="10"/>
      <c r="B624" s="88"/>
      <c r="C624" s="89">
        <v>539</v>
      </c>
      <c r="D624" s="90" t="s">
        <v>860</v>
      </c>
      <c r="E624" s="91"/>
      <c r="F624" s="92" t="s">
        <v>1223</v>
      </c>
      <c r="G624" s="90" t="s">
        <v>1155</v>
      </c>
      <c r="H624" s="93">
        <v>56</v>
      </c>
      <c r="I624" s="94"/>
      <c r="J624" s="95">
        <f t="shared" si="145"/>
        <v>0</v>
      </c>
      <c r="K624" s="93"/>
      <c r="L624" s="93">
        <f t="shared" si="146"/>
        <v>0</v>
      </c>
      <c r="M624" s="93"/>
      <c r="N624" s="93">
        <f t="shared" si="147"/>
        <v>0</v>
      </c>
      <c r="O624" s="95">
        <v>21</v>
      </c>
      <c r="P624" s="95">
        <f t="shared" si="148"/>
        <v>0</v>
      </c>
      <c r="Q624" s="95">
        <f t="shared" si="149"/>
        <v>0</v>
      </c>
      <c r="R624" s="8"/>
      <c r="S624" s="8"/>
      <c r="T624" s="8"/>
    </row>
    <row r="625" spans="1:20" ht="10.199999999999999" outlineLevel="3" x14ac:dyDescent="0.2">
      <c r="A625" s="10"/>
      <c r="B625" s="88"/>
      <c r="C625" s="89">
        <v>540</v>
      </c>
      <c r="D625" s="90" t="s">
        <v>860</v>
      </c>
      <c r="E625" s="91"/>
      <c r="F625" s="92" t="s">
        <v>1224</v>
      </c>
      <c r="G625" s="90" t="s">
        <v>1155</v>
      </c>
      <c r="H625" s="93">
        <v>43</v>
      </c>
      <c r="I625" s="94"/>
      <c r="J625" s="95">
        <f t="shared" si="145"/>
        <v>0</v>
      </c>
      <c r="K625" s="93"/>
      <c r="L625" s="93">
        <f t="shared" si="146"/>
        <v>0</v>
      </c>
      <c r="M625" s="93"/>
      <c r="N625" s="93">
        <f t="shared" si="147"/>
        <v>0</v>
      </c>
      <c r="O625" s="95">
        <v>21</v>
      </c>
      <c r="P625" s="95">
        <f t="shared" si="148"/>
        <v>0</v>
      </c>
      <c r="Q625" s="95">
        <f t="shared" si="149"/>
        <v>0</v>
      </c>
      <c r="R625" s="8"/>
      <c r="S625" s="8"/>
      <c r="T625" s="8"/>
    </row>
    <row r="626" spans="1:20" ht="10.199999999999999" outlineLevel="3" x14ac:dyDescent="0.2">
      <c r="A626" s="10"/>
      <c r="B626" s="88"/>
      <c r="C626" s="89">
        <v>541</v>
      </c>
      <c r="D626" s="90" t="s">
        <v>860</v>
      </c>
      <c r="E626" s="91"/>
      <c r="F626" s="92" t="s">
        <v>1225</v>
      </c>
      <c r="G626" s="90" t="s">
        <v>1155</v>
      </c>
      <c r="H626" s="93">
        <v>53</v>
      </c>
      <c r="I626" s="94"/>
      <c r="J626" s="95">
        <f t="shared" si="145"/>
        <v>0</v>
      </c>
      <c r="K626" s="93"/>
      <c r="L626" s="93">
        <f t="shared" si="146"/>
        <v>0</v>
      </c>
      <c r="M626" s="93"/>
      <c r="N626" s="93">
        <f t="shared" si="147"/>
        <v>0</v>
      </c>
      <c r="O626" s="95">
        <v>21</v>
      </c>
      <c r="P626" s="95">
        <f t="shared" si="148"/>
        <v>0</v>
      </c>
      <c r="Q626" s="95">
        <f t="shared" si="149"/>
        <v>0</v>
      </c>
      <c r="R626" s="8"/>
      <c r="S626" s="8"/>
      <c r="T626" s="8"/>
    </row>
    <row r="627" spans="1:20" ht="10.199999999999999" outlineLevel="3" x14ac:dyDescent="0.2">
      <c r="A627" s="10"/>
      <c r="B627" s="88"/>
      <c r="C627" s="89">
        <v>542</v>
      </c>
      <c r="D627" s="90" t="s">
        <v>860</v>
      </c>
      <c r="E627" s="91"/>
      <c r="F627" s="92" t="s">
        <v>1226</v>
      </c>
      <c r="G627" s="90" t="s">
        <v>1155</v>
      </c>
      <c r="H627" s="93">
        <v>39</v>
      </c>
      <c r="I627" s="94"/>
      <c r="J627" s="95">
        <f t="shared" si="145"/>
        <v>0</v>
      </c>
      <c r="K627" s="93"/>
      <c r="L627" s="93">
        <f t="shared" si="146"/>
        <v>0</v>
      </c>
      <c r="M627" s="93"/>
      <c r="N627" s="93">
        <f t="shared" si="147"/>
        <v>0</v>
      </c>
      <c r="O627" s="95">
        <v>21</v>
      </c>
      <c r="P627" s="95">
        <f t="shared" si="148"/>
        <v>0</v>
      </c>
      <c r="Q627" s="95">
        <f t="shared" si="149"/>
        <v>0</v>
      </c>
      <c r="R627" s="8"/>
      <c r="S627" s="8"/>
      <c r="T627" s="8"/>
    </row>
    <row r="628" spans="1:20" ht="10.199999999999999" outlineLevel="3" x14ac:dyDescent="0.2">
      <c r="A628" s="10"/>
      <c r="B628" s="88"/>
      <c r="C628" s="89">
        <v>543</v>
      </c>
      <c r="D628" s="90" t="s">
        <v>860</v>
      </c>
      <c r="E628" s="91"/>
      <c r="F628" s="92" t="s">
        <v>1227</v>
      </c>
      <c r="G628" s="90" t="s">
        <v>1155</v>
      </c>
      <c r="H628" s="93">
        <v>27</v>
      </c>
      <c r="I628" s="94"/>
      <c r="J628" s="95">
        <f t="shared" si="145"/>
        <v>0</v>
      </c>
      <c r="K628" s="93"/>
      <c r="L628" s="93">
        <f t="shared" si="146"/>
        <v>0</v>
      </c>
      <c r="M628" s="93"/>
      <c r="N628" s="93">
        <f t="shared" si="147"/>
        <v>0</v>
      </c>
      <c r="O628" s="95">
        <v>21</v>
      </c>
      <c r="P628" s="95">
        <f t="shared" si="148"/>
        <v>0</v>
      </c>
      <c r="Q628" s="95">
        <f t="shared" si="149"/>
        <v>0</v>
      </c>
      <c r="R628" s="8"/>
      <c r="S628" s="8"/>
      <c r="T628" s="8"/>
    </row>
    <row r="629" spans="1:20" ht="10.199999999999999" outlineLevel="3" x14ac:dyDescent="0.2">
      <c r="A629" s="10"/>
      <c r="B629" s="88"/>
      <c r="C629" s="89">
        <v>544</v>
      </c>
      <c r="D629" s="90" t="s">
        <v>860</v>
      </c>
      <c r="E629" s="91"/>
      <c r="F629" s="92" t="s">
        <v>1228</v>
      </c>
      <c r="G629" s="90" t="s">
        <v>1155</v>
      </c>
      <c r="H629" s="93">
        <v>68</v>
      </c>
      <c r="I629" s="94"/>
      <c r="J629" s="95">
        <f t="shared" si="145"/>
        <v>0</v>
      </c>
      <c r="K629" s="93"/>
      <c r="L629" s="93">
        <f t="shared" si="146"/>
        <v>0</v>
      </c>
      <c r="M629" s="93"/>
      <c r="N629" s="93">
        <f t="shared" si="147"/>
        <v>0</v>
      </c>
      <c r="O629" s="95">
        <v>21</v>
      </c>
      <c r="P629" s="95">
        <f t="shared" si="148"/>
        <v>0</v>
      </c>
      <c r="Q629" s="95">
        <f t="shared" si="149"/>
        <v>0</v>
      </c>
      <c r="R629" s="8"/>
      <c r="S629" s="8"/>
      <c r="T629" s="8"/>
    </row>
    <row r="630" spans="1:20" ht="10.199999999999999" outlineLevel="3" x14ac:dyDescent="0.2">
      <c r="A630" s="10"/>
      <c r="B630" s="88"/>
      <c r="C630" s="89">
        <v>545</v>
      </c>
      <c r="D630" s="90" t="s">
        <v>860</v>
      </c>
      <c r="E630" s="91"/>
      <c r="F630" s="92" t="s">
        <v>1229</v>
      </c>
      <c r="G630" s="90" t="s">
        <v>1155</v>
      </c>
      <c r="H630" s="93">
        <v>83</v>
      </c>
      <c r="I630" s="94"/>
      <c r="J630" s="95">
        <f t="shared" si="145"/>
        <v>0</v>
      </c>
      <c r="K630" s="93"/>
      <c r="L630" s="93">
        <f t="shared" si="146"/>
        <v>0</v>
      </c>
      <c r="M630" s="93"/>
      <c r="N630" s="93">
        <f t="shared" si="147"/>
        <v>0</v>
      </c>
      <c r="O630" s="95">
        <v>21</v>
      </c>
      <c r="P630" s="95">
        <f t="shared" si="148"/>
        <v>0</v>
      </c>
      <c r="Q630" s="95">
        <f t="shared" si="149"/>
        <v>0</v>
      </c>
      <c r="R630" s="8"/>
      <c r="S630" s="8"/>
      <c r="T630" s="8"/>
    </row>
    <row r="631" spans="1:20" ht="10.199999999999999" outlineLevel="3" x14ac:dyDescent="0.2">
      <c r="A631" s="10"/>
      <c r="B631" s="88"/>
      <c r="C631" s="89">
        <v>546</v>
      </c>
      <c r="D631" s="90" t="s">
        <v>860</v>
      </c>
      <c r="E631" s="91"/>
      <c r="F631" s="92" t="s">
        <v>1230</v>
      </c>
      <c r="G631" s="90" t="s">
        <v>1155</v>
      </c>
      <c r="H631" s="93">
        <v>16</v>
      </c>
      <c r="I631" s="94"/>
      <c r="J631" s="95">
        <f t="shared" si="145"/>
        <v>0</v>
      </c>
      <c r="K631" s="93"/>
      <c r="L631" s="93">
        <f t="shared" si="146"/>
        <v>0</v>
      </c>
      <c r="M631" s="93"/>
      <c r="N631" s="93">
        <f t="shared" si="147"/>
        <v>0</v>
      </c>
      <c r="O631" s="95">
        <v>21</v>
      </c>
      <c r="P631" s="95">
        <f t="shared" si="148"/>
        <v>0</v>
      </c>
      <c r="Q631" s="95">
        <f t="shared" si="149"/>
        <v>0</v>
      </c>
      <c r="R631" s="8"/>
      <c r="S631" s="8"/>
      <c r="T631" s="8"/>
    </row>
    <row r="632" spans="1:20" ht="10.199999999999999" outlineLevel="3" x14ac:dyDescent="0.2">
      <c r="A632" s="10"/>
      <c r="B632" s="88"/>
      <c r="C632" s="89">
        <v>547</v>
      </c>
      <c r="D632" s="90" t="s">
        <v>860</v>
      </c>
      <c r="E632" s="91"/>
      <c r="F632" s="92" t="s">
        <v>1231</v>
      </c>
      <c r="G632" s="90" t="s">
        <v>1155</v>
      </c>
      <c r="H632" s="93">
        <v>16</v>
      </c>
      <c r="I632" s="94"/>
      <c r="J632" s="95">
        <f t="shared" si="145"/>
        <v>0</v>
      </c>
      <c r="K632" s="93"/>
      <c r="L632" s="93">
        <f t="shared" si="146"/>
        <v>0</v>
      </c>
      <c r="M632" s="93"/>
      <c r="N632" s="93">
        <f t="shared" si="147"/>
        <v>0</v>
      </c>
      <c r="O632" s="95">
        <v>21</v>
      </c>
      <c r="P632" s="95">
        <f t="shared" si="148"/>
        <v>0</v>
      </c>
      <c r="Q632" s="95">
        <f t="shared" si="149"/>
        <v>0</v>
      </c>
      <c r="R632" s="8"/>
      <c r="S632" s="8"/>
      <c r="T632" s="8"/>
    </row>
    <row r="633" spans="1:20" ht="10.199999999999999" outlineLevel="3" x14ac:dyDescent="0.2">
      <c r="A633" s="10"/>
      <c r="B633" s="88"/>
      <c r="C633" s="89">
        <v>548</v>
      </c>
      <c r="D633" s="90" t="s">
        <v>860</v>
      </c>
      <c r="E633" s="91"/>
      <c r="F633" s="92" t="s">
        <v>1232</v>
      </c>
      <c r="G633" s="90" t="s">
        <v>1155</v>
      </c>
      <c r="H633" s="93">
        <v>54</v>
      </c>
      <c r="I633" s="94"/>
      <c r="J633" s="95">
        <f t="shared" si="145"/>
        <v>0</v>
      </c>
      <c r="K633" s="93"/>
      <c r="L633" s="93">
        <f t="shared" si="146"/>
        <v>0</v>
      </c>
      <c r="M633" s="93"/>
      <c r="N633" s="93">
        <f t="shared" si="147"/>
        <v>0</v>
      </c>
      <c r="O633" s="95">
        <v>21</v>
      </c>
      <c r="P633" s="95">
        <f t="shared" si="148"/>
        <v>0</v>
      </c>
      <c r="Q633" s="95">
        <f t="shared" si="149"/>
        <v>0</v>
      </c>
      <c r="R633" s="8"/>
      <c r="S633" s="8"/>
      <c r="T633" s="8"/>
    </row>
    <row r="634" spans="1:20" ht="10.199999999999999" outlineLevel="3" x14ac:dyDescent="0.2">
      <c r="A634" s="10"/>
      <c r="B634" s="88"/>
      <c r="C634" s="89">
        <v>549</v>
      </c>
      <c r="D634" s="90" t="s">
        <v>860</v>
      </c>
      <c r="E634" s="91"/>
      <c r="F634" s="92" t="s">
        <v>1233</v>
      </c>
      <c r="G634" s="90" t="s">
        <v>1155</v>
      </c>
      <c r="H634" s="93">
        <v>26</v>
      </c>
      <c r="I634" s="94"/>
      <c r="J634" s="95">
        <f t="shared" si="145"/>
        <v>0</v>
      </c>
      <c r="K634" s="93"/>
      <c r="L634" s="93">
        <f t="shared" si="146"/>
        <v>0</v>
      </c>
      <c r="M634" s="93"/>
      <c r="N634" s="93">
        <f t="shared" si="147"/>
        <v>0</v>
      </c>
      <c r="O634" s="95">
        <v>21</v>
      </c>
      <c r="P634" s="95">
        <f t="shared" si="148"/>
        <v>0</v>
      </c>
      <c r="Q634" s="95">
        <f t="shared" si="149"/>
        <v>0</v>
      </c>
      <c r="R634" s="8"/>
      <c r="S634" s="8"/>
      <c r="T634" s="8"/>
    </row>
    <row r="635" spans="1:20" ht="10.199999999999999" outlineLevel="3" x14ac:dyDescent="0.2">
      <c r="A635" s="10"/>
      <c r="B635" s="88"/>
      <c r="C635" s="89">
        <v>550</v>
      </c>
      <c r="D635" s="90" t="s">
        <v>860</v>
      </c>
      <c r="E635" s="91"/>
      <c r="F635" s="92" t="s">
        <v>1234</v>
      </c>
      <c r="G635" s="90" t="s">
        <v>1155</v>
      </c>
      <c r="H635" s="93">
        <v>20</v>
      </c>
      <c r="I635" s="94"/>
      <c r="J635" s="95">
        <f t="shared" si="145"/>
        <v>0</v>
      </c>
      <c r="K635" s="93"/>
      <c r="L635" s="93">
        <f t="shared" si="146"/>
        <v>0</v>
      </c>
      <c r="M635" s="93"/>
      <c r="N635" s="93">
        <f t="shared" si="147"/>
        <v>0</v>
      </c>
      <c r="O635" s="95">
        <v>21</v>
      </c>
      <c r="P635" s="95">
        <f t="shared" si="148"/>
        <v>0</v>
      </c>
      <c r="Q635" s="95">
        <f t="shared" si="149"/>
        <v>0</v>
      </c>
      <c r="R635" s="8"/>
      <c r="S635" s="8"/>
      <c r="T635" s="8"/>
    </row>
    <row r="636" spans="1:20" ht="10.199999999999999" outlineLevel="3" x14ac:dyDescent="0.2">
      <c r="A636" s="10"/>
      <c r="B636" s="88"/>
      <c r="C636" s="89">
        <v>551</v>
      </c>
      <c r="D636" s="90" t="s">
        <v>860</v>
      </c>
      <c r="E636" s="91"/>
      <c r="F636" s="92" t="s">
        <v>1235</v>
      </c>
      <c r="G636" s="90" t="s">
        <v>1155</v>
      </c>
      <c r="H636" s="93">
        <v>33</v>
      </c>
      <c r="I636" s="94"/>
      <c r="J636" s="95">
        <f t="shared" si="145"/>
        <v>0</v>
      </c>
      <c r="K636" s="93"/>
      <c r="L636" s="93">
        <f t="shared" si="146"/>
        <v>0</v>
      </c>
      <c r="M636" s="93"/>
      <c r="N636" s="93">
        <f t="shared" si="147"/>
        <v>0</v>
      </c>
      <c r="O636" s="95">
        <v>21</v>
      </c>
      <c r="P636" s="95">
        <f t="shared" si="148"/>
        <v>0</v>
      </c>
      <c r="Q636" s="95">
        <f t="shared" si="149"/>
        <v>0</v>
      </c>
      <c r="R636" s="8"/>
      <c r="S636" s="8"/>
      <c r="T636" s="8"/>
    </row>
    <row r="637" spans="1:20" ht="10.199999999999999" outlineLevel="3" x14ac:dyDescent="0.2">
      <c r="A637" s="10"/>
      <c r="B637" s="88"/>
      <c r="C637" s="89">
        <v>552</v>
      </c>
      <c r="D637" s="90" t="s">
        <v>860</v>
      </c>
      <c r="E637" s="91"/>
      <c r="F637" s="92" t="s">
        <v>1236</v>
      </c>
      <c r="G637" s="90" t="s">
        <v>1155</v>
      </c>
      <c r="H637" s="93">
        <v>15</v>
      </c>
      <c r="I637" s="94"/>
      <c r="J637" s="95">
        <f t="shared" si="145"/>
        <v>0</v>
      </c>
      <c r="K637" s="93"/>
      <c r="L637" s="93">
        <f t="shared" si="146"/>
        <v>0</v>
      </c>
      <c r="M637" s="93"/>
      <c r="N637" s="93">
        <f t="shared" si="147"/>
        <v>0</v>
      </c>
      <c r="O637" s="95">
        <v>21</v>
      </c>
      <c r="P637" s="95">
        <f t="shared" si="148"/>
        <v>0</v>
      </c>
      <c r="Q637" s="95">
        <f t="shared" si="149"/>
        <v>0</v>
      </c>
      <c r="R637" s="8"/>
      <c r="S637" s="8"/>
      <c r="T637" s="8"/>
    </row>
    <row r="638" spans="1:20" ht="20.399999999999999" outlineLevel="3" x14ac:dyDescent="0.2">
      <c r="A638" s="10"/>
      <c r="B638" s="88"/>
      <c r="C638" s="89">
        <v>553</v>
      </c>
      <c r="D638" s="90" t="s">
        <v>860</v>
      </c>
      <c r="E638" s="91"/>
      <c r="F638" s="92" t="s">
        <v>1237</v>
      </c>
      <c r="G638" s="90" t="s">
        <v>327</v>
      </c>
      <c r="H638" s="93">
        <v>1</v>
      </c>
      <c r="I638" s="94"/>
      <c r="J638" s="95">
        <f t="shared" si="145"/>
        <v>0</v>
      </c>
      <c r="K638" s="93"/>
      <c r="L638" s="93">
        <f t="shared" si="146"/>
        <v>0</v>
      </c>
      <c r="M638" s="93"/>
      <c r="N638" s="93">
        <f t="shared" si="147"/>
        <v>0</v>
      </c>
      <c r="O638" s="95">
        <v>21</v>
      </c>
      <c r="P638" s="95">
        <f t="shared" si="148"/>
        <v>0</v>
      </c>
      <c r="Q638" s="95">
        <f t="shared" si="149"/>
        <v>0</v>
      </c>
      <c r="R638" s="8"/>
      <c r="S638" s="8"/>
      <c r="T638" s="8"/>
    </row>
    <row r="639" spans="1:20" ht="10.199999999999999" outlineLevel="3" x14ac:dyDescent="0.2">
      <c r="A639" s="10"/>
      <c r="B639" s="88"/>
      <c r="C639" s="89">
        <v>554</v>
      </c>
      <c r="D639" s="90" t="s">
        <v>860</v>
      </c>
      <c r="E639" s="91"/>
      <c r="F639" s="92" t="s">
        <v>1238</v>
      </c>
      <c r="G639" s="90" t="s">
        <v>1155</v>
      </c>
      <c r="H639" s="93">
        <v>76</v>
      </c>
      <c r="I639" s="94"/>
      <c r="J639" s="95">
        <f t="shared" si="145"/>
        <v>0</v>
      </c>
      <c r="K639" s="93"/>
      <c r="L639" s="93">
        <f t="shared" si="146"/>
        <v>0</v>
      </c>
      <c r="M639" s="93"/>
      <c r="N639" s="93">
        <f t="shared" si="147"/>
        <v>0</v>
      </c>
      <c r="O639" s="95">
        <v>21</v>
      </c>
      <c r="P639" s="95">
        <f t="shared" si="148"/>
        <v>0</v>
      </c>
      <c r="Q639" s="95">
        <f t="shared" si="149"/>
        <v>0</v>
      </c>
      <c r="R639" s="8"/>
      <c r="S639" s="8"/>
      <c r="T639" s="8"/>
    </row>
    <row r="640" spans="1:20" ht="10.199999999999999" outlineLevel="3" x14ac:dyDescent="0.2">
      <c r="A640" s="10"/>
      <c r="B640" s="88"/>
      <c r="C640" s="89">
        <v>555</v>
      </c>
      <c r="D640" s="90" t="s">
        <v>860</v>
      </c>
      <c r="E640" s="91"/>
      <c r="F640" s="92" t="s">
        <v>1239</v>
      </c>
      <c r="G640" s="90" t="s">
        <v>1155</v>
      </c>
      <c r="H640" s="93">
        <v>79</v>
      </c>
      <c r="I640" s="94"/>
      <c r="J640" s="95">
        <f t="shared" si="145"/>
        <v>0</v>
      </c>
      <c r="K640" s="93"/>
      <c r="L640" s="93">
        <f t="shared" si="146"/>
        <v>0</v>
      </c>
      <c r="M640" s="93"/>
      <c r="N640" s="93">
        <f t="shared" si="147"/>
        <v>0</v>
      </c>
      <c r="O640" s="95">
        <v>21</v>
      </c>
      <c r="P640" s="95">
        <f t="shared" si="148"/>
        <v>0</v>
      </c>
      <c r="Q640" s="95">
        <f t="shared" si="149"/>
        <v>0</v>
      </c>
      <c r="R640" s="8"/>
      <c r="S640" s="8"/>
      <c r="T640" s="8"/>
    </row>
    <row r="641" spans="1:20" outlineLevel="3" x14ac:dyDescent="0.2">
      <c r="B641" s="6"/>
      <c r="C641" s="6"/>
      <c r="D641" s="6"/>
      <c r="E641" s="6"/>
      <c r="F641" s="6"/>
      <c r="G641" s="6"/>
      <c r="H641" s="6"/>
      <c r="I641" s="8"/>
      <c r="J641" s="8"/>
      <c r="K641" s="6"/>
      <c r="L641" s="6"/>
      <c r="M641" s="6"/>
      <c r="N641" s="6"/>
      <c r="O641" s="6"/>
      <c r="P641" s="8"/>
      <c r="Q641" s="8"/>
    </row>
    <row r="642" spans="1:20" ht="10.199999999999999" outlineLevel="2" x14ac:dyDescent="0.2">
      <c r="A642" s="58" t="s">
        <v>102</v>
      </c>
      <c r="B642" s="81">
        <v>3</v>
      </c>
      <c r="C642" s="82"/>
      <c r="D642" s="83" t="s">
        <v>169</v>
      </c>
      <c r="E642" s="83"/>
      <c r="F642" s="84" t="s">
        <v>103</v>
      </c>
      <c r="G642" s="83"/>
      <c r="H642" s="85"/>
      <c r="I642" s="86"/>
      <c r="J642" s="60">
        <f>SUBTOTAL(9,J643:J661)</f>
        <v>0</v>
      </c>
      <c r="K642" s="85"/>
      <c r="L642" s="61">
        <f>SUBTOTAL(9,L643:L661)</f>
        <v>0</v>
      </c>
      <c r="M642" s="85"/>
      <c r="N642" s="61">
        <f>SUBTOTAL(9,N643:N661)</f>
        <v>0</v>
      </c>
      <c r="O642" s="87"/>
      <c r="P642" s="60">
        <f>SUBTOTAL(9,P643:P661)</f>
        <v>0</v>
      </c>
      <c r="Q642" s="60">
        <f>SUBTOTAL(9,Q643:Q661)</f>
        <v>0</v>
      </c>
      <c r="R642" s="6"/>
      <c r="S642" s="8"/>
      <c r="T642" s="8"/>
    </row>
    <row r="643" spans="1:20" ht="10.199999999999999" outlineLevel="3" x14ac:dyDescent="0.2">
      <c r="A643" s="10"/>
      <c r="B643" s="88"/>
      <c r="C643" s="89">
        <v>556</v>
      </c>
      <c r="D643" s="90" t="s">
        <v>860</v>
      </c>
      <c r="E643" s="91"/>
      <c r="F643" s="92" t="s">
        <v>1240</v>
      </c>
      <c r="G643" s="90" t="s">
        <v>180</v>
      </c>
      <c r="H643" s="93">
        <v>51</v>
      </c>
      <c r="I643" s="94"/>
      <c r="J643" s="95">
        <f t="shared" ref="J643:J660" si="150">H643*I643</f>
        <v>0</v>
      </c>
      <c r="K643" s="93"/>
      <c r="L643" s="93">
        <f t="shared" ref="L643:L660" si="151">H643*K643</f>
        <v>0</v>
      </c>
      <c r="M643" s="93"/>
      <c r="N643" s="93">
        <f t="shared" ref="N643:N660" si="152">H643*M643</f>
        <v>0</v>
      </c>
      <c r="O643" s="95">
        <v>21</v>
      </c>
      <c r="P643" s="95">
        <f t="shared" ref="P643:P660" si="153">J643*(O643/100)</f>
        <v>0</v>
      </c>
      <c r="Q643" s="95">
        <f t="shared" ref="Q643:Q660" si="154">J643+P643</f>
        <v>0</v>
      </c>
      <c r="R643" s="8"/>
      <c r="S643" s="8"/>
      <c r="T643" s="8"/>
    </row>
    <row r="644" spans="1:20" ht="10.199999999999999" outlineLevel="3" x14ac:dyDescent="0.2">
      <c r="A644" s="10"/>
      <c r="B644" s="88"/>
      <c r="C644" s="89">
        <v>557</v>
      </c>
      <c r="D644" s="90" t="s">
        <v>860</v>
      </c>
      <c r="E644" s="91"/>
      <c r="F644" s="92" t="s">
        <v>1241</v>
      </c>
      <c r="G644" s="90" t="s">
        <v>180</v>
      </c>
      <c r="H644" s="93">
        <v>45</v>
      </c>
      <c r="I644" s="94"/>
      <c r="J644" s="95">
        <f t="shared" si="150"/>
        <v>0</v>
      </c>
      <c r="K644" s="93"/>
      <c r="L644" s="93">
        <f t="shared" si="151"/>
        <v>0</v>
      </c>
      <c r="M644" s="93"/>
      <c r="N644" s="93">
        <f t="shared" si="152"/>
        <v>0</v>
      </c>
      <c r="O644" s="95">
        <v>21</v>
      </c>
      <c r="P644" s="95">
        <f t="shared" si="153"/>
        <v>0</v>
      </c>
      <c r="Q644" s="95">
        <f t="shared" si="154"/>
        <v>0</v>
      </c>
      <c r="R644" s="8"/>
      <c r="S644" s="8"/>
      <c r="T644" s="8"/>
    </row>
    <row r="645" spans="1:20" ht="10.199999999999999" outlineLevel="3" x14ac:dyDescent="0.2">
      <c r="A645" s="10"/>
      <c r="B645" s="88"/>
      <c r="C645" s="89">
        <v>558</v>
      </c>
      <c r="D645" s="90" t="s">
        <v>860</v>
      </c>
      <c r="E645" s="91"/>
      <c r="F645" s="92" t="s">
        <v>1242</v>
      </c>
      <c r="G645" s="90" t="s">
        <v>1155</v>
      </c>
      <c r="H645" s="93">
        <v>104</v>
      </c>
      <c r="I645" s="94"/>
      <c r="J645" s="95">
        <f t="shared" si="150"/>
        <v>0</v>
      </c>
      <c r="K645" s="93"/>
      <c r="L645" s="93">
        <f t="shared" si="151"/>
        <v>0</v>
      </c>
      <c r="M645" s="93"/>
      <c r="N645" s="93">
        <f t="shared" si="152"/>
        <v>0</v>
      </c>
      <c r="O645" s="95">
        <v>21</v>
      </c>
      <c r="P645" s="95">
        <f t="shared" si="153"/>
        <v>0</v>
      </c>
      <c r="Q645" s="95">
        <f t="shared" si="154"/>
        <v>0</v>
      </c>
      <c r="R645" s="8"/>
      <c r="S645" s="8"/>
      <c r="T645" s="8"/>
    </row>
    <row r="646" spans="1:20" ht="10.199999999999999" outlineLevel="3" x14ac:dyDescent="0.2">
      <c r="A646" s="10"/>
      <c r="B646" s="88"/>
      <c r="C646" s="89">
        <v>559</v>
      </c>
      <c r="D646" s="90" t="s">
        <v>860</v>
      </c>
      <c r="E646" s="91"/>
      <c r="F646" s="92" t="s">
        <v>1243</v>
      </c>
      <c r="G646" s="90" t="s">
        <v>1155</v>
      </c>
      <c r="H646" s="93">
        <v>92</v>
      </c>
      <c r="I646" s="94"/>
      <c r="J646" s="95">
        <f t="shared" si="150"/>
        <v>0</v>
      </c>
      <c r="K646" s="93"/>
      <c r="L646" s="93">
        <f t="shared" si="151"/>
        <v>0</v>
      </c>
      <c r="M646" s="93"/>
      <c r="N646" s="93">
        <f t="shared" si="152"/>
        <v>0</v>
      </c>
      <c r="O646" s="95">
        <v>21</v>
      </c>
      <c r="P646" s="95">
        <f t="shared" si="153"/>
        <v>0</v>
      </c>
      <c r="Q646" s="95">
        <f t="shared" si="154"/>
        <v>0</v>
      </c>
      <c r="R646" s="8"/>
      <c r="S646" s="8"/>
      <c r="T646" s="8"/>
    </row>
    <row r="647" spans="1:20" ht="10.199999999999999" outlineLevel="3" x14ac:dyDescent="0.2">
      <c r="A647" s="10"/>
      <c r="B647" s="88"/>
      <c r="C647" s="89">
        <v>560</v>
      </c>
      <c r="D647" s="90" t="s">
        <v>860</v>
      </c>
      <c r="E647" s="91"/>
      <c r="F647" s="92" t="s">
        <v>1244</v>
      </c>
      <c r="G647" s="90" t="s">
        <v>1155</v>
      </c>
      <c r="H647" s="93">
        <v>6</v>
      </c>
      <c r="I647" s="94"/>
      <c r="J647" s="95">
        <f t="shared" si="150"/>
        <v>0</v>
      </c>
      <c r="K647" s="93"/>
      <c r="L647" s="93">
        <f t="shared" si="151"/>
        <v>0</v>
      </c>
      <c r="M647" s="93"/>
      <c r="N647" s="93">
        <f t="shared" si="152"/>
        <v>0</v>
      </c>
      <c r="O647" s="95">
        <v>21</v>
      </c>
      <c r="P647" s="95">
        <f t="shared" si="153"/>
        <v>0</v>
      </c>
      <c r="Q647" s="95">
        <f t="shared" si="154"/>
        <v>0</v>
      </c>
      <c r="R647" s="8"/>
      <c r="S647" s="8"/>
      <c r="T647" s="8"/>
    </row>
    <row r="648" spans="1:20" ht="10.199999999999999" outlineLevel="3" x14ac:dyDescent="0.2">
      <c r="A648" s="10"/>
      <c r="B648" s="88"/>
      <c r="C648" s="89">
        <v>561</v>
      </c>
      <c r="D648" s="90" t="s">
        <v>860</v>
      </c>
      <c r="E648" s="91"/>
      <c r="F648" s="92" t="s">
        <v>1245</v>
      </c>
      <c r="G648" s="90" t="s">
        <v>746</v>
      </c>
      <c r="H648" s="93">
        <v>24</v>
      </c>
      <c r="I648" s="94"/>
      <c r="J648" s="95">
        <f t="shared" si="150"/>
        <v>0</v>
      </c>
      <c r="K648" s="93"/>
      <c r="L648" s="93">
        <f t="shared" si="151"/>
        <v>0</v>
      </c>
      <c r="M648" s="93"/>
      <c r="N648" s="93">
        <f t="shared" si="152"/>
        <v>0</v>
      </c>
      <c r="O648" s="95">
        <v>21</v>
      </c>
      <c r="P648" s="95">
        <f t="shared" si="153"/>
        <v>0</v>
      </c>
      <c r="Q648" s="95">
        <f t="shared" si="154"/>
        <v>0</v>
      </c>
      <c r="R648" s="8"/>
      <c r="S648" s="8"/>
      <c r="T648" s="8"/>
    </row>
    <row r="649" spans="1:20" ht="10.199999999999999" outlineLevel="3" x14ac:dyDescent="0.2">
      <c r="A649" s="10"/>
      <c r="B649" s="88"/>
      <c r="C649" s="89">
        <v>562</v>
      </c>
      <c r="D649" s="90" t="s">
        <v>860</v>
      </c>
      <c r="E649" s="91"/>
      <c r="F649" s="92" t="s">
        <v>1246</v>
      </c>
      <c r="G649" s="90" t="s">
        <v>180</v>
      </c>
      <c r="H649" s="93">
        <v>288</v>
      </c>
      <c r="I649" s="94"/>
      <c r="J649" s="95">
        <f t="shared" si="150"/>
        <v>0</v>
      </c>
      <c r="K649" s="93"/>
      <c r="L649" s="93">
        <f t="shared" si="151"/>
        <v>0</v>
      </c>
      <c r="M649" s="93"/>
      <c r="N649" s="93">
        <f t="shared" si="152"/>
        <v>0</v>
      </c>
      <c r="O649" s="95">
        <v>21</v>
      </c>
      <c r="P649" s="95">
        <f t="shared" si="153"/>
        <v>0</v>
      </c>
      <c r="Q649" s="95">
        <f t="shared" si="154"/>
        <v>0</v>
      </c>
      <c r="R649" s="8"/>
      <c r="S649" s="8"/>
      <c r="T649" s="8"/>
    </row>
    <row r="650" spans="1:20" ht="10.199999999999999" outlineLevel="3" x14ac:dyDescent="0.2">
      <c r="A650" s="10"/>
      <c r="B650" s="88"/>
      <c r="C650" s="89">
        <v>563</v>
      </c>
      <c r="D650" s="90" t="s">
        <v>860</v>
      </c>
      <c r="E650" s="91"/>
      <c r="F650" s="92" t="s">
        <v>1247</v>
      </c>
      <c r="G650" s="90" t="s">
        <v>180</v>
      </c>
      <c r="H650" s="93">
        <v>194</v>
      </c>
      <c r="I650" s="94"/>
      <c r="J650" s="95">
        <f t="shared" si="150"/>
        <v>0</v>
      </c>
      <c r="K650" s="93"/>
      <c r="L650" s="93">
        <f t="shared" si="151"/>
        <v>0</v>
      </c>
      <c r="M650" s="93"/>
      <c r="N650" s="93">
        <f t="shared" si="152"/>
        <v>0</v>
      </c>
      <c r="O650" s="95">
        <v>21</v>
      </c>
      <c r="P650" s="95">
        <f t="shared" si="153"/>
        <v>0</v>
      </c>
      <c r="Q650" s="95">
        <f t="shared" si="154"/>
        <v>0</v>
      </c>
      <c r="R650" s="8"/>
      <c r="S650" s="8"/>
      <c r="T650" s="8"/>
    </row>
    <row r="651" spans="1:20" ht="10.199999999999999" outlineLevel="3" x14ac:dyDescent="0.2">
      <c r="A651" s="10"/>
      <c r="B651" s="88"/>
      <c r="C651" s="89">
        <v>564</v>
      </c>
      <c r="D651" s="90" t="s">
        <v>860</v>
      </c>
      <c r="E651" s="91"/>
      <c r="F651" s="92" t="s">
        <v>1248</v>
      </c>
      <c r="G651" s="90" t="s">
        <v>180</v>
      </c>
      <c r="H651" s="93">
        <v>194</v>
      </c>
      <c r="I651" s="94"/>
      <c r="J651" s="95">
        <f t="shared" si="150"/>
        <v>0</v>
      </c>
      <c r="K651" s="93"/>
      <c r="L651" s="93">
        <f t="shared" si="151"/>
        <v>0</v>
      </c>
      <c r="M651" s="93"/>
      <c r="N651" s="93">
        <f t="shared" si="152"/>
        <v>0</v>
      </c>
      <c r="O651" s="95">
        <v>21</v>
      </c>
      <c r="P651" s="95">
        <f t="shared" si="153"/>
        <v>0</v>
      </c>
      <c r="Q651" s="95">
        <f t="shared" si="154"/>
        <v>0</v>
      </c>
      <c r="R651" s="8"/>
      <c r="S651" s="8"/>
      <c r="T651" s="8"/>
    </row>
    <row r="652" spans="1:20" ht="10.199999999999999" outlineLevel="3" x14ac:dyDescent="0.2">
      <c r="A652" s="10"/>
      <c r="B652" s="88"/>
      <c r="C652" s="89">
        <v>565</v>
      </c>
      <c r="D652" s="90" t="s">
        <v>860</v>
      </c>
      <c r="E652" s="91"/>
      <c r="F652" s="92" t="s">
        <v>1249</v>
      </c>
      <c r="G652" s="90" t="s">
        <v>180</v>
      </c>
      <c r="H652" s="93">
        <v>288</v>
      </c>
      <c r="I652" s="94"/>
      <c r="J652" s="95">
        <f t="shared" si="150"/>
        <v>0</v>
      </c>
      <c r="K652" s="93"/>
      <c r="L652" s="93">
        <f t="shared" si="151"/>
        <v>0</v>
      </c>
      <c r="M652" s="93"/>
      <c r="N652" s="93">
        <f t="shared" si="152"/>
        <v>0</v>
      </c>
      <c r="O652" s="95">
        <v>21</v>
      </c>
      <c r="P652" s="95">
        <f t="shared" si="153"/>
        <v>0</v>
      </c>
      <c r="Q652" s="95">
        <f t="shared" si="154"/>
        <v>0</v>
      </c>
      <c r="R652" s="8"/>
      <c r="S652" s="8"/>
      <c r="T652" s="8"/>
    </row>
    <row r="653" spans="1:20" ht="10.199999999999999" outlineLevel="3" x14ac:dyDescent="0.2">
      <c r="A653" s="10"/>
      <c r="B653" s="88"/>
      <c r="C653" s="89">
        <v>566</v>
      </c>
      <c r="D653" s="90" t="s">
        <v>860</v>
      </c>
      <c r="E653" s="91"/>
      <c r="F653" s="92" t="s">
        <v>1250</v>
      </c>
      <c r="G653" s="90" t="s">
        <v>1155</v>
      </c>
      <c r="H653" s="93">
        <v>124</v>
      </c>
      <c r="I653" s="94"/>
      <c r="J653" s="95">
        <f t="shared" si="150"/>
        <v>0</v>
      </c>
      <c r="K653" s="93"/>
      <c r="L653" s="93">
        <f t="shared" si="151"/>
        <v>0</v>
      </c>
      <c r="M653" s="93"/>
      <c r="N653" s="93">
        <f t="shared" si="152"/>
        <v>0</v>
      </c>
      <c r="O653" s="95">
        <v>21</v>
      </c>
      <c r="P653" s="95">
        <f t="shared" si="153"/>
        <v>0</v>
      </c>
      <c r="Q653" s="95">
        <f t="shared" si="154"/>
        <v>0</v>
      </c>
      <c r="R653" s="8"/>
      <c r="S653" s="8"/>
      <c r="T653" s="8"/>
    </row>
    <row r="654" spans="1:20" ht="10.199999999999999" outlineLevel="3" x14ac:dyDescent="0.2">
      <c r="A654" s="10"/>
      <c r="B654" s="88"/>
      <c r="C654" s="89">
        <v>567</v>
      </c>
      <c r="D654" s="90" t="s">
        <v>860</v>
      </c>
      <c r="E654" s="91"/>
      <c r="F654" s="92" t="s">
        <v>1251</v>
      </c>
      <c r="G654" s="90" t="s">
        <v>1155</v>
      </c>
      <c r="H654" s="93">
        <v>391</v>
      </c>
      <c r="I654" s="94"/>
      <c r="J654" s="95">
        <f t="shared" si="150"/>
        <v>0</v>
      </c>
      <c r="K654" s="93"/>
      <c r="L654" s="93">
        <f t="shared" si="151"/>
        <v>0</v>
      </c>
      <c r="M654" s="93"/>
      <c r="N654" s="93">
        <f t="shared" si="152"/>
        <v>0</v>
      </c>
      <c r="O654" s="95">
        <v>21</v>
      </c>
      <c r="P654" s="95">
        <f t="shared" si="153"/>
        <v>0</v>
      </c>
      <c r="Q654" s="95">
        <f t="shared" si="154"/>
        <v>0</v>
      </c>
      <c r="R654" s="8"/>
      <c r="S654" s="8"/>
      <c r="T654" s="8"/>
    </row>
    <row r="655" spans="1:20" ht="10.199999999999999" outlineLevel="3" x14ac:dyDescent="0.2">
      <c r="A655" s="10"/>
      <c r="B655" s="88"/>
      <c r="C655" s="89">
        <v>568</v>
      </c>
      <c r="D655" s="90" t="s">
        <v>860</v>
      </c>
      <c r="E655" s="91"/>
      <c r="F655" s="92" t="s">
        <v>1252</v>
      </c>
      <c r="G655" s="90" t="s">
        <v>1155</v>
      </c>
      <c r="H655" s="93">
        <v>64</v>
      </c>
      <c r="I655" s="94"/>
      <c r="J655" s="95">
        <f t="shared" si="150"/>
        <v>0</v>
      </c>
      <c r="K655" s="93"/>
      <c r="L655" s="93">
        <f t="shared" si="151"/>
        <v>0</v>
      </c>
      <c r="M655" s="93"/>
      <c r="N655" s="93">
        <f t="shared" si="152"/>
        <v>0</v>
      </c>
      <c r="O655" s="95">
        <v>21</v>
      </c>
      <c r="P655" s="95">
        <f t="shared" si="153"/>
        <v>0</v>
      </c>
      <c r="Q655" s="95">
        <f t="shared" si="154"/>
        <v>0</v>
      </c>
      <c r="R655" s="8"/>
      <c r="S655" s="8"/>
      <c r="T655" s="8"/>
    </row>
    <row r="656" spans="1:20" ht="10.199999999999999" outlineLevel="3" x14ac:dyDescent="0.2">
      <c r="A656" s="10"/>
      <c r="B656" s="88"/>
      <c r="C656" s="89">
        <v>569</v>
      </c>
      <c r="D656" s="90" t="s">
        <v>860</v>
      </c>
      <c r="E656" s="91"/>
      <c r="F656" s="92" t="s">
        <v>1253</v>
      </c>
      <c r="G656" s="90" t="s">
        <v>180</v>
      </c>
      <c r="H656" s="93">
        <v>226</v>
      </c>
      <c r="I656" s="94"/>
      <c r="J656" s="95">
        <f t="shared" si="150"/>
        <v>0</v>
      </c>
      <c r="K656" s="93"/>
      <c r="L656" s="93">
        <f t="shared" si="151"/>
        <v>0</v>
      </c>
      <c r="M656" s="93"/>
      <c r="N656" s="93">
        <f t="shared" si="152"/>
        <v>0</v>
      </c>
      <c r="O656" s="95">
        <v>21</v>
      </c>
      <c r="P656" s="95">
        <f t="shared" si="153"/>
        <v>0</v>
      </c>
      <c r="Q656" s="95">
        <f t="shared" si="154"/>
        <v>0</v>
      </c>
      <c r="R656" s="8"/>
      <c r="S656" s="8"/>
      <c r="T656" s="8"/>
    </row>
    <row r="657" spans="1:20" ht="10.199999999999999" outlineLevel="3" x14ac:dyDescent="0.2">
      <c r="A657" s="10"/>
      <c r="B657" s="88"/>
      <c r="C657" s="89">
        <v>570</v>
      </c>
      <c r="D657" s="90" t="s">
        <v>860</v>
      </c>
      <c r="E657" s="91"/>
      <c r="F657" s="92" t="s">
        <v>1254</v>
      </c>
      <c r="G657" s="90" t="s">
        <v>180</v>
      </c>
      <c r="H657" s="93">
        <v>186</v>
      </c>
      <c r="I657" s="94"/>
      <c r="J657" s="95">
        <f t="shared" si="150"/>
        <v>0</v>
      </c>
      <c r="K657" s="93"/>
      <c r="L657" s="93">
        <f t="shared" si="151"/>
        <v>0</v>
      </c>
      <c r="M657" s="93"/>
      <c r="N657" s="93">
        <f t="shared" si="152"/>
        <v>0</v>
      </c>
      <c r="O657" s="95">
        <v>21</v>
      </c>
      <c r="P657" s="95">
        <f t="shared" si="153"/>
        <v>0</v>
      </c>
      <c r="Q657" s="95">
        <f t="shared" si="154"/>
        <v>0</v>
      </c>
      <c r="R657" s="8"/>
      <c r="S657" s="8"/>
      <c r="T657" s="8"/>
    </row>
    <row r="658" spans="1:20" ht="10.199999999999999" outlineLevel="3" x14ac:dyDescent="0.2">
      <c r="A658" s="10"/>
      <c r="B658" s="88"/>
      <c r="C658" s="89">
        <v>571</v>
      </c>
      <c r="D658" s="90" t="s">
        <v>860</v>
      </c>
      <c r="E658" s="91"/>
      <c r="F658" s="92" t="s">
        <v>1255</v>
      </c>
      <c r="G658" s="90" t="s">
        <v>1155</v>
      </c>
      <c r="H658" s="93">
        <v>450</v>
      </c>
      <c r="I658" s="94"/>
      <c r="J658" s="95">
        <f t="shared" si="150"/>
        <v>0</v>
      </c>
      <c r="K658" s="93"/>
      <c r="L658" s="93">
        <f t="shared" si="151"/>
        <v>0</v>
      </c>
      <c r="M658" s="93"/>
      <c r="N658" s="93">
        <f t="shared" si="152"/>
        <v>0</v>
      </c>
      <c r="O658" s="95">
        <v>21</v>
      </c>
      <c r="P658" s="95">
        <f t="shared" si="153"/>
        <v>0</v>
      </c>
      <c r="Q658" s="95">
        <f t="shared" si="154"/>
        <v>0</v>
      </c>
      <c r="R658" s="8"/>
      <c r="S658" s="8"/>
      <c r="T658" s="8"/>
    </row>
    <row r="659" spans="1:20" ht="10.199999999999999" outlineLevel="3" x14ac:dyDescent="0.2">
      <c r="A659" s="10"/>
      <c r="B659" s="88"/>
      <c r="C659" s="89">
        <v>572</v>
      </c>
      <c r="D659" s="90" t="s">
        <v>860</v>
      </c>
      <c r="E659" s="91"/>
      <c r="F659" s="92" t="s">
        <v>1256</v>
      </c>
      <c r="G659" s="90" t="s">
        <v>1155</v>
      </c>
      <c r="H659" s="93">
        <v>390</v>
      </c>
      <c r="I659" s="94"/>
      <c r="J659" s="95">
        <f t="shared" si="150"/>
        <v>0</v>
      </c>
      <c r="K659" s="93"/>
      <c r="L659" s="93">
        <f t="shared" si="151"/>
        <v>0</v>
      </c>
      <c r="M659" s="93"/>
      <c r="N659" s="93">
        <f t="shared" si="152"/>
        <v>0</v>
      </c>
      <c r="O659" s="95">
        <v>21</v>
      </c>
      <c r="P659" s="95">
        <f t="shared" si="153"/>
        <v>0</v>
      </c>
      <c r="Q659" s="95">
        <f t="shared" si="154"/>
        <v>0</v>
      </c>
      <c r="R659" s="8"/>
      <c r="S659" s="8"/>
      <c r="T659" s="8"/>
    </row>
    <row r="660" spans="1:20" ht="10.199999999999999" outlineLevel="3" x14ac:dyDescent="0.2">
      <c r="A660" s="10"/>
      <c r="B660" s="88"/>
      <c r="C660" s="89">
        <v>573</v>
      </c>
      <c r="D660" s="90" t="s">
        <v>860</v>
      </c>
      <c r="E660" s="91"/>
      <c r="F660" s="92" t="s">
        <v>1257</v>
      </c>
      <c r="G660" s="90" t="s">
        <v>180</v>
      </c>
      <c r="H660" s="93">
        <v>144</v>
      </c>
      <c r="I660" s="94"/>
      <c r="J660" s="95">
        <f t="shared" si="150"/>
        <v>0</v>
      </c>
      <c r="K660" s="93"/>
      <c r="L660" s="93">
        <f t="shared" si="151"/>
        <v>0</v>
      </c>
      <c r="M660" s="93"/>
      <c r="N660" s="93">
        <f t="shared" si="152"/>
        <v>0</v>
      </c>
      <c r="O660" s="95">
        <v>21</v>
      </c>
      <c r="P660" s="95">
        <f t="shared" si="153"/>
        <v>0</v>
      </c>
      <c r="Q660" s="95">
        <f t="shared" si="154"/>
        <v>0</v>
      </c>
      <c r="R660" s="8"/>
      <c r="S660" s="8"/>
      <c r="T660" s="8"/>
    </row>
    <row r="661" spans="1:20" outlineLevel="3" x14ac:dyDescent="0.2">
      <c r="B661" s="6"/>
      <c r="C661" s="6"/>
      <c r="D661" s="6"/>
      <c r="E661" s="6"/>
      <c r="F661" s="6"/>
      <c r="G661" s="6"/>
      <c r="H661" s="6"/>
      <c r="I661" s="8"/>
      <c r="J661" s="8"/>
      <c r="K661" s="6"/>
      <c r="L661" s="6"/>
      <c r="M661" s="6"/>
      <c r="N661" s="6"/>
      <c r="O661" s="6"/>
      <c r="P661" s="8"/>
      <c r="Q661" s="8"/>
    </row>
    <row r="662" spans="1:20" ht="10.199999999999999" outlineLevel="2" x14ac:dyDescent="0.2">
      <c r="A662" s="58" t="s">
        <v>104</v>
      </c>
      <c r="B662" s="81">
        <v>3</v>
      </c>
      <c r="C662" s="82"/>
      <c r="D662" s="83" t="s">
        <v>169</v>
      </c>
      <c r="E662" s="83"/>
      <c r="F662" s="84" t="s">
        <v>105</v>
      </c>
      <c r="G662" s="83"/>
      <c r="H662" s="85"/>
      <c r="I662" s="86"/>
      <c r="J662" s="60">
        <f>SUBTOTAL(9,J663:J681)</f>
        <v>0</v>
      </c>
      <c r="K662" s="85"/>
      <c r="L662" s="61">
        <f>SUBTOTAL(9,L663:L681)</f>
        <v>0</v>
      </c>
      <c r="M662" s="85"/>
      <c r="N662" s="61">
        <f>SUBTOTAL(9,N663:N681)</f>
        <v>0</v>
      </c>
      <c r="O662" s="87"/>
      <c r="P662" s="60">
        <f>SUBTOTAL(9,P663:P681)</f>
        <v>0</v>
      </c>
      <c r="Q662" s="60">
        <f>SUBTOTAL(9,Q663:Q681)</f>
        <v>0</v>
      </c>
      <c r="R662" s="6"/>
      <c r="S662" s="8"/>
      <c r="T662" s="8"/>
    </row>
    <row r="663" spans="1:20" ht="10.199999999999999" outlineLevel="3" x14ac:dyDescent="0.2">
      <c r="A663" s="10"/>
      <c r="B663" s="88"/>
      <c r="C663" s="89">
        <v>574</v>
      </c>
      <c r="D663" s="90" t="s">
        <v>860</v>
      </c>
      <c r="E663" s="91"/>
      <c r="F663" s="92" t="s">
        <v>1258</v>
      </c>
      <c r="G663" s="90" t="s">
        <v>327</v>
      </c>
      <c r="H663" s="93">
        <v>1</v>
      </c>
      <c r="I663" s="94"/>
      <c r="J663" s="95">
        <f t="shared" ref="J663:J680" si="155">H663*I663</f>
        <v>0</v>
      </c>
      <c r="K663" s="93"/>
      <c r="L663" s="93">
        <f t="shared" ref="L663:L680" si="156">H663*K663</f>
        <v>0</v>
      </c>
      <c r="M663" s="93"/>
      <c r="N663" s="93">
        <f t="shared" ref="N663:N680" si="157">H663*M663</f>
        <v>0</v>
      </c>
      <c r="O663" s="95">
        <v>21</v>
      </c>
      <c r="P663" s="95">
        <f t="shared" ref="P663:P680" si="158">J663*(O663/100)</f>
        <v>0</v>
      </c>
      <c r="Q663" s="95">
        <f t="shared" ref="Q663:Q680" si="159">J663+P663</f>
        <v>0</v>
      </c>
      <c r="R663" s="8"/>
      <c r="S663" s="8"/>
      <c r="T663" s="8"/>
    </row>
    <row r="664" spans="1:20" ht="10.199999999999999" outlineLevel="3" x14ac:dyDescent="0.2">
      <c r="A664" s="10"/>
      <c r="B664" s="88"/>
      <c r="C664" s="89">
        <v>575</v>
      </c>
      <c r="D664" s="90" t="s">
        <v>860</v>
      </c>
      <c r="E664" s="91"/>
      <c r="F664" s="92" t="s">
        <v>1259</v>
      </c>
      <c r="G664" s="90" t="s">
        <v>180</v>
      </c>
      <c r="H664" s="93">
        <v>275</v>
      </c>
      <c r="I664" s="94"/>
      <c r="J664" s="95">
        <f t="shared" si="155"/>
        <v>0</v>
      </c>
      <c r="K664" s="93"/>
      <c r="L664" s="93">
        <f t="shared" si="156"/>
        <v>0</v>
      </c>
      <c r="M664" s="93"/>
      <c r="N664" s="93">
        <f t="shared" si="157"/>
        <v>0</v>
      </c>
      <c r="O664" s="95">
        <v>21</v>
      </c>
      <c r="P664" s="95">
        <f t="shared" si="158"/>
        <v>0</v>
      </c>
      <c r="Q664" s="95">
        <f t="shared" si="159"/>
        <v>0</v>
      </c>
      <c r="R664" s="8"/>
      <c r="S664" s="8"/>
      <c r="T664" s="8"/>
    </row>
    <row r="665" spans="1:20" ht="10.199999999999999" outlineLevel="3" x14ac:dyDescent="0.2">
      <c r="A665" s="10"/>
      <c r="B665" s="88"/>
      <c r="C665" s="89">
        <v>576</v>
      </c>
      <c r="D665" s="90" t="s">
        <v>860</v>
      </c>
      <c r="E665" s="91"/>
      <c r="F665" s="92" t="s">
        <v>1260</v>
      </c>
      <c r="G665" s="90" t="s">
        <v>180</v>
      </c>
      <c r="H665" s="93">
        <v>706</v>
      </c>
      <c r="I665" s="94"/>
      <c r="J665" s="95">
        <f t="shared" si="155"/>
        <v>0</v>
      </c>
      <c r="K665" s="93"/>
      <c r="L665" s="93">
        <f t="shared" si="156"/>
        <v>0</v>
      </c>
      <c r="M665" s="93"/>
      <c r="N665" s="93">
        <f t="shared" si="157"/>
        <v>0</v>
      </c>
      <c r="O665" s="95">
        <v>21</v>
      </c>
      <c r="P665" s="95">
        <f t="shared" si="158"/>
        <v>0</v>
      </c>
      <c r="Q665" s="95">
        <f t="shared" si="159"/>
        <v>0</v>
      </c>
      <c r="R665" s="8"/>
      <c r="S665" s="8"/>
      <c r="T665" s="8"/>
    </row>
    <row r="666" spans="1:20" ht="10.199999999999999" outlineLevel="3" x14ac:dyDescent="0.2">
      <c r="A666" s="10"/>
      <c r="B666" s="88"/>
      <c r="C666" s="89">
        <v>577</v>
      </c>
      <c r="D666" s="90" t="s">
        <v>860</v>
      </c>
      <c r="E666" s="91"/>
      <c r="F666" s="92" t="s">
        <v>1261</v>
      </c>
      <c r="G666" s="90" t="s">
        <v>180</v>
      </c>
      <c r="H666" s="93">
        <v>1670</v>
      </c>
      <c r="I666" s="94"/>
      <c r="J666" s="95">
        <f t="shared" si="155"/>
        <v>0</v>
      </c>
      <c r="K666" s="93"/>
      <c r="L666" s="93">
        <f t="shared" si="156"/>
        <v>0</v>
      </c>
      <c r="M666" s="93"/>
      <c r="N666" s="93">
        <f t="shared" si="157"/>
        <v>0</v>
      </c>
      <c r="O666" s="95">
        <v>21</v>
      </c>
      <c r="P666" s="95">
        <f t="shared" si="158"/>
        <v>0</v>
      </c>
      <c r="Q666" s="95">
        <f t="shared" si="159"/>
        <v>0</v>
      </c>
      <c r="R666" s="8"/>
      <c r="S666" s="8"/>
      <c r="T666" s="8"/>
    </row>
    <row r="667" spans="1:20" ht="10.199999999999999" outlineLevel="3" x14ac:dyDescent="0.2">
      <c r="A667" s="10"/>
      <c r="B667" s="88"/>
      <c r="C667" s="89">
        <v>578</v>
      </c>
      <c r="D667" s="90" t="s">
        <v>860</v>
      </c>
      <c r="E667" s="91"/>
      <c r="F667" s="92" t="s">
        <v>1262</v>
      </c>
      <c r="G667" s="90" t="s">
        <v>180</v>
      </c>
      <c r="H667" s="93">
        <v>1430</v>
      </c>
      <c r="I667" s="94"/>
      <c r="J667" s="95">
        <f t="shared" si="155"/>
        <v>0</v>
      </c>
      <c r="K667" s="93"/>
      <c r="L667" s="93">
        <f t="shared" si="156"/>
        <v>0</v>
      </c>
      <c r="M667" s="93"/>
      <c r="N667" s="93">
        <f t="shared" si="157"/>
        <v>0</v>
      </c>
      <c r="O667" s="95">
        <v>21</v>
      </c>
      <c r="P667" s="95">
        <f t="shared" si="158"/>
        <v>0</v>
      </c>
      <c r="Q667" s="95">
        <f t="shared" si="159"/>
        <v>0</v>
      </c>
      <c r="R667" s="8"/>
      <c r="S667" s="8"/>
      <c r="T667" s="8"/>
    </row>
    <row r="668" spans="1:20" ht="10.199999999999999" outlineLevel="3" x14ac:dyDescent="0.2">
      <c r="A668" s="10"/>
      <c r="B668" s="88"/>
      <c r="C668" s="89">
        <v>579</v>
      </c>
      <c r="D668" s="90" t="s">
        <v>860</v>
      </c>
      <c r="E668" s="91"/>
      <c r="F668" s="92" t="s">
        <v>1263</v>
      </c>
      <c r="G668" s="90" t="s">
        <v>180</v>
      </c>
      <c r="H668" s="93">
        <v>3290</v>
      </c>
      <c r="I668" s="94"/>
      <c r="J668" s="95">
        <f t="shared" si="155"/>
        <v>0</v>
      </c>
      <c r="K668" s="93"/>
      <c r="L668" s="93">
        <f t="shared" si="156"/>
        <v>0</v>
      </c>
      <c r="M668" s="93"/>
      <c r="N668" s="93">
        <f t="shared" si="157"/>
        <v>0</v>
      </c>
      <c r="O668" s="95">
        <v>21</v>
      </c>
      <c r="P668" s="95">
        <f t="shared" si="158"/>
        <v>0</v>
      </c>
      <c r="Q668" s="95">
        <f t="shared" si="159"/>
        <v>0</v>
      </c>
      <c r="R668" s="8"/>
      <c r="S668" s="8"/>
      <c r="T668" s="8"/>
    </row>
    <row r="669" spans="1:20" ht="10.199999999999999" outlineLevel="3" x14ac:dyDescent="0.2">
      <c r="A669" s="10"/>
      <c r="B669" s="88"/>
      <c r="C669" s="89">
        <v>580</v>
      </c>
      <c r="D669" s="90" t="s">
        <v>860</v>
      </c>
      <c r="E669" s="91"/>
      <c r="F669" s="92" t="s">
        <v>1264</v>
      </c>
      <c r="G669" s="90" t="s">
        <v>180</v>
      </c>
      <c r="H669" s="93">
        <v>1422</v>
      </c>
      <c r="I669" s="94"/>
      <c r="J669" s="95">
        <f t="shared" si="155"/>
        <v>0</v>
      </c>
      <c r="K669" s="93"/>
      <c r="L669" s="93">
        <f t="shared" si="156"/>
        <v>0</v>
      </c>
      <c r="M669" s="93"/>
      <c r="N669" s="93">
        <f t="shared" si="157"/>
        <v>0</v>
      </c>
      <c r="O669" s="95">
        <v>21</v>
      </c>
      <c r="P669" s="95">
        <f t="shared" si="158"/>
        <v>0</v>
      </c>
      <c r="Q669" s="95">
        <f t="shared" si="159"/>
        <v>0</v>
      </c>
      <c r="R669" s="8"/>
      <c r="S669" s="8"/>
      <c r="T669" s="8"/>
    </row>
    <row r="670" spans="1:20" ht="10.199999999999999" outlineLevel="3" x14ac:dyDescent="0.2">
      <c r="A670" s="10"/>
      <c r="B670" s="88"/>
      <c r="C670" s="89">
        <v>581</v>
      </c>
      <c r="D670" s="90" t="s">
        <v>860</v>
      </c>
      <c r="E670" s="91"/>
      <c r="F670" s="92" t="s">
        <v>1265</v>
      </c>
      <c r="G670" s="90" t="s">
        <v>180</v>
      </c>
      <c r="H670" s="93">
        <v>2910</v>
      </c>
      <c r="I670" s="94"/>
      <c r="J670" s="95">
        <f t="shared" si="155"/>
        <v>0</v>
      </c>
      <c r="K670" s="93"/>
      <c r="L670" s="93">
        <f t="shared" si="156"/>
        <v>0</v>
      </c>
      <c r="M670" s="93"/>
      <c r="N670" s="93">
        <f t="shared" si="157"/>
        <v>0</v>
      </c>
      <c r="O670" s="95">
        <v>21</v>
      </c>
      <c r="P670" s="95">
        <f t="shared" si="158"/>
        <v>0</v>
      </c>
      <c r="Q670" s="95">
        <f t="shared" si="159"/>
        <v>0</v>
      </c>
      <c r="R670" s="8"/>
      <c r="S670" s="8"/>
      <c r="T670" s="8"/>
    </row>
    <row r="671" spans="1:20" ht="10.199999999999999" outlineLevel="3" x14ac:dyDescent="0.2">
      <c r="A671" s="10"/>
      <c r="B671" s="88"/>
      <c r="C671" s="89">
        <v>582</v>
      </c>
      <c r="D671" s="90" t="s">
        <v>860</v>
      </c>
      <c r="E671" s="91"/>
      <c r="F671" s="92" t="s">
        <v>1266</v>
      </c>
      <c r="G671" s="90" t="s">
        <v>180</v>
      </c>
      <c r="H671" s="93">
        <v>194</v>
      </c>
      <c r="I671" s="94"/>
      <c r="J671" s="95">
        <f t="shared" si="155"/>
        <v>0</v>
      </c>
      <c r="K671" s="93"/>
      <c r="L671" s="93">
        <f t="shared" si="156"/>
        <v>0</v>
      </c>
      <c r="M671" s="93"/>
      <c r="N671" s="93">
        <f t="shared" si="157"/>
        <v>0</v>
      </c>
      <c r="O671" s="95">
        <v>21</v>
      </c>
      <c r="P671" s="95">
        <f t="shared" si="158"/>
        <v>0</v>
      </c>
      <c r="Q671" s="95">
        <f t="shared" si="159"/>
        <v>0</v>
      </c>
      <c r="R671" s="8"/>
      <c r="S671" s="8"/>
      <c r="T671" s="8"/>
    </row>
    <row r="672" spans="1:20" ht="10.199999999999999" outlineLevel="3" x14ac:dyDescent="0.2">
      <c r="A672" s="10"/>
      <c r="B672" s="88"/>
      <c r="C672" s="89">
        <v>583</v>
      </c>
      <c r="D672" s="90" t="s">
        <v>860</v>
      </c>
      <c r="E672" s="91"/>
      <c r="F672" s="92" t="s">
        <v>1267</v>
      </c>
      <c r="G672" s="90" t="s">
        <v>180</v>
      </c>
      <c r="H672" s="93">
        <v>30</v>
      </c>
      <c r="I672" s="94"/>
      <c r="J672" s="95">
        <f t="shared" si="155"/>
        <v>0</v>
      </c>
      <c r="K672" s="93"/>
      <c r="L672" s="93">
        <f t="shared" si="156"/>
        <v>0</v>
      </c>
      <c r="M672" s="93"/>
      <c r="N672" s="93">
        <f t="shared" si="157"/>
        <v>0</v>
      </c>
      <c r="O672" s="95">
        <v>21</v>
      </c>
      <c r="P672" s="95">
        <f t="shared" si="158"/>
        <v>0</v>
      </c>
      <c r="Q672" s="95">
        <f t="shared" si="159"/>
        <v>0</v>
      </c>
      <c r="R672" s="8"/>
      <c r="S672" s="8"/>
      <c r="T672" s="8"/>
    </row>
    <row r="673" spans="1:20" ht="10.199999999999999" outlineLevel="3" x14ac:dyDescent="0.2">
      <c r="A673" s="10"/>
      <c r="B673" s="88"/>
      <c r="C673" s="89">
        <v>584</v>
      </c>
      <c r="D673" s="90" t="s">
        <v>860</v>
      </c>
      <c r="E673" s="91"/>
      <c r="F673" s="92" t="s">
        <v>1268</v>
      </c>
      <c r="G673" s="90" t="s">
        <v>180</v>
      </c>
      <c r="H673" s="93">
        <v>58</v>
      </c>
      <c r="I673" s="94"/>
      <c r="J673" s="95">
        <f t="shared" si="155"/>
        <v>0</v>
      </c>
      <c r="K673" s="93"/>
      <c r="L673" s="93">
        <f t="shared" si="156"/>
        <v>0</v>
      </c>
      <c r="M673" s="93"/>
      <c r="N673" s="93">
        <f t="shared" si="157"/>
        <v>0</v>
      </c>
      <c r="O673" s="95">
        <v>21</v>
      </c>
      <c r="P673" s="95">
        <f t="shared" si="158"/>
        <v>0</v>
      </c>
      <c r="Q673" s="95">
        <f t="shared" si="159"/>
        <v>0</v>
      </c>
      <c r="R673" s="8"/>
      <c r="S673" s="8"/>
      <c r="T673" s="8"/>
    </row>
    <row r="674" spans="1:20" ht="10.199999999999999" outlineLevel="3" x14ac:dyDescent="0.2">
      <c r="A674" s="10"/>
      <c r="B674" s="88"/>
      <c r="C674" s="89">
        <v>585</v>
      </c>
      <c r="D674" s="90" t="s">
        <v>860</v>
      </c>
      <c r="E674" s="91"/>
      <c r="F674" s="92" t="s">
        <v>1269</v>
      </c>
      <c r="G674" s="90" t="s">
        <v>180</v>
      </c>
      <c r="H674" s="93">
        <v>5280</v>
      </c>
      <c r="I674" s="94"/>
      <c r="J674" s="95">
        <f t="shared" si="155"/>
        <v>0</v>
      </c>
      <c r="K674" s="93"/>
      <c r="L674" s="93">
        <f t="shared" si="156"/>
        <v>0</v>
      </c>
      <c r="M674" s="93"/>
      <c r="N674" s="93">
        <f t="shared" si="157"/>
        <v>0</v>
      </c>
      <c r="O674" s="95">
        <v>21</v>
      </c>
      <c r="P674" s="95">
        <f t="shared" si="158"/>
        <v>0</v>
      </c>
      <c r="Q674" s="95">
        <f t="shared" si="159"/>
        <v>0</v>
      </c>
      <c r="R674" s="8"/>
      <c r="S674" s="8"/>
      <c r="T674" s="8"/>
    </row>
    <row r="675" spans="1:20" ht="10.199999999999999" outlineLevel="3" x14ac:dyDescent="0.2">
      <c r="A675" s="10"/>
      <c r="B675" s="88"/>
      <c r="C675" s="89">
        <v>586</v>
      </c>
      <c r="D675" s="90" t="s">
        <v>860</v>
      </c>
      <c r="E675" s="91"/>
      <c r="F675" s="92" t="s">
        <v>1270</v>
      </c>
      <c r="G675" s="90" t="s">
        <v>180</v>
      </c>
      <c r="H675" s="93">
        <v>475</v>
      </c>
      <c r="I675" s="94"/>
      <c r="J675" s="95">
        <f t="shared" si="155"/>
        <v>0</v>
      </c>
      <c r="K675" s="93"/>
      <c r="L675" s="93">
        <f t="shared" si="156"/>
        <v>0</v>
      </c>
      <c r="M675" s="93"/>
      <c r="N675" s="93">
        <f t="shared" si="157"/>
        <v>0</v>
      </c>
      <c r="O675" s="95">
        <v>21</v>
      </c>
      <c r="P675" s="95">
        <f t="shared" si="158"/>
        <v>0</v>
      </c>
      <c r="Q675" s="95">
        <f t="shared" si="159"/>
        <v>0</v>
      </c>
      <c r="R675" s="8"/>
      <c r="S675" s="8"/>
      <c r="T675" s="8"/>
    </row>
    <row r="676" spans="1:20" ht="10.199999999999999" outlineLevel="3" x14ac:dyDescent="0.2">
      <c r="A676" s="10"/>
      <c r="B676" s="88"/>
      <c r="C676" s="89">
        <v>587</v>
      </c>
      <c r="D676" s="90" t="s">
        <v>860</v>
      </c>
      <c r="E676" s="91"/>
      <c r="F676" s="92" t="s">
        <v>1271</v>
      </c>
      <c r="G676" s="90" t="s">
        <v>1155</v>
      </c>
      <c r="H676" s="93">
        <v>132</v>
      </c>
      <c r="I676" s="94"/>
      <c r="J676" s="95">
        <f t="shared" si="155"/>
        <v>0</v>
      </c>
      <c r="K676" s="93"/>
      <c r="L676" s="93">
        <f t="shared" si="156"/>
        <v>0</v>
      </c>
      <c r="M676" s="93"/>
      <c r="N676" s="93">
        <f t="shared" si="157"/>
        <v>0</v>
      </c>
      <c r="O676" s="95">
        <v>21</v>
      </c>
      <c r="P676" s="95">
        <f t="shared" si="158"/>
        <v>0</v>
      </c>
      <c r="Q676" s="95">
        <f t="shared" si="159"/>
        <v>0</v>
      </c>
      <c r="R676" s="8"/>
      <c r="S676" s="8"/>
      <c r="T676" s="8"/>
    </row>
    <row r="677" spans="1:20" ht="10.199999999999999" outlineLevel="3" x14ac:dyDescent="0.2">
      <c r="A677" s="10"/>
      <c r="B677" s="88"/>
      <c r="C677" s="89">
        <v>588</v>
      </c>
      <c r="D677" s="90" t="s">
        <v>860</v>
      </c>
      <c r="E677" s="91"/>
      <c r="F677" s="92" t="s">
        <v>1272</v>
      </c>
      <c r="G677" s="90" t="s">
        <v>1155</v>
      </c>
      <c r="H677" s="93">
        <v>1864</v>
      </c>
      <c r="I677" s="94"/>
      <c r="J677" s="95">
        <f t="shared" si="155"/>
        <v>0</v>
      </c>
      <c r="K677" s="93"/>
      <c r="L677" s="93">
        <f t="shared" si="156"/>
        <v>0</v>
      </c>
      <c r="M677" s="93"/>
      <c r="N677" s="93">
        <f t="shared" si="157"/>
        <v>0</v>
      </c>
      <c r="O677" s="95">
        <v>21</v>
      </c>
      <c r="P677" s="95">
        <f t="shared" si="158"/>
        <v>0</v>
      </c>
      <c r="Q677" s="95">
        <f t="shared" si="159"/>
        <v>0</v>
      </c>
      <c r="R677" s="8"/>
      <c r="S677" s="8"/>
      <c r="T677" s="8"/>
    </row>
    <row r="678" spans="1:20" ht="10.199999999999999" outlineLevel="3" x14ac:dyDescent="0.2">
      <c r="A678" s="10"/>
      <c r="B678" s="88"/>
      <c r="C678" s="89">
        <v>589</v>
      </c>
      <c r="D678" s="90" t="s">
        <v>860</v>
      </c>
      <c r="E678" s="91"/>
      <c r="F678" s="92" t="s">
        <v>1273</v>
      </c>
      <c r="G678" s="90" t="s">
        <v>1155</v>
      </c>
      <c r="H678" s="93">
        <v>132</v>
      </c>
      <c r="I678" s="94"/>
      <c r="J678" s="95">
        <f t="shared" si="155"/>
        <v>0</v>
      </c>
      <c r="K678" s="93"/>
      <c r="L678" s="93">
        <f t="shared" si="156"/>
        <v>0</v>
      </c>
      <c r="M678" s="93"/>
      <c r="N678" s="93">
        <f t="shared" si="157"/>
        <v>0</v>
      </c>
      <c r="O678" s="95">
        <v>21</v>
      </c>
      <c r="P678" s="95">
        <f t="shared" si="158"/>
        <v>0</v>
      </c>
      <c r="Q678" s="95">
        <f t="shared" si="159"/>
        <v>0</v>
      </c>
      <c r="R678" s="8"/>
      <c r="S678" s="8"/>
      <c r="T678" s="8"/>
    </row>
    <row r="679" spans="1:20" ht="10.199999999999999" outlineLevel="3" x14ac:dyDescent="0.2">
      <c r="A679" s="10"/>
      <c r="B679" s="88"/>
      <c r="C679" s="89">
        <v>590</v>
      </c>
      <c r="D679" s="90" t="s">
        <v>860</v>
      </c>
      <c r="E679" s="91"/>
      <c r="F679" s="92" t="s">
        <v>1274</v>
      </c>
      <c r="G679" s="90" t="s">
        <v>1155</v>
      </c>
      <c r="H679" s="93">
        <v>132</v>
      </c>
      <c r="I679" s="94"/>
      <c r="J679" s="95">
        <f t="shared" si="155"/>
        <v>0</v>
      </c>
      <c r="K679" s="93"/>
      <c r="L679" s="93">
        <f t="shared" si="156"/>
        <v>0</v>
      </c>
      <c r="M679" s="93"/>
      <c r="N679" s="93">
        <f t="shared" si="157"/>
        <v>0</v>
      </c>
      <c r="O679" s="95">
        <v>21</v>
      </c>
      <c r="P679" s="95">
        <f t="shared" si="158"/>
        <v>0</v>
      </c>
      <c r="Q679" s="95">
        <f t="shared" si="159"/>
        <v>0</v>
      </c>
      <c r="R679" s="8"/>
      <c r="S679" s="8"/>
      <c r="T679" s="8"/>
    </row>
    <row r="680" spans="1:20" ht="10.199999999999999" outlineLevel="3" x14ac:dyDescent="0.2">
      <c r="A680" s="10"/>
      <c r="B680" s="88"/>
      <c r="C680" s="89">
        <v>591</v>
      </c>
      <c r="D680" s="90" t="s">
        <v>860</v>
      </c>
      <c r="E680" s="91"/>
      <c r="F680" s="92" t="s">
        <v>1275</v>
      </c>
      <c r="G680" s="90" t="s">
        <v>1155</v>
      </c>
      <c r="H680" s="93">
        <v>540</v>
      </c>
      <c r="I680" s="94"/>
      <c r="J680" s="95">
        <f t="shared" si="155"/>
        <v>0</v>
      </c>
      <c r="K680" s="93"/>
      <c r="L680" s="93">
        <f t="shared" si="156"/>
        <v>0</v>
      </c>
      <c r="M680" s="93"/>
      <c r="N680" s="93">
        <f t="shared" si="157"/>
        <v>0</v>
      </c>
      <c r="O680" s="95">
        <v>21</v>
      </c>
      <c r="P680" s="95">
        <f t="shared" si="158"/>
        <v>0</v>
      </c>
      <c r="Q680" s="95">
        <f t="shared" si="159"/>
        <v>0</v>
      </c>
      <c r="R680" s="8"/>
      <c r="S680" s="8"/>
      <c r="T680" s="8"/>
    </row>
    <row r="681" spans="1:20" outlineLevel="3" x14ac:dyDescent="0.2">
      <c r="B681" s="6"/>
      <c r="C681" s="6"/>
      <c r="D681" s="6"/>
      <c r="E681" s="6"/>
      <c r="F681" s="6"/>
      <c r="G681" s="6"/>
      <c r="H681" s="6"/>
      <c r="I681" s="8"/>
      <c r="J681" s="8"/>
      <c r="K681" s="6"/>
      <c r="L681" s="6"/>
      <c r="M681" s="6"/>
      <c r="N681" s="6"/>
      <c r="O681" s="6"/>
      <c r="P681" s="8"/>
      <c r="Q681" s="8"/>
    </row>
    <row r="682" spans="1:20" ht="10.199999999999999" outlineLevel="2" x14ac:dyDescent="0.2">
      <c r="A682" s="58" t="s">
        <v>106</v>
      </c>
      <c r="B682" s="81">
        <v>3</v>
      </c>
      <c r="C682" s="82"/>
      <c r="D682" s="83" t="s">
        <v>169</v>
      </c>
      <c r="E682" s="83"/>
      <c r="F682" s="84" t="s">
        <v>107</v>
      </c>
      <c r="G682" s="83"/>
      <c r="H682" s="85"/>
      <c r="I682" s="86"/>
      <c r="J682" s="60">
        <f>SUBTOTAL(9,J683:J691)</f>
        <v>0</v>
      </c>
      <c r="K682" s="85"/>
      <c r="L682" s="61">
        <f>SUBTOTAL(9,L683:L691)</f>
        <v>0</v>
      </c>
      <c r="M682" s="85"/>
      <c r="N682" s="61">
        <f>SUBTOTAL(9,N683:N691)</f>
        <v>0</v>
      </c>
      <c r="O682" s="87"/>
      <c r="P682" s="60">
        <f>SUBTOTAL(9,P683:P691)</f>
        <v>0</v>
      </c>
      <c r="Q682" s="60">
        <f>SUBTOTAL(9,Q683:Q691)</f>
        <v>0</v>
      </c>
      <c r="R682" s="6"/>
      <c r="S682" s="8"/>
      <c r="T682" s="8"/>
    </row>
    <row r="683" spans="1:20" ht="30.6" outlineLevel="3" x14ac:dyDescent="0.2">
      <c r="A683" s="10"/>
      <c r="B683" s="88"/>
      <c r="C683" s="89">
        <v>592</v>
      </c>
      <c r="D683" s="90" t="s">
        <v>860</v>
      </c>
      <c r="E683" s="91"/>
      <c r="F683" s="92" t="s">
        <v>1276</v>
      </c>
      <c r="G683" s="90" t="s">
        <v>1155</v>
      </c>
      <c r="H683" s="93">
        <v>2</v>
      </c>
      <c r="I683" s="94"/>
      <c r="J683" s="95">
        <f t="shared" ref="J683:J690" si="160">H683*I683</f>
        <v>0</v>
      </c>
      <c r="K683" s="93"/>
      <c r="L683" s="93">
        <f t="shared" ref="L683:L690" si="161">H683*K683</f>
        <v>0</v>
      </c>
      <c r="M683" s="93"/>
      <c r="N683" s="93">
        <f t="shared" ref="N683:N690" si="162">H683*M683</f>
        <v>0</v>
      </c>
      <c r="O683" s="95">
        <v>21</v>
      </c>
      <c r="P683" s="95">
        <f t="shared" ref="P683:P690" si="163">J683*(O683/100)</f>
        <v>0</v>
      </c>
      <c r="Q683" s="95">
        <f t="shared" ref="Q683:Q690" si="164">J683+P683</f>
        <v>0</v>
      </c>
      <c r="R683" s="8"/>
      <c r="S683" s="8"/>
      <c r="T683" s="8"/>
    </row>
    <row r="684" spans="1:20" ht="10.199999999999999" outlineLevel="3" x14ac:dyDescent="0.2">
      <c r="A684" s="10"/>
      <c r="B684" s="88"/>
      <c r="C684" s="89">
        <v>593</v>
      </c>
      <c r="D684" s="90" t="s">
        <v>860</v>
      </c>
      <c r="E684" s="91"/>
      <c r="F684" s="92" t="s">
        <v>1277</v>
      </c>
      <c r="G684" s="90" t="s">
        <v>1155</v>
      </c>
      <c r="H684" s="93">
        <v>2</v>
      </c>
      <c r="I684" s="94"/>
      <c r="J684" s="95">
        <f t="shared" si="160"/>
        <v>0</v>
      </c>
      <c r="K684" s="93"/>
      <c r="L684" s="93">
        <f t="shared" si="161"/>
        <v>0</v>
      </c>
      <c r="M684" s="93"/>
      <c r="N684" s="93">
        <f t="shared" si="162"/>
        <v>0</v>
      </c>
      <c r="O684" s="95">
        <v>21</v>
      </c>
      <c r="P684" s="95">
        <f t="shared" si="163"/>
        <v>0</v>
      </c>
      <c r="Q684" s="95">
        <f t="shared" si="164"/>
        <v>0</v>
      </c>
      <c r="R684" s="8"/>
      <c r="S684" s="8"/>
      <c r="T684" s="8"/>
    </row>
    <row r="685" spans="1:20" ht="10.199999999999999" outlineLevel="3" x14ac:dyDescent="0.2">
      <c r="A685" s="10"/>
      <c r="B685" s="88"/>
      <c r="C685" s="89">
        <v>594</v>
      </c>
      <c r="D685" s="90" t="s">
        <v>860</v>
      </c>
      <c r="E685" s="91"/>
      <c r="F685" s="92" t="s">
        <v>1278</v>
      </c>
      <c r="G685" s="90" t="s">
        <v>1155</v>
      </c>
      <c r="H685" s="93">
        <v>1</v>
      </c>
      <c r="I685" s="94"/>
      <c r="J685" s="95">
        <f t="shared" si="160"/>
        <v>0</v>
      </c>
      <c r="K685" s="93"/>
      <c r="L685" s="93">
        <f t="shared" si="161"/>
        <v>0</v>
      </c>
      <c r="M685" s="93"/>
      <c r="N685" s="93">
        <f t="shared" si="162"/>
        <v>0</v>
      </c>
      <c r="O685" s="95">
        <v>21</v>
      </c>
      <c r="P685" s="95">
        <f t="shared" si="163"/>
        <v>0</v>
      </c>
      <c r="Q685" s="95">
        <f t="shared" si="164"/>
        <v>0</v>
      </c>
      <c r="R685" s="8"/>
      <c r="S685" s="8"/>
      <c r="T685" s="8"/>
    </row>
    <row r="686" spans="1:20" ht="10.199999999999999" outlineLevel="3" x14ac:dyDescent="0.2">
      <c r="A686" s="10"/>
      <c r="B686" s="88"/>
      <c r="C686" s="89">
        <v>595</v>
      </c>
      <c r="D686" s="90" t="s">
        <v>860</v>
      </c>
      <c r="E686" s="91"/>
      <c r="F686" s="92" t="s">
        <v>1279</v>
      </c>
      <c r="G686" s="90" t="s">
        <v>1155</v>
      </c>
      <c r="H686" s="93">
        <v>2</v>
      </c>
      <c r="I686" s="94"/>
      <c r="J686" s="95">
        <f t="shared" si="160"/>
        <v>0</v>
      </c>
      <c r="K686" s="93"/>
      <c r="L686" s="93">
        <f t="shared" si="161"/>
        <v>0</v>
      </c>
      <c r="M686" s="93"/>
      <c r="N686" s="93">
        <f t="shared" si="162"/>
        <v>0</v>
      </c>
      <c r="O686" s="95">
        <v>21</v>
      </c>
      <c r="P686" s="95">
        <f t="shared" si="163"/>
        <v>0</v>
      </c>
      <c r="Q686" s="95">
        <f t="shared" si="164"/>
        <v>0</v>
      </c>
      <c r="R686" s="8"/>
      <c r="S686" s="8"/>
      <c r="T686" s="8"/>
    </row>
    <row r="687" spans="1:20" ht="20.399999999999999" outlineLevel="3" x14ac:dyDescent="0.2">
      <c r="A687" s="10"/>
      <c r="B687" s="88"/>
      <c r="C687" s="89">
        <v>596</v>
      </c>
      <c r="D687" s="90" t="s">
        <v>860</v>
      </c>
      <c r="E687" s="91"/>
      <c r="F687" s="92" t="s">
        <v>1280</v>
      </c>
      <c r="G687" s="90" t="s">
        <v>1155</v>
      </c>
      <c r="H687" s="93">
        <v>2</v>
      </c>
      <c r="I687" s="94"/>
      <c r="J687" s="95">
        <f t="shared" si="160"/>
        <v>0</v>
      </c>
      <c r="K687" s="93"/>
      <c r="L687" s="93">
        <f t="shared" si="161"/>
        <v>0</v>
      </c>
      <c r="M687" s="93"/>
      <c r="N687" s="93">
        <f t="shared" si="162"/>
        <v>0</v>
      </c>
      <c r="O687" s="95">
        <v>21</v>
      </c>
      <c r="P687" s="95">
        <f t="shared" si="163"/>
        <v>0</v>
      </c>
      <c r="Q687" s="95">
        <f t="shared" si="164"/>
        <v>0</v>
      </c>
      <c r="R687" s="8"/>
      <c r="S687" s="8"/>
      <c r="T687" s="8"/>
    </row>
    <row r="688" spans="1:20" ht="10.199999999999999" outlineLevel="3" x14ac:dyDescent="0.2">
      <c r="A688" s="10"/>
      <c r="B688" s="88"/>
      <c r="C688" s="89">
        <v>597</v>
      </c>
      <c r="D688" s="90" t="s">
        <v>860</v>
      </c>
      <c r="E688" s="91"/>
      <c r="F688" s="92" t="s">
        <v>1281</v>
      </c>
      <c r="G688" s="90" t="s">
        <v>1155</v>
      </c>
      <c r="H688" s="93">
        <v>2</v>
      </c>
      <c r="I688" s="94"/>
      <c r="J688" s="95">
        <f t="shared" si="160"/>
        <v>0</v>
      </c>
      <c r="K688" s="93"/>
      <c r="L688" s="93">
        <f t="shared" si="161"/>
        <v>0</v>
      </c>
      <c r="M688" s="93"/>
      <c r="N688" s="93">
        <f t="shared" si="162"/>
        <v>0</v>
      </c>
      <c r="O688" s="95">
        <v>21</v>
      </c>
      <c r="P688" s="95">
        <f t="shared" si="163"/>
        <v>0</v>
      </c>
      <c r="Q688" s="95">
        <f t="shared" si="164"/>
        <v>0</v>
      </c>
      <c r="R688" s="8"/>
      <c r="S688" s="8"/>
      <c r="T688" s="8"/>
    </row>
    <row r="689" spans="1:20" ht="10.199999999999999" outlineLevel="3" x14ac:dyDescent="0.2">
      <c r="A689" s="10"/>
      <c r="B689" s="88"/>
      <c r="C689" s="89">
        <v>598</v>
      </c>
      <c r="D689" s="90" t="s">
        <v>860</v>
      </c>
      <c r="E689" s="91"/>
      <c r="F689" s="92" t="s">
        <v>1282</v>
      </c>
      <c r="G689" s="90" t="s">
        <v>1155</v>
      </c>
      <c r="H689" s="93">
        <v>2</v>
      </c>
      <c r="I689" s="94"/>
      <c r="J689" s="95">
        <f t="shared" si="160"/>
        <v>0</v>
      </c>
      <c r="K689" s="93"/>
      <c r="L689" s="93">
        <f t="shared" si="161"/>
        <v>0</v>
      </c>
      <c r="M689" s="93"/>
      <c r="N689" s="93">
        <f t="shared" si="162"/>
        <v>0</v>
      </c>
      <c r="O689" s="95">
        <v>21</v>
      </c>
      <c r="P689" s="95">
        <f t="shared" si="163"/>
        <v>0</v>
      </c>
      <c r="Q689" s="95">
        <f t="shared" si="164"/>
        <v>0</v>
      </c>
      <c r="R689" s="8"/>
      <c r="S689" s="8"/>
      <c r="T689" s="8"/>
    </row>
    <row r="690" spans="1:20" ht="10.199999999999999" outlineLevel="3" x14ac:dyDescent="0.2">
      <c r="A690" s="10"/>
      <c r="B690" s="88"/>
      <c r="C690" s="89">
        <v>599</v>
      </c>
      <c r="D690" s="90" t="s">
        <v>860</v>
      </c>
      <c r="E690" s="91"/>
      <c r="F690" s="92" t="s">
        <v>1283</v>
      </c>
      <c r="G690" s="90" t="s">
        <v>327</v>
      </c>
      <c r="H690" s="93">
        <v>1</v>
      </c>
      <c r="I690" s="94"/>
      <c r="J690" s="95">
        <f t="shared" si="160"/>
        <v>0</v>
      </c>
      <c r="K690" s="93"/>
      <c r="L690" s="93">
        <f t="shared" si="161"/>
        <v>0</v>
      </c>
      <c r="M690" s="93"/>
      <c r="N690" s="93">
        <f t="shared" si="162"/>
        <v>0</v>
      </c>
      <c r="O690" s="95">
        <v>21</v>
      </c>
      <c r="P690" s="95">
        <f t="shared" si="163"/>
        <v>0</v>
      </c>
      <c r="Q690" s="95">
        <f t="shared" si="164"/>
        <v>0</v>
      </c>
      <c r="R690" s="8"/>
      <c r="S690" s="8"/>
      <c r="T690" s="8"/>
    </row>
    <row r="691" spans="1:20" outlineLevel="3" x14ac:dyDescent="0.2">
      <c r="B691" s="6"/>
      <c r="C691" s="6"/>
      <c r="D691" s="6"/>
      <c r="E691" s="6"/>
      <c r="F691" s="6"/>
      <c r="G691" s="6"/>
      <c r="H691" s="6"/>
      <c r="I691" s="8"/>
      <c r="J691" s="8"/>
      <c r="K691" s="6"/>
      <c r="L691" s="6"/>
      <c r="M691" s="6"/>
      <c r="N691" s="6"/>
      <c r="O691" s="6"/>
      <c r="P691" s="8"/>
      <c r="Q691" s="8"/>
    </row>
    <row r="692" spans="1:20" ht="10.199999999999999" outlineLevel="2" x14ac:dyDescent="0.2">
      <c r="A692" s="58" t="s">
        <v>108</v>
      </c>
      <c r="B692" s="81">
        <v>3</v>
      </c>
      <c r="C692" s="82"/>
      <c r="D692" s="83" t="s">
        <v>169</v>
      </c>
      <c r="E692" s="83"/>
      <c r="F692" s="84" t="s">
        <v>109</v>
      </c>
      <c r="G692" s="83"/>
      <c r="H692" s="85"/>
      <c r="I692" s="86"/>
      <c r="J692" s="60">
        <f>SUBTOTAL(9,J693:J699)</f>
        <v>0</v>
      </c>
      <c r="K692" s="85"/>
      <c r="L692" s="61">
        <f>SUBTOTAL(9,L693:L699)</f>
        <v>0</v>
      </c>
      <c r="M692" s="85"/>
      <c r="N692" s="61">
        <f>SUBTOTAL(9,N693:N699)</f>
        <v>0</v>
      </c>
      <c r="O692" s="87"/>
      <c r="P692" s="60">
        <f>SUBTOTAL(9,P693:P699)</f>
        <v>0</v>
      </c>
      <c r="Q692" s="60">
        <f>SUBTOTAL(9,Q693:Q699)</f>
        <v>0</v>
      </c>
      <c r="R692" s="6"/>
      <c r="S692" s="8"/>
      <c r="T692" s="8"/>
    </row>
    <row r="693" spans="1:20" ht="102" outlineLevel="3" x14ac:dyDescent="0.2">
      <c r="A693" s="10"/>
      <c r="B693" s="88"/>
      <c r="C693" s="89">
        <v>600</v>
      </c>
      <c r="D693" s="90" t="s">
        <v>860</v>
      </c>
      <c r="E693" s="91"/>
      <c r="F693" s="92" t="s">
        <v>1284</v>
      </c>
      <c r="G693" s="90" t="s">
        <v>1155</v>
      </c>
      <c r="H693" s="93">
        <v>1</v>
      </c>
      <c r="I693" s="94"/>
      <c r="J693" s="95">
        <f t="shared" ref="J693:J698" si="165">H693*I693</f>
        <v>0</v>
      </c>
      <c r="K693" s="93"/>
      <c r="L693" s="93">
        <f t="shared" ref="L693:L698" si="166">H693*K693</f>
        <v>0</v>
      </c>
      <c r="M693" s="93"/>
      <c r="N693" s="93">
        <f t="shared" ref="N693:N698" si="167">H693*M693</f>
        <v>0</v>
      </c>
      <c r="O693" s="95">
        <v>21</v>
      </c>
      <c r="P693" s="95">
        <f t="shared" ref="P693:P698" si="168">J693*(O693/100)</f>
        <v>0</v>
      </c>
      <c r="Q693" s="95">
        <f t="shared" ref="Q693:Q698" si="169">J693+P693</f>
        <v>0</v>
      </c>
      <c r="R693" s="8"/>
      <c r="S693" s="8"/>
      <c r="T693" s="8"/>
    </row>
    <row r="694" spans="1:20" ht="30.6" outlineLevel="3" x14ac:dyDescent="0.2">
      <c r="A694" s="10"/>
      <c r="B694" s="88"/>
      <c r="C694" s="89">
        <v>601</v>
      </c>
      <c r="D694" s="90" t="s">
        <v>860</v>
      </c>
      <c r="E694" s="91"/>
      <c r="F694" s="92" t="s">
        <v>1285</v>
      </c>
      <c r="G694" s="90" t="s">
        <v>1155</v>
      </c>
      <c r="H694" s="93">
        <v>1</v>
      </c>
      <c r="I694" s="94"/>
      <c r="J694" s="95">
        <f t="shared" si="165"/>
        <v>0</v>
      </c>
      <c r="K694" s="93"/>
      <c r="L694" s="93">
        <f t="shared" si="166"/>
        <v>0</v>
      </c>
      <c r="M694" s="93"/>
      <c r="N694" s="93">
        <f t="shared" si="167"/>
        <v>0</v>
      </c>
      <c r="O694" s="95">
        <v>21</v>
      </c>
      <c r="P694" s="95">
        <f t="shared" si="168"/>
        <v>0</v>
      </c>
      <c r="Q694" s="95">
        <f t="shared" si="169"/>
        <v>0</v>
      </c>
      <c r="R694" s="8"/>
      <c r="S694" s="8"/>
      <c r="T694" s="8"/>
    </row>
    <row r="695" spans="1:20" ht="10.199999999999999" outlineLevel="3" x14ac:dyDescent="0.2">
      <c r="A695" s="10"/>
      <c r="B695" s="88"/>
      <c r="C695" s="89">
        <v>602</v>
      </c>
      <c r="D695" s="90" t="s">
        <v>860</v>
      </c>
      <c r="E695" s="91"/>
      <c r="F695" s="92" t="s">
        <v>1286</v>
      </c>
      <c r="G695" s="90" t="s">
        <v>1155</v>
      </c>
      <c r="H695" s="93">
        <v>1</v>
      </c>
      <c r="I695" s="94"/>
      <c r="J695" s="95">
        <f t="shared" si="165"/>
        <v>0</v>
      </c>
      <c r="K695" s="93"/>
      <c r="L695" s="93">
        <f t="shared" si="166"/>
        <v>0</v>
      </c>
      <c r="M695" s="93"/>
      <c r="N695" s="93">
        <f t="shared" si="167"/>
        <v>0</v>
      </c>
      <c r="O695" s="95">
        <v>21</v>
      </c>
      <c r="P695" s="95">
        <f t="shared" si="168"/>
        <v>0</v>
      </c>
      <c r="Q695" s="95">
        <f t="shared" si="169"/>
        <v>0</v>
      </c>
      <c r="R695" s="8"/>
      <c r="S695" s="8"/>
      <c r="T695" s="8"/>
    </row>
    <row r="696" spans="1:20" ht="10.199999999999999" outlineLevel="3" x14ac:dyDescent="0.2">
      <c r="A696" s="10"/>
      <c r="B696" s="88"/>
      <c r="C696" s="89">
        <v>603</v>
      </c>
      <c r="D696" s="90" t="s">
        <v>860</v>
      </c>
      <c r="E696" s="91"/>
      <c r="F696" s="92" t="s">
        <v>1287</v>
      </c>
      <c r="G696" s="90" t="s">
        <v>1155</v>
      </c>
      <c r="H696" s="93">
        <v>2</v>
      </c>
      <c r="I696" s="94"/>
      <c r="J696" s="95">
        <f t="shared" si="165"/>
        <v>0</v>
      </c>
      <c r="K696" s="93"/>
      <c r="L696" s="93">
        <f t="shared" si="166"/>
        <v>0</v>
      </c>
      <c r="M696" s="93"/>
      <c r="N696" s="93">
        <f t="shared" si="167"/>
        <v>0</v>
      </c>
      <c r="O696" s="95">
        <v>21</v>
      </c>
      <c r="P696" s="95">
        <f t="shared" si="168"/>
        <v>0</v>
      </c>
      <c r="Q696" s="95">
        <f t="shared" si="169"/>
        <v>0</v>
      </c>
      <c r="R696" s="8"/>
      <c r="S696" s="8"/>
      <c r="T696" s="8"/>
    </row>
    <row r="697" spans="1:20" ht="20.399999999999999" outlineLevel="3" x14ac:dyDescent="0.2">
      <c r="A697" s="10"/>
      <c r="B697" s="88"/>
      <c r="C697" s="89">
        <v>604</v>
      </c>
      <c r="D697" s="90" t="s">
        <v>860</v>
      </c>
      <c r="E697" s="91"/>
      <c r="F697" s="92" t="s">
        <v>1288</v>
      </c>
      <c r="G697" s="90" t="s">
        <v>1155</v>
      </c>
      <c r="H697" s="93">
        <v>2</v>
      </c>
      <c r="I697" s="94"/>
      <c r="J697" s="95">
        <f t="shared" si="165"/>
        <v>0</v>
      </c>
      <c r="K697" s="93"/>
      <c r="L697" s="93">
        <f t="shared" si="166"/>
        <v>0</v>
      </c>
      <c r="M697" s="93"/>
      <c r="N697" s="93">
        <f t="shared" si="167"/>
        <v>0</v>
      </c>
      <c r="O697" s="95">
        <v>21</v>
      </c>
      <c r="P697" s="95">
        <f t="shared" si="168"/>
        <v>0</v>
      </c>
      <c r="Q697" s="95">
        <f t="shared" si="169"/>
        <v>0</v>
      </c>
      <c r="R697" s="8"/>
      <c r="S697" s="8"/>
      <c r="T697" s="8"/>
    </row>
    <row r="698" spans="1:20" ht="10.199999999999999" outlineLevel="3" x14ac:dyDescent="0.2">
      <c r="A698" s="10"/>
      <c r="B698" s="88"/>
      <c r="C698" s="89">
        <v>605</v>
      </c>
      <c r="D698" s="90" t="s">
        <v>860</v>
      </c>
      <c r="E698" s="91"/>
      <c r="F698" s="92" t="s">
        <v>1289</v>
      </c>
      <c r="G698" s="90" t="s">
        <v>327</v>
      </c>
      <c r="H698" s="93">
        <v>1</v>
      </c>
      <c r="I698" s="94"/>
      <c r="J698" s="95">
        <f t="shared" si="165"/>
        <v>0</v>
      </c>
      <c r="K698" s="93"/>
      <c r="L698" s="93">
        <f t="shared" si="166"/>
        <v>0</v>
      </c>
      <c r="M698" s="93"/>
      <c r="N698" s="93">
        <f t="shared" si="167"/>
        <v>0</v>
      </c>
      <c r="O698" s="95">
        <v>21</v>
      </c>
      <c r="P698" s="95">
        <f t="shared" si="168"/>
        <v>0</v>
      </c>
      <c r="Q698" s="95">
        <f t="shared" si="169"/>
        <v>0</v>
      </c>
      <c r="R698" s="8"/>
      <c r="S698" s="8"/>
      <c r="T698" s="8"/>
    </row>
    <row r="699" spans="1:20" outlineLevel="3" x14ac:dyDescent="0.2">
      <c r="B699" s="6"/>
      <c r="C699" s="6"/>
      <c r="D699" s="6"/>
      <c r="E699" s="6"/>
      <c r="F699" s="6"/>
      <c r="G699" s="6"/>
      <c r="H699" s="6"/>
      <c r="I699" s="8"/>
      <c r="J699" s="8"/>
      <c r="K699" s="6"/>
      <c r="L699" s="6"/>
      <c r="M699" s="6"/>
      <c r="N699" s="6"/>
      <c r="O699" s="6"/>
      <c r="P699" s="8"/>
      <c r="Q699" s="8"/>
    </row>
    <row r="700" spans="1:20" ht="10.199999999999999" outlineLevel="2" x14ac:dyDescent="0.2">
      <c r="A700" s="58" t="s">
        <v>110</v>
      </c>
      <c r="B700" s="81">
        <v>3</v>
      </c>
      <c r="C700" s="82"/>
      <c r="D700" s="83" t="s">
        <v>169</v>
      </c>
      <c r="E700" s="83"/>
      <c r="F700" s="84" t="s">
        <v>111</v>
      </c>
      <c r="G700" s="83"/>
      <c r="H700" s="85"/>
      <c r="I700" s="86"/>
      <c r="J700" s="60">
        <f>SUBTOTAL(9,J701:J710)</f>
        <v>0</v>
      </c>
      <c r="K700" s="85"/>
      <c r="L700" s="61">
        <f>SUBTOTAL(9,L701:L710)</f>
        <v>0</v>
      </c>
      <c r="M700" s="85"/>
      <c r="N700" s="61">
        <f>SUBTOTAL(9,N701:N710)</f>
        <v>0</v>
      </c>
      <c r="O700" s="87"/>
      <c r="P700" s="60">
        <f>SUBTOTAL(9,P701:P710)</f>
        <v>0</v>
      </c>
      <c r="Q700" s="60">
        <f>SUBTOTAL(9,Q701:Q710)</f>
        <v>0</v>
      </c>
      <c r="R700" s="6"/>
      <c r="S700" s="8"/>
      <c r="T700" s="8"/>
    </row>
    <row r="701" spans="1:20" ht="10.199999999999999" outlineLevel="3" x14ac:dyDescent="0.2">
      <c r="A701" s="10"/>
      <c r="B701" s="88"/>
      <c r="C701" s="89">
        <v>606</v>
      </c>
      <c r="D701" s="90" t="s">
        <v>860</v>
      </c>
      <c r="E701" s="91"/>
      <c r="F701" s="92" t="s">
        <v>1290</v>
      </c>
      <c r="G701" s="90" t="s">
        <v>1155</v>
      </c>
      <c r="H701" s="93">
        <v>2</v>
      </c>
      <c r="I701" s="94"/>
      <c r="J701" s="95">
        <f t="shared" ref="J701:J709" si="170">H701*I701</f>
        <v>0</v>
      </c>
      <c r="K701" s="93"/>
      <c r="L701" s="93">
        <f t="shared" ref="L701:L709" si="171">H701*K701</f>
        <v>0</v>
      </c>
      <c r="M701" s="93"/>
      <c r="N701" s="93">
        <f t="shared" ref="N701:N709" si="172">H701*M701</f>
        <v>0</v>
      </c>
      <c r="O701" s="95">
        <v>21</v>
      </c>
      <c r="P701" s="95">
        <f t="shared" ref="P701:P709" si="173">J701*(O701/100)</f>
        <v>0</v>
      </c>
      <c r="Q701" s="95">
        <f t="shared" ref="Q701:Q709" si="174">J701+P701</f>
        <v>0</v>
      </c>
      <c r="R701" s="8"/>
      <c r="S701" s="8"/>
      <c r="T701" s="8"/>
    </row>
    <row r="702" spans="1:20" ht="10.199999999999999" outlineLevel="3" x14ac:dyDescent="0.2">
      <c r="A702" s="10"/>
      <c r="B702" s="88"/>
      <c r="C702" s="89">
        <v>607</v>
      </c>
      <c r="D702" s="90" t="s">
        <v>860</v>
      </c>
      <c r="E702" s="91"/>
      <c r="F702" s="92" t="s">
        <v>1291</v>
      </c>
      <c r="G702" s="90" t="s">
        <v>1155</v>
      </c>
      <c r="H702" s="93">
        <v>14</v>
      </c>
      <c r="I702" s="94"/>
      <c r="J702" s="95">
        <f t="shared" si="170"/>
        <v>0</v>
      </c>
      <c r="K702" s="93"/>
      <c r="L702" s="93">
        <f t="shared" si="171"/>
        <v>0</v>
      </c>
      <c r="M702" s="93"/>
      <c r="N702" s="93">
        <f t="shared" si="172"/>
        <v>0</v>
      </c>
      <c r="O702" s="95">
        <v>21</v>
      </c>
      <c r="P702" s="95">
        <f t="shared" si="173"/>
        <v>0</v>
      </c>
      <c r="Q702" s="95">
        <f t="shared" si="174"/>
        <v>0</v>
      </c>
      <c r="R702" s="8"/>
      <c r="S702" s="8"/>
      <c r="T702" s="8"/>
    </row>
    <row r="703" spans="1:20" ht="10.199999999999999" outlineLevel="3" x14ac:dyDescent="0.2">
      <c r="A703" s="10"/>
      <c r="B703" s="88"/>
      <c r="C703" s="89">
        <v>608</v>
      </c>
      <c r="D703" s="90" t="s">
        <v>860</v>
      </c>
      <c r="E703" s="91"/>
      <c r="F703" s="92" t="s">
        <v>1292</v>
      </c>
      <c r="G703" s="90" t="s">
        <v>173</v>
      </c>
      <c r="H703" s="93">
        <v>295</v>
      </c>
      <c r="I703" s="94"/>
      <c r="J703" s="95">
        <f t="shared" si="170"/>
        <v>0</v>
      </c>
      <c r="K703" s="93"/>
      <c r="L703" s="93">
        <f t="shared" si="171"/>
        <v>0</v>
      </c>
      <c r="M703" s="93"/>
      <c r="N703" s="93">
        <f t="shared" si="172"/>
        <v>0</v>
      </c>
      <c r="O703" s="95">
        <v>21</v>
      </c>
      <c r="P703" s="95">
        <f t="shared" si="173"/>
        <v>0</v>
      </c>
      <c r="Q703" s="95">
        <f t="shared" si="174"/>
        <v>0</v>
      </c>
      <c r="R703" s="8"/>
      <c r="S703" s="8"/>
      <c r="T703" s="8"/>
    </row>
    <row r="704" spans="1:20" ht="10.199999999999999" outlineLevel="3" x14ac:dyDescent="0.2">
      <c r="A704" s="10"/>
      <c r="B704" s="88"/>
      <c r="C704" s="89">
        <v>609</v>
      </c>
      <c r="D704" s="90" t="s">
        <v>860</v>
      </c>
      <c r="E704" s="91"/>
      <c r="F704" s="92" t="s">
        <v>1293</v>
      </c>
      <c r="G704" s="90" t="s">
        <v>1155</v>
      </c>
      <c r="H704" s="93">
        <v>124</v>
      </c>
      <c r="I704" s="94"/>
      <c r="J704" s="95">
        <f t="shared" si="170"/>
        <v>0</v>
      </c>
      <c r="K704" s="93"/>
      <c r="L704" s="93">
        <f t="shared" si="171"/>
        <v>0</v>
      </c>
      <c r="M704" s="93"/>
      <c r="N704" s="93">
        <f t="shared" si="172"/>
        <v>0</v>
      </c>
      <c r="O704" s="95">
        <v>21</v>
      </c>
      <c r="P704" s="95">
        <f t="shared" si="173"/>
        <v>0</v>
      </c>
      <c r="Q704" s="95">
        <f t="shared" si="174"/>
        <v>0</v>
      </c>
      <c r="R704" s="8"/>
      <c r="S704" s="8"/>
      <c r="T704" s="8"/>
    </row>
    <row r="705" spans="1:20" ht="10.199999999999999" outlineLevel="3" x14ac:dyDescent="0.2">
      <c r="A705" s="10"/>
      <c r="B705" s="88"/>
      <c r="C705" s="89">
        <v>610</v>
      </c>
      <c r="D705" s="90" t="s">
        <v>860</v>
      </c>
      <c r="E705" s="91"/>
      <c r="F705" s="92" t="s">
        <v>1294</v>
      </c>
      <c r="G705" s="90" t="s">
        <v>180</v>
      </c>
      <c r="H705" s="93">
        <v>175</v>
      </c>
      <c r="I705" s="94"/>
      <c r="J705" s="95">
        <f t="shared" si="170"/>
        <v>0</v>
      </c>
      <c r="K705" s="93"/>
      <c r="L705" s="93">
        <f t="shared" si="171"/>
        <v>0</v>
      </c>
      <c r="M705" s="93"/>
      <c r="N705" s="93">
        <f t="shared" si="172"/>
        <v>0</v>
      </c>
      <c r="O705" s="95">
        <v>21</v>
      </c>
      <c r="P705" s="95">
        <f t="shared" si="173"/>
        <v>0</v>
      </c>
      <c r="Q705" s="95">
        <f t="shared" si="174"/>
        <v>0</v>
      </c>
      <c r="R705" s="8"/>
      <c r="S705" s="8"/>
      <c r="T705" s="8"/>
    </row>
    <row r="706" spans="1:20" ht="10.199999999999999" outlineLevel="3" x14ac:dyDescent="0.2">
      <c r="A706" s="10"/>
      <c r="B706" s="88"/>
      <c r="C706" s="89">
        <v>611</v>
      </c>
      <c r="D706" s="90" t="s">
        <v>860</v>
      </c>
      <c r="E706" s="91"/>
      <c r="F706" s="92" t="s">
        <v>1295</v>
      </c>
      <c r="G706" s="90" t="s">
        <v>180</v>
      </c>
      <c r="H706" s="93">
        <v>84</v>
      </c>
      <c r="I706" s="94"/>
      <c r="J706" s="95">
        <f t="shared" si="170"/>
        <v>0</v>
      </c>
      <c r="K706" s="93"/>
      <c r="L706" s="93">
        <f t="shared" si="171"/>
        <v>0</v>
      </c>
      <c r="M706" s="93"/>
      <c r="N706" s="93">
        <f t="shared" si="172"/>
        <v>0</v>
      </c>
      <c r="O706" s="95">
        <v>21</v>
      </c>
      <c r="P706" s="95">
        <f t="shared" si="173"/>
        <v>0</v>
      </c>
      <c r="Q706" s="95">
        <f t="shared" si="174"/>
        <v>0</v>
      </c>
      <c r="R706" s="8"/>
      <c r="S706" s="8"/>
      <c r="T706" s="8"/>
    </row>
    <row r="707" spans="1:20" ht="10.199999999999999" outlineLevel="3" x14ac:dyDescent="0.2">
      <c r="A707" s="10"/>
      <c r="B707" s="88"/>
      <c r="C707" s="89">
        <v>612</v>
      </c>
      <c r="D707" s="90" t="s">
        <v>860</v>
      </c>
      <c r="E707" s="91"/>
      <c r="F707" s="92" t="s">
        <v>1296</v>
      </c>
      <c r="G707" s="90" t="s">
        <v>180</v>
      </c>
      <c r="H707" s="93">
        <v>108</v>
      </c>
      <c r="I707" s="94"/>
      <c r="J707" s="95">
        <f t="shared" si="170"/>
        <v>0</v>
      </c>
      <c r="K707" s="93"/>
      <c r="L707" s="93">
        <f t="shared" si="171"/>
        <v>0</v>
      </c>
      <c r="M707" s="93"/>
      <c r="N707" s="93">
        <f t="shared" si="172"/>
        <v>0</v>
      </c>
      <c r="O707" s="95">
        <v>21</v>
      </c>
      <c r="P707" s="95">
        <f t="shared" si="173"/>
        <v>0</v>
      </c>
      <c r="Q707" s="95">
        <f t="shared" si="174"/>
        <v>0</v>
      </c>
      <c r="R707" s="8"/>
      <c r="S707" s="8"/>
      <c r="T707" s="8"/>
    </row>
    <row r="708" spans="1:20" ht="10.199999999999999" outlineLevel="3" x14ac:dyDescent="0.2">
      <c r="A708" s="10"/>
      <c r="B708" s="88"/>
      <c r="C708" s="89">
        <v>613</v>
      </c>
      <c r="D708" s="90" t="s">
        <v>860</v>
      </c>
      <c r="E708" s="91"/>
      <c r="F708" s="92" t="s">
        <v>1297</v>
      </c>
      <c r="G708" s="90" t="s">
        <v>180</v>
      </c>
      <c r="H708" s="93">
        <v>330</v>
      </c>
      <c r="I708" s="94"/>
      <c r="J708" s="95">
        <f t="shared" si="170"/>
        <v>0</v>
      </c>
      <c r="K708" s="93"/>
      <c r="L708" s="93">
        <f t="shared" si="171"/>
        <v>0</v>
      </c>
      <c r="M708" s="93"/>
      <c r="N708" s="93">
        <f t="shared" si="172"/>
        <v>0</v>
      </c>
      <c r="O708" s="95">
        <v>21</v>
      </c>
      <c r="P708" s="95">
        <f t="shared" si="173"/>
        <v>0</v>
      </c>
      <c r="Q708" s="95">
        <f t="shared" si="174"/>
        <v>0</v>
      </c>
      <c r="R708" s="8"/>
      <c r="S708" s="8"/>
      <c r="T708" s="8"/>
    </row>
    <row r="709" spans="1:20" ht="10.199999999999999" outlineLevel="3" x14ac:dyDescent="0.2">
      <c r="A709" s="10"/>
      <c r="B709" s="88"/>
      <c r="C709" s="89">
        <v>614</v>
      </c>
      <c r="D709" s="90" t="s">
        <v>860</v>
      </c>
      <c r="E709" s="91"/>
      <c r="F709" s="92" t="s">
        <v>1298</v>
      </c>
      <c r="G709" s="90" t="s">
        <v>1155</v>
      </c>
      <c r="H709" s="93">
        <v>26</v>
      </c>
      <c r="I709" s="94"/>
      <c r="J709" s="95">
        <f t="shared" si="170"/>
        <v>0</v>
      </c>
      <c r="K709" s="93"/>
      <c r="L709" s="93">
        <f t="shared" si="171"/>
        <v>0</v>
      </c>
      <c r="M709" s="93"/>
      <c r="N709" s="93">
        <f t="shared" si="172"/>
        <v>0</v>
      </c>
      <c r="O709" s="95">
        <v>21</v>
      </c>
      <c r="P709" s="95">
        <f t="shared" si="173"/>
        <v>0</v>
      </c>
      <c r="Q709" s="95">
        <f t="shared" si="174"/>
        <v>0</v>
      </c>
      <c r="R709" s="8"/>
      <c r="S709" s="8"/>
      <c r="T709" s="8"/>
    </row>
    <row r="710" spans="1:20" outlineLevel="3" x14ac:dyDescent="0.2">
      <c r="B710" s="6"/>
      <c r="C710" s="6"/>
      <c r="D710" s="6"/>
      <c r="E710" s="6"/>
      <c r="F710" s="6"/>
      <c r="G710" s="6"/>
      <c r="H710" s="6"/>
      <c r="I710" s="8"/>
      <c r="J710" s="8"/>
      <c r="K710" s="6"/>
      <c r="L710" s="6"/>
      <c r="M710" s="6"/>
      <c r="N710" s="6"/>
      <c r="O710" s="6"/>
      <c r="P710" s="8"/>
      <c r="Q710" s="8"/>
    </row>
    <row r="711" spans="1:20" ht="10.199999999999999" outlineLevel="2" x14ac:dyDescent="0.2">
      <c r="A711" s="58" t="s">
        <v>112</v>
      </c>
      <c r="B711" s="81">
        <v>3</v>
      </c>
      <c r="C711" s="82"/>
      <c r="D711" s="83" t="s">
        <v>169</v>
      </c>
      <c r="E711" s="83"/>
      <c r="F711" s="84" t="s">
        <v>113</v>
      </c>
      <c r="G711" s="83"/>
      <c r="H711" s="85"/>
      <c r="I711" s="86"/>
      <c r="J711" s="60">
        <f>SUBTOTAL(9,J712:J721)</f>
        <v>0</v>
      </c>
      <c r="K711" s="85"/>
      <c r="L711" s="61">
        <f>SUBTOTAL(9,L712:L721)</f>
        <v>0</v>
      </c>
      <c r="M711" s="85"/>
      <c r="N711" s="61">
        <f>SUBTOTAL(9,N712:N721)</f>
        <v>0</v>
      </c>
      <c r="O711" s="87"/>
      <c r="P711" s="60">
        <f>SUBTOTAL(9,P712:P721)</f>
        <v>0</v>
      </c>
      <c r="Q711" s="60">
        <f>SUBTOTAL(9,Q712:Q721)</f>
        <v>0</v>
      </c>
      <c r="R711" s="6"/>
      <c r="S711" s="8"/>
      <c r="T711" s="8"/>
    </row>
    <row r="712" spans="1:20" ht="10.199999999999999" outlineLevel="3" x14ac:dyDescent="0.2">
      <c r="A712" s="10"/>
      <c r="B712" s="88"/>
      <c r="C712" s="89">
        <v>615</v>
      </c>
      <c r="D712" s="90" t="s">
        <v>860</v>
      </c>
      <c r="E712" s="91"/>
      <c r="F712" s="92" t="s">
        <v>1299</v>
      </c>
      <c r="G712" s="90" t="s">
        <v>180</v>
      </c>
      <c r="H712" s="93">
        <v>55</v>
      </c>
      <c r="I712" s="94"/>
      <c r="J712" s="95">
        <f t="shared" ref="J712:J720" si="175">H712*I712</f>
        <v>0</v>
      </c>
      <c r="K712" s="93"/>
      <c r="L712" s="93">
        <f t="shared" ref="L712:L720" si="176">H712*K712</f>
        <v>0</v>
      </c>
      <c r="M712" s="93"/>
      <c r="N712" s="93">
        <f t="shared" ref="N712:N720" si="177">H712*M712</f>
        <v>0</v>
      </c>
      <c r="O712" s="95">
        <v>21</v>
      </c>
      <c r="P712" s="95">
        <f t="shared" ref="P712:P720" si="178">J712*(O712/100)</f>
        <v>0</v>
      </c>
      <c r="Q712" s="95">
        <f t="shared" ref="Q712:Q720" si="179">J712+P712</f>
        <v>0</v>
      </c>
      <c r="R712" s="8"/>
      <c r="S712" s="8"/>
      <c r="T712" s="8"/>
    </row>
    <row r="713" spans="1:20" ht="10.199999999999999" outlineLevel="3" x14ac:dyDescent="0.2">
      <c r="A713" s="10"/>
      <c r="B713" s="88"/>
      <c r="C713" s="89">
        <v>616</v>
      </c>
      <c r="D713" s="90" t="s">
        <v>860</v>
      </c>
      <c r="E713" s="91"/>
      <c r="F713" s="92" t="s">
        <v>1300</v>
      </c>
      <c r="G713" s="90" t="s">
        <v>1155</v>
      </c>
      <c r="H713" s="93">
        <v>3</v>
      </c>
      <c r="I713" s="94"/>
      <c r="J713" s="95">
        <f t="shared" si="175"/>
        <v>0</v>
      </c>
      <c r="K713" s="93"/>
      <c r="L713" s="93">
        <f t="shared" si="176"/>
        <v>0</v>
      </c>
      <c r="M713" s="93"/>
      <c r="N713" s="93">
        <f t="shared" si="177"/>
        <v>0</v>
      </c>
      <c r="O713" s="95">
        <v>21</v>
      </c>
      <c r="P713" s="95">
        <f t="shared" si="178"/>
        <v>0</v>
      </c>
      <c r="Q713" s="95">
        <f t="shared" si="179"/>
        <v>0</v>
      </c>
      <c r="R713" s="8"/>
      <c r="S713" s="8"/>
      <c r="T713" s="8"/>
    </row>
    <row r="714" spans="1:20" ht="10.199999999999999" outlineLevel="3" x14ac:dyDescent="0.2">
      <c r="A714" s="10"/>
      <c r="B714" s="88"/>
      <c r="C714" s="89">
        <v>617</v>
      </c>
      <c r="D714" s="90" t="s">
        <v>860</v>
      </c>
      <c r="E714" s="91"/>
      <c r="F714" s="92" t="s">
        <v>1301</v>
      </c>
      <c r="G714" s="90" t="s">
        <v>1155</v>
      </c>
      <c r="H714" s="93">
        <v>1</v>
      </c>
      <c r="I714" s="94"/>
      <c r="J714" s="95">
        <f t="shared" si="175"/>
        <v>0</v>
      </c>
      <c r="K714" s="93"/>
      <c r="L714" s="93">
        <f t="shared" si="176"/>
        <v>0</v>
      </c>
      <c r="M714" s="93"/>
      <c r="N714" s="93">
        <f t="shared" si="177"/>
        <v>0</v>
      </c>
      <c r="O714" s="95">
        <v>21</v>
      </c>
      <c r="P714" s="95">
        <f t="shared" si="178"/>
        <v>0</v>
      </c>
      <c r="Q714" s="95">
        <f t="shared" si="179"/>
        <v>0</v>
      </c>
      <c r="R714" s="8"/>
      <c r="S714" s="8"/>
      <c r="T714" s="8"/>
    </row>
    <row r="715" spans="1:20" ht="10.199999999999999" outlineLevel="3" x14ac:dyDescent="0.2">
      <c r="A715" s="10"/>
      <c r="B715" s="88"/>
      <c r="C715" s="89">
        <v>618</v>
      </c>
      <c r="D715" s="90" t="s">
        <v>860</v>
      </c>
      <c r="E715" s="91"/>
      <c r="F715" s="92" t="s">
        <v>1302</v>
      </c>
      <c r="G715" s="90" t="s">
        <v>1155</v>
      </c>
      <c r="H715" s="93">
        <v>2</v>
      </c>
      <c r="I715" s="94"/>
      <c r="J715" s="95">
        <f t="shared" si="175"/>
        <v>0</v>
      </c>
      <c r="K715" s="93"/>
      <c r="L715" s="93">
        <f t="shared" si="176"/>
        <v>0</v>
      </c>
      <c r="M715" s="93"/>
      <c r="N715" s="93">
        <f t="shared" si="177"/>
        <v>0</v>
      </c>
      <c r="O715" s="95">
        <v>21</v>
      </c>
      <c r="P715" s="95">
        <f t="shared" si="178"/>
        <v>0</v>
      </c>
      <c r="Q715" s="95">
        <f t="shared" si="179"/>
        <v>0</v>
      </c>
      <c r="R715" s="8"/>
      <c r="S715" s="8"/>
      <c r="T715" s="8"/>
    </row>
    <row r="716" spans="1:20" ht="10.199999999999999" outlineLevel="3" x14ac:dyDescent="0.2">
      <c r="A716" s="10"/>
      <c r="B716" s="88"/>
      <c r="C716" s="89">
        <v>619</v>
      </c>
      <c r="D716" s="90" t="s">
        <v>860</v>
      </c>
      <c r="E716" s="91"/>
      <c r="F716" s="92" t="s">
        <v>1303</v>
      </c>
      <c r="G716" s="90" t="s">
        <v>1155</v>
      </c>
      <c r="H716" s="93">
        <v>8</v>
      </c>
      <c r="I716" s="94"/>
      <c r="J716" s="95">
        <f t="shared" si="175"/>
        <v>0</v>
      </c>
      <c r="K716" s="93"/>
      <c r="L716" s="93">
        <f t="shared" si="176"/>
        <v>0</v>
      </c>
      <c r="M716" s="93"/>
      <c r="N716" s="93">
        <f t="shared" si="177"/>
        <v>0</v>
      </c>
      <c r="O716" s="95">
        <v>21</v>
      </c>
      <c r="P716" s="95">
        <f t="shared" si="178"/>
        <v>0</v>
      </c>
      <c r="Q716" s="95">
        <f t="shared" si="179"/>
        <v>0</v>
      </c>
      <c r="R716" s="8"/>
      <c r="S716" s="8"/>
      <c r="T716" s="8"/>
    </row>
    <row r="717" spans="1:20" ht="10.199999999999999" outlineLevel="3" x14ac:dyDescent="0.2">
      <c r="A717" s="10"/>
      <c r="B717" s="88"/>
      <c r="C717" s="89">
        <v>620</v>
      </c>
      <c r="D717" s="90" t="s">
        <v>860</v>
      </c>
      <c r="E717" s="91"/>
      <c r="F717" s="92" t="s">
        <v>1304</v>
      </c>
      <c r="G717" s="90" t="s">
        <v>1155</v>
      </c>
      <c r="H717" s="93">
        <v>6</v>
      </c>
      <c r="I717" s="94"/>
      <c r="J717" s="95">
        <f t="shared" si="175"/>
        <v>0</v>
      </c>
      <c r="K717" s="93"/>
      <c r="L717" s="93">
        <f t="shared" si="176"/>
        <v>0</v>
      </c>
      <c r="M717" s="93"/>
      <c r="N717" s="93">
        <f t="shared" si="177"/>
        <v>0</v>
      </c>
      <c r="O717" s="95">
        <v>21</v>
      </c>
      <c r="P717" s="95">
        <f t="shared" si="178"/>
        <v>0</v>
      </c>
      <c r="Q717" s="95">
        <f t="shared" si="179"/>
        <v>0</v>
      </c>
      <c r="R717" s="8"/>
      <c r="S717" s="8"/>
      <c r="T717" s="8"/>
    </row>
    <row r="718" spans="1:20" ht="10.199999999999999" outlineLevel="3" x14ac:dyDescent="0.2">
      <c r="A718" s="10"/>
      <c r="B718" s="88"/>
      <c r="C718" s="89">
        <v>621</v>
      </c>
      <c r="D718" s="90" t="s">
        <v>860</v>
      </c>
      <c r="E718" s="91"/>
      <c r="F718" s="92" t="s">
        <v>1305</v>
      </c>
      <c r="G718" s="90" t="s">
        <v>1155</v>
      </c>
      <c r="H718" s="93">
        <v>2</v>
      </c>
      <c r="I718" s="94"/>
      <c r="J718" s="95">
        <f t="shared" si="175"/>
        <v>0</v>
      </c>
      <c r="K718" s="93"/>
      <c r="L718" s="93">
        <f t="shared" si="176"/>
        <v>0</v>
      </c>
      <c r="M718" s="93"/>
      <c r="N718" s="93">
        <f t="shared" si="177"/>
        <v>0</v>
      </c>
      <c r="O718" s="95">
        <v>21</v>
      </c>
      <c r="P718" s="95">
        <f t="shared" si="178"/>
        <v>0</v>
      </c>
      <c r="Q718" s="95">
        <f t="shared" si="179"/>
        <v>0</v>
      </c>
      <c r="R718" s="8"/>
      <c r="S718" s="8"/>
      <c r="T718" s="8"/>
    </row>
    <row r="719" spans="1:20" ht="10.199999999999999" outlineLevel="3" x14ac:dyDescent="0.2">
      <c r="A719" s="10"/>
      <c r="B719" s="88"/>
      <c r="C719" s="89">
        <v>622</v>
      </c>
      <c r="D719" s="90" t="s">
        <v>860</v>
      </c>
      <c r="E719" s="91"/>
      <c r="F719" s="92" t="s">
        <v>1306</v>
      </c>
      <c r="G719" s="90" t="s">
        <v>1155</v>
      </c>
      <c r="H719" s="93">
        <v>8</v>
      </c>
      <c r="I719" s="94"/>
      <c r="J719" s="95">
        <f t="shared" si="175"/>
        <v>0</v>
      </c>
      <c r="K719" s="93"/>
      <c r="L719" s="93">
        <f t="shared" si="176"/>
        <v>0</v>
      </c>
      <c r="M719" s="93"/>
      <c r="N719" s="93">
        <f t="shared" si="177"/>
        <v>0</v>
      </c>
      <c r="O719" s="95">
        <v>21</v>
      </c>
      <c r="P719" s="95">
        <f t="shared" si="178"/>
        <v>0</v>
      </c>
      <c r="Q719" s="95">
        <f t="shared" si="179"/>
        <v>0</v>
      </c>
      <c r="R719" s="8"/>
      <c r="S719" s="8"/>
      <c r="T719" s="8"/>
    </row>
    <row r="720" spans="1:20" ht="10.199999999999999" outlineLevel="3" x14ac:dyDescent="0.2">
      <c r="A720" s="10"/>
      <c r="B720" s="88"/>
      <c r="C720" s="89">
        <v>623</v>
      </c>
      <c r="D720" s="90" t="s">
        <v>860</v>
      </c>
      <c r="E720" s="91"/>
      <c r="F720" s="92" t="s">
        <v>1307</v>
      </c>
      <c r="G720" s="90" t="s">
        <v>1155</v>
      </c>
      <c r="H720" s="93">
        <v>105</v>
      </c>
      <c r="I720" s="94"/>
      <c r="J720" s="95">
        <f t="shared" si="175"/>
        <v>0</v>
      </c>
      <c r="K720" s="93"/>
      <c r="L720" s="93">
        <f t="shared" si="176"/>
        <v>0</v>
      </c>
      <c r="M720" s="93"/>
      <c r="N720" s="93">
        <f t="shared" si="177"/>
        <v>0</v>
      </c>
      <c r="O720" s="95">
        <v>21</v>
      </c>
      <c r="P720" s="95">
        <f t="shared" si="178"/>
        <v>0</v>
      </c>
      <c r="Q720" s="95">
        <f t="shared" si="179"/>
        <v>0</v>
      </c>
      <c r="R720" s="8"/>
      <c r="S720" s="8"/>
      <c r="T720" s="8"/>
    </row>
    <row r="721" spans="1:20" outlineLevel="3" x14ac:dyDescent="0.2">
      <c r="B721" s="6"/>
      <c r="C721" s="6"/>
      <c r="D721" s="6"/>
      <c r="E721" s="6"/>
      <c r="F721" s="6"/>
      <c r="G721" s="6"/>
      <c r="H721" s="6"/>
      <c r="I721" s="8"/>
      <c r="J721" s="8"/>
      <c r="K721" s="6"/>
      <c r="L721" s="6"/>
      <c r="M721" s="6"/>
      <c r="N721" s="6"/>
      <c r="O721" s="6"/>
      <c r="P721" s="8"/>
      <c r="Q721" s="8"/>
    </row>
    <row r="722" spans="1:20" ht="10.199999999999999" outlineLevel="2" x14ac:dyDescent="0.2">
      <c r="A722" s="58" t="s">
        <v>114</v>
      </c>
      <c r="B722" s="81">
        <v>3</v>
      </c>
      <c r="C722" s="82"/>
      <c r="D722" s="83" t="s">
        <v>169</v>
      </c>
      <c r="E722" s="83"/>
      <c r="F722" s="84" t="s">
        <v>115</v>
      </c>
      <c r="G722" s="83"/>
      <c r="H722" s="85"/>
      <c r="I722" s="86"/>
      <c r="J722" s="60">
        <f>SUBTOTAL(9,J723:J736)</f>
        <v>0</v>
      </c>
      <c r="K722" s="85"/>
      <c r="L722" s="61">
        <f>SUBTOTAL(9,L723:L736)</f>
        <v>0</v>
      </c>
      <c r="M722" s="85"/>
      <c r="N722" s="61">
        <f>SUBTOTAL(9,N723:N736)</f>
        <v>0</v>
      </c>
      <c r="O722" s="87"/>
      <c r="P722" s="60">
        <f>SUBTOTAL(9,P723:P736)</f>
        <v>0</v>
      </c>
      <c r="Q722" s="60">
        <f>SUBTOTAL(9,Q723:Q736)</f>
        <v>0</v>
      </c>
      <c r="R722" s="6"/>
      <c r="S722" s="8"/>
      <c r="T722" s="8"/>
    </row>
    <row r="723" spans="1:20" ht="10.199999999999999" outlineLevel="3" x14ac:dyDescent="0.2">
      <c r="A723" s="10"/>
      <c r="B723" s="88"/>
      <c r="C723" s="89">
        <v>624</v>
      </c>
      <c r="D723" s="90" t="s">
        <v>860</v>
      </c>
      <c r="E723" s="91"/>
      <c r="F723" s="92" t="s">
        <v>1308</v>
      </c>
      <c r="G723" s="90" t="s">
        <v>1017</v>
      </c>
      <c r="H723" s="93">
        <v>20</v>
      </c>
      <c r="I723" s="94"/>
      <c r="J723" s="95">
        <f t="shared" ref="J723:J735" si="180">H723*I723</f>
        <v>0</v>
      </c>
      <c r="K723" s="93"/>
      <c r="L723" s="93">
        <f t="shared" ref="L723:L735" si="181">H723*K723</f>
        <v>0</v>
      </c>
      <c r="M723" s="93"/>
      <c r="N723" s="93">
        <f t="shared" ref="N723:N735" si="182">H723*M723</f>
        <v>0</v>
      </c>
      <c r="O723" s="95">
        <v>21</v>
      </c>
      <c r="P723" s="95">
        <f t="shared" ref="P723:P735" si="183">J723*(O723/100)</f>
        <v>0</v>
      </c>
      <c r="Q723" s="95">
        <f t="shared" ref="Q723:Q735" si="184">J723+P723</f>
        <v>0</v>
      </c>
      <c r="R723" s="8"/>
      <c r="S723" s="8"/>
      <c r="T723" s="8"/>
    </row>
    <row r="724" spans="1:20" ht="10.199999999999999" outlineLevel="3" x14ac:dyDescent="0.2">
      <c r="A724" s="10"/>
      <c r="B724" s="88"/>
      <c r="C724" s="89">
        <v>625</v>
      </c>
      <c r="D724" s="90" t="s">
        <v>860</v>
      </c>
      <c r="E724" s="91"/>
      <c r="F724" s="92" t="s">
        <v>1309</v>
      </c>
      <c r="G724" s="90" t="s">
        <v>1155</v>
      </c>
      <c r="H724" s="93">
        <v>280</v>
      </c>
      <c r="I724" s="94"/>
      <c r="J724" s="95">
        <f t="shared" si="180"/>
        <v>0</v>
      </c>
      <c r="K724" s="93"/>
      <c r="L724" s="93">
        <f t="shared" si="181"/>
        <v>0</v>
      </c>
      <c r="M724" s="93"/>
      <c r="N724" s="93">
        <f t="shared" si="182"/>
        <v>0</v>
      </c>
      <c r="O724" s="95">
        <v>21</v>
      </c>
      <c r="P724" s="95">
        <f t="shared" si="183"/>
        <v>0</v>
      </c>
      <c r="Q724" s="95">
        <f t="shared" si="184"/>
        <v>0</v>
      </c>
      <c r="R724" s="8"/>
      <c r="S724" s="8"/>
      <c r="T724" s="8"/>
    </row>
    <row r="725" spans="1:20" ht="10.199999999999999" outlineLevel="3" x14ac:dyDescent="0.2">
      <c r="A725" s="10"/>
      <c r="B725" s="88"/>
      <c r="C725" s="89">
        <v>626</v>
      </c>
      <c r="D725" s="90" t="s">
        <v>860</v>
      </c>
      <c r="E725" s="91"/>
      <c r="F725" s="92" t="s">
        <v>1310</v>
      </c>
      <c r="G725" s="90" t="s">
        <v>1155</v>
      </c>
      <c r="H725" s="93">
        <v>200</v>
      </c>
      <c r="I725" s="94"/>
      <c r="J725" s="95">
        <f t="shared" si="180"/>
        <v>0</v>
      </c>
      <c r="K725" s="93"/>
      <c r="L725" s="93">
        <f t="shared" si="181"/>
        <v>0</v>
      </c>
      <c r="M725" s="93"/>
      <c r="N725" s="93">
        <f t="shared" si="182"/>
        <v>0</v>
      </c>
      <c r="O725" s="95">
        <v>21</v>
      </c>
      <c r="P725" s="95">
        <f t="shared" si="183"/>
        <v>0</v>
      </c>
      <c r="Q725" s="95">
        <f t="shared" si="184"/>
        <v>0</v>
      </c>
      <c r="R725" s="8"/>
      <c r="S725" s="8"/>
      <c r="T725" s="8"/>
    </row>
    <row r="726" spans="1:20" ht="10.199999999999999" outlineLevel="3" x14ac:dyDescent="0.2">
      <c r="A726" s="10"/>
      <c r="B726" s="88"/>
      <c r="C726" s="89">
        <v>627</v>
      </c>
      <c r="D726" s="90" t="s">
        <v>860</v>
      </c>
      <c r="E726" s="91"/>
      <c r="F726" s="92" t="s">
        <v>1311</v>
      </c>
      <c r="G726" s="90" t="s">
        <v>1155</v>
      </c>
      <c r="H726" s="93">
        <v>140</v>
      </c>
      <c r="I726" s="94"/>
      <c r="J726" s="95">
        <f t="shared" si="180"/>
        <v>0</v>
      </c>
      <c r="K726" s="93"/>
      <c r="L726" s="93">
        <f t="shared" si="181"/>
        <v>0</v>
      </c>
      <c r="M726" s="93"/>
      <c r="N726" s="93">
        <f t="shared" si="182"/>
        <v>0</v>
      </c>
      <c r="O726" s="95">
        <v>21</v>
      </c>
      <c r="P726" s="95">
        <f t="shared" si="183"/>
        <v>0</v>
      </c>
      <c r="Q726" s="95">
        <f t="shared" si="184"/>
        <v>0</v>
      </c>
      <c r="R726" s="8"/>
      <c r="S726" s="8"/>
      <c r="T726" s="8"/>
    </row>
    <row r="727" spans="1:20" ht="10.199999999999999" outlineLevel="3" x14ac:dyDescent="0.2">
      <c r="A727" s="10"/>
      <c r="B727" s="88"/>
      <c r="C727" s="89">
        <v>628</v>
      </c>
      <c r="D727" s="90" t="s">
        <v>860</v>
      </c>
      <c r="E727" s="91"/>
      <c r="F727" s="92" t="s">
        <v>1312</v>
      </c>
      <c r="G727" s="90" t="s">
        <v>327</v>
      </c>
      <c r="H727" s="93">
        <v>1</v>
      </c>
      <c r="I727" s="94"/>
      <c r="J727" s="95">
        <f t="shared" si="180"/>
        <v>0</v>
      </c>
      <c r="K727" s="93"/>
      <c r="L727" s="93">
        <f t="shared" si="181"/>
        <v>0</v>
      </c>
      <c r="M727" s="93"/>
      <c r="N727" s="93">
        <f t="shared" si="182"/>
        <v>0</v>
      </c>
      <c r="O727" s="95">
        <v>21</v>
      </c>
      <c r="P727" s="95">
        <f t="shared" si="183"/>
        <v>0</v>
      </c>
      <c r="Q727" s="95">
        <f t="shared" si="184"/>
        <v>0</v>
      </c>
      <c r="R727" s="8"/>
      <c r="S727" s="8"/>
      <c r="T727" s="8"/>
    </row>
    <row r="728" spans="1:20" ht="10.199999999999999" outlineLevel="3" x14ac:dyDescent="0.2">
      <c r="A728" s="10"/>
      <c r="B728" s="88"/>
      <c r="C728" s="89">
        <v>629</v>
      </c>
      <c r="D728" s="90" t="s">
        <v>860</v>
      </c>
      <c r="E728" s="91"/>
      <c r="F728" s="92" t="s">
        <v>1313</v>
      </c>
      <c r="G728" s="90" t="s">
        <v>327</v>
      </c>
      <c r="H728" s="93">
        <v>1</v>
      </c>
      <c r="I728" s="94"/>
      <c r="J728" s="95">
        <f t="shared" si="180"/>
        <v>0</v>
      </c>
      <c r="K728" s="93"/>
      <c r="L728" s="93">
        <f t="shared" si="181"/>
        <v>0</v>
      </c>
      <c r="M728" s="93"/>
      <c r="N728" s="93">
        <f t="shared" si="182"/>
        <v>0</v>
      </c>
      <c r="O728" s="95">
        <v>21</v>
      </c>
      <c r="P728" s="95">
        <f t="shared" si="183"/>
        <v>0</v>
      </c>
      <c r="Q728" s="95">
        <f t="shared" si="184"/>
        <v>0</v>
      </c>
      <c r="R728" s="8"/>
      <c r="S728" s="8"/>
      <c r="T728" s="8"/>
    </row>
    <row r="729" spans="1:20" ht="10.199999999999999" outlineLevel="3" x14ac:dyDescent="0.2">
      <c r="A729" s="10"/>
      <c r="B729" s="88"/>
      <c r="C729" s="89">
        <v>630</v>
      </c>
      <c r="D729" s="90" t="s">
        <v>860</v>
      </c>
      <c r="E729" s="91"/>
      <c r="F729" s="92" t="s">
        <v>1314</v>
      </c>
      <c r="G729" s="90" t="s">
        <v>327</v>
      </c>
      <c r="H729" s="93">
        <v>1</v>
      </c>
      <c r="I729" s="94"/>
      <c r="J729" s="95">
        <f t="shared" si="180"/>
        <v>0</v>
      </c>
      <c r="K729" s="93"/>
      <c r="L729" s="93">
        <f t="shared" si="181"/>
        <v>0</v>
      </c>
      <c r="M729" s="93"/>
      <c r="N729" s="93">
        <f t="shared" si="182"/>
        <v>0</v>
      </c>
      <c r="O729" s="95">
        <v>21</v>
      </c>
      <c r="P729" s="95">
        <f t="shared" si="183"/>
        <v>0</v>
      </c>
      <c r="Q729" s="95">
        <f t="shared" si="184"/>
        <v>0</v>
      </c>
      <c r="R729" s="8"/>
      <c r="S729" s="8"/>
      <c r="T729" s="8"/>
    </row>
    <row r="730" spans="1:20" ht="10.199999999999999" outlineLevel="3" x14ac:dyDescent="0.2">
      <c r="A730" s="10"/>
      <c r="B730" s="88"/>
      <c r="C730" s="89">
        <v>631</v>
      </c>
      <c r="D730" s="90" t="s">
        <v>860</v>
      </c>
      <c r="E730" s="91"/>
      <c r="F730" s="92" t="s">
        <v>1315</v>
      </c>
      <c r="G730" s="90" t="s">
        <v>327</v>
      </c>
      <c r="H730" s="93">
        <v>1</v>
      </c>
      <c r="I730" s="94"/>
      <c r="J730" s="95">
        <f t="shared" si="180"/>
        <v>0</v>
      </c>
      <c r="K730" s="93"/>
      <c r="L730" s="93">
        <f t="shared" si="181"/>
        <v>0</v>
      </c>
      <c r="M730" s="93"/>
      <c r="N730" s="93">
        <f t="shared" si="182"/>
        <v>0</v>
      </c>
      <c r="O730" s="95">
        <v>21</v>
      </c>
      <c r="P730" s="95">
        <f t="shared" si="183"/>
        <v>0</v>
      </c>
      <c r="Q730" s="95">
        <f t="shared" si="184"/>
        <v>0</v>
      </c>
      <c r="R730" s="8"/>
      <c r="S730" s="8"/>
      <c r="T730" s="8"/>
    </row>
    <row r="731" spans="1:20" ht="10.199999999999999" outlineLevel="3" x14ac:dyDescent="0.2">
      <c r="A731" s="10"/>
      <c r="B731" s="88"/>
      <c r="C731" s="89">
        <v>632</v>
      </c>
      <c r="D731" s="90" t="s">
        <v>860</v>
      </c>
      <c r="E731" s="91"/>
      <c r="F731" s="92" t="s">
        <v>1316</v>
      </c>
      <c r="G731" s="90" t="s">
        <v>327</v>
      </c>
      <c r="H731" s="93">
        <v>1</v>
      </c>
      <c r="I731" s="94"/>
      <c r="J731" s="95">
        <f t="shared" si="180"/>
        <v>0</v>
      </c>
      <c r="K731" s="93"/>
      <c r="L731" s="93">
        <f t="shared" si="181"/>
        <v>0</v>
      </c>
      <c r="M731" s="93"/>
      <c r="N731" s="93">
        <f t="shared" si="182"/>
        <v>0</v>
      </c>
      <c r="O731" s="95">
        <v>21</v>
      </c>
      <c r="P731" s="95">
        <f t="shared" si="183"/>
        <v>0</v>
      </c>
      <c r="Q731" s="95">
        <f t="shared" si="184"/>
        <v>0</v>
      </c>
      <c r="R731" s="8"/>
      <c r="S731" s="8"/>
      <c r="T731" s="8"/>
    </row>
    <row r="732" spans="1:20" ht="10.199999999999999" outlineLevel="3" x14ac:dyDescent="0.2">
      <c r="A732" s="10"/>
      <c r="B732" s="88"/>
      <c r="C732" s="89">
        <v>633</v>
      </c>
      <c r="D732" s="90" t="s">
        <v>860</v>
      </c>
      <c r="E732" s="91"/>
      <c r="F732" s="92" t="s">
        <v>1317</v>
      </c>
      <c r="G732" s="90" t="s">
        <v>327</v>
      </c>
      <c r="H732" s="93">
        <v>1</v>
      </c>
      <c r="I732" s="94"/>
      <c r="J732" s="95">
        <f t="shared" si="180"/>
        <v>0</v>
      </c>
      <c r="K732" s="93"/>
      <c r="L732" s="93">
        <f t="shared" si="181"/>
        <v>0</v>
      </c>
      <c r="M732" s="93"/>
      <c r="N732" s="93">
        <f t="shared" si="182"/>
        <v>0</v>
      </c>
      <c r="O732" s="95">
        <v>21</v>
      </c>
      <c r="P732" s="95">
        <f t="shared" si="183"/>
        <v>0</v>
      </c>
      <c r="Q732" s="95">
        <f t="shared" si="184"/>
        <v>0</v>
      </c>
      <c r="R732" s="8"/>
      <c r="S732" s="8"/>
      <c r="T732" s="8"/>
    </row>
    <row r="733" spans="1:20" ht="10.199999999999999" outlineLevel="3" x14ac:dyDescent="0.2">
      <c r="A733" s="10"/>
      <c r="B733" s="88"/>
      <c r="C733" s="89">
        <v>634</v>
      </c>
      <c r="D733" s="90" t="s">
        <v>860</v>
      </c>
      <c r="E733" s="91"/>
      <c r="F733" s="92" t="s">
        <v>1318</v>
      </c>
      <c r="G733" s="90" t="s">
        <v>327</v>
      </c>
      <c r="H733" s="93">
        <v>1</v>
      </c>
      <c r="I733" s="94"/>
      <c r="J733" s="95">
        <f t="shared" si="180"/>
        <v>0</v>
      </c>
      <c r="K733" s="93"/>
      <c r="L733" s="93">
        <f t="shared" si="181"/>
        <v>0</v>
      </c>
      <c r="M733" s="93"/>
      <c r="N733" s="93">
        <f t="shared" si="182"/>
        <v>0</v>
      </c>
      <c r="O733" s="95">
        <v>21</v>
      </c>
      <c r="P733" s="95">
        <f t="shared" si="183"/>
        <v>0</v>
      </c>
      <c r="Q733" s="95">
        <f t="shared" si="184"/>
        <v>0</v>
      </c>
      <c r="R733" s="8"/>
      <c r="S733" s="8"/>
      <c r="T733" s="8"/>
    </row>
    <row r="734" spans="1:20" ht="10.199999999999999" outlineLevel="3" x14ac:dyDescent="0.2">
      <c r="A734" s="10"/>
      <c r="B734" s="88"/>
      <c r="C734" s="89">
        <v>635</v>
      </c>
      <c r="D734" s="90" t="s">
        <v>860</v>
      </c>
      <c r="E734" s="91"/>
      <c r="F734" s="92" t="s">
        <v>1319</v>
      </c>
      <c r="G734" s="90" t="s">
        <v>327</v>
      </c>
      <c r="H734" s="93">
        <v>1</v>
      </c>
      <c r="I734" s="94"/>
      <c r="J734" s="95">
        <f t="shared" si="180"/>
        <v>0</v>
      </c>
      <c r="K734" s="93"/>
      <c r="L734" s="93">
        <f t="shared" si="181"/>
        <v>0</v>
      </c>
      <c r="M734" s="93"/>
      <c r="N734" s="93">
        <f t="shared" si="182"/>
        <v>0</v>
      </c>
      <c r="O734" s="95">
        <v>21</v>
      </c>
      <c r="P734" s="95">
        <f t="shared" si="183"/>
        <v>0</v>
      </c>
      <c r="Q734" s="95">
        <f t="shared" si="184"/>
        <v>0</v>
      </c>
      <c r="R734" s="8"/>
      <c r="S734" s="8"/>
      <c r="T734" s="8"/>
    </row>
    <row r="735" spans="1:20" ht="10.199999999999999" outlineLevel="3" x14ac:dyDescent="0.2">
      <c r="A735" s="10"/>
      <c r="B735" s="88"/>
      <c r="C735" s="89">
        <v>636</v>
      </c>
      <c r="D735" s="90" t="s">
        <v>860</v>
      </c>
      <c r="E735" s="91"/>
      <c r="F735" s="92" t="s">
        <v>1320</v>
      </c>
      <c r="G735" s="90" t="s">
        <v>327</v>
      </c>
      <c r="H735" s="93">
        <v>1</v>
      </c>
      <c r="I735" s="94"/>
      <c r="J735" s="95">
        <f t="shared" si="180"/>
        <v>0</v>
      </c>
      <c r="K735" s="93"/>
      <c r="L735" s="93">
        <f t="shared" si="181"/>
        <v>0</v>
      </c>
      <c r="M735" s="93"/>
      <c r="N735" s="93">
        <f t="shared" si="182"/>
        <v>0</v>
      </c>
      <c r="O735" s="95">
        <v>21</v>
      </c>
      <c r="P735" s="95">
        <f t="shared" si="183"/>
        <v>0</v>
      </c>
      <c r="Q735" s="95">
        <f t="shared" si="184"/>
        <v>0</v>
      </c>
      <c r="R735" s="8"/>
      <c r="S735" s="8"/>
      <c r="T735" s="8"/>
    </row>
    <row r="736" spans="1:20" outlineLevel="3" x14ac:dyDescent="0.2">
      <c r="B736" s="6"/>
      <c r="C736" s="6"/>
      <c r="D736" s="6"/>
      <c r="E736" s="6"/>
      <c r="F736" s="6"/>
      <c r="G736" s="6"/>
      <c r="H736" s="6"/>
      <c r="I736" s="8"/>
      <c r="J736" s="8"/>
      <c r="K736" s="6"/>
      <c r="L736" s="6"/>
      <c r="M736" s="6"/>
      <c r="N736" s="6"/>
      <c r="O736" s="6"/>
      <c r="P736" s="8"/>
      <c r="Q736" s="8"/>
    </row>
    <row r="737" spans="1:20" ht="11.4" outlineLevel="1" x14ac:dyDescent="0.2">
      <c r="A737" s="54" t="s">
        <v>116</v>
      </c>
      <c r="B737" s="74">
        <v>2</v>
      </c>
      <c r="C737" s="75"/>
      <c r="D737" s="76" t="s">
        <v>168</v>
      </c>
      <c r="E737" s="76"/>
      <c r="F737" s="77" t="s">
        <v>117</v>
      </c>
      <c r="G737" s="76"/>
      <c r="H737" s="78"/>
      <c r="I737" s="79"/>
      <c r="J737" s="56">
        <f>SUBTOTAL(9,J738:J794)</f>
        <v>0</v>
      </c>
      <c r="K737" s="78"/>
      <c r="L737" s="57">
        <f>SUBTOTAL(9,L738:L794)</f>
        <v>0</v>
      </c>
      <c r="M737" s="78"/>
      <c r="N737" s="57">
        <f>SUBTOTAL(9,N738:N794)</f>
        <v>0</v>
      </c>
      <c r="O737" s="80"/>
      <c r="P737" s="56">
        <f>SUBTOTAL(9,P738:P794)</f>
        <v>0</v>
      </c>
      <c r="Q737" s="56">
        <f>SUBTOTAL(9,Q738:Q794)</f>
        <v>0</v>
      </c>
      <c r="R737" s="6"/>
      <c r="S737" s="8"/>
      <c r="T737" s="8"/>
    </row>
    <row r="738" spans="1:20" ht="10.199999999999999" outlineLevel="2" x14ac:dyDescent="0.2">
      <c r="A738" s="58" t="s">
        <v>118</v>
      </c>
      <c r="B738" s="81">
        <v>3</v>
      </c>
      <c r="C738" s="82"/>
      <c r="D738" s="83" t="s">
        <v>169</v>
      </c>
      <c r="E738" s="83"/>
      <c r="F738" s="84" t="s">
        <v>119</v>
      </c>
      <c r="G738" s="83"/>
      <c r="H738" s="85"/>
      <c r="I738" s="86"/>
      <c r="J738" s="60">
        <f>SUBTOTAL(9,J739:J761)</f>
        <v>0</v>
      </c>
      <c r="K738" s="85"/>
      <c r="L738" s="61">
        <f>SUBTOTAL(9,L739:L761)</f>
        <v>0</v>
      </c>
      <c r="M738" s="85"/>
      <c r="N738" s="61">
        <f>SUBTOTAL(9,N739:N761)</f>
        <v>0</v>
      </c>
      <c r="O738" s="87"/>
      <c r="P738" s="60">
        <f>SUBTOTAL(9,P739:P761)</f>
        <v>0</v>
      </c>
      <c r="Q738" s="60">
        <f>SUBTOTAL(9,Q739:Q761)</f>
        <v>0</v>
      </c>
      <c r="R738" s="6"/>
      <c r="S738" s="8"/>
      <c r="T738" s="8"/>
    </row>
    <row r="739" spans="1:20" ht="10.199999999999999" outlineLevel="3" x14ac:dyDescent="0.2">
      <c r="A739" s="10"/>
      <c r="B739" s="88"/>
      <c r="C739" s="89">
        <v>637</v>
      </c>
      <c r="D739" s="90" t="s">
        <v>860</v>
      </c>
      <c r="E739" s="91"/>
      <c r="F739" s="92" t="s">
        <v>1321</v>
      </c>
      <c r="G739" s="90" t="s">
        <v>1155</v>
      </c>
      <c r="H739" s="93">
        <v>1</v>
      </c>
      <c r="I739" s="94"/>
      <c r="J739" s="95">
        <f t="shared" ref="J739:J760" si="185">H739*I739</f>
        <v>0</v>
      </c>
      <c r="K739" s="93"/>
      <c r="L739" s="93">
        <f t="shared" ref="L739:L760" si="186">H739*K739</f>
        <v>0</v>
      </c>
      <c r="M739" s="93"/>
      <c r="N739" s="93">
        <f t="shared" ref="N739:N760" si="187">H739*M739</f>
        <v>0</v>
      </c>
      <c r="O739" s="95">
        <v>21</v>
      </c>
      <c r="P739" s="95">
        <f t="shared" ref="P739:P760" si="188">J739*(O739/100)</f>
        <v>0</v>
      </c>
      <c r="Q739" s="95">
        <f t="shared" ref="Q739:Q760" si="189">J739+P739</f>
        <v>0</v>
      </c>
      <c r="R739" s="8"/>
      <c r="S739" s="8"/>
      <c r="T739" s="8"/>
    </row>
    <row r="740" spans="1:20" ht="10.199999999999999" outlineLevel="3" x14ac:dyDescent="0.2">
      <c r="A740" s="10"/>
      <c r="B740" s="88"/>
      <c r="C740" s="89">
        <v>638</v>
      </c>
      <c r="D740" s="90" t="s">
        <v>860</v>
      </c>
      <c r="E740" s="91"/>
      <c r="F740" s="92" t="s">
        <v>1322</v>
      </c>
      <c r="G740" s="90" t="s">
        <v>1155</v>
      </c>
      <c r="H740" s="93">
        <v>1</v>
      </c>
      <c r="I740" s="94"/>
      <c r="J740" s="95">
        <f t="shared" si="185"/>
        <v>0</v>
      </c>
      <c r="K740" s="93"/>
      <c r="L740" s="93">
        <f t="shared" si="186"/>
        <v>0</v>
      </c>
      <c r="M740" s="93"/>
      <c r="N740" s="93">
        <f t="shared" si="187"/>
        <v>0</v>
      </c>
      <c r="O740" s="95">
        <v>21</v>
      </c>
      <c r="P740" s="95">
        <f t="shared" si="188"/>
        <v>0</v>
      </c>
      <c r="Q740" s="95">
        <f t="shared" si="189"/>
        <v>0</v>
      </c>
      <c r="R740" s="8"/>
      <c r="S740" s="8"/>
      <c r="T740" s="8"/>
    </row>
    <row r="741" spans="1:20" ht="10.199999999999999" outlineLevel="3" x14ac:dyDescent="0.2">
      <c r="A741" s="10"/>
      <c r="B741" s="88"/>
      <c r="C741" s="89">
        <v>639</v>
      </c>
      <c r="D741" s="90" t="s">
        <v>860</v>
      </c>
      <c r="E741" s="91"/>
      <c r="F741" s="92" t="s">
        <v>1323</v>
      </c>
      <c r="G741" s="90" t="s">
        <v>1155</v>
      </c>
      <c r="H741" s="93">
        <v>1</v>
      </c>
      <c r="I741" s="94"/>
      <c r="J741" s="95">
        <f t="shared" si="185"/>
        <v>0</v>
      </c>
      <c r="K741" s="93"/>
      <c r="L741" s="93">
        <f t="shared" si="186"/>
        <v>0</v>
      </c>
      <c r="M741" s="93"/>
      <c r="N741" s="93">
        <f t="shared" si="187"/>
        <v>0</v>
      </c>
      <c r="O741" s="95">
        <v>21</v>
      </c>
      <c r="P741" s="95">
        <f t="shared" si="188"/>
        <v>0</v>
      </c>
      <c r="Q741" s="95">
        <f t="shared" si="189"/>
        <v>0</v>
      </c>
      <c r="R741" s="8"/>
      <c r="S741" s="8"/>
      <c r="T741" s="8"/>
    </row>
    <row r="742" spans="1:20" ht="10.199999999999999" outlineLevel="3" x14ac:dyDescent="0.2">
      <c r="A742" s="10"/>
      <c r="B742" s="88"/>
      <c r="C742" s="89">
        <v>640</v>
      </c>
      <c r="D742" s="90" t="s">
        <v>860</v>
      </c>
      <c r="E742" s="91"/>
      <c r="F742" s="92" t="s">
        <v>1324</v>
      </c>
      <c r="G742" s="90" t="s">
        <v>1155</v>
      </c>
      <c r="H742" s="93">
        <v>2</v>
      </c>
      <c r="I742" s="94"/>
      <c r="J742" s="95">
        <f t="shared" si="185"/>
        <v>0</v>
      </c>
      <c r="K742" s="93"/>
      <c r="L742" s="93">
        <f t="shared" si="186"/>
        <v>0</v>
      </c>
      <c r="M742" s="93"/>
      <c r="N742" s="93">
        <f t="shared" si="187"/>
        <v>0</v>
      </c>
      <c r="O742" s="95">
        <v>21</v>
      </c>
      <c r="P742" s="95">
        <f t="shared" si="188"/>
        <v>0</v>
      </c>
      <c r="Q742" s="95">
        <f t="shared" si="189"/>
        <v>0</v>
      </c>
      <c r="R742" s="8"/>
      <c r="S742" s="8"/>
      <c r="T742" s="8"/>
    </row>
    <row r="743" spans="1:20" ht="10.199999999999999" outlineLevel="3" x14ac:dyDescent="0.2">
      <c r="A743" s="10"/>
      <c r="B743" s="88"/>
      <c r="C743" s="89">
        <v>641</v>
      </c>
      <c r="D743" s="90" t="s">
        <v>860</v>
      </c>
      <c r="E743" s="91"/>
      <c r="F743" s="92" t="s">
        <v>1325</v>
      </c>
      <c r="G743" s="90" t="s">
        <v>1155</v>
      </c>
      <c r="H743" s="93">
        <v>2</v>
      </c>
      <c r="I743" s="94"/>
      <c r="J743" s="95">
        <f t="shared" si="185"/>
        <v>0</v>
      </c>
      <c r="K743" s="93"/>
      <c r="L743" s="93">
        <f t="shared" si="186"/>
        <v>0</v>
      </c>
      <c r="M743" s="93"/>
      <c r="N743" s="93">
        <f t="shared" si="187"/>
        <v>0</v>
      </c>
      <c r="O743" s="95">
        <v>21</v>
      </c>
      <c r="P743" s="95">
        <f t="shared" si="188"/>
        <v>0</v>
      </c>
      <c r="Q743" s="95">
        <f t="shared" si="189"/>
        <v>0</v>
      </c>
      <c r="R743" s="8"/>
      <c r="S743" s="8"/>
      <c r="T743" s="8"/>
    </row>
    <row r="744" spans="1:20" ht="10.199999999999999" outlineLevel="3" x14ac:dyDescent="0.2">
      <c r="A744" s="10"/>
      <c r="B744" s="88"/>
      <c r="C744" s="89">
        <v>642</v>
      </c>
      <c r="D744" s="90" t="s">
        <v>860</v>
      </c>
      <c r="E744" s="91"/>
      <c r="F744" s="92" t="s">
        <v>1326</v>
      </c>
      <c r="G744" s="90" t="s">
        <v>1155</v>
      </c>
      <c r="H744" s="93">
        <v>1</v>
      </c>
      <c r="I744" s="94"/>
      <c r="J744" s="95">
        <f t="shared" si="185"/>
        <v>0</v>
      </c>
      <c r="K744" s="93"/>
      <c r="L744" s="93">
        <f t="shared" si="186"/>
        <v>0</v>
      </c>
      <c r="M744" s="93"/>
      <c r="N744" s="93">
        <f t="shared" si="187"/>
        <v>0</v>
      </c>
      <c r="O744" s="95">
        <v>21</v>
      </c>
      <c r="P744" s="95">
        <f t="shared" si="188"/>
        <v>0</v>
      </c>
      <c r="Q744" s="95">
        <f t="shared" si="189"/>
        <v>0</v>
      </c>
      <c r="R744" s="8"/>
      <c r="S744" s="8"/>
      <c r="T744" s="8"/>
    </row>
    <row r="745" spans="1:20" ht="10.199999999999999" outlineLevel="3" x14ac:dyDescent="0.2">
      <c r="A745" s="10"/>
      <c r="B745" s="88"/>
      <c r="C745" s="89">
        <v>643</v>
      </c>
      <c r="D745" s="90" t="s">
        <v>860</v>
      </c>
      <c r="E745" s="91"/>
      <c r="F745" s="92" t="s">
        <v>1327</v>
      </c>
      <c r="G745" s="90" t="s">
        <v>1155</v>
      </c>
      <c r="H745" s="93">
        <v>1</v>
      </c>
      <c r="I745" s="94"/>
      <c r="J745" s="95">
        <f t="shared" si="185"/>
        <v>0</v>
      </c>
      <c r="K745" s="93"/>
      <c r="L745" s="93">
        <f t="shared" si="186"/>
        <v>0</v>
      </c>
      <c r="M745" s="93"/>
      <c r="N745" s="93">
        <f t="shared" si="187"/>
        <v>0</v>
      </c>
      <c r="O745" s="95">
        <v>21</v>
      </c>
      <c r="P745" s="95">
        <f t="shared" si="188"/>
        <v>0</v>
      </c>
      <c r="Q745" s="95">
        <f t="shared" si="189"/>
        <v>0</v>
      </c>
      <c r="R745" s="8"/>
      <c r="S745" s="8"/>
      <c r="T745" s="8"/>
    </row>
    <row r="746" spans="1:20" ht="10.199999999999999" outlineLevel="3" x14ac:dyDescent="0.2">
      <c r="A746" s="10"/>
      <c r="B746" s="88"/>
      <c r="C746" s="89">
        <v>644</v>
      </c>
      <c r="D746" s="90" t="s">
        <v>860</v>
      </c>
      <c r="E746" s="91"/>
      <c r="F746" s="92" t="s">
        <v>1328</v>
      </c>
      <c r="G746" s="90" t="s">
        <v>1155</v>
      </c>
      <c r="H746" s="93">
        <v>1</v>
      </c>
      <c r="I746" s="94"/>
      <c r="J746" s="95">
        <f t="shared" si="185"/>
        <v>0</v>
      </c>
      <c r="K746" s="93"/>
      <c r="L746" s="93">
        <f t="shared" si="186"/>
        <v>0</v>
      </c>
      <c r="M746" s="93"/>
      <c r="N746" s="93">
        <f t="shared" si="187"/>
        <v>0</v>
      </c>
      <c r="O746" s="95">
        <v>21</v>
      </c>
      <c r="P746" s="95">
        <f t="shared" si="188"/>
        <v>0</v>
      </c>
      <c r="Q746" s="95">
        <f t="shared" si="189"/>
        <v>0</v>
      </c>
      <c r="R746" s="8"/>
      <c r="S746" s="8"/>
      <c r="T746" s="8"/>
    </row>
    <row r="747" spans="1:20" ht="10.199999999999999" outlineLevel="3" x14ac:dyDescent="0.2">
      <c r="A747" s="10"/>
      <c r="B747" s="88"/>
      <c r="C747" s="89">
        <v>645</v>
      </c>
      <c r="D747" s="90" t="s">
        <v>860</v>
      </c>
      <c r="E747" s="91"/>
      <c r="F747" s="92" t="s">
        <v>1329</v>
      </c>
      <c r="G747" s="90" t="s">
        <v>1155</v>
      </c>
      <c r="H747" s="93">
        <v>1</v>
      </c>
      <c r="I747" s="94"/>
      <c r="J747" s="95">
        <f t="shared" si="185"/>
        <v>0</v>
      </c>
      <c r="K747" s="93"/>
      <c r="L747" s="93">
        <f t="shared" si="186"/>
        <v>0</v>
      </c>
      <c r="M747" s="93"/>
      <c r="N747" s="93">
        <f t="shared" si="187"/>
        <v>0</v>
      </c>
      <c r="O747" s="95">
        <v>21</v>
      </c>
      <c r="P747" s="95">
        <f t="shared" si="188"/>
        <v>0</v>
      </c>
      <c r="Q747" s="95">
        <f t="shared" si="189"/>
        <v>0</v>
      </c>
      <c r="R747" s="8"/>
      <c r="S747" s="8"/>
      <c r="T747" s="8"/>
    </row>
    <row r="748" spans="1:20" ht="10.199999999999999" outlineLevel="3" x14ac:dyDescent="0.2">
      <c r="A748" s="10"/>
      <c r="B748" s="88"/>
      <c r="C748" s="89">
        <v>646</v>
      </c>
      <c r="D748" s="90" t="s">
        <v>860</v>
      </c>
      <c r="E748" s="91"/>
      <c r="F748" s="92" t="s">
        <v>1330</v>
      </c>
      <c r="G748" s="90" t="s">
        <v>1155</v>
      </c>
      <c r="H748" s="93">
        <v>13</v>
      </c>
      <c r="I748" s="94"/>
      <c r="J748" s="95">
        <f t="shared" si="185"/>
        <v>0</v>
      </c>
      <c r="K748" s="93"/>
      <c r="L748" s="93">
        <f t="shared" si="186"/>
        <v>0</v>
      </c>
      <c r="M748" s="93"/>
      <c r="N748" s="93">
        <f t="shared" si="187"/>
        <v>0</v>
      </c>
      <c r="O748" s="95">
        <v>21</v>
      </c>
      <c r="P748" s="95">
        <f t="shared" si="188"/>
        <v>0</v>
      </c>
      <c r="Q748" s="95">
        <f t="shared" si="189"/>
        <v>0</v>
      </c>
      <c r="R748" s="8"/>
      <c r="S748" s="8"/>
      <c r="T748" s="8"/>
    </row>
    <row r="749" spans="1:20" ht="10.199999999999999" outlineLevel="3" x14ac:dyDescent="0.2">
      <c r="A749" s="10"/>
      <c r="B749" s="88"/>
      <c r="C749" s="89">
        <v>647</v>
      </c>
      <c r="D749" s="90" t="s">
        <v>860</v>
      </c>
      <c r="E749" s="91"/>
      <c r="F749" s="92" t="s">
        <v>1331</v>
      </c>
      <c r="G749" s="90" t="s">
        <v>1155</v>
      </c>
      <c r="H749" s="93">
        <v>13</v>
      </c>
      <c r="I749" s="94"/>
      <c r="J749" s="95">
        <f t="shared" si="185"/>
        <v>0</v>
      </c>
      <c r="K749" s="93"/>
      <c r="L749" s="93">
        <f t="shared" si="186"/>
        <v>0</v>
      </c>
      <c r="M749" s="93"/>
      <c r="N749" s="93">
        <f t="shared" si="187"/>
        <v>0</v>
      </c>
      <c r="O749" s="95">
        <v>21</v>
      </c>
      <c r="P749" s="95">
        <f t="shared" si="188"/>
        <v>0</v>
      </c>
      <c r="Q749" s="95">
        <f t="shared" si="189"/>
        <v>0</v>
      </c>
      <c r="R749" s="8"/>
      <c r="S749" s="8"/>
      <c r="T749" s="8"/>
    </row>
    <row r="750" spans="1:20" ht="10.199999999999999" outlineLevel="3" x14ac:dyDescent="0.2">
      <c r="A750" s="10"/>
      <c r="B750" s="88"/>
      <c r="C750" s="89">
        <v>648</v>
      </c>
      <c r="D750" s="90" t="s">
        <v>860</v>
      </c>
      <c r="E750" s="91"/>
      <c r="F750" s="92" t="s">
        <v>1332</v>
      </c>
      <c r="G750" s="90" t="s">
        <v>1155</v>
      </c>
      <c r="H750" s="93">
        <v>1</v>
      </c>
      <c r="I750" s="94"/>
      <c r="J750" s="95">
        <f t="shared" si="185"/>
        <v>0</v>
      </c>
      <c r="K750" s="93"/>
      <c r="L750" s="93">
        <f t="shared" si="186"/>
        <v>0</v>
      </c>
      <c r="M750" s="93"/>
      <c r="N750" s="93">
        <f t="shared" si="187"/>
        <v>0</v>
      </c>
      <c r="O750" s="95">
        <v>21</v>
      </c>
      <c r="P750" s="95">
        <f t="shared" si="188"/>
        <v>0</v>
      </c>
      <c r="Q750" s="95">
        <f t="shared" si="189"/>
        <v>0</v>
      </c>
      <c r="R750" s="8"/>
      <c r="S750" s="8"/>
      <c r="T750" s="8"/>
    </row>
    <row r="751" spans="1:20" ht="10.199999999999999" outlineLevel="3" x14ac:dyDescent="0.2">
      <c r="A751" s="10"/>
      <c r="B751" s="88"/>
      <c r="C751" s="89">
        <v>649</v>
      </c>
      <c r="D751" s="90" t="s">
        <v>860</v>
      </c>
      <c r="E751" s="91"/>
      <c r="F751" s="92" t="s">
        <v>1333</v>
      </c>
      <c r="G751" s="90" t="s">
        <v>1155</v>
      </c>
      <c r="H751" s="93">
        <v>22</v>
      </c>
      <c r="I751" s="94"/>
      <c r="J751" s="95">
        <f t="shared" si="185"/>
        <v>0</v>
      </c>
      <c r="K751" s="93"/>
      <c r="L751" s="93">
        <f t="shared" si="186"/>
        <v>0</v>
      </c>
      <c r="M751" s="93"/>
      <c r="N751" s="93">
        <f t="shared" si="187"/>
        <v>0</v>
      </c>
      <c r="O751" s="95">
        <v>21</v>
      </c>
      <c r="P751" s="95">
        <f t="shared" si="188"/>
        <v>0</v>
      </c>
      <c r="Q751" s="95">
        <f t="shared" si="189"/>
        <v>0</v>
      </c>
      <c r="R751" s="8"/>
      <c r="S751" s="8"/>
      <c r="T751" s="8"/>
    </row>
    <row r="752" spans="1:20" ht="10.199999999999999" outlineLevel="3" x14ac:dyDescent="0.2">
      <c r="A752" s="10"/>
      <c r="B752" s="88"/>
      <c r="C752" s="89">
        <v>650</v>
      </c>
      <c r="D752" s="90" t="s">
        <v>860</v>
      </c>
      <c r="E752" s="91"/>
      <c r="F752" s="92" t="s">
        <v>1334</v>
      </c>
      <c r="G752" s="90" t="s">
        <v>1155</v>
      </c>
      <c r="H752" s="93">
        <v>22</v>
      </c>
      <c r="I752" s="94"/>
      <c r="J752" s="95">
        <f t="shared" si="185"/>
        <v>0</v>
      </c>
      <c r="K752" s="93"/>
      <c r="L752" s="93">
        <f t="shared" si="186"/>
        <v>0</v>
      </c>
      <c r="M752" s="93"/>
      <c r="N752" s="93">
        <f t="shared" si="187"/>
        <v>0</v>
      </c>
      <c r="O752" s="95">
        <v>21</v>
      </c>
      <c r="P752" s="95">
        <f t="shared" si="188"/>
        <v>0</v>
      </c>
      <c r="Q752" s="95">
        <f t="shared" si="189"/>
        <v>0</v>
      </c>
      <c r="R752" s="8"/>
      <c r="S752" s="8"/>
      <c r="T752" s="8"/>
    </row>
    <row r="753" spans="1:20" ht="10.199999999999999" outlineLevel="3" x14ac:dyDescent="0.2">
      <c r="A753" s="10"/>
      <c r="B753" s="88"/>
      <c r="C753" s="89">
        <v>651</v>
      </c>
      <c r="D753" s="90" t="s">
        <v>860</v>
      </c>
      <c r="E753" s="91"/>
      <c r="F753" s="92" t="s">
        <v>1335</v>
      </c>
      <c r="G753" s="90" t="s">
        <v>1155</v>
      </c>
      <c r="H753" s="93">
        <v>22</v>
      </c>
      <c r="I753" s="94"/>
      <c r="J753" s="95">
        <f t="shared" si="185"/>
        <v>0</v>
      </c>
      <c r="K753" s="93"/>
      <c r="L753" s="93">
        <f t="shared" si="186"/>
        <v>0</v>
      </c>
      <c r="M753" s="93"/>
      <c r="N753" s="93">
        <f t="shared" si="187"/>
        <v>0</v>
      </c>
      <c r="O753" s="95">
        <v>21</v>
      </c>
      <c r="P753" s="95">
        <f t="shared" si="188"/>
        <v>0</v>
      </c>
      <c r="Q753" s="95">
        <f t="shared" si="189"/>
        <v>0</v>
      </c>
      <c r="R753" s="8"/>
      <c r="S753" s="8"/>
      <c r="T753" s="8"/>
    </row>
    <row r="754" spans="1:20" ht="10.199999999999999" outlineLevel="3" x14ac:dyDescent="0.2">
      <c r="A754" s="10"/>
      <c r="B754" s="88"/>
      <c r="C754" s="89">
        <v>652</v>
      </c>
      <c r="D754" s="90" t="s">
        <v>860</v>
      </c>
      <c r="E754" s="91"/>
      <c r="F754" s="92" t="s">
        <v>1336</v>
      </c>
      <c r="G754" s="90" t="s">
        <v>1155</v>
      </c>
      <c r="H754" s="93">
        <v>13</v>
      </c>
      <c r="I754" s="94"/>
      <c r="J754" s="95">
        <f t="shared" si="185"/>
        <v>0</v>
      </c>
      <c r="K754" s="93"/>
      <c r="L754" s="93">
        <f t="shared" si="186"/>
        <v>0</v>
      </c>
      <c r="M754" s="93"/>
      <c r="N754" s="93">
        <f t="shared" si="187"/>
        <v>0</v>
      </c>
      <c r="O754" s="95">
        <v>21</v>
      </c>
      <c r="P754" s="95">
        <f t="shared" si="188"/>
        <v>0</v>
      </c>
      <c r="Q754" s="95">
        <f t="shared" si="189"/>
        <v>0</v>
      </c>
      <c r="R754" s="8"/>
      <c r="S754" s="8"/>
      <c r="T754" s="8"/>
    </row>
    <row r="755" spans="1:20" ht="10.199999999999999" outlineLevel="3" x14ac:dyDescent="0.2">
      <c r="A755" s="10"/>
      <c r="B755" s="88"/>
      <c r="C755" s="89">
        <v>653</v>
      </c>
      <c r="D755" s="90" t="s">
        <v>860</v>
      </c>
      <c r="E755" s="91"/>
      <c r="F755" s="92" t="s">
        <v>1337</v>
      </c>
      <c r="G755" s="90" t="s">
        <v>1155</v>
      </c>
      <c r="H755" s="93">
        <v>2</v>
      </c>
      <c r="I755" s="94"/>
      <c r="J755" s="95">
        <f t="shared" si="185"/>
        <v>0</v>
      </c>
      <c r="K755" s="93"/>
      <c r="L755" s="93">
        <f t="shared" si="186"/>
        <v>0</v>
      </c>
      <c r="M755" s="93"/>
      <c r="N755" s="93">
        <f t="shared" si="187"/>
        <v>0</v>
      </c>
      <c r="O755" s="95">
        <v>21</v>
      </c>
      <c r="P755" s="95">
        <f t="shared" si="188"/>
        <v>0</v>
      </c>
      <c r="Q755" s="95">
        <f t="shared" si="189"/>
        <v>0</v>
      </c>
      <c r="R755" s="8"/>
      <c r="S755" s="8"/>
      <c r="T755" s="8"/>
    </row>
    <row r="756" spans="1:20" ht="10.199999999999999" outlineLevel="3" x14ac:dyDescent="0.2">
      <c r="A756" s="10"/>
      <c r="B756" s="88"/>
      <c r="C756" s="89">
        <v>654</v>
      </c>
      <c r="D756" s="90" t="s">
        <v>860</v>
      </c>
      <c r="E756" s="91"/>
      <c r="F756" s="92" t="s">
        <v>1338</v>
      </c>
      <c r="G756" s="90" t="s">
        <v>1155</v>
      </c>
      <c r="H756" s="93">
        <v>2</v>
      </c>
      <c r="I756" s="94"/>
      <c r="J756" s="95">
        <f t="shared" si="185"/>
        <v>0</v>
      </c>
      <c r="K756" s="93"/>
      <c r="L756" s="93">
        <f t="shared" si="186"/>
        <v>0</v>
      </c>
      <c r="M756" s="93"/>
      <c r="N756" s="93">
        <f t="shared" si="187"/>
        <v>0</v>
      </c>
      <c r="O756" s="95">
        <v>21</v>
      </c>
      <c r="P756" s="95">
        <f t="shared" si="188"/>
        <v>0</v>
      </c>
      <c r="Q756" s="95">
        <f t="shared" si="189"/>
        <v>0</v>
      </c>
      <c r="R756" s="8"/>
      <c r="S756" s="8"/>
      <c r="T756" s="8"/>
    </row>
    <row r="757" spans="1:20" ht="10.199999999999999" outlineLevel="3" x14ac:dyDescent="0.2">
      <c r="A757" s="10"/>
      <c r="B757" s="88"/>
      <c r="C757" s="89">
        <v>655</v>
      </c>
      <c r="D757" s="90" t="s">
        <v>860</v>
      </c>
      <c r="E757" s="91"/>
      <c r="F757" s="92" t="s">
        <v>1271</v>
      </c>
      <c r="G757" s="90" t="s">
        <v>1155</v>
      </c>
      <c r="H757" s="93">
        <v>32</v>
      </c>
      <c r="I757" s="94"/>
      <c r="J757" s="95">
        <f t="shared" si="185"/>
        <v>0</v>
      </c>
      <c r="K757" s="93"/>
      <c r="L757" s="93">
        <f t="shared" si="186"/>
        <v>0</v>
      </c>
      <c r="M757" s="93"/>
      <c r="N757" s="93">
        <f t="shared" si="187"/>
        <v>0</v>
      </c>
      <c r="O757" s="95">
        <v>21</v>
      </c>
      <c r="P757" s="95">
        <f t="shared" si="188"/>
        <v>0</v>
      </c>
      <c r="Q757" s="95">
        <f t="shared" si="189"/>
        <v>0</v>
      </c>
      <c r="R757" s="8"/>
      <c r="S757" s="8"/>
      <c r="T757" s="8"/>
    </row>
    <row r="758" spans="1:20" ht="10.199999999999999" outlineLevel="3" x14ac:dyDescent="0.2">
      <c r="A758" s="10"/>
      <c r="B758" s="88"/>
      <c r="C758" s="89">
        <v>656</v>
      </c>
      <c r="D758" s="90" t="s">
        <v>860</v>
      </c>
      <c r="E758" s="91"/>
      <c r="F758" s="92" t="s">
        <v>1339</v>
      </c>
      <c r="G758" s="90" t="s">
        <v>1155</v>
      </c>
      <c r="H758" s="93">
        <v>118</v>
      </c>
      <c r="I758" s="94"/>
      <c r="J758" s="95">
        <f t="shared" si="185"/>
        <v>0</v>
      </c>
      <c r="K758" s="93"/>
      <c r="L758" s="93">
        <f t="shared" si="186"/>
        <v>0</v>
      </c>
      <c r="M758" s="93"/>
      <c r="N758" s="93">
        <f t="shared" si="187"/>
        <v>0</v>
      </c>
      <c r="O758" s="95">
        <v>21</v>
      </c>
      <c r="P758" s="95">
        <f t="shared" si="188"/>
        <v>0</v>
      </c>
      <c r="Q758" s="95">
        <f t="shared" si="189"/>
        <v>0</v>
      </c>
      <c r="R758" s="8"/>
      <c r="S758" s="8"/>
      <c r="T758" s="8"/>
    </row>
    <row r="759" spans="1:20" ht="10.199999999999999" outlineLevel="3" x14ac:dyDescent="0.2">
      <c r="A759" s="10"/>
      <c r="B759" s="88"/>
      <c r="C759" s="89">
        <v>657</v>
      </c>
      <c r="D759" s="90" t="s">
        <v>860</v>
      </c>
      <c r="E759" s="91"/>
      <c r="F759" s="92" t="s">
        <v>1340</v>
      </c>
      <c r="G759" s="90" t="s">
        <v>327</v>
      </c>
      <c r="H759" s="93">
        <v>1</v>
      </c>
      <c r="I759" s="94"/>
      <c r="J759" s="95">
        <f t="shared" si="185"/>
        <v>0</v>
      </c>
      <c r="K759" s="93"/>
      <c r="L759" s="93">
        <f t="shared" si="186"/>
        <v>0</v>
      </c>
      <c r="M759" s="93"/>
      <c r="N759" s="93">
        <f t="shared" si="187"/>
        <v>0</v>
      </c>
      <c r="O759" s="95">
        <v>21</v>
      </c>
      <c r="P759" s="95">
        <f t="shared" si="188"/>
        <v>0</v>
      </c>
      <c r="Q759" s="95">
        <f t="shared" si="189"/>
        <v>0</v>
      </c>
      <c r="R759" s="8"/>
      <c r="S759" s="8"/>
      <c r="T759" s="8"/>
    </row>
    <row r="760" spans="1:20" ht="10.199999999999999" outlineLevel="3" x14ac:dyDescent="0.2">
      <c r="A760" s="10"/>
      <c r="B760" s="88"/>
      <c r="C760" s="89">
        <v>658</v>
      </c>
      <c r="D760" s="90" t="s">
        <v>860</v>
      </c>
      <c r="E760" s="91"/>
      <c r="F760" s="92" t="s">
        <v>1341</v>
      </c>
      <c r="G760" s="90" t="s">
        <v>327</v>
      </c>
      <c r="H760" s="93">
        <v>1</v>
      </c>
      <c r="I760" s="94"/>
      <c r="J760" s="95">
        <f t="shared" si="185"/>
        <v>0</v>
      </c>
      <c r="K760" s="93"/>
      <c r="L760" s="93">
        <f t="shared" si="186"/>
        <v>0</v>
      </c>
      <c r="M760" s="93"/>
      <c r="N760" s="93">
        <f t="shared" si="187"/>
        <v>0</v>
      </c>
      <c r="O760" s="95">
        <v>21</v>
      </c>
      <c r="P760" s="95">
        <f t="shared" si="188"/>
        <v>0</v>
      </c>
      <c r="Q760" s="95">
        <f t="shared" si="189"/>
        <v>0</v>
      </c>
      <c r="R760" s="8"/>
      <c r="S760" s="8"/>
      <c r="T760" s="8"/>
    </row>
    <row r="761" spans="1:20" outlineLevel="3" x14ac:dyDescent="0.2">
      <c r="B761" s="6"/>
      <c r="C761" s="6"/>
      <c r="D761" s="6"/>
      <c r="E761" s="6"/>
      <c r="F761" s="6"/>
      <c r="G761" s="6"/>
      <c r="H761" s="6"/>
      <c r="I761" s="8"/>
      <c r="J761" s="8"/>
      <c r="K761" s="6"/>
      <c r="L761" s="6"/>
      <c r="M761" s="6"/>
      <c r="N761" s="6"/>
      <c r="O761" s="6"/>
      <c r="P761" s="8"/>
      <c r="Q761" s="8"/>
    </row>
    <row r="762" spans="1:20" ht="10.199999999999999" outlineLevel="2" x14ac:dyDescent="0.2">
      <c r="A762" s="58" t="s">
        <v>120</v>
      </c>
      <c r="B762" s="81">
        <v>3</v>
      </c>
      <c r="C762" s="82"/>
      <c r="D762" s="83" t="s">
        <v>169</v>
      </c>
      <c r="E762" s="83"/>
      <c r="F762" s="84" t="s">
        <v>121</v>
      </c>
      <c r="G762" s="83"/>
      <c r="H762" s="85"/>
      <c r="I762" s="86"/>
      <c r="J762" s="60">
        <f>SUBTOTAL(9,J763:J775)</f>
        <v>0</v>
      </c>
      <c r="K762" s="85"/>
      <c r="L762" s="61">
        <f>SUBTOTAL(9,L763:L775)</f>
        <v>0</v>
      </c>
      <c r="M762" s="85"/>
      <c r="N762" s="61">
        <f>SUBTOTAL(9,N763:N775)</f>
        <v>0</v>
      </c>
      <c r="O762" s="87"/>
      <c r="P762" s="60">
        <f>SUBTOTAL(9,P763:P775)</f>
        <v>0</v>
      </c>
      <c r="Q762" s="60">
        <f>SUBTOTAL(9,Q763:Q775)</f>
        <v>0</v>
      </c>
      <c r="R762" s="6"/>
      <c r="S762" s="8"/>
      <c r="T762" s="8"/>
    </row>
    <row r="763" spans="1:20" ht="10.199999999999999" outlineLevel="3" x14ac:dyDescent="0.2">
      <c r="A763" s="10"/>
      <c r="B763" s="88"/>
      <c r="C763" s="89">
        <v>659</v>
      </c>
      <c r="D763" s="90" t="s">
        <v>860</v>
      </c>
      <c r="E763" s="91"/>
      <c r="F763" s="92" t="s">
        <v>1342</v>
      </c>
      <c r="G763" s="90" t="s">
        <v>180</v>
      </c>
      <c r="H763" s="93">
        <v>15</v>
      </c>
      <c r="I763" s="94"/>
      <c r="J763" s="95">
        <f t="shared" ref="J763:J774" si="190">H763*I763</f>
        <v>0</v>
      </c>
      <c r="K763" s="93"/>
      <c r="L763" s="93">
        <f t="shared" ref="L763:L774" si="191">H763*K763</f>
        <v>0</v>
      </c>
      <c r="M763" s="93"/>
      <c r="N763" s="93">
        <f t="shared" ref="N763:N774" si="192">H763*M763</f>
        <v>0</v>
      </c>
      <c r="O763" s="95">
        <v>21</v>
      </c>
      <c r="P763" s="95">
        <f t="shared" ref="P763:P774" si="193">J763*(O763/100)</f>
        <v>0</v>
      </c>
      <c r="Q763" s="95">
        <f t="shared" ref="Q763:Q774" si="194">J763+P763</f>
        <v>0</v>
      </c>
      <c r="R763" s="8"/>
      <c r="S763" s="8"/>
      <c r="T763" s="8"/>
    </row>
    <row r="764" spans="1:20" ht="10.199999999999999" outlineLevel="3" x14ac:dyDescent="0.2">
      <c r="A764" s="10"/>
      <c r="B764" s="88"/>
      <c r="C764" s="89">
        <v>660</v>
      </c>
      <c r="D764" s="90" t="s">
        <v>860</v>
      </c>
      <c r="E764" s="91"/>
      <c r="F764" s="92" t="s">
        <v>1343</v>
      </c>
      <c r="G764" s="90" t="s">
        <v>1155</v>
      </c>
      <c r="H764" s="93">
        <v>10</v>
      </c>
      <c r="I764" s="94"/>
      <c r="J764" s="95">
        <f t="shared" si="190"/>
        <v>0</v>
      </c>
      <c r="K764" s="93"/>
      <c r="L764" s="93">
        <f t="shared" si="191"/>
        <v>0</v>
      </c>
      <c r="M764" s="93"/>
      <c r="N764" s="93">
        <f t="shared" si="192"/>
        <v>0</v>
      </c>
      <c r="O764" s="95">
        <v>21</v>
      </c>
      <c r="P764" s="95">
        <f t="shared" si="193"/>
        <v>0</v>
      </c>
      <c r="Q764" s="95">
        <f t="shared" si="194"/>
        <v>0</v>
      </c>
      <c r="R764" s="8"/>
      <c r="S764" s="8"/>
      <c r="T764" s="8"/>
    </row>
    <row r="765" spans="1:20" ht="10.199999999999999" outlineLevel="3" x14ac:dyDescent="0.2">
      <c r="A765" s="10"/>
      <c r="B765" s="88"/>
      <c r="C765" s="89">
        <v>661</v>
      </c>
      <c r="D765" s="90" t="s">
        <v>860</v>
      </c>
      <c r="E765" s="91"/>
      <c r="F765" s="92" t="s">
        <v>1244</v>
      </c>
      <c r="G765" s="90" t="s">
        <v>1155</v>
      </c>
      <c r="H765" s="93">
        <v>1</v>
      </c>
      <c r="I765" s="94"/>
      <c r="J765" s="95">
        <f t="shared" si="190"/>
        <v>0</v>
      </c>
      <c r="K765" s="93"/>
      <c r="L765" s="93">
        <f t="shared" si="191"/>
        <v>0</v>
      </c>
      <c r="M765" s="93"/>
      <c r="N765" s="93">
        <f t="shared" si="192"/>
        <v>0</v>
      </c>
      <c r="O765" s="95">
        <v>21</v>
      </c>
      <c r="P765" s="95">
        <f t="shared" si="193"/>
        <v>0</v>
      </c>
      <c r="Q765" s="95">
        <f t="shared" si="194"/>
        <v>0</v>
      </c>
      <c r="R765" s="8"/>
      <c r="S765" s="8"/>
      <c r="T765" s="8"/>
    </row>
    <row r="766" spans="1:20" ht="10.199999999999999" outlineLevel="3" x14ac:dyDescent="0.2">
      <c r="A766" s="10"/>
      <c r="B766" s="88"/>
      <c r="C766" s="89">
        <v>662</v>
      </c>
      <c r="D766" s="90" t="s">
        <v>860</v>
      </c>
      <c r="E766" s="91"/>
      <c r="F766" s="92" t="s">
        <v>1246</v>
      </c>
      <c r="G766" s="90" t="s">
        <v>180</v>
      </c>
      <c r="H766" s="93">
        <v>86</v>
      </c>
      <c r="I766" s="94"/>
      <c r="J766" s="95">
        <f t="shared" si="190"/>
        <v>0</v>
      </c>
      <c r="K766" s="93"/>
      <c r="L766" s="93">
        <f t="shared" si="191"/>
        <v>0</v>
      </c>
      <c r="M766" s="93"/>
      <c r="N766" s="93">
        <f t="shared" si="192"/>
        <v>0</v>
      </c>
      <c r="O766" s="95">
        <v>21</v>
      </c>
      <c r="P766" s="95">
        <f t="shared" si="193"/>
        <v>0</v>
      </c>
      <c r="Q766" s="95">
        <f t="shared" si="194"/>
        <v>0</v>
      </c>
      <c r="R766" s="8"/>
      <c r="S766" s="8"/>
      <c r="T766" s="8"/>
    </row>
    <row r="767" spans="1:20" ht="10.199999999999999" outlineLevel="3" x14ac:dyDescent="0.2">
      <c r="A767" s="10"/>
      <c r="B767" s="88"/>
      <c r="C767" s="89">
        <v>663</v>
      </c>
      <c r="D767" s="90" t="s">
        <v>860</v>
      </c>
      <c r="E767" s="91"/>
      <c r="F767" s="92" t="s">
        <v>1247</v>
      </c>
      <c r="G767" s="90" t="s">
        <v>180</v>
      </c>
      <c r="H767" s="93">
        <v>38</v>
      </c>
      <c r="I767" s="94"/>
      <c r="J767" s="95">
        <f t="shared" si="190"/>
        <v>0</v>
      </c>
      <c r="K767" s="93"/>
      <c r="L767" s="93">
        <f t="shared" si="191"/>
        <v>0</v>
      </c>
      <c r="M767" s="93"/>
      <c r="N767" s="93">
        <f t="shared" si="192"/>
        <v>0</v>
      </c>
      <c r="O767" s="95">
        <v>21</v>
      </c>
      <c r="P767" s="95">
        <f t="shared" si="193"/>
        <v>0</v>
      </c>
      <c r="Q767" s="95">
        <f t="shared" si="194"/>
        <v>0</v>
      </c>
      <c r="R767" s="8"/>
      <c r="S767" s="8"/>
      <c r="T767" s="8"/>
    </row>
    <row r="768" spans="1:20" ht="10.199999999999999" outlineLevel="3" x14ac:dyDescent="0.2">
      <c r="A768" s="10"/>
      <c r="B768" s="88"/>
      <c r="C768" s="89">
        <v>664</v>
      </c>
      <c r="D768" s="90" t="s">
        <v>860</v>
      </c>
      <c r="E768" s="91"/>
      <c r="F768" s="92" t="s">
        <v>1248</v>
      </c>
      <c r="G768" s="90" t="s">
        <v>180</v>
      </c>
      <c r="H768" s="93">
        <v>86</v>
      </c>
      <c r="I768" s="94"/>
      <c r="J768" s="95">
        <f t="shared" si="190"/>
        <v>0</v>
      </c>
      <c r="K768" s="93"/>
      <c r="L768" s="93">
        <f t="shared" si="191"/>
        <v>0</v>
      </c>
      <c r="M768" s="93"/>
      <c r="N768" s="93">
        <f t="shared" si="192"/>
        <v>0</v>
      </c>
      <c r="O768" s="95">
        <v>21</v>
      </c>
      <c r="P768" s="95">
        <f t="shared" si="193"/>
        <v>0</v>
      </c>
      <c r="Q768" s="95">
        <f t="shared" si="194"/>
        <v>0</v>
      </c>
      <c r="R768" s="8"/>
      <c r="S768" s="8"/>
      <c r="T768" s="8"/>
    </row>
    <row r="769" spans="1:20" ht="10.199999999999999" outlineLevel="3" x14ac:dyDescent="0.2">
      <c r="A769" s="10"/>
      <c r="B769" s="88"/>
      <c r="C769" s="89">
        <v>665</v>
      </c>
      <c r="D769" s="90" t="s">
        <v>860</v>
      </c>
      <c r="E769" s="91"/>
      <c r="F769" s="92" t="s">
        <v>1249</v>
      </c>
      <c r="G769" s="90" t="s">
        <v>180</v>
      </c>
      <c r="H769" s="93">
        <v>38</v>
      </c>
      <c r="I769" s="94"/>
      <c r="J769" s="95">
        <f t="shared" si="190"/>
        <v>0</v>
      </c>
      <c r="K769" s="93"/>
      <c r="L769" s="93">
        <f t="shared" si="191"/>
        <v>0</v>
      </c>
      <c r="M769" s="93"/>
      <c r="N769" s="93">
        <f t="shared" si="192"/>
        <v>0</v>
      </c>
      <c r="O769" s="95">
        <v>21</v>
      </c>
      <c r="P769" s="95">
        <f t="shared" si="193"/>
        <v>0</v>
      </c>
      <c r="Q769" s="95">
        <f t="shared" si="194"/>
        <v>0</v>
      </c>
      <c r="R769" s="8"/>
      <c r="S769" s="8"/>
      <c r="T769" s="8"/>
    </row>
    <row r="770" spans="1:20" ht="10.199999999999999" outlineLevel="3" x14ac:dyDescent="0.2">
      <c r="A770" s="10"/>
      <c r="B770" s="88"/>
      <c r="C770" s="89">
        <v>666</v>
      </c>
      <c r="D770" s="90" t="s">
        <v>860</v>
      </c>
      <c r="E770" s="91"/>
      <c r="F770" s="92" t="s">
        <v>1253</v>
      </c>
      <c r="G770" s="90" t="s">
        <v>180</v>
      </c>
      <c r="H770" s="93">
        <v>45</v>
      </c>
      <c r="I770" s="94"/>
      <c r="J770" s="95">
        <f t="shared" si="190"/>
        <v>0</v>
      </c>
      <c r="K770" s="93"/>
      <c r="L770" s="93">
        <f t="shared" si="191"/>
        <v>0</v>
      </c>
      <c r="M770" s="93"/>
      <c r="N770" s="93">
        <f t="shared" si="192"/>
        <v>0</v>
      </c>
      <c r="O770" s="95">
        <v>21</v>
      </c>
      <c r="P770" s="95">
        <f t="shared" si="193"/>
        <v>0</v>
      </c>
      <c r="Q770" s="95">
        <f t="shared" si="194"/>
        <v>0</v>
      </c>
      <c r="R770" s="8"/>
      <c r="S770" s="8"/>
      <c r="T770" s="8"/>
    </row>
    <row r="771" spans="1:20" ht="10.199999999999999" outlineLevel="3" x14ac:dyDescent="0.2">
      <c r="A771" s="10"/>
      <c r="B771" s="88"/>
      <c r="C771" s="89">
        <v>667</v>
      </c>
      <c r="D771" s="90" t="s">
        <v>860</v>
      </c>
      <c r="E771" s="91"/>
      <c r="F771" s="92" t="s">
        <v>1254</v>
      </c>
      <c r="G771" s="90" t="s">
        <v>180</v>
      </c>
      <c r="H771" s="93">
        <v>26</v>
      </c>
      <c r="I771" s="94"/>
      <c r="J771" s="95">
        <f t="shared" si="190"/>
        <v>0</v>
      </c>
      <c r="K771" s="93"/>
      <c r="L771" s="93">
        <f t="shared" si="191"/>
        <v>0</v>
      </c>
      <c r="M771" s="93"/>
      <c r="N771" s="93">
        <f t="shared" si="192"/>
        <v>0</v>
      </c>
      <c r="O771" s="95">
        <v>21</v>
      </c>
      <c r="P771" s="95">
        <f t="shared" si="193"/>
        <v>0</v>
      </c>
      <c r="Q771" s="95">
        <f t="shared" si="194"/>
        <v>0</v>
      </c>
      <c r="R771" s="8"/>
      <c r="S771" s="8"/>
      <c r="T771" s="8"/>
    </row>
    <row r="772" spans="1:20" ht="10.199999999999999" outlineLevel="3" x14ac:dyDescent="0.2">
      <c r="A772" s="10"/>
      <c r="B772" s="88"/>
      <c r="C772" s="89">
        <v>668</v>
      </c>
      <c r="D772" s="90" t="s">
        <v>860</v>
      </c>
      <c r="E772" s="91"/>
      <c r="F772" s="92" t="s">
        <v>1255</v>
      </c>
      <c r="G772" s="90" t="s">
        <v>1155</v>
      </c>
      <c r="H772" s="93">
        <v>38</v>
      </c>
      <c r="I772" s="94"/>
      <c r="J772" s="95">
        <f t="shared" si="190"/>
        <v>0</v>
      </c>
      <c r="K772" s="93"/>
      <c r="L772" s="93">
        <f t="shared" si="191"/>
        <v>0</v>
      </c>
      <c r="M772" s="93"/>
      <c r="N772" s="93">
        <f t="shared" si="192"/>
        <v>0</v>
      </c>
      <c r="O772" s="95">
        <v>21</v>
      </c>
      <c r="P772" s="95">
        <f t="shared" si="193"/>
        <v>0</v>
      </c>
      <c r="Q772" s="95">
        <f t="shared" si="194"/>
        <v>0</v>
      </c>
      <c r="R772" s="8"/>
      <c r="S772" s="8"/>
      <c r="T772" s="8"/>
    </row>
    <row r="773" spans="1:20" ht="10.199999999999999" outlineLevel="3" x14ac:dyDescent="0.2">
      <c r="A773" s="10"/>
      <c r="B773" s="88"/>
      <c r="C773" s="89">
        <v>669</v>
      </c>
      <c r="D773" s="90" t="s">
        <v>860</v>
      </c>
      <c r="E773" s="91"/>
      <c r="F773" s="92" t="s">
        <v>1256</v>
      </c>
      <c r="G773" s="90" t="s">
        <v>1155</v>
      </c>
      <c r="H773" s="93">
        <v>18</v>
      </c>
      <c r="I773" s="94"/>
      <c r="J773" s="95">
        <f t="shared" si="190"/>
        <v>0</v>
      </c>
      <c r="K773" s="93"/>
      <c r="L773" s="93">
        <f t="shared" si="191"/>
        <v>0</v>
      </c>
      <c r="M773" s="93"/>
      <c r="N773" s="93">
        <f t="shared" si="192"/>
        <v>0</v>
      </c>
      <c r="O773" s="95">
        <v>21</v>
      </c>
      <c r="P773" s="95">
        <f t="shared" si="193"/>
        <v>0</v>
      </c>
      <c r="Q773" s="95">
        <f t="shared" si="194"/>
        <v>0</v>
      </c>
      <c r="R773" s="8"/>
      <c r="S773" s="8"/>
      <c r="T773" s="8"/>
    </row>
    <row r="774" spans="1:20" ht="10.199999999999999" outlineLevel="3" x14ac:dyDescent="0.2">
      <c r="A774" s="10"/>
      <c r="B774" s="88"/>
      <c r="C774" s="89">
        <v>670</v>
      </c>
      <c r="D774" s="90" t="s">
        <v>860</v>
      </c>
      <c r="E774" s="91"/>
      <c r="F774" s="92" t="s">
        <v>1257</v>
      </c>
      <c r="G774" s="90" t="s">
        <v>180</v>
      </c>
      <c r="H774" s="93">
        <v>86</v>
      </c>
      <c r="I774" s="94"/>
      <c r="J774" s="95">
        <f t="shared" si="190"/>
        <v>0</v>
      </c>
      <c r="K774" s="93"/>
      <c r="L774" s="93">
        <f t="shared" si="191"/>
        <v>0</v>
      </c>
      <c r="M774" s="93"/>
      <c r="N774" s="93">
        <f t="shared" si="192"/>
        <v>0</v>
      </c>
      <c r="O774" s="95">
        <v>21</v>
      </c>
      <c r="P774" s="95">
        <f t="shared" si="193"/>
        <v>0</v>
      </c>
      <c r="Q774" s="95">
        <f t="shared" si="194"/>
        <v>0</v>
      </c>
      <c r="R774" s="8"/>
      <c r="S774" s="8"/>
      <c r="T774" s="8"/>
    </row>
    <row r="775" spans="1:20" outlineLevel="3" x14ac:dyDescent="0.2">
      <c r="B775" s="6"/>
      <c r="C775" s="6"/>
      <c r="D775" s="6"/>
      <c r="E775" s="6"/>
      <c r="F775" s="6"/>
      <c r="G775" s="6"/>
      <c r="H775" s="6"/>
      <c r="I775" s="8"/>
      <c r="J775" s="8"/>
      <c r="K775" s="6"/>
      <c r="L775" s="6"/>
      <c r="M775" s="6"/>
      <c r="N775" s="6"/>
      <c r="O775" s="6"/>
      <c r="P775" s="8"/>
      <c r="Q775" s="8"/>
    </row>
    <row r="776" spans="1:20" ht="10.199999999999999" outlineLevel="2" x14ac:dyDescent="0.2">
      <c r="A776" s="58" t="s">
        <v>122</v>
      </c>
      <c r="B776" s="81">
        <v>3</v>
      </c>
      <c r="C776" s="82"/>
      <c r="D776" s="83" t="s">
        <v>169</v>
      </c>
      <c r="E776" s="83"/>
      <c r="F776" s="84" t="s">
        <v>123</v>
      </c>
      <c r="G776" s="83"/>
      <c r="H776" s="85"/>
      <c r="I776" s="86"/>
      <c r="J776" s="60">
        <f>SUBTOTAL(9,J777:J783)</f>
        <v>0</v>
      </c>
      <c r="K776" s="85"/>
      <c r="L776" s="61">
        <f>SUBTOTAL(9,L777:L783)</f>
        <v>0</v>
      </c>
      <c r="M776" s="85"/>
      <c r="N776" s="61">
        <f>SUBTOTAL(9,N777:N783)</f>
        <v>0</v>
      </c>
      <c r="O776" s="87"/>
      <c r="P776" s="60">
        <f>SUBTOTAL(9,P777:P783)</f>
        <v>0</v>
      </c>
      <c r="Q776" s="60">
        <f>SUBTOTAL(9,Q777:Q783)</f>
        <v>0</v>
      </c>
      <c r="R776" s="6"/>
      <c r="S776" s="8"/>
      <c r="T776" s="8"/>
    </row>
    <row r="777" spans="1:20" ht="10.199999999999999" outlineLevel="3" x14ac:dyDescent="0.2">
      <c r="A777" s="10"/>
      <c r="B777" s="88"/>
      <c r="C777" s="89">
        <v>671</v>
      </c>
      <c r="D777" s="90" t="s">
        <v>860</v>
      </c>
      <c r="E777" s="91"/>
      <c r="F777" s="92" t="s">
        <v>1344</v>
      </c>
      <c r="G777" s="90" t="s">
        <v>180</v>
      </c>
      <c r="H777" s="93">
        <v>850</v>
      </c>
      <c r="I777" s="94"/>
      <c r="J777" s="95">
        <f t="shared" ref="J777:J782" si="195">H777*I777</f>
        <v>0</v>
      </c>
      <c r="K777" s="93"/>
      <c r="L777" s="93">
        <f t="shared" ref="L777:L782" si="196">H777*K777</f>
        <v>0</v>
      </c>
      <c r="M777" s="93"/>
      <c r="N777" s="93">
        <f t="shared" ref="N777:N782" si="197">H777*M777</f>
        <v>0</v>
      </c>
      <c r="O777" s="95">
        <v>21</v>
      </c>
      <c r="P777" s="95">
        <f t="shared" ref="P777:P782" si="198">J777*(O777/100)</f>
        <v>0</v>
      </c>
      <c r="Q777" s="95">
        <f t="shared" ref="Q777:Q782" si="199">J777+P777</f>
        <v>0</v>
      </c>
      <c r="R777" s="8"/>
      <c r="S777" s="8"/>
      <c r="T777" s="8"/>
    </row>
    <row r="778" spans="1:20" ht="10.199999999999999" outlineLevel="3" x14ac:dyDescent="0.2">
      <c r="A778" s="10"/>
      <c r="B778" s="88"/>
      <c r="C778" s="89">
        <v>672</v>
      </c>
      <c r="D778" s="90" t="s">
        <v>860</v>
      </c>
      <c r="E778" s="91"/>
      <c r="F778" s="92" t="s">
        <v>1345</v>
      </c>
      <c r="G778" s="90" t="s">
        <v>180</v>
      </c>
      <c r="H778" s="93">
        <v>125</v>
      </c>
      <c r="I778" s="94"/>
      <c r="J778" s="95">
        <f t="shared" si="195"/>
        <v>0</v>
      </c>
      <c r="K778" s="93"/>
      <c r="L778" s="93">
        <f t="shared" si="196"/>
        <v>0</v>
      </c>
      <c r="M778" s="93"/>
      <c r="N778" s="93">
        <f t="shared" si="197"/>
        <v>0</v>
      </c>
      <c r="O778" s="95">
        <v>21</v>
      </c>
      <c r="P778" s="95">
        <f t="shared" si="198"/>
        <v>0</v>
      </c>
      <c r="Q778" s="95">
        <f t="shared" si="199"/>
        <v>0</v>
      </c>
      <c r="R778" s="8"/>
      <c r="S778" s="8"/>
      <c r="T778" s="8"/>
    </row>
    <row r="779" spans="1:20" ht="10.199999999999999" outlineLevel="3" x14ac:dyDescent="0.2">
      <c r="A779" s="10"/>
      <c r="B779" s="88"/>
      <c r="C779" s="89">
        <v>673</v>
      </c>
      <c r="D779" s="90" t="s">
        <v>860</v>
      </c>
      <c r="E779" s="91"/>
      <c r="F779" s="92" t="s">
        <v>1346</v>
      </c>
      <c r="G779" s="90" t="s">
        <v>1155</v>
      </c>
      <c r="H779" s="93">
        <v>45</v>
      </c>
      <c r="I779" s="94"/>
      <c r="J779" s="95">
        <f t="shared" si="195"/>
        <v>0</v>
      </c>
      <c r="K779" s="93"/>
      <c r="L779" s="93">
        <f t="shared" si="196"/>
        <v>0</v>
      </c>
      <c r="M779" s="93"/>
      <c r="N779" s="93">
        <f t="shared" si="197"/>
        <v>0</v>
      </c>
      <c r="O779" s="95">
        <v>21</v>
      </c>
      <c r="P779" s="95">
        <f t="shared" si="198"/>
        <v>0</v>
      </c>
      <c r="Q779" s="95">
        <f t="shared" si="199"/>
        <v>0</v>
      </c>
      <c r="R779" s="8"/>
      <c r="S779" s="8"/>
      <c r="T779" s="8"/>
    </row>
    <row r="780" spans="1:20" ht="10.199999999999999" outlineLevel="3" x14ac:dyDescent="0.2">
      <c r="A780" s="10"/>
      <c r="B780" s="88"/>
      <c r="C780" s="89">
        <v>674</v>
      </c>
      <c r="D780" s="90" t="s">
        <v>860</v>
      </c>
      <c r="E780" s="91"/>
      <c r="F780" s="92" t="s">
        <v>1347</v>
      </c>
      <c r="G780" s="90" t="s">
        <v>1155</v>
      </c>
      <c r="H780" s="93">
        <v>18</v>
      </c>
      <c r="I780" s="94"/>
      <c r="J780" s="95">
        <f t="shared" si="195"/>
        <v>0</v>
      </c>
      <c r="K780" s="93"/>
      <c r="L780" s="93">
        <f t="shared" si="196"/>
        <v>0</v>
      </c>
      <c r="M780" s="93"/>
      <c r="N780" s="93">
        <f t="shared" si="197"/>
        <v>0</v>
      </c>
      <c r="O780" s="95">
        <v>21</v>
      </c>
      <c r="P780" s="95">
        <f t="shared" si="198"/>
        <v>0</v>
      </c>
      <c r="Q780" s="95">
        <f t="shared" si="199"/>
        <v>0</v>
      </c>
      <c r="R780" s="8"/>
      <c r="S780" s="8"/>
      <c r="T780" s="8"/>
    </row>
    <row r="781" spans="1:20" ht="10.199999999999999" outlineLevel="3" x14ac:dyDescent="0.2">
      <c r="A781" s="10"/>
      <c r="B781" s="88"/>
      <c r="C781" s="89">
        <v>675</v>
      </c>
      <c r="D781" s="90" t="s">
        <v>860</v>
      </c>
      <c r="E781" s="91"/>
      <c r="F781" s="92" t="s">
        <v>1348</v>
      </c>
      <c r="G781" s="90" t="s">
        <v>1155</v>
      </c>
      <c r="H781" s="93">
        <v>118</v>
      </c>
      <c r="I781" s="94"/>
      <c r="J781" s="95">
        <f t="shared" si="195"/>
        <v>0</v>
      </c>
      <c r="K781" s="93"/>
      <c r="L781" s="93">
        <f t="shared" si="196"/>
        <v>0</v>
      </c>
      <c r="M781" s="93"/>
      <c r="N781" s="93">
        <f t="shared" si="197"/>
        <v>0</v>
      </c>
      <c r="O781" s="95">
        <v>21</v>
      </c>
      <c r="P781" s="95">
        <f t="shared" si="198"/>
        <v>0</v>
      </c>
      <c r="Q781" s="95">
        <f t="shared" si="199"/>
        <v>0</v>
      </c>
      <c r="R781" s="8"/>
      <c r="S781" s="8"/>
      <c r="T781" s="8"/>
    </row>
    <row r="782" spans="1:20" ht="10.199999999999999" outlineLevel="3" x14ac:dyDescent="0.2">
      <c r="A782" s="10"/>
      <c r="B782" s="88"/>
      <c r="C782" s="89">
        <v>676</v>
      </c>
      <c r="D782" s="90" t="s">
        <v>860</v>
      </c>
      <c r="E782" s="91"/>
      <c r="F782" s="92" t="s">
        <v>1275</v>
      </c>
      <c r="G782" s="90" t="s">
        <v>1155</v>
      </c>
      <c r="H782" s="93">
        <v>150</v>
      </c>
      <c r="I782" s="94"/>
      <c r="J782" s="95">
        <f t="shared" si="195"/>
        <v>0</v>
      </c>
      <c r="K782" s="93"/>
      <c r="L782" s="93">
        <f t="shared" si="196"/>
        <v>0</v>
      </c>
      <c r="M782" s="93"/>
      <c r="N782" s="93">
        <f t="shared" si="197"/>
        <v>0</v>
      </c>
      <c r="O782" s="95">
        <v>21</v>
      </c>
      <c r="P782" s="95">
        <f t="shared" si="198"/>
        <v>0</v>
      </c>
      <c r="Q782" s="95">
        <f t="shared" si="199"/>
        <v>0</v>
      </c>
      <c r="R782" s="8"/>
      <c r="S782" s="8"/>
      <c r="T782" s="8"/>
    </row>
    <row r="783" spans="1:20" outlineLevel="3" x14ac:dyDescent="0.2">
      <c r="B783" s="6"/>
      <c r="C783" s="6"/>
      <c r="D783" s="6"/>
      <c r="E783" s="6"/>
      <c r="F783" s="6"/>
      <c r="G783" s="6"/>
      <c r="H783" s="6"/>
      <c r="I783" s="8"/>
      <c r="J783" s="8"/>
      <c r="K783" s="6"/>
      <c r="L783" s="6"/>
      <c r="M783" s="6"/>
      <c r="N783" s="6"/>
      <c r="O783" s="6"/>
      <c r="P783" s="8"/>
      <c r="Q783" s="8"/>
    </row>
    <row r="784" spans="1:20" ht="10.199999999999999" outlineLevel="2" x14ac:dyDescent="0.2">
      <c r="A784" s="58" t="s">
        <v>124</v>
      </c>
      <c r="B784" s="81">
        <v>3</v>
      </c>
      <c r="C784" s="82"/>
      <c r="D784" s="83" t="s">
        <v>169</v>
      </c>
      <c r="E784" s="83"/>
      <c r="F784" s="84" t="s">
        <v>125</v>
      </c>
      <c r="G784" s="83"/>
      <c r="H784" s="85"/>
      <c r="I784" s="86"/>
      <c r="J784" s="60">
        <f>SUBTOTAL(9,J785:J794)</f>
        <v>0</v>
      </c>
      <c r="K784" s="85"/>
      <c r="L784" s="61">
        <f>SUBTOTAL(9,L785:L794)</f>
        <v>0</v>
      </c>
      <c r="M784" s="85"/>
      <c r="N784" s="61">
        <f>SUBTOTAL(9,N785:N794)</f>
        <v>0</v>
      </c>
      <c r="O784" s="87"/>
      <c r="P784" s="60">
        <f>SUBTOTAL(9,P785:P794)</f>
        <v>0</v>
      </c>
      <c r="Q784" s="60">
        <f>SUBTOTAL(9,Q785:Q794)</f>
        <v>0</v>
      </c>
      <c r="R784" s="6"/>
      <c r="S784" s="8"/>
      <c r="T784" s="8"/>
    </row>
    <row r="785" spans="1:20" ht="10.199999999999999" outlineLevel="3" x14ac:dyDescent="0.2">
      <c r="A785" s="10"/>
      <c r="B785" s="88"/>
      <c r="C785" s="89">
        <v>677</v>
      </c>
      <c r="D785" s="90" t="s">
        <v>860</v>
      </c>
      <c r="E785" s="91"/>
      <c r="F785" s="92" t="s">
        <v>1308</v>
      </c>
      <c r="G785" s="90" t="s">
        <v>1017</v>
      </c>
      <c r="H785" s="93">
        <v>18</v>
      </c>
      <c r="I785" s="94"/>
      <c r="J785" s="95">
        <f t="shared" ref="J785:J793" si="200">H785*I785</f>
        <v>0</v>
      </c>
      <c r="K785" s="93"/>
      <c r="L785" s="93">
        <f t="shared" ref="L785:L793" si="201">H785*K785</f>
        <v>0</v>
      </c>
      <c r="M785" s="93"/>
      <c r="N785" s="93">
        <f t="shared" ref="N785:N793" si="202">H785*M785</f>
        <v>0</v>
      </c>
      <c r="O785" s="95">
        <v>21</v>
      </c>
      <c r="P785" s="95">
        <f t="shared" ref="P785:P793" si="203">J785*(O785/100)</f>
        <v>0</v>
      </c>
      <c r="Q785" s="95">
        <f t="shared" ref="Q785:Q793" si="204">J785+P785</f>
        <v>0</v>
      </c>
      <c r="R785" s="8"/>
      <c r="S785" s="8"/>
      <c r="T785" s="8"/>
    </row>
    <row r="786" spans="1:20" ht="10.199999999999999" outlineLevel="3" x14ac:dyDescent="0.2">
      <c r="A786" s="10"/>
      <c r="B786" s="88"/>
      <c r="C786" s="89">
        <v>678</v>
      </c>
      <c r="D786" s="90" t="s">
        <v>860</v>
      </c>
      <c r="E786" s="91"/>
      <c r="F786" s="92" t="s">
        <v>1312</v>
      </c>
      <c r="G786" s="90" t="s">
        <v>327</v>
      </c>
      <c r="H786" s="93">
        <v>1</v>
      </c>
      <c r="I786" s="94"/>
      <c r="J786" s="95">
        <f t="shared" si="200"/>
        <v>0</v>
      </c>
      <c r="K786" s="93"/>
      <c r="L786" s="93">
        <f t="shared" si="201"/>
        <v>0</v>
      </c>
      <c r="M786" s="93"/>
      <c r="N786" s="93">
        <f t="shared" si="202"/>
        <v>0</v>
      </c>
      <c r="O786" s="95">
        <v>21</v>
      </c>
      <c r="P786" s="95">
        <f t="shared" si="203"/>
        <v>0</v>
      </c>
      <c r="Q786" s="95">
        <f t="shared" si="204"/>
        <v>0</v>
      </c>
      <c r="R786" s="8"/>
      <c r="S786" s="8"/>
      <c r="T786" s="8"/>
    </row>
    <row r="787" spans="1:20" ht="10.199999999999999" outlineLevel="3" x14ac:dyDescent="0.2">
      <c r="A787" s="10"/>
      <c r="B787" s="88"/>
      <c r="C787" s="89">
        <v>679</v>
      </c>
      <c r="D787" s="90" t="s">
        <v>860</v>
      </c>
      <c r="E787" s="91"/>
      <c r="F787" s="92" t="s">
        <v>1313</v>
      </c>
      <c r="G787" s="90" t="s">
        <v>327</v>
      </c>
      <c r="H787" s="93">
        <v>1</v>
      </c>
      <c r="I787" s="94"/>
      <c r="J787" s="95">
        <f t="shared" si="200"/>
        <v>0</v>
      </c>
      <c r="K787" s="93"/>
      <c r="L787" s="93">
        <f t="shared" si="201"/>
        <v>0</v>
      </c>
      <c r="M787" s="93"/>
      <c r="N787" s="93">
        <f t="shared" si="202"/>
        <v>0</v>
      </c>
      <c r="O787" s="95">
        <v>21</v>
      </c>
      <c r="P787" s="95">
        <f t="shared" si="203"/>
        <v>0</v>
      </c>
      <c r="Q787" s="95">
        <f t="shared" si="204"/>
        <v>0</v>
      </c>
      <c r="R787" s="8"/>
      <c r="S787" s="8"/>
      <c r="T787" s="8"/>
    </row>
    <row r="788" spans="1:20" ht="10.199999999999999" outlineLevel="3" x14ac:dyDescent="0.2">
      <c r="A788" s="10"/>
      <c r="B788" s="88"/>
      <c r="C788" s="89">
        <v>680</v>
      </c>
      <c r="D788" s="90" t="s">
        <v>860</v>
      </c>
      <c r="E788" s="91"/>
      <c r="F788" s="92" t="s">
        <v>1314</v>
      </c>
      <c r="G788" s="90" t="s">
        <v>327</v>
      </c>
      <c r="H788" s="93">
        <v>1</v>
      </c>
      <c r="I788" s="94"/>
      <c r="J788" s="95">
        <f t="shared" si="200"/>
        <v>0</v>
      </c>
      <c r="K788" s="93"/>
      <c r="L788" s="93">
        <f t="shared" si="201"/>
        <v>0</v>
      </c>
      <c r="M788" s="93"/>
      <c r="N788" s="93">
        <f t="shared" si="202"/>
        <v>0</v>
      </c>
      <c r="O788" s="95">
        <v>21</v>
      </c>
      <c r="P788" s="95">
        <f t="shared" si="203"/>
        <v>0</v>
      </c>
      <c r="Q788" s="95">
        <f t="shared" si="204"/>
        <v>0</v>
      </c>
      <c r="R788" s="8"/>
      <c r="S788" s="8"/>
      <c r="T788" s="8"/>
    </row>
    <row r="789" spans="1:20" ht="10.199999999999999" outlineLevel="3" x14ac:dyDescent="0.2">
      <c r="A789" s="10"/>
      <c r="B789" s="88"/>
      <c r="C789" s="89">
        <v>681</v>
      </c>
      <c r="D789" s="90" t="s">
        <v>860</v>
      </c>
      <c r="E789" s="91"/>
      <c r="F789" s="92" t="s">
        <v>1315</v>
      </c>
      <c r="G789" s="90" t="s">
        <v>327</v>
      </c>
      <c r="H789" s="93">
        <v>1</v>
      </c>
      <c r="I789" s="94"/>
      <c r="J789" s="95">
        <f t="shared" si="200"/>
        <v>0</v>
      </c>
      <c r="K789" s="93"/>
      <c r="L789" s="93">
        <f t="shared" si="201"/>
        <v>0</v>
      </c>
      <c r="M789" s="93"/>
      <c r="N789" s="93">
        <f t="shared" si="202"/>
        <v>0</v>
      </c>
      <c r="O789" s="95">
        <v>21</v>
      </c>
      <c r="P789" s="95">
        <f t="shared" si="203"/>
        <v>0</v>
      </c>
      <c r="Q789" s="95">
        <f t="shared" si="204"/>
        <v>0</v>
      </c>
      <c r="R789" s="8"/>
      <c r="S789" s="8"/>
      <c r="T789" s="8"/>
    </row>
    <row r="790" spans="1:20" ht="10.199999999999999" outlineLevel="3" x14ac:dyDescent="0.2">
      <c r="A790" s="10"/>
      <c r="B790" s="88"/>
      <c r="C790" s="89">
        <v>682</v>
      </c>
      <c r="D790" s="90" t="s">
        <v>860</v>
      </c>
      <c r="E790" s="91"/>
      <c r="F790" s="92" t="s">
        <v>1316</v>
      </c>
      <c r="G790" s="90" t="s">
        <v>327</v>
      </c>
      <c r="H790" s="93">
        <v>1</v>
      </c>
      <c r="I790" s="94"/>
      <c r="J790" s="95">
        <f t="shared" si="200"/>
        <v>0</v>
      </c>
      <c r="K790" s="93"/>
      <c r="L790" s="93">
        <f t="shared" si="201"/>
        <v>0</v>
      </c>
      <c r="M790" s="93"/>
      <c r="N790" s="93">
        <f t="shared" si="202"/>
        <v>0</v>
      </c>
      <c r="O790" s="95">
        <v>21</v>
      </c>
      <c r="P790" s="95">
        <f t="shared" si="203"/>
        <v>0</v>
      </c>
      <c r="Q790" s="95">
        <f t="shared" si="204"/>
        <v>0</v>
      </c>
      <c r="R790" s="8"/>
      <c r="S790" s="8"/>
      <c r="T790" s="8"/>
    </row>
    <row r="791" spans="1:20" ht="10.199999999999999" outlineLevel="3" x14ac:dyDescent="0.2">
      <c r="A791" s="10"/>
      <c r="B791" s="88"/>
      <c r="C791" s="89">
        <v>683</v>
      </c>
      <c r="D791" s="90" t="s">
        <v>860</v>
      </c>
      <c r="E791" s="91"/>
      <c r="F791" s="92" t="s">
        <v>1318</v>
      </c>
      <c r="G791" s="90" t="s">
        <v>327</v>
      </c>
      <c r="H791" s="93">
        <v>1</v>
      </c>
      <c r="I791" s="94"/>
      <c r="J791" s="95">
        <f t="shared" si="200"/>
        <v>0</v>
      </c>
      <c r="K791" s="93"/>
      <c r="L791" s="93">
        <f t="shared" si="201"/>
        <v>0</v>
      </c>
      <c r="M791" s="93"/>
      <c r="N791" s="93">
        <f t="shared" si="202"/>
        <v>0</v>
      </c>
      <c r="O791" s="95">
        <v>21</v>
      </c>
      <c r="P791" s="95">
        <f t="shared" si="203"/>
        <v>0</v>
      </c>
      <c r="Q791" s="95">
        <f t="shared" si="204"/>
        <v>0</v>
      </c>
      <c r="R791" s="8"/>
      <c r="S791" s="8"/>
      <c r="T791" s="8"/>
    </row>
    <row r="792" spans="1:20" ht="10.199999999999999" outlineLevel="3" x14ac:dyDescent="0.2">
      <c r="A792" s="10"/>
      <c r="B792" s="88"/>
      <c r="C792" s="89">
        <v>684</v>
      </c>
      <c r="D792" s="90" t="s">
        <v>860</v>
      </c>
      <c r="E792" s="91"/>
      <c r="F792" s="92" t="s">
        <v>1319</v>
      </c>
      <c r="G792" s="90" t="s">
        <v>327</v>
      </c>
      <c r="H792" s="93">
        <v>1</v>
      </c>
      <c r="I792" s="94"/>
      <c r="J792" s="95">
        <f t="shared" si="200"/>
        <v>0</v>
      </c>
      <c r="K792" s="93"/>
      <c r="L792" s="93">
        <f t="shared" si="201"/>
        <v>0</v>
      </c>
      <c r="M792" s="93"/>
      <c r="N792" s="93">
        <f t="shared" si="202"/>
        <v>0</v>
      </c>
      <c r="O792" s="95">
        <v>21</v>
      </c>
      <c r="P792" s="95">
        <f t="shared" si="203"/>
        <v>0</v>
      </c>
      <c r="Q792" s="95">
        <f t="shared" si="204"/>
        <v>0</v>
      </c>
      <c r="R792" s="8"/>
      <c r="S792" s="8"/>
      <c r="T792" s="8"/>
    </row>
    <row r="793" spans="1:20" ht="10.199999999999999" outlineLevel="3" x14ac:dyDescent="0.2">
      <c r="A793" s="10"/>
      <c r="B793" s="88"/>
      <c r="C793" s="89">
        <v>685</v>
      </c>
      <c r="D793" s="90" t="s">
        <v>860</v>
      </c>
      <c r="E793" s="91"/>
      <c r="F793" s="92" t="s">
        <v>1320</v>
      </c>
      <c r="G793" s="90" t="s">
        <v>327</v>
      </c>
      <c r="H793" s="93">
        <v>1</v>
      </c>
      <c r="I793" s="94"/>
      <c r="J793" s="95">
        <f t="shared" si="200"/>
        <v>0</v>
      </c>
      <c r="K793" s="93"/>
      <c r="L793" s="93">
        <f t="shared" si="201"/>
        <v>0</v>
      </c>
      <c r="M793" s="93"/>
      <c r="N793" s="93">
        <f t="shared" si="202"/>
        <v>0</v>
      </c>
      <c r="O793" s="95">
        <v>21</v>
      </c>
      <c r="P793" s="95">
        <f t="shared" si="203"/>
        <v>0</v>
      </c>
      <c r="Q793" s="95">
        <f t="shared" si="204"/>
        <v>0</v>
      </c>
      <c r="R793" s="8"/>
      <c r="S793" s="8"/>
      <c r="T793" s="8"/>
    </row>
    <row r="794" spans="1:20" outlineLevel="3" x14ac:dyDescent="0.2">
      <c r="B794" s="6"/>
      <c r="C794" s="6"/>
      <c r="D794" s="6"/>
      <c r="E794" s="6"/>
      <c r="F794" s="6"/>
      <c r="G794" s="6"/>
      <c r="H794" s="6"/>
      <c r="I794" s="8"/>
      <c r="J794" s="8"/>
      <c r="K794" s="6"/>
      <c r="L794" s="6"/>
      <c r="M794" s="6"/>
      <c r="N794" s="6"/>
      <c r="O794" s="6"/>
      <c r="P794" s="8"/>
      <c r="Q794" s="8"/>
    </row>
    <row r="795" spans="1:20" ht="11.4" outlineLevel="1" x14ac:dyDescent="0.2">
      <c r="A795" s="54" t="s">
        <v>126</v>
      </c>
      <c r="B795" s="74">
        <v>2</v>
      </c>
      <c r="C795" s="75"/>
      <c r="D795" s="76" t="s">
        <v>168</v>
      </c>
      <c r="E795" s="76"/>
      <c r="F795" s="77" t="s">
        <v>127</v>
      </c>
      <c r="G795" s="76"/>
      <c r="H795" s="78"/>
      <c r="I795" s="79"/>
      <c r="J795" s="56">
        <f>SUBTOTAL(9,J796:J882)</f>
        <v>0</v>
      </c>
      <c r="K795" s="78"/>
      <c r="L795" s="57">
        <f>SUBTOTAL(9,L796:L882)</f>
        <v>0</v>
      </c>
      <c r="M795" s="78"/>
      <c r="N795" s="57">
        <f>SUBTOTAL(9,N796:N882)</f>
        <v>0</v>
      </c>
      <c r="O795" s="80"/>
      <c r="P795" s="56">
        <f>SUBTOTAL(9,P796:P882)</f>
        <v>0</v>
      </c>
      <c r="Q795" s="56">
        <f>SUBTOTAL(9,Q796:Q882)</f>
        <v>0</v>
      </c>
      <c r="R795" s="6"/>
      <c r="S795" s="8"/>
      <c r="T795" s="8"/>
    </row>
    <row r="796" spans="1:20" ht="10.199999999999999" outlineLevel="2" x14ac:dyDescent="0.2">
      <c r="A796" s="58" t="s">
        <v>128</v>
      </c>
      <c r="B796" s="81">
        <v>3</v>
      </c>
      <c r="C796" s="82"/>
      <c r="D796" s="83" t="s">
        <v>169</v>
      </c>
      <c r="E796" s="83"/>
      <c r="F796" s="84" t="s">
        <v>129</v>
      </c>
      <c r="G796" s="83"/>
      <c r="H796" s="85"/>
      <c r="I796" s="86"/>
      <c r="J796" s="60">
        <f>SUBTOTAL(9,J797:J798)</f>
        <v>0</v>
      </c>
      <c r="K796" s="85"/>
      <c r="L796" s="61">
        <f>SUBTOTAL(9,L797:L798)</f>
        <v>0</v>
      </c>
      <c r="M796" s="85"/>
      <c r="N796" s="61">
        <f>SUBTOTAL(9,N797:N798)</f>
        <v>0</v>
      </c>
      <c r="O796" s="87"/>
      <c r="P796" s="60">
        <f>SUBTOTAL(9,P797:P798)</f>
        <v>0</v>
      </c>
      <c r="Q796" s="60">
        <f>SUBTOTAL(9,Q797:Q798)</f>
        <v>0</v>
      </c>
      <c r="R796" s="6"/>
      <c r="S796" s="8"/>
      <c r="T796" s="8"/>
    </row>
    <row r="797" spans="1:20" ht="10.199999999999999" outlineLevel="3" x14ac:dyDescent="0.2">
      <c r="A797" s="10"/>
      <c r="B797" s="88"/>
      <c r="C797" s="89">
        <v>686</v>
      </c>
      <c r="D797" s="90" t="s">
        <v>860</v>
      </c>
      <c r="E797" s="91" t="s">
        <v>1349</v>
      </c>
      <c r="F797" s="92" t="s">
        <v>1350</v>
      </c>
      <c r="G797" s="90" t="s">
        <v>327</v>
      </c>
      <c r="H797" s="93">
        <v>1</v>
      </c>
      <c r="I797" s="94"/>
      <c r="J797" s="95">
        <f>H797*I797</f>
        <v>0</v>
      </c>
      <c r="K797" s="93"/>
      <c r="L797" s="93">
        <f>H797*K797</f>
        <v>0</v>
      </c>
      <c r="M797" s="93"/>
      <c r="N797" s="93">
        <f>H797*M797</f>
        <v>0</v>
      </c>
      <c r="O797" s="95">
        <v>21</v>
      </c>
      <c r="P797" s="95">
        <f>J797*(O797/100)</f>
        <v>0</v>
      </c>
      <c r="Q797" s="95">
        <f>J797+P797</f>
        <v>0</v>
      </c>
      <c r="R797" s="8"/>
      <c r="S797" s="8"/>
      <c r="T797" s="8"/>
    </row>
    <row r="798" spans="1:20" outlineLevel="3" x14ac:dyDescent="0.2">
      <c r="B798" s="6"/>
      <c r="C798" s="6"/>
      <c r="D798" s="6"/>
      <c r="E798" s="6"/>
      <c r="F798" s="6"/>
      <c r="G798" s="6"/>
      <c r="H798" s="6"/>
      <c r="I798" s="8"/>
      <c r="J798" s="8"/>
      <c r="K798" s="6"/>
      <c r="L798" s="6"/>
      <c r="M798" s="6"/>
      <c r="N798" s="6"/>
      <c r="O798" s="6"/>
      <c r="P798" s="8"/>
      <c r="Q798" s="8"/>
    </row>
    <row r="799" spans="1:20" ht="10.199999999999999" outlineLevel="2" x14ac:dyDescent="0.2">
      <c r="A799" s="58" t="s">
        <v>130</v>
      </c>
      <c r="B799" s="81">
        <v>3</v>
      </c>
      <c r="C799" s="82"/>
      <c r="D799" s="83" t="s">
        <v>169</v>
      </c>
      <c r="E799" s="83"/>
      <c r="F799" s="84" t="s">
        <v>131</v>
      </c>
      <c r="G799" s="83"/>
      <c r="H799" s="85"/>
      <c r="I799" s="86"/>
      <c r="J799" s="60">
        <f>SUBTOTAL(9,J800:J809)</f>
        <v>0</v>
      </c>
      <c r="K799" s="85"/>
      <c r="L799" s="61">
        <f>SUBTOTAL(9,L800:L809)</f>
        <v>0</v>
      </c>
      <c r="M799" s="85"/>
      <c r="N799" s="61">
        <f>SUBTOTAL(9,N800:N809)</f>
        <v>0</v>
      </c>
      <c r="O799" s="87"/>
      <c r="P799" s="60">
        <f>SUBTOTAL(9,P800:P809)</f>
        <v>0</v>
      </c>
      <c r="Q799" s="60">
        <f>SUBTOTAL(9,Q800:Q809)</f>
        <v>0</v>
      </c>
      <c r="R799" s="6"/>
      <c r="S799" s="8"/>
      <c r="T799" s="8"/>
    </row>
    <row r="800" spans="1:20" ht="10.199999999999999" outlineLevel="3" x14ac:dyDescent="0.2">
      <c r="A800" s="10"/>
      <c r="B800" s="88"/>
      <c r="C800" s="89">
        <v>687</v>
      </c>
      <c r="D800" s="90" t="s">
        <v>860</v>
      </c>
      <c r="E800" s="91" t="s">
        <v>1351</v>
      </c>
      <c r="F800" s="92" t="s">
        <v>1352</v>
      </c>
      <c r="G800" s="90" t="s">
        <v>197</v>
      </c>
      <c r="H800" s="93">
        <v>1</v>
      </c>
      <c r="I800" s="94"/>
      <c r="J800" s="95">
        <f t="shared" ref="J800:J808" si="205">H800*I800</f>
        <v>0</v>
      </c>
      <c r="K800" s="93"/>
      <c r="L800" s="93">
        <f t="shared" ref="L800:L808" si="206">H800*K800</f>
        <v>0</v>
      </c>
      <c r="M800" s="93"/>
      <c r="N800" s="93">
        <f t="shared" ref="N800:N808" si="207">H800*M800</f>
        <v>0</v>
      </c>
      <c r="O800" s="95">
        <v>21</v>
      </c>
      <c r="P800" s="95">
        <f t="shared" ref="P800:P808" si="208">J800*(O800/100)</f>
        <v>0</v>
      </c>
      <c r="Q800" s="95">
        <f t="shared" ref="Q800:Q808" si="209">J800+P800</f>
        <v>0</v>
      </c>
      <c r="R800" s="8"/>
      <c r="S800" s="8"/>
      <c r="T800" s="8"/>
    </row>
    <row r="801" spans="1:20" ht="10.199999999999999" outlineLevel="3" x14ac:dyDescent="0.2">
      <c r="A801" s="10"/>
      <c r="B801" s="88"/>
      <c r="C801" s="89">
        <v>688</v>
      </c>
      <c r="D801" s="90" t="s">
        <v>860</v>
      </c>
      <c r="E801" s="91" t="s">
        <v>1351</v>
      </c>
      <c r="F801" s="92" t="s">
        <v>1353</v>
      </c>
      <c r="G801" s="90" t="s">
        <v>197</v>
      </c>
      <c r="H801" s="93">
        <v>1</v>
      </c>
      <c r="I801" s="94"/>
      <c r="J801" s="95">
        <f t="shared" si="205"/>
        <v>0</v>
      </c>
      <c r="K801" s="93"/>
      <c r="L801" s="93">
        <f t="shared" si="206"/>
        <v>0</v>
      </c>
      <c r="M801" s="93"/>
      <c r="N801" s="93">
        <f t="shared" si="207"/>
        <v>0</v>
      </c>
      <c r="O801" s="95">
        <v>21</v>
      </c>
      <c r="P801" s="95">
        <f t="shared" si="208"/>
        <v>0</v>
      </c>
      <c r="Q801" s="95">
        <f t="shared" si="209"/>
        <v>0</v>
      </c>
      <c r="R801" s="8"/>
      <c r="S801" s="8"/>
      <c r="T801" s="8"/>
    </row>
    <row r="802" spans="1:20" ht="10.199999999999999" outlineLevel="3" x14ac:dyDescent="0.2">
      <c r="A802" s="10"/>
      <c r="B802" s="88"/>
      <c r="C802" s="89">
        <v>689</v>
      </c>
      <c r="D802" s="90" t="s">
        <v>860</v>
      </c>
      <c r="E802" s="91" t="s">
        <v>1351</v>
      </c>
      <c r="F802" s="92" t="s">
        <v>1354</v>
      </c>
      <c r="G802" s="90" t="s">
        <v>197</v>
      </c>
      <c r="H802" s="93">
        <v>1</v>
      </c>
      <c r="I802" s="94"/>
      <c r="J802" s="95">
        <f t="shared" si="205"/>
        <v>0</v>
      </c>
      <c r="K802" s="93"/>
      <c r="L802" s="93">
        <f t="shared" si="206"/>
        <v>0</v>
      </c>
      <c r="M802" s="93"/>
      <c r="N802" s="93">
        <f t="shared" si="207"/>
        <v>0</v>
      </c>
      <c r="O802" s="95">
        <v>21</v>
      </c>
      <c r="P802" s="95">
        <f t="shared" si="208"/>
        <v>0</v>
      </c>
      <c r="Q802" s="95">
        <f t="shared" si="209"/>
        <v>0</v>
      </c>
      <c r="R802" s="8"/>
      <c r="S802" s="8"/>
      <c r="T802" s="8"/>
    </row>
    <row r="803" spans="1:20" ht="10.199999999999999" outlineLevel="3" x14ac:dyDescent="0.2">
      <c r="A803" s="10"/>
      <c r="B803" s="88"/>
      <c r="C803" s="89">
        <v>690</v>
      </c>
      <c r="D803" s="90" t="s">
        <v>860</v>
      </c>
      <c r="E803" s="91" t="s">
        <v>1355</v>
      </c>
      <c r="F803" s="92" t="s">
        <v>1356</v>
      </c>
      <c r="G803" s="90" t="s">
        <v>197</v>
      </c>
      <c r="H803" s="93">
        <v>1</v>
      </c>
      <c r="I803" s="94"/>
      <c r="J803" s="95">
        <f t="shared" si="205"/>
        <v>0</v>
      </c>
      <c r="K803" s="93"/>
      <c r="L803" s="93">
        <f t="shared" si="206"/>
        <v>0</v>
      </c>
      <c r="M803" s="93"/>
      <c r="N803" s="93">
        <f t="shared" si="207"/>
        <v>0</v>
      </c>
      <c r="O803" s="95">
        <v>21</v>
      </c>
      <c r="P803" s="95">
        <f t="shared" si="208"/>
        <v>0</v>
      </c>
      <c r="Q803" s="95">
        <f t="shared" si="209"/>
        <v>0</v>
      </c>
      <c r="R803" s="8"/>
      <c r="S803" s="8"/>
      <c r="T803" s="8"/>
    </row>
    <row r="804" spans="1:20" ht="10.199999999999999" outlineLevel="3" x14ac:dyDescent="0.2">
      <c r="A804" s="10"/>
      <c r="B804" s="88"/>
      <c r="C804" s="89">
        <v>691</v>
      </c>
      <c r="D804" s="90" t="s">
        <v>860</v>
      </c>
      <c r="E804" s="91" t="s">
        <v>1355</v>
      </c>
      <c r="F804" s="92" t="s">
        <v>1357</v>
      </c>
      <c r="G804" s="90" t="s">
        <v>197</v>
      </c>
      <c r="H804" s="93">
        <v>1</v>
      </c>
      <c r="I804" s="94"/>
      <c r="J804" s="95">
        <f t="shared" si="205"/>
        <v>0</v>
      </c>
      <c r="K804" s="93"/>
      <c r="L804" s="93">
        <f t="shared" si="206"/>
        <v>0</v>
      </c>
      <c r="M804" s="93"/>
      <c r="N804" s="93">
        <f t="shared" si="207"/>
        <v>0</v>
      </c>
      <c r="O804" s="95">
        <v>21</v>
      </c>
      <c r="P804" s="95">
        <f t="shared" si="208"/>
        <v>0</v>
      </c>
      <c r="Q804" s="95">
        <f t="shared" si="209"/>
        <v>0</v>
      </c>
      <c r="R804" s="8"/>
      <c r="S804" s="8"/>
      <c r="T804" s="8"/>
    </row>
    <row r="805" spans="1:20" ht="10.199999999999999" outlineLevel="3" x14ac:dyDescent="0.2">
      <c r="A805" s="10"/>
      <c r="B805" s="88"/>
      <c r="C805" s="89">
        <v>692</v>
      </c>
      <c r="D805" s="90" t="s">
        <v>860</v>
      </c>
      <c r="E805" s="91" t="s">
        <v>1355</v>
      </c>
      <c r="F805" s="92" t="s">
        <v>1358</v>
      </c>
      <c r="G805" s="90" t="s">
        <v>197</v>
      </c>
      <c r="H805" s="93">
        <v>1</v>
      </c>
      <c r="I805" s="94"/>
      <c r="J805" s="95">
        <f t="shared" si="205"/>
        <v>0</v>
      </c>
      <c r="K805" s="93"/>
      <c r="L805" s="93">
        <f t="shared" si="206"/>
        <v>0</v>
      </c>
      <c r="M805" s="93"/>
      <c r="N805" s="93">
        <f t="shared" si="207"/>
        <v>0</v>
      </c>
      <c r="O805" s="95">
        <v>21</v>
      </c>
      <c r="P805" s="95">
        <f t="shared" si="208"/>
        <v>0</v>
      </c>
      <c r="Q805" s="95">
        <f t="shared" si="209"/>
        <v>0</v>
      </c>
      <c r="R805" s="8"/>
      <c r="S805" s="8"/>
      <c r="T805" s="8"/>
    </row>
    <row r="806" spans="1:20" ht="10.199999999999999" outlineLevel="3" x14ac:dyDescent="0.2">
      <c r="A806" s="10"/>
      <c r="B806" s="88"/>
      <c r="C806" s="89">
        <v>693</v>
      </c>
      <c r="D806" s="90" t="s">
        <v>860</v>
      </c>
      <c r="E806" s="91" t="s">
        <v>1355</v>
      </c>
      <c r="F806" s="92" t="s">
        <v>1359</v>
      </c>
      <c r="G806" s="90" t="s">
        <v>197</v>
      </c>
      <c r="H806" s="93">
        <v>1</v>
      </c>
      <c r="I806" s="94"/>
      <c r="J806" s="95">
        <f t="shared" si="205"/>
        <v>0</v>
      </c>
      <c r="K806" s="93"/>
      <c r="L806" s="93">
        <f t="shared" si="206"/>
        <v>0</v>
      </c>
      <c r="M806" s="93"/>
      <c r="N806" s="93">
        <f t="shared" si="207"/>
        <v>0</v>
      </c>
      <c r="O806" s="95">
        <v>21</v>
      </c>
      <c r="P806" s="95">
        <f t="shared" si="208"/>
        <v>0</v>
      </c>
      <c r="Q806" s="95">
        <f t="shared" si="209"/>
        <v>0</v>
      </c>
      <c r="R806" s="8"/>
      <c r="S806" s="8"/>
      <c r="T806" s="8"/>
    </row>
    <row r="807" spans="1:20" ht="10.199999999999999" outlineLevel="3" x14ac:dyDescent="0.2">
      <c r="A807" s="10"/>
      <c r="B807" s="88"/>
      <c r="C807" s="89">
        <v>694</v>
      </c>
      <c r="D807" s="90" t="s">
        <v>860</v>
      </c>
      <c r="E807" s="91" t="s">
        <v>1360</v>
      </c>
      <c r="F807" s="92" t="s">
        <v>1356</v>
      </c>
      <c r="G807" s="90" t="s">
        <v>197</v>
      </c>
      <c r="H807" s="93">
        <v>1</v>
      </c>
      <c r="I807" s="94"/>
      <c r="J807" s="95">
        <f t="shared" si="205"/>
        <v>0</v>
      </c>
      <c r="K807" s="93"/>
      <c r="L807" s="93">
        <f t="shared" si="206"/>
        <v>0</v>
      </c>
      <c r="M807" s="93"/>
      <c r="N807" s="93">
        <f t="shared" si="207"/>
        <v>0</v>
      </c>
      <c r="O807" s="95">
        <v>21</v>
      </c>
      <c r="P807" s="95">
        <f t="shared" si="208"/>
        <v>0</v>
      </c>
      <c r="Q807" s="95">
        <f t="shared" si="209"/>
        <v>0</v>
      </c>
      <c r="R807" s="8"/>
      <c r="S807" s="8"/>
      <c r="T807" s="8"/>
    </row>
    <row r="808" spans="1:20" ht="10.199999999999999" outlineLevel="3" x14ac:dyDescent="0.2">
      <c r="A808" s="10"/>
      <c r="B808" s="88"/>
      <c r="C808" s="89">
        <v>695</v>
      </c>
      <c r="D808" s="90" t="s">
        <v>860</v>
      </c>
      <c r="E808" s="91" t="s">
        <v>1360</v>
      </c>
      <c r="F808" s="92" t="s">
        <v>1361</v>
      </c>
      <c r="G808" s="90" t="s">
        <v>197</v>
      </c>
      <c r="H808" s="93">
        <v>1</v>
      </c>
      <c r="I808" s="94"/>
      <c r="J808" s="95">
        <f t="shared" si="205"/>
        <v>0</v>
      </c>
      <c r="K808" s="93"/>
      <c r="L808" s="93">
        <f t="shared" si="206"/>
        <v>0</v>
      </c>
      <c r="M808" s="93"/>
      <c r="N808" s="93">
        <f t="shared" si="207"/>
        <v>0</v>
      </c>
      <c r="O808" s="95">
        <v>21</v>
      </c>
      <c r="P808" s="95">
        <f t="shared" si="208"/>
        <v>0</v>
      </c>
      <c r="Q808" s="95">
        <f t="shared" si="209"/>
        <v>0</v>
      </c>
      <c r="R808" s="8"/>
      <c r="S808" s="8"/>
      <c r="T808" s="8"/>
    </row>
    <row r="809" spans="1:20" outlineLevel="3" x14ac:dyDescent="0.2">
      <c r="B809" s="6"/>
      <c r="C809" s="6"/>
      <c r="D809" s="6"/>
      <c r="E809" s="6"/>
      <c r="F809" s="6"/>
      <c r="G809" s="6"/>
      <c r="H809" s="6"/>
      <c r="I809" s="8"/>
      <c r="J809" s="8"/>
      <c r="K809" s="6"/>
      <c r="L809" s="6"/>
      <c r="M809" s="6"/>
      <c r="N809" s="6"/>
      <c r="O809" s="6"/>
      <c r="P809" s="8"/>
      <c r="Q809" s="8"/>
    </row>
    <row r="810" spans="1:20" ht="10.199999999999999" outlineLevel="2" x14ac:dyDescent="0.2">
      <c r="A810" s="58" t="s">
        <v>132</v>
      </c>
      <c r="B810" s="81">
        <v>3</v>
      </c>
      <c r="C810" s="82"/>
      <c r="D810" s="83" t="s">
        <v>169</v>
      </c>
      <c r="E810" s="83"/>
      <c r="F810" s="84" t="s">
        <v>133</v>
      </c>
      <c r="G810" s="83"/>
      <c r="H810" s="85"/>
      <c r="I810" s="86"/>
      <c r="J810" s="60">
        <f>SUBTOTAL(9,J811:J831)</f>
        <v>0</v>
      </c>
      <c r="K810" s="85"/>
      <c r="L810" s="61">
        <f>SUBTOTAL(9,L811:L831)</f>
        <v>0</v>
      </c>
      <c r="M810" s="85"/>
      <c r="N810" s="61">
        <f>SUBTOTAL(9,N811:N831)</f>
        <v>0</v>
      </c>
      <c r="O810" s="87"/>
      <c r="P810" s="60">
        <f>SUBTOTAL(9,P811:P831)</f>
        <v>0</v>
      </c>
      <c r="Q810" s="60">
        <f>SUBTOTAL(9,Q811:Q831)</f>
        <v>0</v>
      </c>
      <c r="R810" s="6"/>
      <c r="S810" s="8"/>
      <c r="T810" s="8"/>
    </row>
    <row r="811" spans="1:20" ht="10.199999999999999" outlineLevel="3" x14ac:dyDescent="0.2">
      <c r="A811" s="10"/>
      <c r="B811" s="88"/>
      <c r="C811" s="89">
        <v>696</v>
      </c>
      <c r="D811" s="90" t="s">
        <v>860</v>
      </c>
      <c r="E811" s="91" t="s">
        <v>861</v>
      </c>
      <c r="F811" s="92" t="s">
        <v>1362</v>
      </c>
      <c r="G811" s="90" t="s">
        <v>197</v>
      </c>
      <c r="H811" s="93">
        <v>1</v>
      </c>
      <c r="I811" s="94"/>
      <c r="J811" s="95">
        <f t="shared" ref="J811:J830" si="210">H811*I811</f>
        <v>0</v>
      </c>
      <c r="K811" s="93"/>
      <c r="L811" s="93">
        <f t="shared" ref="L811:L830" si="211">H811*K811</f>
        <v>0</v>
      </c>
      <c r="M811" s="93"/>
      <c r="N811" s="93">
        <f t="shared" ref="N811:N830" si="212">H811*M811</f>
        <v>0</v>
      </c>
      <c r="O811" s="95">
        <v>21</v>
      </c>
      <c r="P811" s="95">
        <f t="shared" ref="P811:P830" si="213">J811*(O811/100)</f>
        <v>0</v>
      </c>
      <c r="Q811" s="95">
        <f t="shared" ref="Q811:Q830" si="214">J811+P811</f>
        <v>0</v>
      </c>
      <c r="R811" s="8"/>
      <c r="S811" s="8"/>
      <c r="T811" s="8"/>
    </row>
    <row r="812" spans="1:20" ht="10.199999999999999" outlineLevel="3" x14ac:dyDescent="0.2">
      <c r="A812" s="10"/>
      <c r="B812" s="88"/>
      <c r="C812" s="89">
        <v>697</v>
      </c>
      <c r="D812" s="90" t="s">
        <v>860</v>
      </c>
      <c r="E812" s="91" t="s">
        <v>870</v>
      </c>
      <c r="F812" s="92" t="s">
        <v>1362</v>
      </c>
      <c r="G812" s="90" t="s">
        <v>197</v>
      </c>
      <c r="H812" s="93">
        <v>1</v>
      </c>
      <c r="I812" s="94"/>
      <c r="J812" s="95">
        <f t="shared" si="210"/>
        <v>0</v>
      </c>
      <c r="K812" s="93"/>
      <c r="L812" s="93">
        <f t="shared" si="211"/>
        <v>0</v>
      </c>
      <c r="M812" s="93"/>
      <c r="N812" s="93">
        <f t="shared" si="212"/>
        <v>0</v>
      </c>
      <c r="O812" s="95">
        <v>21</v>
      </c>
      <c r="P812" s="95">
        <f t="shared" si="213"/>
        <v>0</v>
      </c>
      <c r="Q812" s="95">
        <f t="shared" si="214"/>
        <v>0</v>
      </c>
      <c r="R812" s="8"/>
      <c r="S812" s="8"/>
      <c r="T812" s="8"/>
    </row>
    <row r="813" spans="1:20" ht="10.199999999999999" outlineLevel="3" x14ac:dyDescent="0.2">
      <c r="A813" s="10"/>
      <c r="B813" s="88"/>
      <c r="C813" s="89">
        <v>698</v>
      </c>
      <c r="D813" s="90" t="s">
        <v>860</v>
      </c>
      <c r="E813" s="91" t="s">
        <v>872</v>
      </c>
      <c r="F813" s="92" t="s">
        <v>1363</v>
      </c>
      <c r="G813" s="90" t="s">
        <v>197</v>
      </c>
      <c r="H813" s="93">
        <v>1</v>
      </c>
      <c r="I813" s="94"/>
      <c r="J813" s="95">
        <f t="shared" si="210"/>
        <v>0</v>
      </c>
      <c r="K813" s="93"/>
      <c r="L813" s="93">
        <f t="shared" si="211"/>
        <v>0</v>
      </c>
      <c r="M813" s="93"/>
      <c r="N813" s="93">
        <f t="shared" si="212"/>
        <v>0</v>
      </c>
      <c r="O813" s="95">
        <v>21</v>
      </c>
      <c r="P813" s="95">
        <f t="shared" si="213"/>
        <v>0</v>
      </c>
      <c r="Q813" s="95">
        <f t="shared" si="214"/>
        <v>0</v>
      </c>
      <c r="R813" s="8"/>
      <c r="S813" s="8"/>
      <c r="T813" s="8"/>
    </row>
    <row r="814" spans="1:20" ht="10.199999999999999" outlineLevel="3" x14ac:dyDescent="0.2">
      <c r="A814" s="10"/>
      <c r="B814" s="88"/>
      <c r="C814" s="89">
        <v>699</v>
      </c>
      <c r="D814" s="90" t="s">
        <v>860</v>
      </c>
      <c r="E814" s="91" t="s">
        <v>874</v>
      </c>
      <c r="F814" s="92" t="s">
        <v>1363</v>
      </c>
      <c r="G814" s="90" t="s">
        <v>197</v>
      </c>
      <c r="H814" s="93">
        <v>1</v>
      </c>
      <c r="I814" s="94"/>
      <c r="J814" s="95">
        <f t="shared" si="210"/>
        <v>0</v>
      </c>
      <c r="K814" s="93"/>
      <c r="L814" s="93">
        <f t="shared" si="211"/>
        <v>0</v>
      </c>
      <c r="M814" s="93"/>
      <c r="N814" s="93">
        <f t="shared" si="212"/>
        <v>0</v>
      </c>
      <c r="O814" s="95">
        <v>21</v>
      </c>
      <c r="P814" s="95">
        <f t="shared" si="213"/>
        <v>0</v>
      </c>
      <c r="Q814" s="95">
        <f t="shared" si="214"/>
        <v>0</v>
      </c>
      <c r="R814" s="8"/>
      <c r="S814" s="8"/>
      <c r="T814" s="8"/>
    </row>
    <row r="815" spans="1:20" ht="10.199999999999999" outlineLevel="3" x14ac:dyDescent="0.2">
      <c r="A815" s="10"/>
      <c r="B815" s="88"/>
      <c r="C815" s="89">
        <v>700</v>
      </c>
      <c r="D815" s="90" t="s">
        <v>860</v>
      </c>
      <c r="E815" s="91" t="s">
        <v>878</v>
      </c>
      <c r="F815" s="92" t="s">
        <v>1364</v>
      </c>
      <c r="G815" s="90" t="s">
        <v>197</v>
      </c>
      <c r="H815" s="93">
        <v>1</v>
      </c>
      <c r="I815" s="94"/>
      <c r="J815" s="95">
        <f t="shared" si="210"/>
        <v>0</v>
      </c>
      <c r="K815" s="93"/>
      <c r="L815" s="93">
        <f t="shared" si="211"/>
        <v>0</v>
      </c>
      <c r="M815" s="93"/>
      <c r="N815" s="93">
        <f t="shared" si="212"/>
        <v>0</v>
      </c>
      <c r="O815" s="95">
        <v>21</v>
      </c>
      <c r="P815" s="95">
        <f t="shared" si="213"/>
        <v>0</v>
      </c>
      <c r="Q815" s="95">
        <f t="shared" si="214"/>
        <v>0</v>
      </c>
      <c r="R815" s="8"/>
      <c r="S815" s="8"/>
      <c r="T815" s="8"/>
    </row>
    <row r="816" spans="1:20" ht="10.199999999999999" outlineLevel="3" x14ac:dyDescent="0.2">
      <c r="A816" s="10"/>
      <c r="B816" s="88"/>
      <c r="C816" s="89">
        <v>701</v>
      </c>
      <c r="D816" s="90" t="s">
        <v>860</v>
      </c>
      <c r="E816" s="91" t="s">
        <v>884</v>
      </c>
      <c r="F816" s="92" t="s">
        <v>1365</v>
      </c>
      <c r="G816" s="90" t="s">
        <v>197</v>
      </c>
      <c r="H816" s="93">
        <v>1</v>
      </c>
      <c r="I816" s="94"/>
      <c r="J816" s="95">
        <f t="shared" si="210"/>
        <v>0</v>
      </c>
      <c r="K816" s="93"/>
      <c r="L816" s="93">
        <f t="shared" si="211"/>
        <v>0</v>
      </c>
      <c r="M816" s="93"/>
      <c r="N816" s="93">
        <f t="shared" si="212"/>
        <v>0</v>
      </c>
      <c r="O816" s="95">
        <v>21</v>
      </c>
      <c r="P816" s="95">
        <f t="shared" si="213"/>
        <v>0</v>
      </c>
      <c r="Q816" s="95">
        <f t="shared" si="214"/>
        <v>0</v>
      </c>
      <c r="R816" s="8"/>
      <c r="S816" s="8"/>
      <c r="T816" s="8"/>
    </row>
    <row r="817" spans="1:20" ht="10.199999999999999" outlineLevel="3" x14ac:dyDescent="0.2">
      <c r="A817" s="10"/>
      <c r="B817" s="88"/>
      <c r="C817" s="89">
        <v>702</v>
      </c>
      <c r="D817" s="90" t="s">
        <v>860</v>
      </c>
      <c r="E817" s="91" t="s">
        <v>888</v>
      </c>
      <c r="F817" s="92" t="s">
        <v>1362</v>
      </c>
      <c r="G817" s="90" t="s">
        <v>197</v>
      </c>
      <c r="H817" s="93">
        <v>1</v>
      </c>
      <c r="I817" s="94"/>
      <c r="J817" s="95">
        <f t="shared" si="210"/>
        <v>0</v>
      </c>
      <c r="K817" s="93"/>
      <c r="L817" s="93">
        <f t="shared" si="211"/>
        <v>0</v>
      </c>
      <c r="M817" s="93"/>
      <c r="N817" s="93">
        <f t="shared" si="212"/>
        <v>0</v>
      </c>
      <c r="O817" s="95">
        <v>21</v>
      </c>
      <c r="P817" s="95">
        <f t="shared" si="213"/>
        <v>0</v>
      </c>
      <c r="Q817" s="95">
        <f t="shared" si="214"/>
        <v>0</v>
      </c>
      <c r="R817" s="8"/>
      <c r="S817" s="8"/>
      <c r="T817" s="8"/>
    </row>
    <row r="818" spans="1:20" ht="10.199999999999999" outlineLevel="3" x14ac:dyDescent="0.2">
      <c r="A818" s="10"/>
      <c r="B818" s="88"/>
      <c r="C818" s="89">
        <v>703</v>
      </c>
      <c r="D818" s="90" t="s">
        <v>860</v>
      </c>
      <c r="E818" s="91" t="s">
        <v>894</v>
      </c>
      <c r="F818" s="92" t="s">
        <v>1366</v>
      </c>
      <c r="G818" s="90" t="s">
        <v>197</v>
      </c>
      <c r="H818" s="93">
        <v>1</v>
      </c>
      <c r="I818" s="94"/>
      <c r="J818" s="95">
        <f t="shared" si="210"/>
        <v>0</v>
      </c>
      <c r="K818" s="93"/>
      <c r="L818" s="93">
        <f t="shared" si="211"/>
        <v>0</v>
      </c>
      <c r="M818" s="93"/>
      <c r="N818" s="93">
        <f t="shared" si="212"/>
        <v>0</v>
      </c>
      <c r="O818" s="95">
        <v>21</v>
      </c>
      <c r="P818" s="95">
        <f t="shared" si="213"/>
        <v>0</v>
      </c>
      <c r="Q818" s="95">
        <f t="shared" si="214"/>
        <v>0</v>
      </c>
      <c r="R818" s="8"/>
      <c r="S818" s="8"/>
      <c r="T818" s="8"/>
    </row>
    <row r="819" spans="1:20" ht="10.199999999999999" outlineLevel="3" x14ac:dyDescent="0.2">
      <c r="A819" s="10"/>
      <c r="B819" s="88"/>
      <c r="C819" s="89">
        <v>704</v>
      </c>
      <c r="D819" s="90" t="s">
        <v>860</v>
      </c>
      <c r="E819" s="91" t="s">
        <v>896</v>
      </c>
      <c r="F819" s="92" t="s">
        <v>1364</v>
      </c>
      <c r="G819" s="90" t="s">
        <v>197</v>
      </c>
      <c r="H819" s="93">
        <v>1</v>
      </c>
      <c r="I819" s="94"/>
      <c r="J819" s="95">
        <f t="shared" si="210"/>
        <v>0</v>
      </c>
      <c r="K819" s="93"/>
      <c r="L819" s="93">
        <f t="shared" si="211"/>
        <v>0</v>
      </c>
      <c r="M819" s="93"/>
      <c r="N819" s="93">
        <f t="shared" si="212"/>
        <v>0</v>
      </c>
      <c r="O819" s="95">
        <v>21</v>
      </c>
      <c r="P819" s="95">
        <f t="shared" si="213"/>
        <v>0</v>
      </c>
      <c r="Q819" s="95">
        <f t="shared" si="214"/>
        <v>0</v>
      </c>
      <c r="R819" s="8"/>
      <c r="S819" s="8"/>
      <c r="T819" s="8"/>
    </row>
    <row r="820" spans="1:20" ht="10.199999999999999" outlineLevel="3" x14ac:dyDescent="0.2">
      <c r="A820" s="10"/>
      <c r="B820" s="88"/>
      <c r="C820" s="89">
        <v>705</v>
      </c>
      <c r="D820" s="90" t="s">
        <v>860</v>
      </c>
      <c r="E820" s="91" t="s">
        <v>898</v>
      </c>
      <c r="F820" s="92" t="s">
        <v>1367</v>
      </c>
      <c r="G820" s="90" t="s">
        <v>197</v>
      </c>
      <c r="H820" s="93">
        <v>1</v>
      </c>
      <c r="I820" s="94"/>
      <c r="J820" s="95">
        <f t="shared" si="210"/>
        <v>0</v>
      </c>
      <c r="K820" s="93"/>
      <c r="L820" s="93">
        <f t="shared" si="211"/>
        <v>0</v>
      </c>
      <c r="M820" s="93"/>
      <c r="N820" s="93">
        <f t="shared" si="212"/>
        <v>0</v>
      </c>
      <c r="O820" s="95">
        <v>21</v>
      </c>
      <c r="P820" s="95">
        <f t="shared" si="213"/>
        <v>0</v>
      </c>
      <c r="Q820" s="95">
        <f t="shared" si="214"/>
        <v>0</v>
      </c>
      <c r="R820" s="8"/>
      <c r="S820" s="8"/>
      <c r="T820" s="8"/>
    </row>
    <row r="821" spans="1:20" ht="10.199999999999999" outlineLevel="3" x14ac:dyDescent="0.2">
      <c r="A821" s="10"/>
      <c r="B821" s="88"/>
      <c r="C821" s="89">
        <v>706</v>
      </c>
      <c r="D821" s="90" t="s">
        <v>860</v>
      </c>
      <c r="E821" s="91" t="s">
        <v>900</v>
      </c>
      <c r="F821" s="92" t="s">
        <v>1367</v>
      </c>
      <c r="G821" s="90" t="s">
        <v>197</v>
      </c>
      <c r="H821" s="93">
        <v>1</v>
      </c>
      <c r="I821" s="94"/>
      <c r="J821" s="95">
        <f t="shared" si="210"/>
        <v>0</v>
      </c>
      <c r="K821" s="93"/>
      <c r="L821" s="93">
        <f t="shared" si="211"/>
        <v>0</v>
      </c>
      <c r="M821" s="93"/>
      <c r="N821" s="93">
        <f t="shared" si="212"/>
        <v>0</v>
      </c>
      <c r="O821" s="95">
        <v>21</v>
      </c>
      <c r="P821" s="95">
        <f t="shared" si="213"/>
        <v>0</v>
      </c>
      <c r="Q821" s="95">
        <f t="shared" si="214"/>
        <v>0</v>
      </c>
      <c r="R821" s="8"/>
      <c r="S821" s="8"/>
      <c r="T821" s="8"/>
    </row>
    <row r="822" spans="1:20" ht="20.399999999999999" outlineLevel="3" x14ac:dyDescent="0.2">
      <c r="A822" s="10"/>
      <c r="B822" s="88"/>
      <c r="C822" s="89">
        <v>707</v>
      </c>
      <c r="D822" s="90" t="s">
        <v>860</v>
      </c>
      <c r="E822" s="91" t="s">
        <v>900</v>
      </c>
      <c r="F822" s="92" t="s">
        <v>1368</v>
      </c>
      <c r="G822" s="90" t="s">
        <v>197</v>
      </c>
      <c r="H822" s="93">
        <v>2</v>
      </c>
      <c r="I822" s="94"/>
      <c r="J822" s="95">
        <f t="shared" si="210"/>
        <v>0</v>
      </c>
      <c r="K822" s="93"/>
      <c r="L822" s="93">
        <f t="shared" si="211"/>
        <v>0</v>
      </c>
      <c r="M822" s="93"/>
      <c r="N822" s="93">
        <f t="shared" si="212"/>
        <v>0</v>
      </c>
      <c r="O822" s="95">
        <v>21</v>
      </c>
      <c r="P822" s="95">
        <f t="shared" si="213"/>
        <v>0</v>
      </c>
      <c r="Q822" s="95">
        <f t="shared" si="214"/>
        <v>0</v>
      </c>
      <c r="R822" s="8"/>
      <c r="S822" s="8"/>
      <c r="T822" s="8"/>
    </row>
    <row r="823" spans="1:20" ht="10.199999999999999" outlineLevel="3" x14ac:dyDescent="0.2">
      <c r="A823" s="10"/>
      <c r="B823" s="88"/>
      <c r="C823" s="89">
        <v>708</v>
      </c>
      <c r="D823" s="90" t="s">
        <v>860</v>
      </c>
      <c r="E823" s="91" t="s">
        <v>900</v>
      </c>
      <c r="F823" s="92" t="s">
        <v>1369</v>
      </c>
      <c r="G823" s="90" t="s">
        <v>197</v>
      </c>
      <c r="H823" s="93">
        <v>6</v>
      </c>
      <c r="I823" s="94"/>
      <c r="J823" s="95">
        <f t="shared" si="210"/>
        <v>0</v>
      </c>
      <c r="K823" s="93"/>
      <c r="L823" s="93">
        <f t="shared" si="211"/>
        <v>0</v>
      </c>
      <c r="M823" s="93"/>
      <c r="N823" s="93">
        <f t="shared" si="212"/>
        <v>0</v>
      </c>
      <c r="O823" s="95">
        <v>21</v>
      </c>
      <c r="P823" s="95">
        <f t="shared" si="213"/>
        <v>0</v>
      </c>
      <c r="Q823" s="95">
        <f t="shared" si="214"/>
        <v>0</v>
      </c>
      <c r="R823" s="8"/>
      <c r="S823" s="8"/>
      <c r="T823" s="8"/>
    </row>
    <row r="824" spans="1:20" ht="10.199999999999999" outlineLevel="3" x14ac:dyDescent="0.2">
      <c r="A824" s="10"/>
      <c r="B824" s="88"/>
      <c r="C824" s="89">
        <v>709</v>
      </c>
      <c r="D824" s="90" t="s">
        <v>860</v>
      </c>
      <c r="E824" s="91" t="s">
        <v>1370</v>
      </c>
      <c r="F824" s="92" t="s">
        <v>1364</v>
      </c>
      <c r="G824" s="90" t="s">
        <v>197</v>
      </c>
      <c r="H824" s="93">
        <v>1</v>
      </c>
      <c r="I824" s="94"/>
      <c r="J824" s="95">
        <f t="shared" si="210"/>
        <v>0</v>
      </c>
      <c r="K824" s="93"/>
      <c r="L824" s="93">
        <f t="shared" si="211"/>
        <v>0</v>
      </c>
      <c r="M824" s="93"/>
      <c r="N824" s="93">
        <f t="shared" si="212"/>
        <v>0</v>
      </c>
      <c r="O824" s="95">
        <v>21</v>
      </c>
      <c r="P824" s="95">
        <f t="shared" si="213"/>
        <v>0</v>
      </c>
      <c r="Q824" s="95">
        <f t="shared" si="214"/>
        <v>0</v>
      </c>
      <c r="R824" s="8"/>
      <c r="S824" s="8"/>
      <c r="T824" s="8"/>
    </row>
    <row r="825" spans="1:20" ht="10.199999999999999" outlineLevel="3" x14ac:dyDescent="0.2">
      <c r="A825" s="10"/>
      <c r="B825" s="88"/>
      <c r="C825" s="89">
        <v>710</v>
      </c>
      <c r="D825" s="90" t="s">
        <v>860</v>
      </c>
      <c r="E825" s="91" t="s">
        <v>1371</v>
      </c>
      <c r="F825" s="92" t="s">
        <v>1364</v>
      </c>
      <c r="G825" s="90" t="s">
        <v>197</v>
      </c>
      <c r="H825" s="93">
        <v>1</v>
      </c>
      <c r="I825" s="94"/>
      <c r="J825" s="95">
        <f t="shared" si="210"/>
        <v>0</v>
      </c>
      <c r="K825" s="93"/>
      <c r="L825" s="93">
        <f t="shared" si="211"/>
        <v>0</v>
      </c>
      <c r="M825" s="93"/>
      <c r="N825" s="93">
        <f t="shared" si="212"/>
        <v>0</v>
      </c>
      <c r="O825" s="95">
        <v>21</v>
      </c>
      <c r="P825" s="95">
        <f t="shared" si="213"/>
        <v>0</v>
      </c>
      <c r="Q825" s="95">
        <f t="shared" si="214"/>
        <v>0</v>
      </c>
      <c r="R825" s="8"/>
      <c r="S825" s="8"/>
      <c r="T825" s="8"/>
    </row>
    <row r="826" spans="1:20" ht="10.199999999999999" outlineLevel="3" x14ac:dyDescent="0.2">
      <c r="A826" s="10"/>
      <c r="B826" s="88"/>
      <c r="C826" s="89">
        <v>711</v>
      </c>
      <c r="D826" s="90" t="s">
        <v>860</v>
      </c>
      <c r="E826" s="91" t="s">
        <v>1372</v>
      </c>
      <c r="F826" s="92" t="s">
        <v>1373</v>
      </c>
      <c r="G826" s="90" t="s">
        <v>197</v>
      </c>
      <c r="H826" s="93">
        <v>1</v>
      </c>
      <c r="I826" s="94"/>
      <c r="J826" s="95">
        <f t="shared" si="210"/>
        <v>0</v>
      </c>
      <c r="K826" s="93"/>
      <c r="L826" s="93">
        <f t="shared" si="211"/>
        <v>0</v>
      </c>
      <c r="M826" s="93"/>
      <c r="N826" s="93">
        <f t="shared" si="212"/>
        <v>0</v>
      </c>
      <c r="O826" s="95">
        <v>21</v>
      </c>
      <c r="P826" s="95">
        <f t="shared" si="213"/>
        <v>0</v>
      </c>
      <c r="Q826" s="95">
        <f t="shared" si="214"/>
        <v>0</v>
      </c>
      <c r="R826" s="8"/>
      <c r="S826" s="8"/>
      <c r="T826" s="8"/>
    </row>
    <row r="827" spans="1:20" ht="10.199999999999999" outlineLevel="3" x14ac:dyDescent="0.2">
      <c r="A827" s="10"/>
      <c r="B827" s="88"/>
      <c r="C827" s="89">
        <v>712</v>
      </c>
      <c r="D827" s="90" t="s">
        <v>860</v>
      </c>
      <c r="E827" s="91" t="s">
        <v>1374</v>
      </c>
      <c r="F827" s="92" t="s">
        <v>1373</v>
      </c>
      <c r="G827" s="90" t="s">
        <v>197</v>
      </c>
      <c r="H827" s="93">
        <v>1</v>
      </c>
      <c r="I827" s="94"/>
      <c r="J827" s="95">
        <f t="shared" si="210"/>
        <v>0</v>
      </c>
      <c r="K827" s="93"/>
      <c r="L827" s="93">
        <f t="shared" si="211"/>
        <v>0</v>
      </c>
      <c r="M827" s="93"/>
      <c r="N827" s="93">
        <f t="shared" si="212"/>
        <v>0</v>
      </c>
      <c r="O827" s="95">
        <v>21</v>
      </c>
      <c r="P827" s="95">
        <f t="shared" si="213"/>
        <v>0</v>
      </c>
      <c r="Q827" s="95">
        <f t="shared" si="214"/>
        <v>0</v>
      </c>
      <c r="R827" s="8"/>
      <c r="S827" s="8"/>
      <c r="T827" s="8"/>
    </row>
    <row r="828" spans="1:20" ht="10.199999999999999" outlineLevel="3" x14ac:dyDescent="0.2">
      <c r="A828" s="10"/>
      <c r="B828" s="88"/>
      <c r="C828" s="89">
        <v>713</v>
      </c>
      <c r="D828" s="90" t="s">
        <v>860</v>
      </c>
      <c r="E828" s="91" t="s">
        <v>1375</v>
      </c>
      <c r="F828" s="92" t="s">
        <v>1373</v>
      </c>
      <c r="G828" s="90" t="s">
        <v>197</v>
      </c>
      <c r="H828" s="93">
        <v>1</v>
      </c>
      <c r="I828" s="94"/>
      <c r="J828" s="95">
        <f t="shared" si="210"/>
        <v>0</v>
      </c>
      <c r="K828" s="93"/>
      <c r="L828" s="93">
        <f t="shared" si="211"/>
        <v>0</v>
      </c>
      <c r="M828" s="93"/>
      <c r="N828" s="93">
        <f t="shared" si="212"/>
        <v>0</v>
      </c>
      <c r="O828" s="95">
        <v>21</v>
      </c>
      <c r="P828" s="95">
        <f t="shared" si="213"/>
        <v>0</v>
      </c>
      <c r="Q828" s="95">
        <f t="shared" si="214"/>
        <v>0</v>
      </c>
      <c r="R828" s="8"/>
      <c r="S828" s="8"/>
      <c r="T828" s="8"/>
    </row>
    <row r="829" spans="1:20" ht="10.199999999999999" outlineLevel="3" x14ac:dyDescent="0.2">
      <c r="A829" s="10"/>
      <c r="B829" s="88"/>
      <c r="C829" s="89">
        <v>714</v>
      </c>
      <c r="D829" s="90" t="s">
        <v>860</v>
      </c>
      <c r="E829" s="91" t="s">
        <v>1376</v>
      </c>
      <c r="F829" s="92" t="s">
        <v>1377</v>
      </c>
      <c r="G829" s="90" t="s">
        <v>197</v>
      </c>
      <c r="H829" s="93">
        <v>1</v>
      </c>
      <c r="I829" s="94"/>
      <c r="J829" s="95">
        <f t="shared" si="210"/>
        <v>0</v>
      </c>
      <c r="K829" s="93"/>
      <c r="L829" s="93">
        <f t="shared" si="211"/>
        <v>0</v>
      </c>
      <c r="M829" s="93"/>
      <c r="N829" s="93">
        <f t="shared" si="212"/>
        <v>0</v>
      </c>
      <c r="O829" s="95">
        <v>21</v>
      </c>
      <c r="P829" s="95">
        <f t="shared" si="213"/>
        <v>0</v>
      </c>
      <c r="Q829" s="95">
        <f t="shared" si="214"/>
        <v>0</v>
      </c>
      <c r="R829" s="8"/>
      <c r="S829" s="8"/>
      <c r="T829" s="8"/>
    </row>
    <row r="830" spans="1:20" ht="10.199999999999999" outlineLevel="3" x14ac:dyDescent="0.2">
      <c r="A830" s="10"/>
      <c r="B830" s="88"/>
      <c r="C830" s="89">
        <v>715</v>
      </c>
      <c r="D830" s="90" t="s">
        <v>860</v>
      </c>
      <c r="E830" s="91" t="s">
        <v>1378</v>
      </c>
      <c r="F830" s="92" t="s">
        <v>1379</v>
      </c>
      <c r="G830" s="90" t="s">
        <v>197</v>
      </c>
      <c r="H830" s="93">
        <v>1</v>
      </c>
      <c r="I830" s="94"/>
      <c r="J830" s="95">
        <f t="shared" si="210"/>
        <v>0</v>
      </c>
      <c r="K830" s="93"/>
      <c r="L830" s="93">
        <f t="shared" si="211"/>
        <v>0</v>
      </c>
      <c r="M830" s="93"/>
      <c r="N830" s="93">
        <f t="shared" si="212"/>
        <v>0</v>
      </c>
      <c r="O830" s="95">
        <v>21</v>
      </c>
      <c r="P830" s="95">
        <f t="shared" si="213"/>
        <v>0</v>
      </c>
      <c r="Q830" s="95">
        <f t="shared" si="214"/>
        <v>0</v>
      </c>
      <c r="R830" s="8"/>
      <c r="S830" s="8"/>
      <c r="T830" s="8"/>
    </row>
    <row r="831" spans="1:20" outlineLevel="3" x14ac:dyDescent="0.2">
      <c r="B831" s="6"/>
      <c r="C831" s="6"/>
      <c r="D831" s="6"/>
      <c r="E831" s="6"/>
      <c r="F831" s="6"/>
      <c r="G831" s="6"/>
      <c r="H831" s="6"/>
      <c r="I831" s="8"/>
      <c r="J831" s="8"/>
      <c r="K831" s="6"/>
      <c r="L831" s="6"/>
      <c r="M831" s="6"/>
      <c r="N831" s="6"/>
      <c r="O831" s="6"/>
      <c r="P831" s="8"/>
      <c r="Q831" s="8"/>
    </row>
    <row r="832" spans="1:20" ht="10.199999999999999" outlineLevel="2" x14ac:dyDescent="0.2">
      <c r="A832" s="58" t="s">
        <v>134</v>
      </c>
      <c r="B832" s="81">
        <v>3</v>
      </c>
      <c r="C832" s="82"/>
      <c r="D832" s="83" t="s">
        <v>169</v>
      </c>
      <c r="E832" s="83"/>
      <c r="F832" s="84" t="s">
        <v>135</v>
      </c>
      <c r="G832" s="83"/>
      <c r="H832" s="85"/>
      <c r="I832" s="86"/>
      <c r="J832" s="60">
        <f>SUBTOTAL(9,J833:J834)</f>
        <v>0</v>
      </c>
      <c r="K832" s="85"/>
      <c r="L832" s="61">
        <f>SUBTOTAL(9,L833:L834)</f>
        <v>0</v>
      </c>
      <c r="M832" s="85"/>
      <c r="N832" s="61">
        <f>SUBTOTAL(9,N833:N834)</f>
        <v>0</v>
      </c>
      <c r="O832" s="87"/>
      <c r="P832" s="60">
        <f>SUBTOTAL(9,P833:P834)</f>
        <v>0</v>
      </c>
      <c r="Q832" s="60">
        <f>SUBTOTAL(9,Q833:Q834)</f>
        <v>0</v>
      </c>
      <c r="R832" s="6"/>
      <c r="S832" s="8"/>
      <c r="T832" s="8"/>
    </row>
    <row r="833" spans="1:20" ht="10.199999999999999" outlineLevel="3" x14ac:dyDescent="0.2">
      <c r="A833" s="10"/>
      <c r="B833" s="88"/>
      <c r="C833" s="89">
        <v>716</v>
      </c>
      <c r="D833" s="90" t="s">
        <v>860</v>
      </c>
      <c r="E833" s="91" t="s">
        <v>1380</v>
      </c>
      <c r="F833" s="92" t="s">
        <v>1381</v>
      </c>
      <c r="G833" s="90" t="s">
        <v>197</v>
      </c>
      <c r="H833" s="93">
        <v>1</v>
      </c>
      <c r="I833" s="94"/>
      <c r="J833" s="95">
        <f>H833*I833</f>
        <v>0</v>
      </c>
      <c r="K833" s="93"/>
      <c r="L833" s="93">
        <f>H833*K833</f>
        <v>0</v>
      </c>
      <c r="M833" s="93"/>
      <c r="N833" s="93">
        <f>H833*M833</f>
        <v>0</v>
      </c>
      <c r="O833" s="95">
        <v>21</v>
      </c>
      <c r="P833" s="95">
        <f>J833*(O833/100)</f>
        <v>0</v>
      </c>
      <c r="Q833" s="95">
        <f>J833+P833</f>
        <v>0</v>
      </c>
      <c r="R833" s="8"/>
      <c r="S833" s="8"/>
      <c r="T833" s="8"/>
    </row>
    <row r="834" spans="1:20" outlineLevel="3" x14ac:dyDescent="0.2">
      <c r="B834" s="6"/>
      <c r="C834" s="6"/>
      <c r="D834" s="6"/>
      <c r="E834" s="6"/>
      <c r="F834" s="6"/>
      <c r="G834" s="6"/>
      <c r="H834" s="6"/>
      <c r="I834" s="8"/>
      <c r="J834" s="8"/>
      <c r="K834" s="6"/>
      <c r="L834" s="6"/>
      <c r="M834" s="6"/>
      <c r="N834" s="6"/>
      <c r="O834" s="6"/>
      <c r="P834" s="8"/>
      <c r="Q834" s="8"/>
    </row>
    <row r="835" spans="1:20" ht="10.199999999999999" outlineLevel="2" x14ac:dyDescent="0.2">
      <c r="A835" s="58" t="s">
        <v>136</v>
      </c>
      <c r="B835" s="81">
        <v>3</v>
      </c>
      <c r="C835" s="82"/>
      <c r="D835" s="83" t="s">
        <v>169</v>
      </c>
      <c r="E835" s="83"/>
      <c r="F835" s="84" t="s">
        <v>137</v>
      </c>
      <c r="G835" s="83"/>
      <c r="H835" s="85"/>
      <c r="I835" s="86"/>
      <c r="J835" s="60">
        <f>SUBTOTAL(9,J836:J842)</f>
        <v>0</v>
      </c>
      <c r="K835" s="85"/>
      <c r="L835" s="61">
        <f>SUBTOTAL(9,L836:L842)</f>
        <v>0</v>
      </c>
      <c r="M835" s="85"/>
      <c r="N835" s="61">
        <f>SUBTOTAL(9,N836:N842)</f>
        <v>0</v>
      </c>
      <c r="O835" s="87"/>
      <c r="P835" s="60">
        <f>SUBTOTAL(9,P836:P842)</f>
        <v>0</v>
      </c>
      <c r="Q835" s="60">
        <f>SUBTOTAL(9,Q836:Q842)</f>
        <v>0</v>
      </c>
      <c r="R835" s="6"/>
      <c r="S835" s="8"/>
      <c r="T835" s="8"/>
    </row>
    <row r="836" spans="1:20" ht="40.799999999999997" outlineLevel="3" x14ac:dyDescent="0.2">
      <c r="A836" s="10"/>
      <c r="B836" s="88"/>
      <c r="C836" s="89">
        <v>717</v>
      </c>
      <c r="D836" s="90" t="s">
        <v>860</v>
      </c>
      <c r="E836" s="91"/>
      <c r="F836" s="92" t="s">
        <v>1382</v>
      </c>
      <c r="G836" s="90" t="s">
        <v>327</v>
      </c>
      <c r="H836" s="93">
        <v>1</v>
      </c>
      <c r="I836" s="94"/>
      <c r="J836" s="95">
        <f t="shared" ref="J836:J841" si="215">H836*I836</f>
        <v>0</v>
      </c>
      <c r="K836" s="93"/>
      <c r="L836" s="93">
        <f t="shared" ref="L836:L841" si="216">H836*K836</f>
        <v>0</v>
      </c>
      <c r="M836" s="93"/>
      <c r="N836" s="93">
        <f t="shared" ref="N836:N841" si="217">H836*M836</f>
        <v>0</v>
      </c>
      <c r="O836" s="95">
        <v>21</v>
      </c>
      <c r="P836" s="95">
        <f t="shared" ref="P836:P841" si="218">J836*(O836/100)</f>
        <v>0</v>
      </c>
      <c r="Q836" s="95">
        <f t="shared" ref="Q836:Q841" si="219">J836+P836</f>
        <v>0</v>
      </c>
      <c r="R836" s="8"/>
      <c r="S836" s="8"/>
      <c r="T836" s="8"/>
    </row>
    <row r="837" spans="1:20" ht="10.199999999999999" outlineLevel="3" x14ac:dyDescent="0.2">
      <c r="A837" s="10"/>
      <c r="B837" s="88"/>
      <c r="C837" s="89">
        <v>718</v>
      </c>
      <c r="D837" s="90" t="s">
        <v>860</v>
      </c>
      <c r="E837" s="91"/>
      <c r="F837" s="92" t="s">
        <v>1383</v>
      </c>
      <c r="G837" s="90" t="s">
        <v>327</v>
      </c>
      <c r="H837" s="93">
        <v>1</v>
      </c>
      <c r="I837" s="94"/>
      <c r="J837" s="95">
        <f t="shared" si="215"/>
        <v>0</v>
      </c>
      <c r="K837" s="93"/>
      <c r="L837" s="93">
        <f t="shared" si="216"/>
        <v>0</v>
      </c>
      <c r="M837" s="93"/>
      <c r="N837" s="93">
        <f t="shared" si="217"/>
        <v>0</v>
      </c>
      <c r="O837" s="95">
        <v>21</v>
      </c>
      <c r="P837" s="95">
        <f t="shared" si="218"/>
        <v>0</v>
      </c>
      <c r="Q837" s="95">
        <f t="shared" si="219"/>
        <v>0</v>
      </c>
      <c r="R837" s="8"/>
      <c r="S837" s="8"/>
      <c r="T837" s="8"/>
    </row>
    <row r="838" spans="1:20" ht="10.199999999999999" outlineLevel="3" x14ac:dyDescent="0.2">
      <c r="A838" s="10"/>
      <c r="B838" s="88"/>
      <c r="C838" s="89">
        <v>719</v>
      </c>
      <c r="D838" s="90" t="s">
        <v>860</v>
      </c>
      <c r="E838" s="91"/>
      <c r="F838" s="92" t="s">
        <v>1384</v>
      </c>
      <c r="G838" s="90" t="s">
        <v>327</v>
      </c>
      <c r="H838" s="93">
        <v>2</v>
      </c>
      <c r="I838" s="94"/>
      <c r="J838" s="95">
        <f t="shared" si="215"/>
        <v>0</v>
      </c>
      <c r="K838" s="93"/>
      <c r="L838" s="93">
        <f t="shared" si="216"/>
        <v>0</v>
      </c>
      <c r="M838" s="93"/>
      <c r="N838" s="93">
        <f t="shared" si="217"/>
        <v>0</v>
      </c>
      <c r="O838" s="95">
        <v>21</v>
      </c>
      <c r="P838" s="95">
        <f t="shared" si="218"/>
        <v>0</v>
      </c>
      <c r="Q838" s="95">
        <f t="shared" si="219"/>
        <v>0</v>
      </c>
      <c r="R838" s="8"/>
      <c r="S838" s="8"/>
      <c r="T838" s="8"/>
    </row>
    <row r="839" spans="1:20" ht="10.199999999999999" outlineLevel="3" x14ac:dyDescent="0.2">
      <c r="A839" s="10"/>
      <c r="B839" s="88"/>
      <c r="C839" s="89">
        <v>720</v>
      </c>
      <c r="D839" s="90" t="s">
        <v>860</v>
      </c>
      <c r="E839" s="91"/>
      <c r="F839" s="92" t="s">
        <v>1385</v>
      </c>
      <c r="G839" s="90" t="s">
        <v>327</v>
      </c>
      <c r="H839" s="93">
        <v>2</v>
      </c>
      <c r="I839" s="94"/>
      <c r="J839" s="95">
        <f t="shared" si="215"/>
        <v>0</v>
      </c>
      <c r="K839" s="93"/>
      <c r="L839" s="93">
        <f t="shared" si="216"/>
        <v>0</v>
      </c>
      <c r="M839" s="93"/>
      <c r="N839" s="93">
        <f t="shared" si="217"/>
        <v>0</v>
      </c>
      <c r="O839" s="95">
        <v>21</v>
      </c>
      <c r="P839" s="95">
        <f t="shared" si="218"/>
        <v>0</v>
      </c>
      <c r="Q839" s="95">
        <f t="shared" si="219"/>
        <v>0</v>
      </c>
      <c r="R839" s="8"/>
      <c r="S839" s="8"/>
      <c r="T839" s="8"/>
    </row>
    <row r="840" spans="1:20" ht="10.199999999999999" outlineLevel="3" x14ac:dyDescent="0.2">
      <c r="A840" s="10"/>
      <c r="B840" s="88"/>
      <c r="C840" s="89">
        <v>721</v>
      </c>
      <c r="D840" s="90" t="s">
        <v>860</v>
      </c>
      <c r="E840" s="91"/>
      <c r="F840" s="92" t="s">
        <v>1386</v>
      </c>
      <c r="G840" s="90" t="s">
        <v>327</v>
      </c>
      <c r="H840" s="93">
        <v>2</v>
      </c>
      <c r="I840" s="94"/>
      <c r="J840" s="95">
        <f t="shared" si="215"/>
        <v>0</v>
      </c>
      <c r="K840" s="93"/>
      <c r="L840" s="93">
        <f t="shared" si="216"/>
        <v>0</v>
      </c>
      <c r="M840" s="93"/>
      <c r="N840" s="93">
        <f t="shared" si="217"/>
        <v>0</v>
      </c>
      <c r="O840" s="95">
        <v>21</v>
      </c>
      <c r="P840" s="95">
        <f t="shared" si="218"/>
        <v>0</v>
      </c>
      <c r="Q840" s="95">
        <f t="shared" si="219"/>
        <v>0</v>
      </c>
      <c r="R840" s="8"/>
      <c r="S840" s="8"/>
      <c r="T840" s="8"/>
    </row>
    <row r="841" spans="1:20" ht="10.199999999999999" outlineLevel="3" x14ac:dyDescent="0.2">
      <c r="A841" s="10"/>
      <c r="B841" s="88"/>
      <c r="C841" s="89">
        <v>722</v>
      </c>
      <c r="D841" s="90" t="s">
        <v>860</v>
      </c>
      <c r="E841" s="91"/>
      <c r="F841" s="92" t="s">
        <v>1387</v>
      </c>
      <c r="G841" s="90" t="s">
        <v>327</v>
      </c>
      <c r="H841" s="93">
        <v>2</v>
      </c>
      <c r="I841" s="94"/>
      <c r="J841" s="95">
        <f t="shared" si="215"/>
        <v>0</v>
      </c>
      <c r="K841" s="93"/>
      <c r="L841" s="93">
        <f t="shared" si="216"/>
        <v>0</v>
      </c>
      <c r="M841" s="93"/>
      <c r="N841" s="93">
        <f t="shared" si="217"/>
        <v>0</v>
      </c>
      <c r="O841" s="95">
        <v>21</v>
      </c>
      <c r="P841" s="95">
        <f t="shared" si="218"/>
        <v>0</v>
      </c>
      <c r="Q841" s="95">
        <f t="shared" si="219"/>
        <v>0</v>
      </c>
      <c r="R841" s="8"/>
      <c r="S841" s="8"/>
      <c r="T841" s="8"/>
    </row>
    <row r="842" spans="1:20" outlineLevel="3" x14ac:dyDescent="0.2">
      <c r="B842" s="6"/>
      <c r="C842" s="6"/>
      <c r="D842" s="6"/>
      <c r="E842" s="6"/>
      <c r="F842" s="6"/>
      <c r="G842" s="6"/>
      <c r="H842" s="6"/>
      <c r="I842" s="8"/>
      <c r="J842" s="8"/>
      <c r="K842" s="6"/>
      <c r="L842" s="6"/>
      <c r="M842" s="6"/>
      <c r="N842" s="6"/>
      <c r="O842" s="6"/>
      <c r="P842" s="8"/>
      <c r="Q842" s="8"/>
    </row>
    <row r="843" spans="1:20" ht="10.199999999999999" outlineLevel="2" x14ac:dyDescent="0.2">
      <c r="A843" s="58" t="s">
        <v>138</v>
      </c>
      <c r="B843" s="81">
        <v>3</v>
      </c>
      <c r="C843" s="82"/>
      <c r="D843" s="83" t="s">
        <v>169</v>
      </c>
      <c r="E843" s="83"/>
      <c r="F843" s="84" t="s">
        <v>139</v>
      </c>
      <c r="G843" s="83"/>
      <c r="H843" s="85"/>
      <c r="I843" s="86"/>
      <c r="J843" s="60">
        <f>SUBTOTAL(9,J844:J858)</f>
        <v>0</v>
      </c>
      <c r="K843" s="85"/>
      <c r="L843" s="61">
        <f>SUBTOTAL(9,L844:L858)</f>
        <v>0</v>
      </c>
      <c r="M843" s="85"/>
      <c r="N843" s="61">
        <f>SUBTOTAL(9,N844:N858)</f>
        <v>0</v>
      </c>
      <c r="O843" s="87"/>
      <c r="P843" s="60">
        <f>SUBTOTAL(9,P844:P858)</f>
        <v>0</v>
      </c>
      <c r="Q843" s="60">
        <f>SUBTOTAL(9,Q844:Q858)</f>
        <v>0</v>
      </c>
      <c r="R843" s="6"/>
      <c r="S843" s="8"/>
      <c r="T843" s="8"/>
    </row>
    <row r="844" spans="1:20" ht="10.199999999999999" outlineLevel="3" x14ac:dyDescent="0.2">
      <c r="A844" s="10"/>
      <c r="B844" s="88"/>
      <c r="C844" s="89">
        <v>723</v>
      </c>
      <c r="D844" s="90" t="s">
        <v>860</v>
      </c>
      <c r="E844" s="91"/>
      <c r="F844" s="92" t="s">
        <v>1388</v>
      </c>
      <c r="G844" s="90" t="s">
        <v>180</v>
      </c>
      <c r="H844" s="93">
        <v>60</v>
      </c>
      <c r="I844" s="94"/>
      <c r="J844" s="95">
        <f t="shared" ref="J844:J857" si="220">H844*I844</f>
        <v>0</v>
      </c>
      <c r="K844" s="93"/>
      <c r="L844" s="93">
        <f t="shared" ref="L844:L857" si="221">H844*K844</f>
        <v>0</v>
      </c>
      <c r="M844" s="93"/>
      <c r="N844" s="93">
        <f t="shared" ref="N844:N857" si="222">H844*M844</f>
        <v>0</v>
      </c>
      <c r="O844" s="95">
        <v>21</v>
      </c>
      <c r="P844" s="95">
        <f t="shared" ref="P844:P857" si="223">J844*(O844/100)</f>
        <v>0</v>
      </c>
      <c r="Q844" s="95">
        <f t="shared" ref="Q844:Q857" si="224">J844+P844</f>
        <v>0</v>
      </c>
      <c r="R844" s="8"/>
      <c r="S844" s="8"/>
      <c r="T844" s="8"/>
    </row>
    <row r="845" spans="1:20" ht="10.199999999999999" outlineLevel="3" x14ac:dyDescent="0.2">
      <c r="A845" s="10"/>
      <c r="B845" s="88"/>
      <c r="C845" s="89">
        <v>724</v>
      </c>
      <c r="D845" s="90" t="s">
        <v>860</v>
      </c>
      <c r="E845" s="91"/>
      <c r="F845" s="92" t="s">
        <v>1389</v>
      </c>
      <c r="G845" s="90" t="s">
        <v>180</v>
      </c>
      <c r="H845" s="93">
        <v>60</v>
      </c>
      <c r="I845" s="94"/>
      <c r="J845" s="95">
        <f t="shared" si="220"/>
        <v>0</v>
      </c>
      <c r="K845" s="93"/>
      <c r="L845" s="93">
        <f t="shared" si="221"/>
        <v>0</v>
      </c>
      <c r="M845" s="93"/>
      <c r="N845" s="93">
        <f t="shared" si="222"/>
        <v>0</v>
      </c>
      <c r="O845" s="95">
        <v>21</v>
      </c>
      <c r="P845" s="95">
        <f t="shared" si="223"/>
        <v>0</v>
      </c>
      <c r="Q845" s="95">
        <f t="shared" si="224"/>
        <v>0</v>
      </c>
      <c r="R845" s="8"/>
      <c r="S845" s="8"/>
      <c r="T845" s="8"/>
    </row>
    <row r="846" spans="1:20" ht="10.199999999999999" outlineLevel="3" x14ac:dyDescent="0.2">
      <c r="A846" s="10"/>
      <c r="B846" s="88"/>
      <c r="C846" s="89">
        <v>725</v>
      </c>
      <c r="D846" s="90" t="s">
        <v>860</v>
      </c>
      <c r="E846" s="91"/>
      <c r="F846" s="92" t="s">
        <v>1390</v>
      </c>
      <c r="G846" s="90" t="s">
        <v>180</v>
      </c>
      <c r="H846" s="93">
        <v>150</v>
      </c>
      <c r="I846" s="94"/>
      <c r="J846" s="95">
        <f t="shared" si="220"/>
        <v>0</v>
      </c>
      <c r="K846" s="93"/>
      <c r="L846" s="93">
        <f t="shared" si="221"/>
        <v>0</v>
      </c>
      <c r="M846" s="93"/>
      <c r="N846" s="93">
        <f t="shared" si="222"/>
        <v>0</v>
      </c>
      <c r="O846" s="95">
        <v>21</v>
      </c>
      <c r="P846" s="95">
        <f t="shared" si="223"/>
        <v>0</v>
      </c>
      <c r="Q846" s="95">
        <f t="shared" si="224"/>
        <v>0</v>
      </c>
      <c r="R846" s="8"/>
      <c r="S846" s="8"/>
      <c r="T846" s="8"/>
    </row>
    <row r="847" spans="1:20" ht="10.199999999999999" outlineLevel="3" x14ac:dyDescent="0.2">
      <c r="A847" s="10"/>
      <c r="B847" s="88"/>
      <c r="C847" s="89">
        <v>726</v>
      </c>
      <c r="D847" s="90" t="s">
        <v>860</v>
      </c>
      <c r="E847" s="91"/>
      <c r="F847" s="92" t="s">
        <v>1391</v>
      </c>
      <c r="G847" s="90" t="s">
        <v>180</v>
      </c>
      <c r="H847" s="93">
        <v>150</v>
      </c>
      <c r="I847" s="94"/>
      <c r="J847" s="95">
        <f t="shared" si="220"/>
        <v>0</v>
      </c>
      <c r="K847" s="93"/>
      <c r="L847" s="93">
        <f t="shared" si="221"/>
        <v>0</v>
      </c>
      <c r="M847" s="93"/>
      <c r="N847" s="93">
        <f t="shared" si="222"/>
        <v>0</v>
      </c>
      <c r="O847" s="95">
        <v>21</v>
      </c>
      <c r="P847" s="95">
        <f t="shared" si="223"/>
        <v>0</v>
      </c>
      <c r="Q847" s="95">
        <f t="shared" si="224"/>
        <v>0</v>
      </c>
      <c r="R847" s="8"/>
      <c r="S847" s="8"/>
      <c r="T847" s="8"/>
    </row>
    <row r="848" spans="1:20" ht="10.199999999999999" outlineLevel="3" x14ac:dyDescent="0.2">
      <c r="A848" s="10"/>
      <c r="B848" s="88"/>
      <c r="C848" s="89">
        <v>727</v>
      </c>
      <c r="D848" s="90" t="s">
        <v>860</v>
      </c>
      <c r="E848" s="91"/>
      <c r="F848" s="92" t="s">
        <v>1392</v>
      </c>
      <c r="G848" s="90" t="s">
        <v>180</v>
      </c>
      <c r="H848" s="93">
        <v>60</v>
      </c>
      <c r="I848" s="94"/>
      <c r="J848" s="95">
        <f t="shared" si="220"/>
        <v>0</v>
      </c>
      <c r="K848" s="93"/>
      <c r="L848" s="93">
        <f t="shared" si="221"/>
        <v>0</v>
      </c>
      <c r="M848" s="93"/>
      <c r="N848" s="93">
        <f t="shared" si="222"/>
        <v>0</v>
      </c>
      <c r="O848" s="95">
        <v>21</v>
      </c>
      <c r="P848" s="95">
        <f t="shared" si="223"/>
        <v>0</v>
      </c>
      <c r="Q848" s="95">
        <f t="shared" si="224"/>
        <v>0</v>
      </c>
      <c r="R848" s="8"/>
      <c r="S848" s="8"/>
      <c r="T848" s="8"/>
    </row>
    <row r="849" spans="1:20" ht="10.199999999999999" outlineLevel="3" x14ac:dyDescent="0.2">
      <c r="A849" s="10"/>
      <c r="B849" s="88"/>
      <c r="C849" s="89">
        <v>728</v>
      </c>
      <c r="D849" s="90" t="s">
        <v>860</v>
      </c>
      <c r="E849" s="91"/>
      <c r="F849" s="92" t="s">
        <v>1393</v>
      </c>
      <c r="G849" s="90" t="s">
        <v>180</v>
      </c>
      <c r="H849" s="93">
        <v>30</v>
      </c>
      <c r="I849" s="94"/>
      <c r="J849" s="95">
        <f t="shared" si="220"/>
        <v>0</v>
      </c>
      <c r="K849" s="93"/>
      <c r="L849" s="93">
        <f t="shared" si="221"/>
        <v>0</v>
      </c>
      <c r="M849" s="93"/>
      <c r="N849" s="93">
        <f t="shared" si="222"/>
        <v>0</v>
      </c>
      <c r="O849" s="95">
        <v>21</v>
      </c>
      <c r="P849" s="95">
        <f t="shared" si="223"/>
        <v>0</v>
      </c>
      <c r="Q849" s="95">
        <f t="shared" si="224"/>
        <v>0</v>
      </c>
      <c r="R849" s="8"/>
      <c r="S849" s="8"/>
      <c r="T849" s="8"/>
    </row>
    <row r="850" spans="1:20" ht="10.199999999999999" outlineLevel="3" x14ac:dyDescent="0.2">
      <c r="A850" s="10"/>
      <c r="B850" s="88"/>
      <c r="C850" s="89">
        <v>729</v>
      </c>
      <c r="D850" s="90" t="s">
        <v>860</v>
      </c>
      <c r="E850" s="91"/>
      <c r="F850" s="92" t="s">
        <v>1394</v>
      </c>
      <c r="G850" s="90" t="s">
        <v>180</v>
      </c>
      <c r="H850" s="93">
        <v>60</v>
      </c>
      <c r="I850" s="94"/>
      <c r="J850" s="95">
        <f t="shared" si="220"/>
        <v>0</v>
      </c>
      <c r="K850" s="93"/>
      <c r="L850" s="93">
        <f t="shared" si="221"/>
        <v>0</v>
      </c>
      <c r="M850" s="93"/>
      <c r="N850" s="93">
        <f t="shared" si="222"/>
        <v>0</v>
      </c>
      <c r="O850" s="95">
        <v>21</v>
      </c>
      <c r="P850" s="95">
        <f t="shared" si="223"/>
        <v>0</v>
      </c>
      <c r="Q850" s="95">
        <f t="shared" si="224"/>
        <v>0</v>
      </c>
      <c r="R850" s="8"/>
      <c r="S850" s="8"/>
      <c r="T850" s="8"/>
    </row>
    <row r="851" spans="1:20" ht="10.199999999999999" outlineLevel="3" x14ac:dyDescent="0.2">
      <c r="A851" s="10"/>
      <c r="B851" s="88"/>
      <c r="C851" s="89">
        <v>730</v>
      </c>
      <c r="D851" s="90" t="s">
        <v>860</v>
      </c>
      <c r="E851" s="91"/>
      <c r="F851" s="92" t="s">
        <v>1395</v>
      </c>
      <c r="G851" s="90" t="s">
        <v>180</v>
      </c>
      <c r="H851" s="93">
        <v>240</v>
      </c>
      <c r="I851" s="94"/>
      <c r="J851" s="95">
        <f t="shared" si="220"/>
        <v>0</v>
      </c>
      <c r="K851" s="93"/>
      <c r="L851" s="93">
        <f t="shared" si="221"/>
        <v>0</v>
      </c>
      <c r="M851" s="93"/>
      <c r="N851" s="93">
        <f t="shared" si="222"/>
        <v>0</v>
      </c>
      <c r="O851" s="95">
        <v>21</v>
      </c>
      <c r="P851" s="95">
        <f t="shared" si="223"/>
        <v>0</v>
      </c>
      <c r="Q851" s="95">
        <f t="shared" si="224"/>
        <v>0</v>
      </c>
      <c r="R851" s="8"/>
      <c r="S851" s="8"/>
      <c r="T851" s="8"/>
    </row>
    <row r="852" spans="1:20" ht="10.199999999999999" outlineLevel="3" x14ac:dyDescent="0.2">
      <c r="A852" s="10"/>
      <c r="B852" s="88"/>
      <c r="C852" s="89">
        <v>731</v>
      </c>
      <c r="D852" s="90" t="s">
        <v>860</v>
      </c>
      <c r="E852" s="91"/>
      <c r="F852" s="92" t="s">
        <v>1396</v>
      </c>
      <c r="G852" s="90" t="s">
        <v>180</v>
      </c>
      <c r="H852" s="93">
        <v>90</v>
      </c>
      <c r="I852" s="94"/>
      <c r="J852" s="95">
        <f t="shared" si="220"/>
        <v>0</v>
      </c>
      <c r="K852" s="93"/>
      <c r="L852" s="93">
        <f t="shared" si="221"/>
        <v>0</v>
      </c>
      <c r="M852" s="93"/>
      <c r="N852" s="93">
        <f t="shared" si="222"/>
        <v>0</v>
      </c>
      <c r="O852" s="95">
        <v>21</v>
      </c>
      <c r="P852" s="95">
        <f t="shared" si="223"/>
        <v>0</v>
      </c>
      <c r="Q852" s="95">
        <f t="shared" si="224"/>
        <v>0</v>
      </c>
      <c r="R852" s="8"/>
      <c r="S852" s="8"/>
      <c r="T852" s="8"/>
    </row>
    <row r="853" spans="1:20" ht="10.199999999999999" outlineLevel="3" x14ac:dyDescent="0.2">
      <c r="A853" s="10"/>
      <c r="B853" s="88"/>
      <c r="C853" s="89">
        <v>732</v>
      </c>
      <c r="D853" s="90" t="s">
        <v>860</v>
      </c>
      <c r="E853" s="91"/>
      <c r="F853" s="92" t="s">
        <v>1397</v>
      </c>
      <c r="G853" s="90" t="s">
        <v>180</v>
      </c>
      <c r="H853" s="93">
        <v>180</v>
      </c>
      <c r="I853" s="94"/>
      <c r="J853" s="95">
        <f t="shared" si="220"/>
        <v>0</v>
      </c>
      <c r="K853" s="93"/>
      <c r="L853" s="93">
        <f t="shared" si="221"/>
        <v>0</v>
      </c>
      <c r="M853" s="93"/>
      <c r="N853" s="93">
        <f t="shared" si="222"/>
        <v>0</v>
      </c>
      <c r="O853" s="95">
        <v>21</v>
      </c>
      <c r="P853" s="95">
        <f t="shared" si="223"/>
        <v>0</v>
      </c>
      <c r="Q853" s="95">
        <f t="shared" si="224"/>
        <v>0</v>
      </c>
      <c r="R853" s="8"/>
      <c r="S853" s="8"/>
      <c r="T853" s="8"/>
    </row>
    <row r="854" spans="1:20" ht="10.199999999999999" outlineLevel="3" x14ac:dyDescent="0.2">
      <c r="A854" s="10"/>
      <c r="B854" s="88"/>
      <c r="C854" s="89">
        <v>733</v>
      </c>
      <c r="D854" s="90" t="s">
        <v>860</v>
      </c>
      <c r="E854" s="91"/>
      <c r="F854" s="92" t="s">
        <v>1398</v>
      </c>
      <c r="G854" s="90" t="s">
        <v>180</v>
      </c>
      <c r="H854" s="93">
        <v>270</v>
      </c>
      <c r="I854" s="94"/>
      <c r="J854" s="95">
        <f t="shared" si="220"/>
        <v>0</v>
      </c>
      <c r="K854" s="93"/>
      <c r="L854" s="93">
        <f t="shared" si="221"/>
        <v>0</v>
      </c>
      <c r="M854" s="93"/>
      <c r="N854" s="93">
        <f t="shared" si="222"/>
        <v>0</v>
      </c>
      <c r="O854" s="95">
        <v>21</v>
      </c>
      <c r="P854" s="95">
        <f t="shared" si="223"/>
        <v>0</v>
      </c>
      <c r="Q854" s="95">
        <f t="shared" si="224"/>
        <v>0</v>
      </c>
      <c r="R854" s="8"/>
      <c r="S854" s="8"/>
      <c r="T854" s="8"/>
    </row>
    <row r="855" spans="1:20" ht="10.199999999999999" outlineLevel="3" x14ac:dyDescent="0.2">
      <c r="A855" s="10"/>
      <c r="B855" s="88"/>
      <c r="C855" s="89">
        <v>734</v>
      </c>
      <c r="D855" s="90" t="s">
        <v>860</v>
      </c>
      <c r="E855" s="91"/>
      <c r="F855" s="92" t="s">
        <v>1399</v>
      </c>
      <c r="G855" s="90" t="s">
        <v>180</v>
      </c>
      <c r="H855" s="93">
        <v>210</v>
      </c>
      <c r="I855" s="94"/>
      <c r="J855" s="95">
        <f t="shared" si="220"/>
        <v>0</v>
      </c>
      <c r="K855" s="93"/>
      <c r="L855" s="93">
        <f t="shared" si="221"/>
        <v>0</v>
      </c>
      <c r="M855" s="93"/>
      <c r="N855" s="93">
        <f t="shared" si="222"/>
        <v>0</v>
      </c>
      <c r="O855" s="95">
        <v>21</v>
      </c>
      <c r="P855" s="95">
        <f t="shared" si="223"/>
        <v>0</v>
      </c>
      <c r="Q855" s="95">
        <f t="shared" si="224"/>
        <v>0</v>
      </c>
      <c r="R855" s="8"/>
      <c r="S855" s="8"/>
      <c r="T855" s="8"/>
    </row>
    <row r="856" spans="1:20" ht="10.199999999999999" outlineLevel="3" x14ac:dyDescent="0.2">
      <c r="A856" s="10"/>
      <c r="B856" s="88"/>
      <c r="C856" s="89">
        <v>735</v>
      </c>
      <c r="D856" s="90" t="s">
        <v>860</v>
      </c>
      <c r="E856" s="91"/>
      <c r="F856" s="92" t="s">
        <v>1400</v>
      </c>
      <c r="G856" s="90" t="s">
        <v>180</v>
      </c>
      <c r="H856" s="93">
        <v>140</v>
      </c>
      <c r="I856" s="94"/>
      <c r="J856" s="95">
        <f t="shared" si="220"/>
        <v>0</v>
      </c>
      <c r="K856" s="93"/>
      <c r="L856" s="93">
        <f t="shared" si="221"/>
        <v>0</v>
      </c>
      <c r="M856" s="93"/>
      <c r="N856" s="93">
        <f t="shared" si="222"/>
        <v>0</v>
      </c>
      <c r="O856" s="95">
        <v>21</v>
      </c>
      <c r="P856" s="95">
        <f t="shared" si="223"/>
        <v>0</v>
      </c>
      <c r="Q856" s="95">
        <f t="shared" si="224"/>
        <v>0</v>
      </c>
      <c r="R856" s="8"/>
      <c r="S856" s="8"/>
      <c r="T856" s="8"/>
    </row>
    <row r="857" spans="1:20" ht="10.199999999999999" outlineLevel="3" x14ac:dyDescent="0.2">
      <c r="A857" s="10"/>
      <c r="B857" s="88"/>
      <c r="C857" s="89">
        <v>736</v>
      </c>
      <c r="D857" s="90" t="s">
        <v>860</v>
      </c>
      <c r="E857" s="91"/>
      <c r="F857" s="92" t="s">
        <v>1401</v>
      </c>
      <c r="G857" s="90" t="s">
        <v>327</v>
      </c>
      <c r="H857" s="93">
        <v>1</v>
      </c>
      <c r="I857" s="94"/>
      <c r="J857" s="95">
        <f t="shared" si="220"/>
        <v>0</v>
      </c>
      <c r="K857" s="93"/>
      <c r="L857" s="93">
        <f t="shared" si="221"/>
        <v>0</v>
      </c>
      <c r="M857" s="93"/>
      <c r="N857" s="93">
        <f t="shared" si="222"/>
        <v>0</v>
      </c>
      <c r="O857" s="95">
        <v>21</v>
      </c>
      <c r="P857" s="95">
        <f t="shared" si="223"/>
        <v>0</v>
      </c>
      <c r="Q857" s="95">
        <f t="shared" si="224"/>
        <v>0</v>
      </c>
      <c r="R857" s="8"/>
      <c r="S857" s="8"/>
      <c r="T857" s="8"/>
    </row>
    <row r="858" spans="1:20" outlineLevel="3" x14ac:dyDescent="0.2">
      <c r="B858" s="6"/>
      <c r="C858" s="6"/>
      <c r="D858" s="6"/>
      <c r="E858" s="6"/>
      <c r="F858" s="6"/>
      <c r="G858" s="6"/>
      <c r="H858" s="6"/>
      <c r="I858" s="8"/>
      <c r="J858" s="8"/>
      <c r="K858" s="6"/>
      <c r="L858" s="6"/>
      <c r="M858" s="6"/>
      <c r="N858" s="6"/>
      <c r="O858" s="6"/>
      <c r="P858" s="8"/>
      <c r="Q858" s="8"/>
    </row>
    <row r="859" spans="1:20" ht="10.199999999999999" outlineLevel="2" x14ac:dyDescent="0.2">
      <c r="A859" s="58" t="s">
        <v>140</v>
      </c>
      <c r="B859" s="81">
        <v>3</v>
      </c>
      <c r="C859" s="82"/>
      <c r="D859" s="83" t="s">
        <v>169</v>
      </c>
      <c r="E859" s="83"/>
      <c r="F859" s="84" t="s">
        <v>141</v>
      </c>
      <c r="G859" s="83"/>
      <c r="H859" s="85"/>
      <c r="I859" s="86"/>
      <c r="J859" s="60">
        <f>SUBTOTAL(9,J860:J862)</f>
        <v>0</v>
      </c>
      <c r="K859" s="85"/>
      <c r="L859" s="61">
        <f>SUBTOTAL(9,L860:L862)</f>
        <v>0</v>
      </c>
      <c r="M859" s="85"/>
      <c r="N859" s="61">
        <f>SUBTOTAL(9,N860:N862)</f>
        <v>0</v>
      </c>
      <c r="O859" s="87"/>
      <c r="P859" s="60">
        <f>SUBTOTAL(9,P860:P862)</f>
        <v>0</v>
      </c>
      <c r="Q859" s="60">
        <f>SUBTOTAL(9,Q860:Q862)</f>
        <v>0</v>
      </c>
      <c r="R859" s="6"/>
      <c r="S859" s="8"/>
      <c r="T859" s="8"/>
    </row>
    <row r="860" spans="1:20" ht="10.199999999999999" outlineLevel="3" x14ac:dyDescent="0.2">
      <c r="A860" s="10"/>
      <c r="B860" s="88"/>
      <c r="C860" s="89">
        <v>737</v>
      </c>
      <c r="D860" s="90" t="s">
        <v>860</v>
      </c>
      <c r="E860" s="91"/>
      <c r="F860" s="92" t="s">
        <v>1402</v>
      </c>
      <c r="G860" s="90" t="s">
        <v>327</v>
      </c>
      <c r="H860" s="93">
        <v>1</v>
      </c>
      <c r="I860" s="94"/>
      <c r="J860" s="95">
        <f>H860*I860</f>
        <v>0</v>
      </c>
      <c r="K860" s="93"/>
      <c r="L860" s="93">
        <f>H860*K860</f>
        <v>0</v>
      </c>
      <c r="M860" s="93"/>
      <c r="N860" s="93">
        <f>H860*M860</f>
        <v>0</v>
      </c>
      <c r="O860" s="95">
        <v>21</v>
      </c>
      <c r="P860" s="95">
        <f>J860*(O860/100)</f>
        <v>0</v>
      </c>
      <c r="Q860" s="95">
        <f>J860+P860</f>
        <v>0</v>
      </c>
      <c r="R860" s="8"/>
      <c r="S860" s="8"/>
      <c r="T860" s="8"/>
    </row>
    <row r="861" spans="1:20" ht="10.199999999999999" outlineLevel="3" x14ac:dyDescent="0.2">
      <c r="A861" s="10"/>
      <c r="B861" s="88"/>
      <c r="C861" s="89">
        <v>738</v>
      </c>
      <c r="D861" s="90" t="s">
        <v>860</v>
      </c>
      <c r="E861" s="91"/>
      <c r="F861" s="92" t="s">
        <v>1403</v>
      </c>
      <c r="G861" s="90" t="s">
        <v>327</v>
      </c>
      <c r="H861" s="93">
        <v>1</v>
      </c>
      <c r="I861" s="94"/>
      <c r="J861" s="95">
        <f>H861*I861</f>
        <v>0</v>
      </c>
      <c r="K861" s="93"/>
      <c r="L861" s="93">
        <f>H861*K861</f>
        <v>0</v>
      </c>
      <c r="M861" s="93"/>
      <c r="N861" s="93">
        <f>H861*M861</f>
        <v>0</v>
      </c>
      <c r="O861" s="95">
        <v>21</v>
      </c>
      <c r="P861" s="95">
        <f>J861*(O861/100)</f>
        <v>0</v>
      </c>
      <c r="Q861" s="95">
        <f>J861+P861</f>
        <v>0</v>
      </c>
      <c r="R861" s="8"/>
      <c r="S861" s="8"/>
      <c r="T861" s="8"/>
    </row>
    <row r="862" spans="1:20" outlineLevel="3" x14ac:dyDescent="0.2">
      <c r="B862" s="6"/>
      <c r="C862" s="6"/>
      <c r="D862" s="6"/>
      <c r="E862" s="6"/>
      <c r="F862" s="6"/>
      <c r="G862" s="6"/>
      <c r="H862" s="6"/>
      <c r="I862" s="8"/>
      <c r="J862" s="8"/>
      <c r="K862" s="6"/>
      <c r="L862" s="6"/>
      <c r="M862" s="6"/>
      <c r="N862" s="6"/>
      <c r="O862" s="6"/>
      <c r="P862" s="8"/>
      <c r="Q862" s="8"/>
    </row>
    <row r="863" spans="1:20" ht="10.199999999999999" outlineLevel="2" x14ac:dyDescent="0.2">
      <c r="A863" s="58" t="s">
        <v>142</v>
      </c>
      <c r="B863" s="81">
        <v>3</v>
      </c>
      <c r="C863" s="82"/>
      <c r="D863" s="83" t="s">
        <v>169</v>
      </c>
      <c r="E863" s="83"/>
      <c r="F863" s="84" t="s">
        <v>143</v>
      </c>
      <c r="G863" s="83"/>
      <c r="H863" s="85"/>
      <c r="I863" s="86"/>
      <c r="J863" s="60">
        <f>SUBTOTAL(9,J864:J868)</f>
        <v>0</v>
      </c>
      <c r="K863" s="85"/>
      <c r="L863" s="61">
        <f>SUBTOTAL(9,L864:L868)</f>
        <v>0</v>
      </c>
      <c r="M863" s="85"/>
      <c r="N863" s="61">
        <f>SUBTOTAL(9,N864:N868)</f>
        <v>0</v>
      </c>
      <c r="O863" s="87"/>
      <c r="P863" s="60">
        <f>SUBTOTAL(9,P864:P868)</f>
        <v>0</v>
      </c>
      <c r="Q863" s="60">
        <f>SUBTOTAL(9,Q864:Q868)</f>
        <v>0</v>
      </c>
      <c r="R863" s="6"/>
      <c r="S863" s="8"/>
      <c r="T863" s="8"/>
    </row>
    <row r="864" spans="1:20" ht="10.199999999999999" outlineLevel="3" x14ac:dyDescent="0.2">
      <c r="A864" s="10"/>
      <c r="B864" s="88"/>
      <c r="C864" s="89">
        <v>739</v>
      </c>
      <c r="D864" s="90" t="s">
        <v>860</v>
      </c>
      <c r="E864" s="91"/>
      <c r="F864" s="92" t="s">
        <v>1404</v>
      </c>
      <c r="G864" s="90" t="s">
        <v>327</v>
      </c>
      <c r="H864" s="93">
        <v>1</v>
      </c>
      <c r="I864" s="94"/>
      <c r="J864" s="95">
        <f>H864*I864</f>
        <v>0</v>
      </c>
      <c r="K864" s="93"/>
      <c r="L864" s="93">
        <f>H864*K864</f>
        <v>0</v>
      </c>
      <c r="M864" s="93"/>
      <c r="N864" s="93">
        <f>H864*M864</f>
        <v>0</v>
      </c>
      <c r="O864" s="95">
        <v>21</v>
      </c>
      <c r="P864" s="95">
        <f>J864*(O864/100)</f>
        <v>0</v>
      </c>
      <c r="Q864" s="95">
        <f>J864+P864</f>
        <v>0</v>
      </c>
      <c r="R864" s="8"/>
      <c r="S864" s="8"/>
      <c r="T864" s="8"/>
    </row>
    <row r="865" spans="1:20" ht="10.199999999999999" outlineLevel="3" x14ac:dyDescent="0.2">
      <c r="A865" s="10"/>
      <c r="B865" s="88"/>
      <c r="C865" s="89">
        <v>740</v>
      </c>
      <c r="D865" s="90" t="s">
        <v>860</v>
      </c>
      <c r="E865" s="91"/>
      <c r="F865" s="92" t="s">
        <v>1405</v>
      </c>
      <c r="G865" s="90" t="s">
        <v>327</v>
      </c>
      <c r="H865" s="93">
        <v>1</v>
      </c>
      <c r="I865" s="94"/>
      <c r="J865" s="95">
        <f>H865*I865</f>
        <v>0</v>
      </c>
      <c r="K865" s="93"/>
      <c r="L865" s="93">
        <f>H865*K865</f>
        <v>0</v>
      </c>
      <c r="M865" s="93"/>
      <c r="N865" s="93">
        <f>H865*M865</f>
        <v>0</v>
      </c>
      <c r="O865" s="95">
        <v>21</v>
      </c>
      <c r="P865" s="95">
        <f>J865*(O865/100)</f>
        <v>0</v>
      </c>
      <c r="Q865" s="95">
        <f>J865+P865</f>
        <v>0</v>
      </c>
      <c r="R865" s="8"/>
      <c r="S865" s="8"/>
      <c r="T865" s="8"/>
    </row>
    <row r="866" spans="1:20" ht="10.199999999999999" outlineLevel="3" x14ac:dyDescent="0.2">
      <c r="A866" s="10"/>
      <c r="B866" s="88"/>
      <c r="C866" s="89">
        <v>741</v>
      </c>
      <c r="D866" s="90" t="s">
        <v>860</v>
      </c>
      <c r="E866" s="91"/>
      <c r="F866" s="92" t="s">
        <v>1406</v>
      </c>
      <c r="G866" s="90" t="s">
        <v>327</v>
      </c>
      <c r="H866" s="93">
        <v>1</v>
      </c>
      <c r="I866" s="94"/>
      <c r="J866" s="95">
        <f>H866*I866</f>
        <v>0</v>
      </c>
      <c r="K866" s="93"/>
      <c r="L866" s="93">
        <f>H866*K866</f>
        <v>0</v>
      </c>
      <c r="M866" s="93"/>
      <c r="N866" s="93">
        <f>H866*M866</f>
        <v>0</v>
      </c>
      <c r="O866" s="95">
        <v>21</v>
      </c>
      <c r="P866" s="95">
        <f>J866*(O866/100)</f>
        <v>0</v>
      </c>
      <c r="Q866" s="95">
        <f>J866+P866</f>
        <v>0</v>
      </c>
      <c r="R866" s="8"/>
      <c r="S866" s="8"/>
      <c r="T866" s="8"/>
    </row>
    <row r="867" spans="1:20" ht="10.199999999999999" outlineLevel="3" x14ac:dyDescent="0.2">
      <c r="A867" s="10"/>
      <c r="B867" s="88"/>
      <c r="C867" s="89">
        <v>742</v>
      </c>
      <c r="D867" s="90" t="s">
        <v>860</v>
      </c>
      <c r="E867" s="91"/>
      <c r="F867" s="92" t="s">
        <v>1407</v>
      </c>
      <c r="G867" s="90" t="s">
        <v>327</v>
      </c>
      <c r="H867" s="93">
        <v>1</v>
      </c>
      <c r="I867" s="94"/>
      <c r="J867" s="95">
        <f>H867*I867</f>
        <v>0</v>
      </c>
      <c r="K867" s="93"/>
      <c r="L867" s="93">
        <f>H867*K867</f>
        <v>0</v>
      </c>
      <c r="M867" s="93"/>
      <c r="N867" s="93">
        <f>H867*M867</f>
        <v>0</v>
      </c>
      <c r="O867" s="95">
        <v>21</v>
      </c>
      <c r="P867" s="95">
        <f>J867*(O867/100)</f>
        <v>0</v>
      </c>
      <c r="Q867" s="95">
        <f>J867+P867</f>
        <v>0</v>
      </c>
      <c r="R867" s="8"/>
      <c r="S867" s="8"/>
      <c r="T867" s="8"/>
    </row>
    <row r="868" spans="1:20" outlineLevel="3" x14ac:dyDescent="0.2">
      <c r="B868" s="6"/>
      <c r="C868" s="6"/>
      <c r="D868" s="6"/>
      <c r="E868" s="6"/>
      <c r="F868" s="6"/>
      <c r="G868" s="6"/>
      <c r="H868" s="6"/>
      <c r="I868" s="8"/>
      <c r="J868" s="8"/>
      <c r="K868" s="6"/>
      <c r="L868" s="6"/>
      <c r="M868" s="6"/>
      <c r="N868" s="6"/>
      <c r="O868" s="6"/>
      <c r="P868" s="8"/>
      <c r="Q868" s="8"/>
    </row>
    <row r="869" spans="1:20" ht="10.199999999999999" outlineLevel="2" x14ac:dyDescent="0.2">
      <c r="A869" s="58" t="s">
        <v>144</v>
      </c>
      <c r="B869" s="81">
        <v>3</v>
      </c>
      <c r="C869" s="82"/>
      <c r="D869" s="83" t="s">
        <v>169</v>
      </c>
      <c r="E869" s="83"/>
      <c r="F869" s="84" t="s">
        <v>145</v>
      </c>
      <c r="G869" s="83"/>
      <c r="H869" s="85"/>
      <c r="I869" s="86"/>
      <c r="J869" s="60">
        <f>SUBTOTAL(9,J870:J874)</f>
        <v>0</v>
      </c>
      <c r="K869" s="85"/>
      <c r="L869" s="61">
        <f>SUBTOTAL(9,L870:L874)</f>
        <v>0</v>
      </c>
      <c r="M869" s="85"/>
      <c r="N869" s="61">
        <f>SUBTOTAL(9,N870:N874)</f>
        <v>0</v>
      </c>
      <c r="O869" s="87"/>
      <c r="P869" s="60">
        <f>SUBTOTAL(9,P870:P874)</f>
        <v>0</v>
      </c>
      <c r="Q869" s="60">
        <f>SUBTOTAL(9,Q870:Q874)</f>
        <v>0</v>
      </c>
      <c r="R869" s="6"/>
      <c r="S869" s="8"/>
      <c r="T869" s="8"/>
    </row>
    <row r="870" spans="1:20" ht="10.199999999999999" outlineLevel="3" x14ac:dyDescent="0.2">
      <c r="A870" s="10"/>
      <c r="B870" s="88"/>
      <c r="C870" s="89">
        <v>743</v>
      </c>
      <c r="D870" s="90" t="s">
        <v>860</v>
      </c>
      <c r="E870" s="91"/>
      <c r="F870" s="92" t="s">
        <v>1408</v>
      </c>
      <c r="G870" s="90" t="s">
        <v>327</v>
      </c>
      <c r="H870" s="93">
        <v>1</v>
      </c>
      <c r="I870" s="94"/>
      <c r="J870" s="95">
        <f>H870*I870</f>
        <v>0</v>
      </c>
      <c r="K870" s="93"/>
      <c r="L870" s="93">
        <f>H870*K870</f>
        <v>0</v>
      </c>
      <c r="M870" s="93"/>
      <c r="N870" s="93">
        <f>H870*M870</f>
        <v>0</v>
      </c>
      <c r="O870" s="95">
        <v>21</v>
      </c>
      <c r="P870" s="95">
        <f>J870*(O870/100)</f>
        <v>0</v>
      </c>
      <c r="Q870" s="95">
        <f>J870+P870</f>
        <v>0</v>
      </c>
      <c r="R870" s="8"/>
      <c r="S870" s="8"/>
      <c r="T870" s="8"/>
    </row>
    <row r="871" spans="1:20" ht="10.199999999999999" outlineLevel="3" x14ac:dyDescent="0.2">
      <c r="A871" s="10"/>
      <c r="B871" s="88"/>
      <c r="C871" s="89">
        <v>744</v>
      </c>
      <c r="D871" s="90" t="s">
        <v>860</v>
      </c>
      <c r="E871" s="91"/>
      <c r="F871" s="92" t="s">
        <v>1409</v>
      </c>
      <c r="G871" s="90" t="s">
        <v>327</v>
      </c>
      <c r="H871" s="93">
        <v>1</v>
      </c>
      <c r="I871" s="94"/>
      <c r="J871" s="95">
        <f>H871*I871</f>
        <v>0</v>
      </c>
      <c r="K871" s="93"/>
      <c r="L871" s="93">
        <f>H871*K871</f>
        <v>0</v>
      </c>
      <c r="M871" s="93"/>
      <c r="N871" s="93">
        <f>H871*M871</f>
        <v>0</v>
      </c>
      <c r="O871" s="95">
        <v>21</v>
      </c>
      <c r="P871" s="95">
        <f>J871*(O871/100)</f>
        <v>0</v>
      </c>
      <c r="Q871" s="95">
        <f>J871+P871</f>
        <v>0</v>
      </c>
      <c r="R871" s="8"/>
      <c r="S871" s="8"/>
      <c r="T871" s="8"/>
    </row>
    <row r="872" spans="1:20" ht="10.199999999999999" outlineLevel="3" x14ac:dyDescent="0.2">
      <c r="A872" s="10"/>
      <c r="B872" s="88"/>
      <c r="C872" s="89">
        <v>745</v>
      </c>
      <c r="D872" s="90" t="s">
        <v>860</v>
      </c>
      <c r="E872" s="91"/>
      <c r="F872" s="92" t="s">
        <v>1410</v>
      </c>
      <c r="G872" s="90" t="s">
        <v>327</v>
      </c>
      <c r="H872" s="93">
        <v>1</v>
      </c>
      <c r="I872" s="94"/>
      <c r="J872" s="95">
        <f>H872*I872</f>
        <v>0</v>
      </c>
      <c r="K872" s="93"/>
      <c r="L872" s="93">
        <f>H872*K872</f>
        <v>0</v>
      </c>
      <c r="M872" s="93"/>
      <c r="N872" s="93">
        <f>H872*M872</f>
        <v>0</v>
      </c>
      <c r="O872" s="95">
        <v>21</v>
      </c>
      <c r="P872" s="95">
        <f>J872*(O872/100)</f>
        <v>0</v>
      </c>
      <c r="Q872" s="95">
        <f>J872+P872</f>
        <v>0</v>
      </c>
      <c r="R872" s="8"/>
      <c r="S872" s="8"/>
      <c r="T872" s="8"/>
    </row>
    <row r="873" spans="1:20" ht="10.199999999999999" outlineLevel="3" x14ac:dyDescent="0.2">
      <c r="A873" s="10"/>
      <c r="B873" s="88"/>
      <c r="C873" s="89">
        <v>746</v>
      </c>
      <c r="D873" s="90" t="s">
        <v>860</v>
      </c>
      <c r="E873" s="91"/>
      <c r="F873" s="92" t="s">
        <v>1411</v>
      </c>
      <c r="G873" s="90" t="s">
        <v>327</v>
      </c>
      <c r="H873" s="93">
        <v>1</v>
      </c>
      <c r="I873" s="94"/>
      <c r="J873" s="95">
        <f>H873*I873</f>
        <v>0</v>
      </c>
      <c r="K873" s="93"/>
      <c r="L873" s="93">
        <f>H873*K873</f>
        <v>0</v>
      </c>
      <c r="M873" s="93"/>
      <c r="N873" s="93">
        <f>H873*M873</f>
        <v>0</v>
      </c>
      <c r="O873" s="95">
        <v>21</v>
      </c>
      <c r="P873" s="95">
        <f>J873*(O873/100)</f>
        <v>0</v>
      </c>
      <c r="Q873" s="95">
        <f>J873+P873</f>
        <v>0</v>
      </c>
      <c r="R873" s="8"/>
      <c r="S873" s="8"/>
      <c r="T873" s="8"/>
    </row>
    <row r="874" spans="1:20" outlineLevel="3" x14ac:dyDescent="0.2">
      <c r="B874" s="6"/>
      <c r="C874" s="6"/>
      <c r="D874" s="6"/>
      <c r="E874" s="6"/>
      <c r="F874" s="6"/>
      <c r="G874" s="6"/>
      <c r="H874" s="6"/>
      <c r="I874" s="8"/>
      <c r="J874" s="8"/>
      <c r="K874" s="6"/>
      <c r="L874" s="6"/>
      <c r="M874" s="6"/>
      <c r="N874" s="6"/>
      <c r="O874" s="6"/>
      <c r="P874" s="8"/>
      <c r="Q874" s="8"/>
    </row>
    <row r="875" spans="1:20" ht="10.199999999999999" outlineLevel="2" x14ac:dyDescent="0.2">
      <c r="A875" s="58" t="s">
        <v>146</v>
      </c>
      <c r="B875" s="81">
        <v>3</v>
      </c>
      <c r="C875" s="82"/>
      <c r="D875" s="83" t="s">
        <v>169</v>
      </c>
      <c r="E875" s="83"/>
      <c r="F875" s="84" t="s">
        <v>147</v>
      </c>
      <c r="G875" s="83"/>
      <c r="H875" s="85"/>
      <c r="I875" s="86"/>
      <c r="J875" s="60">
        <f>SUBTOTAL(9,J876:J879)</f>
        <v>0</v>
      </c>
      <c r="K875" s="85"/>
      <c r="L875" s="61">
        <f>SUBTOTAL(9,L876:L879)</f>
        <v>0</v>
      </c>
      <c r="M875" s="85"/>
      <c r="N875" s="61">
        <f>SUBTOTAL(9,N876:N879)</f>
        <v>0</v>
      </c>
      <c r="O875" s="87"/>
      <c r="P875" s="60">
        <f>SUBTOTAL(9,P876:P879)</f>
        <v>0</v>
      </c>
      <c r="Q875" s="60">
        <f>SUBTOTAL(9,Q876:Q879)</f>
        <v>0</v>
      </c>
      <c r="R875" s="6"/>
      <c r="S875" s="8"/>
      <c r="T875" s="8"/>
    </row>
    <row r="876" spans="1:20" ht="10.199999999999999" outlineLevel="3" x14ac:dyDescent="0.2">
      <c r="A876" s="10"/>
      <c r="B876" s="88"/>
      <c r="C876" s="89">
        <v>747</v>
      </c>
      <c r="D876" s="90" t="s">
        <v>860</v>
      </c>
      <c r="E876" s="91"/>
      <c r="F876" s="92" t="s">
        <v>1412</v>
      </c>
      <c r="G876" s="90" t="s">
        <v>327</v>
      </c>
      <c r="H876" s="93">
        <v>1</v>
      </c>
      <c r="I876" s="94"/>
      <c r="J876" s="95">
        <f>H876*I876</f>
        <v>0</v>
      </c>
      <c r="K876" s="93"/>
      <c r="L876" s="93">
        <f>H876*K876</f>
        <v>0</v>
      </c>
      <c r="M876" s="93"/>
      <c r="N876" s="93">
        <f>H876*M876</f>
        <v>0</v>
      </c>
      <c r="O876" s="95">
        <v>21</v>
      </c>
      <c r="P876" s="95">
        <f>J876*(O876/100)</f>
        <v>0</v>
      </c>
      <c r="Q876" s="95">
        <f>J876+P876</f>
        <v>0</v>
      </c>
      <c r="R876" s="8"/>
      <c r="S876" s="8"/>
      <c r="T876" s="8"/>
    </row>
    <row r="877" spans="1:20" ht="10.199999999999999" outlineLevel="3" x14ac:dyDescent="0.2">
      <c r="A877" s="10"/>
      <c r="B877" s="88"/>
      <c r="C877" s="89">
        <v>748</v>
      </c>
      <c r="D877" s="90" t="s">
        <v>860</v>
      </c>
      <c r="E877" s="91"/>
      <c r="F877" s="92" t="s">
        <v>1413</v>
      </c>
      <c r="G877" s="90" t="s">
        <v>327</v>
      </c>
      <c r="H877" s="93">
        <v>1</v>
      </c>
      <c r="I877" s="94"/>
      <c r="J877" s="95">
        <f>H877*I877</f>
        <v>0</v>
      </c>
      <c r="K877" s="93"/>
      <c r="L877" s="93">
        <f>H877*K877</f>
        <v>0</v>
      </c>
      <c r="M877" s="93"/>
      <c r="N877" s="93">
        <f>H877*M877</f>
        <v>0</v>
      </c>
      <c r="O877" s="95">
        <v>21</v>
      </c>
      <c r="P877" s="95">
        <f>J877*(O877/100)</f>
        <v>0</v>
      </c>
      <c r="Q877" s="95">
        <f>J877+P877</f>
        <v>0</v>
      </c>
      <c r="R877" s="8"/>
      <c r="S877" s="8"/>
      <c r="T877" s="8"/>
    </row>
    <row r="878" spans="1:20" ht="10.199999999999999" outlineLevel="3" x14ac:dyDescent="0.2">
      <c r="A878" s="10"/>
      <c r="B878" s="88"/>
      <c r="C878" s="89">
        <v>749</v>
      </c>
      <c r="D878" s="90" t="s">
        <v>860</v>
      </c>
      <c r="E878" s="91"/>
      <c r="F878" s="92" t="s">
        <v>1414</v>
      </c>
      <c r="G878" s="90" t="s">
        <v>327</v>
      </c>
      <c r="H878" s="93">
        <v>1</v>
      </c>
      <c r="I878" s="94"/>
      <c r="J878" s="95">
        <f>H878*I878</f>
        <v>0</v>
      </c>
      <c r="K878" s="93"/>
      <c r="L878" s="93">
        <f>H878*K878</f>
        <v>0</v>
      </c>
      <c r="M878" s="93"/>
      <c r="N878" s="93">
        <f>H878*M878</f>
        <v>0</v>
      </c>
      <c r="O878" s="95">
        <v>21</v>
      </c>
      <c r="P878" s="95">
        <f>J878*(O878/100)</f>
        <v>0</v>
      </c>
      <c r="Q878" s="95">
        <f>J878+P878</f>
        <v>0</v>
      </c>
      <c r="R878" s="8"/>
      <c r="S878" s="8"/>
      <c r="T878" s="8"/>
    </row>
    <row r="879" spans="1:20" outlineLevel="3" x14ac:dyDescent="0.2">
      <c r="B879" s="6"/>
      <c r="C879" s="6"/>
      <c r="D879" s="6"/>
      <c r="E879" s="6"/>
      <c r="F879" s="6"/>
      <c r="G879" s="6"/>
      <c r="H879" s="6"/>
      <c r="I879" s="8"/>
      <c r="J879" s="8"/>
      <c r="K879" s="6"/>
      <c r="L879" s="6"/>
      <c r="M879" s="6"/>
      <c r="N879" s="6"/>
      <c r="O879" s="6"/>
      <c r="P879" s="8"/>
      <c r="Q879" s="8"/>
    </row>
    <row r="880" spans="1:20" ht="10.199999999999999" outlineLevel="2" x14ac:dyDescent="0.2">
      <c r="A880" s="58" t="s">
        <v>148</v>
      </c>
      <c r="B880" s="81">
        <v>3</v>
      </c>
      <c r="C880" s="82"/>
      <c r="D880" s="83" t="s">
        <v>169</v>
      </c>
      <c r="E880" s="83"/>
      <c r="F880" s="84" t="s">
        <v>149</v>
      </c>
      <c r="G880" s="83"/>
      <c r="H880" s="85"/>
      <c r="I880" s="86"/>
      <c r="J880" s="60">
        <f>SUBTOTAL(9,J881:J882)</f>
        <v>0</v>
      </c>
      <c r="K880" s="85"/>
      <c r="L880" s="61">
        <f>SUBTOTAL(9,L881:L882)</f>
        <v>0</v>
      </c>
      <c r="M880" s="85"/>
      <c r="N880" s="61">
        <f>SUBTOTAL(9,N881:N882)</f>
        <v>0</v>
      </c>
      <c r="O880" s="87"/>
      <c r="P880" s="60">
        <f>SUBTOTAL(9,P881:P882)</f>
        <v>0</v>
      </c>
      <c r="Q880" s="60">
        <f>SUBTOTAL(9,Q881:Q882)</f>
        <v>0</v>
      </c>
      <c r="R880" s="6"/>
      <c r="S880" s="8"/>
      <c r="T880" s="8"/>
    </row>
    <row r="881" spans="1:20" ht="10.199999999999999" outlineLevel="3" x14ac:dyDescent="0.2">
      <c r="A881" s="10"/>
      <c r="B881" s="88"/>
      <c r="C881" s="89">
        <v>750</v>
      </c>
      <c r="D881" s="90" t="s">
        <v>860</v>
      </c>
      <c r="E881" s="91"/>
      <c r="F881" s="92" t="s">
        <v>1415</v>
      </c>
      <c r="G881" s="90" t="s">
        <v>327</v>
      </c>
      <c r="H881" s="93">
        <v>1</v>
      </c>
      <c r="I881" s="94"/>
      <c r="J881" s="95">
        <f>H881*I881</f>
        <v>0</v>
      </c>
      <c r="K881" s="93"/>
      <c r="L881" s="93">
        <f>H881*K881</f>
        <v>0</v>
      </c>
      <c r="M881" s="93"/>
      <c r="N881" s="93">
        <f>H881*M881</f>
        <v>0</v>
      </c>
      <c r="O881" s="95">
        <v>21</v>
      </c>
      <c r="P881" s="95">
        <f>J881*(O881/100)</f>
        <v>0</v>
      </c>
      <c r="Q881" s="95">
        <f>J881+P881</f>
        <v>0</v>
      </c>
      <c r="R881" s="8"/>
      <c r="S881" s="8"/>
      <c r="T881" s="8"/>
    </row>
    <row r="882" spans="1:20" outlineLevel="3" x14ac:dyDescent="0.2">
      <c r="B882" s="6"/>
      <c r="C882" s="6"/>
      <c r="D882" s="6"/>
      <c r="E882" s="6"/>
      <c r="F882" s="6"/>
      <c r="G882" s="6"/>
      <c r="H882" s="6"/>
      <c r="I882" s="8"/>
      <c r="J882" s="8"/>
      <c r="K882" s="6"/>
      <c r="L882" s="6"/>
      <c r="M882" s="6"/>
      <c r="N882" s="6"/>
      <c r="O882" s="6"/>
      <c r="P882" s="8"/>
      <c r="Q882" s="8"/>
    </row>
    <row r="883" spans="1:20" ht="11.4" outlineLevel="1" x14ac:dyDescent="0.2">
      <c r="A883" s="54" t="s">
        <v>150</v>
      </c>
      <c r="B883" s="74">
        <v>2</v>
      </c>
      <c r="C883" s="75"/>
      <c r="D883" s="76" t="s">
        <v>168</v>
      </c>
      <c r="E883" s="76"/>
      <c r="F883" s="77" t="s">
        <v>151</v>
      </c>
      <c r="G883" s="76"/>
      <c r="H883" s="78"/>
      <c r="I883" s="79"/>
      <c r="J883" s="56">
        <f>SUBTOTAL(9,J884:J921)</f>
        <v>0</v>
      </c>
      <c r="K883" s="78"/>
      <c r="L883" s="57">
        <f>SUBTOTAL(9,L884:L921)</f>
        <v>0</v>
      </c>
      <c r="M883" s="78"/>
      <c r="N883" s="57">
        <f>SUBTOTAL(9,N884:N921)</f>
        <v>0</v>
      </c>
      <c r="O883" s="80"/>
      <c r="P883" s="56">
        <f>SUBTOTAL(9,P884:P921)</f>
        <v>0</v>
      </c>
      <c r="Q883" s="56">
        <f>SUBTOTAL(9,Q884:Q921)</f>
        <v>0</v>
      </c>
      <c r="R883" s="6"/>
      <c r="S883" s="8"/>
      <c r="T883" s="8"/>
    </row>
    <row r="884" spans="1:20" ht="10.199999999999999" outlineLevel="2" x14ac:dyDescent="0.2">
      <c r="A884" s="58" t="s">
        <v>152</v>
      </c>
      <c r="B884" s="81">
        <v>3</v>
      </c>
      <c r="C884" s="82"/>
      <c r="D884" s="83" t="s">
        <v>169</v>
      </c>
      <c r="E884" s="83"/>
      <c r="F884" s="84" t="s">
        <v>153</v>
      </c>
      <c r="G884" s="83"/>
      <c r="H884" s="85"/>
      <c r="I884" s="86"/>
      <c r="J884" s="60">
        <f>SUBTOTAL(9,J885:J921)</f>
        <v>0</v>
      </c>
      <c r="K884" s="85"/>
      <c r="L884" s="61">
        <f>SUBTOTAL(9,L885:L921)</f>
        <v>0</v>
      </c>
      <c r="M884" s="85"/>
      <c r="N884" s="61">
        <f>SUBTOTAL(9,N885:N921)</f>
        <v>0</v>
      </c>
      <c r="O884" s="87"/>
      <c r="P884" s="60">
        <f>SUBTOTAL(9,P885:P921)</f>
        <v>0</v>
      </c>
      <c r="Q884" s="60">
        <f>SUBTOTAL(9,Q885:Q921)</f>
        <v>0</v>
      </c>
      <c r="R884" s="6"/>
      <c r="S884" s="8"/>
      <c r="T884" s="8"/>
    </row>
    <row r="885" spans="1:20" ht="10.199999999999999" outlineLevel="3" x14ac:dyDescent="0.2">
      <c r="A885" s="10"/>
      <c r="B885" s="88"/>
      <c r="C885" s="89">
        <v>751</v>
      </c>
      <c r="D885" s="90" t="s">
        <v>860</v>
      </c>
      <c r="E885" s="91"/>
      <c r="F885" s="92" t="s">
        <v>1416</v>
      </c>
      <c r="G885" s="90" t="s">
        <v>180</v>
      </c>
      <c r="H885" s="93">
        <v>28</v>
      </c>
      <c r="I885" s="94"/>
      <c r="J885" s="95">
        <f t="shared" ref="J885:J920" si="225">H885*I885</f>
        <v>0</v>
      </c>
      <c r="K885" s="93"/>
      <c r="L885" s="93">
        <f t="shared" ref="L885:L920" si="226">H885*K885</f>
        <v>0</v>
      </c>
      <c r="M885" s="93"/>
      <c r="N885" s="93">
        <f t="shared" ref="N885:N920" si="227">H885*M885</f>
        <v>0</v>
      </c>
      <c r="O885" s="95">
        <v>21</v>
      </c>
      <c r="P885" s="95">
        <f t="shared" ref="P885:P920" si="228">J885*(O885/100)</f>
        <v>0</v>
      </c>
      <c r="Q885" s="95">
        <f t="shared" ref="Q885:Q920" si="229">J885+P885</f>
        <v>0</v>
      </c>
      <c r="R885" s="8"/>
      <c r="S885" s="8"/>
      <c r="T885" s="8"/>
    </row>
    <row r="886" spans="1:20" ht="10.199999999999999" outlineLevel="3" x14ac:dyDescent="0.2">
      <c r="A886" s="10"/>
      <c r="B886" s="88"/>
      <c r="C886" s="89">
        <v>752</v>
      </c>
      <c r="D886" s="90" t="s">
        <v>860</v>
      </c>
      <c r="E886" s="91"/>
      <c r="F886" s="92" t="s">
        <v>1417</v>
      </c>
      <c r="G886" s="90" t="s">
        <v>180</v>
      </c>
      <c r="H886" s="93">
        <v>176</v>
      </c>
      <c r="I886" s="94"/>
      <c r="J886" s="95">
        <f t="shared" si="225"/>
        <v>0</v>
      </c>
      <c r="K886" s="93"/>
      <c r="L886" s="93">
        <f t="shared" si="226"/>
        <v>0</v>
      </c>
      <c r="M886" s="93"/>
      <c r="N886" s="93">
        <f t="shared" si="227"/>
        <v>0</v>
      </c>
      <c r="O886" s="95">
        <v>21</v>
      </c>
      <c r="P886" s="95">
        <f t="shared" si="228"/>
        <v>0</v>
      </c>
      <c r="Q886" s="95">
        <f t="shared" si="229"/>
        <v>0</v>
      </c>
      <c r="R886" s="8"/>
      <c r="S886" s="8"/>
      <c r="T886" s="8"/>
    </row>
    <row r="887" spans="1:20" ht="10.199999999999999" outlineLevel="3" x14ac:dyDescent="0.2">
      <c r="A887" s="10"/>
      <c r="B887" s="88"/>
      <c r="C887" s="89">
        <v>753</v>
      </c>
      <c r="D887" s="90" t="s">
        <v>860</v>
      </c>
      <c r="E887" s="91"/>
      <c r="F887" s="92" t="s">
        <v>1418</v>
      </c>
      <c r="G887" s="90" t="s">
        <v>180</v>
      </c>
      <c r="H887" s="93">
        <v>223</v>
      </c>
      <c r="I887" s="94"/>
      <c r="J887" s="95">
        <f t="shared" si="225"/>
        <v>0</v>
      </c>
      <c r="K887" s="93"/>
      <c r="L887" s="93">
        <f t="shared" si="226"/>
        <v>0</v>
      </c>
      <c r="M887" s="93"/>
      <c r="N887" s="93">
        <f t="shared" si="227"/>
        <v>0</v>
      </c>
      <c r="O887" s="95">
        <v>21</v>
      </c>
      <c r="P887" s="95">
        <f t="shared" si="228"/>
        <v>0</v>
      </c>
      <c r="Q887" s="95">
        <f t="shared" si="229"/>
        <v>0</v>
      </c>
      <c r="R887" s="8"/>
      <c r="S887" s="8"/>
      <c r="T887" s="8"/>
    </row>
    <row r="888" spans="1:20" ht="10.199999999999999" outlineLevel="3" x14ac:dyDescent="0.2">
      <c r="A888" s="10"/>
      <c r="B888" s="88"/>
      <c r="C888" s="89">
        <v>754</v>
      </c>
      <c r="D888" s="90" t="s">
        <v>860</v>
      </c>
      <c r="E888" s="91"/>
      <c r="F888" s="92" t="s">
        <v>1419</v>
      </c>
      <c r="G888" s="90" t="s">
        <v>180</v>
      </c>
      <c r="H888" s="93">
        <v>112</v>
      </c>
      <c r="I888" s="94"/>
      <c r="J888" s="95">
        <f t="shared" si="225"/>
        <v>0</v>
      </c>
      <c r="K888" s="93"/>
      <c r="L888" s="93">
        <f t="shared" si="226"/>
        <v>0</v>
      </c>
      <c r="M888" s="93"/>
      <c r="N888" s="93">
        <f t="shared" si="227"/>
        <v>0</v>
      </c>
      <c r="O888" s="95">
        <v>21</v>
      </c>
      <c r="P888" s="95">
        <f t="shared" si="228"/>
        <v>0</v>
      </c>
      <c r="Q888" s="95">
        <f t="shared" si="229"/>
        <v>0</v>
      </c>
      <c r="R888" s="8"/>
      <c r="S888" s="8"/>
      <c r="T888" s="8"/>
    </row>
    <row r="889" spans="1:20" ht="10.199999999999999" outlineLevel="3" x14ac:dyDescent="0.2">
      <c r="A889" s="10"/>
      <c r="B889" s="88"/>
      <c r="C889" s="89">
        <v>755</v>
      </c>
      <c r="D889" s="90" t="s">
        <v>860</v>
      </c>
      <c r="E889" s="91"/>
      <c r="F889" s="92" t="s">
        <v>1420</v>
      </c>
      <c r="G889" s="90" t="s">
        <v>180</v>
      </c>
      <c r="H889" s="93">
        <v>18</v>
      </c>
      <c r="I889" s="94"/>
      <c r="J889" s="95">
        <f t="shared" si="225"/>
        <v>0</v>
      </c>
      <c r="K889" s="93"/>
      <c r="L889" s="93">
        <f t="shared" si="226"/>
        <v>0</v>
      </c>
      <c r="M889" s="93"/>
      <c r="N889" s="93">
        <f t="shared" si="227"/>
        <v>0</v>
      </c>
      <c r="O889" s="95">
        <v>21</v>
      </c>
      <c r="P889" s="95">
        <f t="shared" si="228"/>
        <v>0</v>
      </c>
      <c r="Q889" s="95">
        <f t="shared" si="229"/>
        <v>0</v>
      </c>
      <c r="R889" s="8"/>
      <c r="S889" s="8"/>
      <c r="T889" s="8"/>
    </row>
    <row r="890" spans="1:20" ht="10.199999999999999" outlineLevel="3" x14ac:dyDescent="0.2">
      <c r="A890" s="10"/>
      <c r="B890" s="88"/>
      <c r="C890" s="89">
        <v>756</v>
      </c>
      <c r="D890" s="90" t="s">
        <v>860</v>
      </c>
      <c r="E890" s="91"/>
      <c r="F890" s="92" t="s">
        <v>1421</v>
      </c>
      <c r="G890" s="90" t="s">
        <v>1155</v>
      </c>
      <c r="H890" s="93">
        <v>94</v>
      </c>
      <c r="I890" s="94"/>
      <c r="J890" s="95">
        <f t="shared" si="225"/>
        <v>0</v>
      </c>
      <c r="K890" s="93"/>
      <c r="L890" s="93">
        <f t="shared" si="226"/>
        <v>0</v>
      </c>
      <c r="M890" s="93"/>
      <c r="N890" s="93">
        <f t="shared" si="227"/>
        <v>0</v>
      </c>
      <c r="O890" s="95">
        <v>21</v>
      </c>
      <c r="P890" s="95">
        <f t="shared" si="228"/>
        <v>0</v>
      </c>
      <c r="Q890" s="95">
        <f t="shared" si="229"/>
        <v>0</v>
      </c>
      <c r="R890" s="8"/>
      <c r="S890" s="8"/>
      <c r="T890" s="8"/>
    </row>
    <row r="891" spans="1:20" ht="10.199999999999999" outlineLevel="3" x14ac:dyDescent="0.2">
      <c r="A891" s="10"/>
      <c r="B891" s="88"/>
      <c r="C891" s="89">
        <v>757</v>
      </c>
      <c r="D891" s="90" t="s">
        <v>860</v>
      </c>
      <c r="E891" s="91"/>
      <c r="F891" s="92" t="s">
        <v>1422</v>
      </c>
      <c r="G891" s="90" t="s">
        <v>1155</v>
      </c>
      <c r="H891" s="93">
        <v>8</v>
      </c>
      <c r="I891" s="94"/>
      <c r="J891" s="95">
        <f t="shared" si="225"/>
        <v>0</v>
      </c>
      <c r="K891" s="93"/>
      <c r="L891" s="93">
        <f t="shared" si="226"/>
        <v>0</v>
      </c>
      <c r="M891" s="93"/>
      <c r="N891" s="93">
        <f t="shared" si="227"/>
        <v>0</v>
      </c>
      <c r="O891" s="95">
        <v>21</v>
      </c>
      <c r="P891" s="95">
        <f t="shared" si="228"/>
        <v>0</v>
      </c>
      <c r="Q891" s="95">
        <f t="shared" si="229"/>
        <v>0</v>
      </c>
      <c r="R891" s="8"/>
      <c r="S891" s="8"/>
      <c r="T891" s="8"/>
    </row>
    <row r="892" spans="1:20" ht="10.199999999999999" outlineLevel="3" x14ac:dyDescent="0.2">
      <c r="A892" s="10"/>
      <c r="B892" s="88"/>
      <c r="C892" s="89">
        <v>758</v>
      </c>
      <c r="D892" s="90" t="s">
        <v>860</v>
      </c>
      <c r="E892" s="91"/>
      <c r="F892" s="92" t="s">
        <v>1423</v>
      </c>
      <c r="G892" s="90" t="s">
        <v>746</v>
      </c>
      <c r="H892" s="93">
        <v>1.86</v>
      </c>
      <c r="I892" s="94"/>
      <c r="J892" s="95">
        <f t="shared" si="225"/>
        <v>0</v>
      </c>
      <c r="K892" s="93"/>
      <c r="L892" s="93">
        <f t="shared" si="226"/>
        <v>0</v>
      </c>
      <c r="M892" s="93"/>
      <c r="N892" s="93">
        <f t="shared" si="227"/>
        <v>0</v>
      </c>
      <c r="O892" s="95">
        <v>21</v>
      </c>
      <c r="P892" s="95">
        <f t="shared" si="228"/>
        <v>0</v>
      </c>
      <c r="Q892" s="95">
        <f t="shared" si="229"/>
        <v>0</v>
      </c>
      <c r="R892" s="8"/>
      <c r="S892" s="8"/>
      <c r="T892" s="8"/>
    </row>
    <row r="893" spans="1:20" ht="10.199999999999999" outlineLevel="3" x14ac:dyDescent="0.2">
      <c r="A893" s="10"/>
      <c r="B893" s="88"/>
      <c r="C893" s="89">
        <v>759</v>
      </c>
      <c r="D893" s="90" t="s">
        <v>860</v>
      </c>
      <c r="E893" s="91"/>
      <c r="F893" s="92" t="s">
        <v>1424</v>
      </c>
      <c r="G893" s="90" t="s">
        <v>180</v>
      </c>
      <c r="H893" s="93">
        <v>2</v>
      </c>
      <c r="I893" s="94"/>
      <c r="J893" s="95">
        <f t="shared" si="225"/>
        <v>0</v>
      </c>
      <c r="K893" s="93"/>
      <c r="L893" s="93">
        <f t="shared" si="226"/>
        <v>0</v>
      </c>
      <c r="M893" s="93"/>
      <c r="N893" s="93">
        <f t="shared" si="227"/>
        <v>0</v>
      </c>
      <c r="O893" s="95">
        <v>21</v>
      </c>
      <c r="P893" s="95">
        <f t="shared" si="228"/>
        <v>0</v>
      </c>
      <c r="Q893" s="95">
        <f t="shared" si="229"/>
        <v>0</v>
      </c>
      <c r="R893" s="8"/>
      <c r="S893" s="8"/>
      <c r="T893" s="8"/>
    </row>
    <row r="894" spans="1:20" ht="10.199999999999999" outlineLevel="3" x14ac:dyDescent="0.2">
      <c r="A894" s="10"/>
      <c r="B894" s="88"/>
      <c r="C894" s="89">
        <v>760</v>
      </c>
      <c r="D894" s="90" t="s">
        <v>860</v>
      </c>
      <c r="E894" s="91"/>
      <c r="F894" s="92" t="s">
        <v>1425</v>
      </c>
      <c r="G894" s="90" t="s">
        <v>180</v>
      </c>
      <c r="H894" s="93">
        <v>8.5</v>
      </c>
      <c r="I894" s="94"/>
      <c r="J894" s="95">
        <f t="shared" si="225"/>
        <v>0</v>
      </c>
      <c r="K894" s="93"/>
      <c r="L894" s="93">
        <f t="shared" si="226"/>
        <v>0</v>
      </c>
      <c r="M894" s="93"/>
      <c r="N894" s="93">
        <f t="shared" si="227"/>
        <v>0</v>
      </c>
      <c r="O894" s="95">
        <v>21</v>
      </c>
      <c r="P894" s="95">
        <f t="shared" si="228"/>
        <v>0</v>
      </c>
      <c r="Q894" s="95">
        <f t="shared" si="229"/>
        <v>0</v>
      </c>
      <c r="R894" s="8"/>
      <c r="S894" s="8"/>
      <c r="T894" s="8"/>
    </row>
    <row r="895" spans="1:20" ht="10.199999999999999" outlineLevel="3" x14ac:dyDescent="0.2">
      <c r="A895" s="10"/>
      <c r="B895" s="88"/>
      <c r="C895" s="89">
        <v>761</v>
      </c>
      <c r="D895" s="90" t="s">
        <v>860</v>
      </c>
      <c r="E895" s="91"/>
      <c r="F895" s="92" t="s">
        <v>1426</v>
      </c>
      <c r="G895" s="90" t="s">
        <v>180</v>
      </c>
      <c r="H895" s="93">
        <v>6.5</v>
      </c>
      <c r="I895" s="94"/>
      <c r="J895" s="95">
        <f t="shared" si="225"/>
        <v>0</v>
      </c>
      <c r="K895" s="93"/>
      <c r="L895" s="93">
        <f t="shared" si="226"/>
        <v>0</v>
      </c>
      <c r="M895" s="93"/>
      <c r="N895" s="93">
        <f t="shared" si="227"/>
        <v>0</v>
      </c>
      <c r="O895" s="95">
        <v>21</v>
      </c>
      <c r="P895" s="95">
        <f t="shared" si="228"/>
        <v>0</v>
      </c>
      <c r="Q895" s="95">
        <f t="shared" si="229"/>
        <v>0</v>
      </c>
      <c r="R895" s="8"/>
      <c r="S895" s="8"/>
      <c r="T895" s="8"/>
    </row>
    <row r="896" spans="1:20" ht="10.199999999999999" outlineLevel="3" x14ac:dyDescent="0.2">
      <c r="A896" s="10"/>
      <c r="B896" s="88"/>
      <c r="C896" s="89">
        <v>762</v>
      </c>
      <c r="D896" s="90" t="s">
        <v>860</v>
      </c>
      <c r="E896" s="91"/>
      <c r="F896" s="92" t="s">
        <v>1427</v>
      </c>
      <c r="G896" s="90" t="s">
        <v>1155</v>
      </c>
      <c r="H896" s="93">
        <v>3</v>
      </c>
      <c r="I896" s="94"/>
      <c r="J896" s="95">
        <f t="shared" si="225"/>
        <v>0</v>
      </c>
      <c r="K896" s="93"/>
      <c r="L896" s="93">
        <f t="shared" si="226"/>
        <v>0</v>
      </c>
      <c r="M896" s="93"/>
      <c r="N896" s="93">
        <f t="shared" si="227"/>
        <v>0</v>
      </c>
      <c r="O896" s="95">
        <v>21</v>
      </c>
      <c r="P896" s="95">
        <f t="shared" si="228"/>
        <v>0</v>
      </c>
      <c r="Q896" s="95">
        <f t="shared" si="229"/>
        <v>0</v>
      </c>
      <c r="R896" s="8"/>
      <c r="S896" s="8"/>
      <c r="T896" s="8"/>
    </row>
    <row r="897" spans="1:20" ht="10.199999999999999" outlineLevel="3" x14ac:dyDescent="0.2">
      <c r="A897" s="10"/>
      <c r="B897" s="88"/>
      <c r="C897" s="89">
        <v>763</v>
      </c>
      <c r="D897" s="90" t="s">
        <v>860</v>
      </c>
      <c r="E897" s="91"/>
      <c r="F897" s="92" t="s">
        <v>1428</v>
      </c>
      <c r="G897" s="90" t="s">
        <v>1155</v>
      </c>
      <c r="H897" s="93">
        <v>54</v>
      </c>
      <c r="I897" s="94"/>
      <c r="J897" s="95">
        <f t="shared" si="225"/>
        <v>0</v>
      </c>
      <c r="K897" s="93"/>
      <c r="L897" s="93">
        <f t="shared" si="226"/>
        <v>0</v>
      </c>
      <c r="M897" s="93"/>
      <c r="N897" s="93">
        <f t="shared" si="227"/>
        <v>0</v>
      </c>
      <c r="O897" s="95">
        <v>21</v>
      </c>
      <c r="P897" s="95">
        <f t="shared" si="228"/>
        <v>0</v>
      </c>
      <c r="Q897" s="95">
        <f t="shared" si="229"/>
        <v>0</v>
      </c>
      <c r="R897" s="8"/>
      <c r="S897" s="8"/>
      <c r="T897" s="8"/>
    </row>
    <row r="898" spans="1:20" ht="10.199999999999999" outlineLevel="3" x14ac:dyDescent="0.2">
      <c r="A898" s="10"/>
      <c r="B898" s="88"/>
      <c r="C898" s="89">
        <v>764</v>
      </c>
      <c r="D898" s="90" t="s">
        <v>860</v>
      </c>
      <c r="E898" s="91"/>
      <c r="F898" s="92" t="s">
        <v>1429</v>
      </c>
      <c r="G898" s="90" t="s">
        <v>1155</v>
      </c>
      <c r="H898" s="93">
        <v>38</v>
      </c>
      <c r="I898" s="94"/>
      <c r="J898" s="95">
        <f t="shared" si="225"/>
        <v>0</v>
      </c>
      <c r="K898" s="93"/>
      <c r="L898" s="93">
        <f t="shared" si="226"/>
        <v>0</v>
      </c>
      <c r="M898" s="93"/>
      <c r="N898" s="93">
        <f t="shared" si="227"/>
        <v>0</v>
      </c>
      <c r="O898" s="95">
        <v>21</v>
      </c>
      <c r="P898" s="95">
        <f t="shared" si="228"/>
        <v>0</v>
      </c>
      <c r="Q898" s="95">
        <f t="shared" si="229"/>
        <v>0</v>
      </c>
      <c r="R898" s="8"/>
      <c r="S898" s="8"/>
      <c r="T898" s="8"/>
    </row>
    <row r="899" spans="1:20" ht="10.199999999999999" outlineLevel="3" x14ac:dyDescent="0.2">
      <c r="A899" s="10"/>
      <c r="B899" s="88"/>
      <c r="C899" s="89">
        <v>765</v>
      </c>
      <c r="D899" s="90" t="s">
        <v>860</v>
      </c>
      <c r="E899" s="91"/>
      <c r="F899" s="92" t="s">
        <v>1430</v>
      </c>
      <c r="G899" s="90" t="s">
        <v>180</v>
      </c>
      <c r="H899" s="93">
        <v>557</v>
      </c>
      <c r="I899" s="94"/>
      <c r="J899" s="95">
        <f t="shared" si="225"/>
        <v>0</v>
      </c>
      <c r="K899" s="93"/>
      <c r="L899" s="93">
        <f t="shared" si="226"/>
        <v>0</v>
      </c>
      <c r="M899" s="93"/>
      <c r="N899" s="93">
        <f t="shared" si="227"/>
        <v>0</v>
      </c>
      <c r="O899" s="95">
        <v>21</v>
      </c>
      <c r="P899" s="95">
        <f t="shared" si="228"/>
        <v>0</v>
      </c>
      <c r="Q899" s="95">
        <f t="shared" si="229"/>
        <v>0</v>
      </c>
      <c r="R899" s="8"/>
      <c r="S899" s="8"/>
      <c r="T899" s="8"/>
    </row>
    <row r="900" spans="1:20" ht="10.199999999999999" outlineLevel="3" x14ac:dyDescent="0.2">
      <c r="A900" s="10"/>
      <c r="B900" s="88"/>
      <c r="C900" s="89">
        <v>766</v>
      </c>
      <c r="D900" s="90" t="s">
        <v>860</v>
      </c>
      <c r="E900" s="91"/>
      <c r="F900" s="92" t="s">
        <v>1431</v>
      </c>
      <c r="G900" s="90" t="s">
        <v>180</v>
      </c>
      <c r="H900" s="93">
        <v>557</v>
      </c>
      <c r="I900" s="94"/>
      <c r="J900" s="95">
        <f t="shared" si="225"/>
        <v>0</v>
      </c>
      <c r="K900" s="93"/>
      <c r="L900" s="93">
        <f t="shared" si="226"/>
        <v>0</v>
      </c>
      <c r="M900" s="93"/>
      <c r="N900" s="93">
        <f t="shared" si="227"/>
        <v>0</v>
      </c>
      <c r="O900" s="95">
        <v>21</v>
      </c>
      <c r="P900" s="95">
        <f t="shared" si="228"/>
        <v>0</v>
      </c>
      <c r="Q900" s="95">
        <f t="shared" si="229"/>
        <v>0</v>
      </c>
      <c r="R900" s="8"/>
      <c r="S900" s="8"/>
      <c r="T900" s="8"/>
    </row>
    <row r="901" spans="1:20" ht="10.199999999999999" outlineLevel="3" x14ac:dyDescent="0.2">
      <c r="A901" s="10"/>
      <c r="B901" s="88"/>
      <c r="C901" s="89">
        <v>767</v>
      </c>
      <c r="D901" s="90" t="s">
        <v>860</v>
      </c>
      <c r="E901" s="91"/>
      <c r="F901" s="92" t="s">
        <v>1432</v>
      </c>
      <c r="G901" s="90" t="s">
        <v>180</v>
      </c>
      <c r="H901" s="93">
        <v>557</v>
      </c>
      <c r="I901" s="94"/>
      <c r="J901" s="95">
        <f t="shared" si="225"/>
        <v>0</v>
      </c>
      <c r="K901" s="93"/>
      <c r="L901" s="93">
        <f t="shared" si="226"/>
        <v>0</v>
      </c>
      <c r="M901" s="93"/>
      <c r="N901" s="93">
        <f t="shared" si="227"/>
        <v>0</v>
      </c>
      <c r="O901" s="95">
        <v>21</v>
      </c>
      <c r="P901" s="95">
        <f t="shared" si="228"/>
        <v>0</v>
      </c>
      <c r="Q901" s="95">
        <f t="shared" si="229"/>
        <v>0</v>
      </c>
      <c r="R901" s="8"/>
      <c r="S901" s="8"/>
      <c r="T901" s="8"/>
    </row>
    <row r="902" spans="1:20" ht="10.199999999999999" outlineLevel="3" x14ac:dyDescent="0.2">
      <c r="A902" s="10"/>
      <c r="B902" s="88"/>
      <c r="C902" s="89">
        <v>768</v>
      </c>
      <c r="D902" s="90" t="s">
        <v>860</v>
      </c>
      <c r="E902" s="91"/>
      <c r="F902" s="92" t="s">
        <v>1433</v>
      </c>
      <c r="G902" s="90" t="s">
        <v>1155</v>
      </c>
      <c r="H902" s="93">
        <v>3</v>
      </c>
      <c r="I902" s="94"/>
      <c r="J902" s="95">
        <f t="shared" si="225"/>
        <v>0</v>
      </c>
      <c r="K902" s="93"/>
      <c r="L902" s="93">
        <f t="shared" si="226"/>
        <v>0</v>
      </c>
      <c r="M902" s="93"/>
      <c r="N902" s="93">
        <f t="shared" si="227"/>
        <v>0</v>
      </c>
      <c r="O902" s="95">
        <v>21</v>
      </c>
      <c r="P902" s="95">
        <f t="shared" si="228"/>
        <v>0</v>
      </c>
      <c r="Q902" s="95">
        <f t="shared" si="229"/>
        <v>0</v>
      </c>
      <c r="R902" s="8"/>
      <c r="S902" s="8"/>
      <c r="T902" s="8"/>
    </row>
    <row r="903" spans="1:20" ht="10.199999999999999" outlineLevel="3" x14ac:dyDescent="0.2">
      <c r="A903" s="10"/>
      <c r="B903" s="88"/>
      <c r="C903" s="89">
        <v>769</v>
      </c>
      <c r="D903" s="90" t="s">
        <v>860</v>
      </c>
      <c r="E903" s="91"/>
      <c r="F903" s="92" t="s">
        <v>1434</v>
      </c>
      <c r="G903" s="90" t="s">
        <v>1155</v>
      </c>
      <c r="H903" s="93">
        <v>1</v>
      </c>
      <c r="I903" s="94"/>
      <c r="J903" s="95">
        <f t="shared" si="225"/>
        <v>0</v>
      </c>
      <c r="K903" s="93"/>
      <c r="L903" s="93">
        <f t="shared" si="226"/>
        <v>0</v>
      </c>
      <c r="M903" s="93"/>
      <c r="N903" s="93">
        <f t="shared" si="227"/>
        <v>0</v>
      </c>
      <c r="O903" s="95">
        <v>21</v>
      </c>
      <c r="P903" s="95">
        <f t="shared" si="228"/>
        <v>0</v>
      </c>
      <c r="Q903" s="95">
        <f t="shared" si="229"/>
        <v>0</v>
      </c>
      <c r="R903" s="8"/>
      <c r="S903" s="8"/>
      <c r="T903" s="8"/>
    </row>
    <row r="904" spans="1:20" ht="10.199999999999999" outlineLevel="3" x14ac:dyDescent="0.2">
      <c r="A904" s="10"/>
      <c r="B904" s="88"/>
      <c r="C904" s="89">
        <v>770</v>
      </c>
      <c r="D904" s="90" t="s">
        <v>860</v>
      </c>
      <c r="E904" s="91"/>
      <c r="F904" s="92" t="s">
        <v>1435</v>
      </c>
      <c r="G904" s="90" t="s">
        <v>1155</v>
      </c>
      <c r="H904" s="93">
        <v>2</v>
      </c>
      <c r="I904" s="94"/>
      <c r="J904" s="95">
        <f t="shared" si="225"/>
        <v>0</v>
      </c>
      <c r="K904" s="93"/>
      <c r="L904" s="93">
        <f t="shared" si="226"/>
        <v>0</v>
      </c>
      <c r="M904" s="93"/>
      <c r="N904" s="93">
        <f t="shared" si="227"/>
        <v>0</v>
      </c>
      <c r="O904" s="95">
        <v>21</v>
      </c>
      <c r="P904" s="95">
        <f t="shared" si="228"/>
        <v>0</v>
      </c>
      <c r="Q904" s="95">
        <f t="shared" si="229"/>
        <v>0</v>
      </c>
      <c r="R904" s="8"/>
      <c r="S904" s="8"/>
      <c r="T904" s="8"/>
    </row>
    <row r="905" spans="1:20" ht="10.199999999999999" outlineLevel="3" x14ac:dyDescent="0.2">
      <c r="A905" s="10"/>
      <c r="B905" s="88"/>
      <c r="C905" s="89">
        <v>771</v>
      </c>
      <c r="D905" s="90" t="s">
        <v>860</v>
      </c>
      <c r="E905" s="91"/>
      <c r="F905" s="92" t="s">
        <v>1436</v>
      </c>
      <c r="G905" s="90" t="s">
        <v>1155</v>
      </c>
      <c r="H905" s="93">
        <v>1</v>
      </c>
      <c r="I905" s="94"/>
      <c r="J905" s="95">
        <f t="shared" si="225"/>
        <v>0</v>
      </c>
      <c r="K905" s="93"/>
      <c r="L905" s="93">
        <f t="shared" si="226"/>
        <v>0</v>
      </c>
      <c r="M905" s="93"/>
      <c r="N905" s="93">
        <f t="shared" si="227"/>
        <v>0</v>
      </c>
      <c r="O905" s="95">
        <v>21</v>
      </c>
      <c r="P905" s="95">
        <f t="shared" si="228"/>
        <v>0</v>
      </c>
      <c r="Q905" s="95">
        <f t="shared" si="229"/>
        <v>0</v>
      </c>
      <c r="R905" s="8"/>
      <c r="S905" s="8"/>
      <c r="T905" s="8"/>
    </row>
    <row r="906" spans="1:20" ht="20.399999999999999" outlineLevel="3" x14ac:dyDescent="0.2">
      <c r="A906" s="10"/>
      <c r="B906" s="88"/>
      <c r="C906" s="89">
        <v>772</v>
      </c>
      <c r="D906" s="90" t="s">
        <v>860</v>
      </c>
      <c r="E906" s="91"/>
      <c r="F906" s="92" t="s">
        <v>1437</v>
      </c>
      <c r="G906" s="90" t="s">
        <v>1155</v>
      </c>
      <c r="H906" s="93">
        <v>1</v>
      </c>
      <c r="I906" s="94"/>
      <c r="J906" s="95">
        <f t="shared" si="225"/>
        <v>0</v>
      </c>
      <c r="K906" s="93"/>
      <c r="L906" s="93">
        <f t="shared" si="226"/>
        <v>0</v>
      </c>
      <c r="M906" s="93"/>
      <c r="N906" s="93">
        <f t="shared" si="227"/>
        <v>0</v>
      </c>
      <c r="O906" s="95">
        <v>21</v>
      </c>
      <c r="P906" s="95">
        <f t="shared" si="228"/>
        <v>0</v>
      </c>
      <c r="Q906" s="95">
        <f t="shared" si="229"/>
        <v>0</v>
      </c>
      <c r="R906" s="8"/>
      <c r="S906" s="8"/>
      <c r="T906" s="8"/>
    </row>
    <row r="907" spans="1:20" ht="20.399999999999999" outlineLevel="3" x14ac:dyDescent="0.2">
      <c r="A907" s="10"/>
      <c r="B907" s="88"/>
      <c r="C907" s="89">
        <v>773</v>
      </c>
      <c r="D907" s="90" t="s">
        <v>860</v>
      </c>
      <c r="E907" s="91"/>
      <c r="F907" s="92" t="s">
        <v>1438</v>
      </c>
      <c r="G907" s="90" t="s">
        <v>1155</v>
      </c>
      <c r="H907" s="93">
        <v>1</v>
      </c>
      <c r="I907" s="94"/>
      <c r="J907" s="95">
        <f t="shared" si="225"/>
        <v>0</v>
      </c>
      <c r="K907" s="93"/>
      <c r="L907" s="93">
        <f t="shared" si="226"/>
        <v>0</v>
      </c>
      <c r="M907" s="93"/>
      <c r="N907" s="93">
        <f t="shared" si="227"/>
        <v>0</v>
      </c>
      <c r="O907" s="95">
        <v>21</v>
      </c>
      <c r="P907" s="95">
        <f t="shared" si="228"/>
        <v>0</v>
      </c>
      <c r="Q907" s="95">
        <f t="shared" si="229"/>
        <v>0</v>
      </c>
      <c r="R907" s="8"/>
      <c r="S907" s="8"/>
      <c r="T907" s="8"/>
    </row>
    <row r="908" spans="1:20" ht="10.199999999999999" outlineLevel="3" x14ac:dyDescent="0.2">
      <c r="A908" s="10"/>
      <c r="B908" s="88"/>
      <c r="C908" s="89">
        <v>774</v>
      </c>
      <c r="D908" s="90" t="s">
        <v>860</v>
      </c>
      <c r="E908" s="91"/>
      <c r="F908" s="92" t="s">
        <v>1439</v>
      </c>
      <c r="G908" s="90" t="s">
        <v>1155</v>
      </c>
      <c r="H908" s="93">
        <v>2</v>
      </c>
      <c r="I908" s="94"/>
      <c r="J908" s="95">
        <f t="shared" si="225"/>
        <v>0</v>
      </c>
      <c r="K908" s="93"/>
      <c r="L908" s="93">
        <f t="shared" si="226"/>
        <v>0</v>
      </c>
      <c r="M908" s="93"/>
      <c r="N908" s="93">
        <f t="shared" si="227"/>
        <v>0</v>
      </c>
      <c r="O908" s="95">
        <v>21</v>
      </c>
      <c r="P908" s="95">
        <f t="shared" si="228"/>
        <v>0</v>
      </c>
      <c r="Q908" s="95">
        <f t="shared" si="229"/>
        <v>0</v>
      </c>
      <c r="R908" s="8"/>
      <c r="S908" s="8"/>
      <c r="T908" s="8"/>
    </row>
    <row r="909" spans="1:20" ht="10.199999999999999" outlineLevel="3" x14ac:dyDescent="0.2">
      <c r="A909" s="10"/>
      <c r="B909" s="88"/>
      <c r="C909" s="89">
        <v>775</v>
      </c>
      <c r="D909" s="90" t="s">
        <v>860</v>
      </c>
      <c r="E909" s="91"/>
      <c r="F909" s="92" t="s">
        <v>1440</v>
      </c>
      <c r="G909" s="90" t="s">
        <v>180</v>
      </c>
      <c r="H909" s="93">
        <v>75</v>
      </c>
      <c r="I909" s="94"/>
      <c r="J909" s="95">
        <f t="shared" si="225"/>
        <v>0</v>
      </c>
      <c r="K909" s="93"/>
      <c r="L909" s="93">
        <f t="shared" si="226"/>
        <v>0</v>
      </c>
      <c r="M909" s="93"/>
      <c r="N909" s="93">
        <f t="shared" si="227"/>
        <v>0</v>
      </c>
      <c r="O909" s="95">
        <v>21</v>
      </c>
      <c r="P909" s="95">
        <f t="shared" si="228"/>
        <v>0</v>
      </c>
      <c r="Q909" s="95">
        <f t="shared" si="229"/>
        <v>0</v>
      </c>
      <c r="R909" s="8"/>
      <c r="S909" s="8"/>
      <c r="T909" s="8"/>
    </row>
    <row r="910" spans="1:20" ht="10.199999999999999" outlineLevel="3" x14ac:dyDescent="0.2">
      <c r="A910" s="10"/>
      <c r="B910" s="88"/>
      <c r="C910" s="89">
        <v>776</v>
      </c>
      <c r="D910" s="90" t="s">
        <v>860</v>
      </c>
      <c r="E910" s="91"/>
      <c r="F910" s="92" t="s">
        <v>1441</v>
      </c>
      <c r="G910" s="90" t="s">
        <v>1155</v>
      </c>
      <c r="H910" s="93">
        <v>3</v>
      </c>
      <c r="I910" s="94"/>
      <c r="J910" s="95">
        <f t="shared" si="225"/>
        <v>0</v>
      </c>
      <c r="K910" s="93"/>
      <c r="L910" s="93">
        <f t="shared" si="226"/>
        <v>0</v>
      </c>
      <c r="M910" s="93"/>
      <c r="N910" s="93">
        <f t="shared" si="227"/>
        <v>0</v>
      </c>
      <c r="O910" s="95">
        <v>21</v>
      </c>
      <c r="P910" s="95">
        <f t="shared" si="228"/>
        <v>0</v>
      </c>
      <c r="Q910" s="95">
        <f t="shared" si="229"/>
        <v>0</v>
      </c>
      <c r="R910" s="8"/>
      <c r="S910" s="8"/>
      <c r="T910" s="8"/>
    </row>
    <row r="911" spans="1:20" ht="10.199999999999999" outlineLevel="3" x14ac:dyDescent="0.2">
      <c r="A911" s="10"/>
      <c r="B911" s="88"/>
      <c r="C911" s="89">
        <v>777</v>
      </c>
      <c r="D911" s="90" t="s">
        <v>860</v>
      </c>
      <c r="E911" s="91"/>
      <c r="F911" s="92" t="s">
        <v>1442</v>
      </c>
      <c r="G911" s="90" t="s">
        <v>1155</v>
      </c>
      <c r="H911" s="93">
        <v>7</v>
      </c>
      <c r="I911" s="94"/>
      <c r="J911" s="95">
        <f t="shared" si="225"/>
        <v>0</v>
      </c>
      <c r="K911" s="93"/>
      <c r="L911" s="93">
        <f t="shared" si="226"/>
        <v>0</v>
      </c>
      <c r="M911" s="93"/>
      <c r="N911" s="93">
        <f t="shared" si="227"/>
        <v>0</v>
      </c>
      <c r="O911" s="95">
        <v>21</v>
      </c>
      <c r="P911" s="95">
        <f t="shared" si="228"/>
        <v>0</v>
      </c>
      <c r="Q911" s="95">
        <f t="shared" si="229"/>
        <v>0</v>
      </c>
      <c r="R911" s="8"/>
      <c r="S911" s="8"/>
      <c r="T911" s="8"/>
    </row>
    <row r="912" spans="1:20" ht="10.199999999999999" outlineLevel="3" x14ac:dyDescent="0.2">
      <c r="A912" s="10"/>
      <c r="B912" s="88"/>
      <c r="C912" s="89">
        <v>778</v>
      </c>
      <c r="D912" s="90" t="s">
        <v>860</v>
      </c>
      <c r="E912" s="91"/>
      <c r="F912" s="92" t="s">
        <v>1443</v>
      </c>
      <c r="G912" s="90" t="s">
        <v>1155</v>
      </c>
      <c r="H912" s="93">
        <v>2</v>
      </c>
      <c r="I912" s="94"/>
      <c r="J912" s="95">
        <f t="shared" si="225"/>
        <v>0</v>
      </c>
      <c r="K912" s="93"/>
      <c r="L912" s="93">
        <f t="shared" si="226"/>
        <v>0</v>
      </c>
      <c r="M912" s="93"/>
      <c r="N912" s="93">
        <f t="shared" si="227"/>
        <v>0</v>
      </c>
      <c r="O912" s="95">
        <v>21</v>
      </c>
      <c r="P912" s="95">
        <f t="shared" si="228"/>
        <v>0</v>
      </c>
      <c r="Q912" s="95">
        <f t="shared" si="229"/>
        <v>0</v>
      </c>
      <c r="R912" s="8"/>
      <c r="S912" s="8"/>
      <c r="T912" s="8"/>
    </row>
    <row r="913" spans="1:20" ht="10.199999999999999" outlineLevel="3" x14ac:dyDescent="0.2">
      <c r="A913" s="10"/>
      <c r="B913" s="88"/>
      <c r="C913" s="89">
        <v>779</v>
      </c>
      <c r="D913" s="90" t="s">
        <v>860</v>
      </c>
      <c r="E913" s="91"/>
      <c r="F913" s="92" t="s">
        <v>1444</v>
      </c>
      <c r="G913" s="90" t="s">
        <v>1155</v>
      </c>
      <c r="H913" s="93">
        <v>1</v>
      </c>
      <c r="I913" s="94"/>
      <c r="J913" s="95">
        <f t="shared" si="225"/>
        <v>0</v>
      </c>
      <c r="K913" s="93"/>
      <c r="L913" s="93">
        <f t="shared" si="226"/>
        <v>0</v>
      </c>
      <c r="M913" s="93"/>
      <c r="N913" s="93">
        <f t="shared" si="227"/>
        <v>0</v>
      </c>
      <c r="O913" s="95">
        <v>21</v>
      </c>
      <c r="P913" s="95">
        <f t="shared" si="228"/>
        <v>0</v>
      </c>
      <c r="Q913" s="95">
        <f t="shared" si="229"/>
        <v>0</v>
      </c>
      <c r="R913" s="8"/>
      <c r="S913" s="8"/>
      <c r="T913" s="8"/>
    </row>
    <row r="914" spans="1:20" ht="10.199999999999999" outlineLevel="3" x14ac:dyDescent="0.2">
      <c r="A914" s="10"/>
      <c r="B914" s="88"/>
      <c r="C914" s="89">
        <v>780</v>
      </c>
      <c r="D914" s="90" t="s">
        <v>860</v>
      </c>
      <c r="E914" s="91"/>
      <c r="F914" s="92" t="s">
        <v>1445</v>
      </c>
      <c r="G914" s="90" t="s">
        <v>1155</v>
      </c>
      <c r="H914" s="93">
        <v>2</v>
      </c>
      <c r="I914" s="94"/>
      <c r="J914" s="95">
        <f t="shared" si="225"/>
        <v>0</v>
      </c>
      <c r="K914" s="93"/>
      <c r="L914" s="93">
        <f t="shared" si="226"/>
        <v>0</v>
      </c>
      <c r="M914" s="93"/>
      <c r="N914" s="93">
        <f t="shared" si="227"/>
        <v>0</v>
      </c>
      <c r="O914" s="95">
        <v>21</v>
      </c>
      <c r="P914" s="95">
        <f t="shared" si="228"/>
        <v>0</v>
      </c>
      <c r="Q914" s="95">
        <f t="shared" si="229"/>
        <v>0</v>
      </c>
      <c r="R914" s="8"/>
      <c r="S914" s="8"/>
      <c r="T914" s="8"/>
    </row>
    <row r="915" spans="1:20" ht="10.199999999999999" outlineLevel="3" x14ac:dyDescent="0.2">
      <c r="A915" s="10"/>
      <c r="B915" s="88"/>
      <c r="C915" s="89">
        <v>781</v>
      </c>
      <c r="D915" s="90" t="s">
        <v>860</v>
      </c>
      <c r="E915" s="91"/>
      <c r="F915" s="92" t="s">
        <v>1446</v>
      </c>
      <c r="G915" s="90" t="s">
        <v>1155</v>
      </c>
      <c r="H915" s="93">
        <v>10</v>
      </c>
      <c r="I915" s="94"/>
      <c r="J915" s="95">
        <f t="shared" si="225"/>
        <v>0</v>
      </c>
      <c r="K915" s="93"/>
      <c r="L915" s="93">
        <f t="shared" si="226"/>
        <v>0</v>
      </c>
      <c r="M915" s="93"/>
      <c r="N915" s="93">
        <f t="shared" si="227"/>
        <v>0</v>
      </c>
      <c r="O915" s="95">
        <v>21</v>
      </c>
      <c r="P915" s="95">
        <f t="shared" si="228"/>
        <v>0</v>
      </c>
      <c r="Q915" s="95">
        <f t="shared" si="229"/>
        <v>0</v>
      </c>
      <c r="R915" s="8"/>
      <c r="S915" s="8"/>
      <c r="T915" s="8"/>
    </row>
    <row r="916" spans="1:20" ht="10.199999999999999" outlineLevel="3" x14ac:dyDescent="0.2">
      <c r="A916" s="10"/>
      <c r="B916" s="88"/>
      <c r="C916" s="89">
        <v>782</v>
      </c>
      <c r="D916" s="90" t="s">
        <v>860</v>
      </c>
      <c r="E916" s="91"/>
      <c r="F916" s="92" t="s">
        <v>1447</v>
      </c>
      <c r="G916" s="90" t="s">
        <v>1155</v>
      </c>
      <c r="H916" s="93">
        <v>1</v>
      </c>
      <c r="I916" s="94"/>
      <c r="J916" s="95">
        <f t="shared" si="225"/>
        <v>0</v>
      </c>
      <c r="K916" s="93"/>
      <c r="L916" s="93">
        <f t="shared" si="226"/>
        <v>0</v>
      </c>
      <c r="M916" s="93"/>
      <c r="N916" s="93">
        <f t="shared" si="227"/>
        <v>0</v>
      </c>
      <c r="O916" s="95">
        <v>21</v>
      </c>
      <c r="P916" s="95">
        <f t="shared" si="228"/>
        <v>0</v>
      </c>
      <c r="Q916" s="95">
        <f t="shared" si="229"/>
        <v>0</v>
      </c>
      <c r="R916" s="8"/>
      <c r="S916" s="8"/>
      <c r="T916" s="8"/>
    </row>
    <row r="917" spans="1:20" ht="10.199999999999999" outlineLevel="3" x14ac:dyDescent="0.2">
      <c r="A917" s="10"/>
      <c r="B917" s="88"/>
      <c r="C917" s="89">
        <v>783</v>
      </c>
      <c r="D917" s="90" t="s">
        <v>860</v>
      </c>
      <c r="E917" s="91"/>
      <c r="F917" s="92" t="s">
        <v>1448</v>
      </c>
      <c r="G917" s="90" t="s">
        <v>1155</v>
      </c>
      <c r="H917" s="93">
        <v>1</v>
      </c>
      <c r="I917" s="94"/>
      <c r="J917" s="95">
        <f t="shared" si="225"/>
        <v>0</v>
      </c>
      <c r="K917" s="93"/>
      <c r="L917" s="93">
        <f t="shared" si="226"/>
        <v>0</v>
      </c>
      <c r="M917" s="93"/>
      <c r="N917" s="93">
        <f t="shared" si="227"/>
        <v>0</v>
      </c>
      <c r="O917" s="95">
        <v>21</v>
      </c>
      <c r="P917" s="95">
        <f t="shared" si="228"/>
        <v>0</v>
      </c>
      <c r="Q917" s="95">
        <f t="shared" si="229"/>
        <v>0</v>
      </c>
      <c r="R917" s="8"/>
      <c r="S917" s="8"/>
      <c r="T917" s="8"/>
    </row>
    <row r="918" spans="1:20" ht="10.199999999999999" outlineLevel="3" x14ac:dyDescent="0.2">
      <c r="A918" s="10"/>
      <c r="B918" s="88"/>
      <c r="C918" s="89">
        <v>784</v>
      </c>
      <c r="D918" s="90" t="s">
        <v>860</v>
      </c>
      <c r="E918" s="91"/>
      <c r="F918" s="92" t="s">
        <v>1449</v>
      </c>
      <c r="G918" s="90" t="s">
        <v>1155</v>
      </c>
      <c r="H918" s="93">
        <v>1</v>
      </c>
      <c r="I918" s="94"/>
      <c r="J918" s="95">
        <f t="shared" si="225"/>
        <v>0</v>
      </c>
      <c r="K918" s="93"/>
      <c r="L918" s="93">
        <f t="shared" si="226"/>
        <v>0</v>
      </c>
      <c r="M918" s="93"/>
      <c r="N918" s="93">
        <f t="shared" si="227"/>
        <v>0</v>
      </c>
      <c r="O918" s="95">
        <v>21</v>
      </c>
      <c r="P918" s="95">
        <f t="shared" si="228"/>
        <v>0</v>
      </c>
      <c r="Q918" s="95">
        <f t="shared" si="229"/>
        <v>0</v>
      </c>
      <c r="R918" s="8"/>
      <c r="S918" s="8"/>
      <c r="T918" s="8"/>
    </row>
    <row r="919" spans="1:20" ht="10.199999999999999" outlineLevel="3" x14ac:dyDescent="0.2">
      <c r="A919" s="10"/>
      <c r="B919" s="88"/>
      <c r="C919" s="89">
        <v>785</v>
      </c>
      <c r="D919" s="90" t="s">
        <v>860</v>
      </c>
      <c r="E919" s="91"/>
      <c r="F919" s="92" t="s">
        <v>1450</v>
      </c>
      <c r="G919" s="90" t="s">
        <v>1155</v>
      </c>
      <c r="H919" s="93">
        <v>1</v>
      </c>
      <c r="I919" s="94"/>
      <c r="J919" s="95">
        <f t="shared" si="225"/>
        <v>0</v>
      </c>
      <c r="K919" s="93"/>
      <c r="L919" s="93">
        <f t="shared" si="226"/>
        <v>0</v>
      </c>
      <c r="M919" s="93"/>
      <c r="N919" s="93">
        <f t="shared" si="227"/>
        <v>0</v>
      </c>
      <c r="O919" s="95">
        <v>21</v>
      </c>
      <c r="P919" s="95">
        <f t="shared" si="228"/>
        <v>0</v>
      </c>
      <c r="Q919" s="95">
        <f t="shared" si="229"/>
        <v>0</v>
      </c>
      <c r="R919" s="8"/>
      <c r="S919" s="8"/>
      <c r="T919" s="8"/>
    </row>
    <row r="920" spans="1:20" ht="10.199999999999999" outlineLevel="3" x14ac:dyDescent="0.2">
      <c r="A920" s="10"/>
      <c r="B920" s="88"/>
      <c r="C920" s="89">
        <v>786</v>
      </c>
      <c r="D920" s="90" t="s">
        <v>860</v>
      </c>
      <c r="E920" s="91"/>
      <c r="F920" s="92" t="s">
        <v>1451</v>
      </c>
      <c r="G920" s="90" t="s">
        <v>1155</v>
      </c>
      <c r="H920" s="93">
        <v>1</v>
      </c>
      <c r="I920" s="94"/>
      <c r="J920" s="95">
        <f t="shared" si="225"/>
        <v>0</v>
      </c>
      <c r="K920" s="93"/>
      <c r="L920" s="93">
        <f t="shared" si="226"/>
        <v>0</v>
      </c>
      <c r="M920" s="93"/>
      <c r="N920" s="93">
        <f t="shared" si="227"/>
        <v>0</v>
      </c>
      <c r="O920" s="95">
        <v>21</v>
      </c>
      <c r="P920" s="95">
        <f t="shared" si="228"/>
        <v>0</v>
      </c>
      <c r="Q920" s="95">
        <f t="shared" si="229"/>
        <v>0</v>
      </c>
      <c r="R920" s="8"/>
      <c r="S920" s="8"/>
      <c r="T920" s="8"/>
    </row>
    <row r="921" spans="1:20" outlineLevel="3" x14ac:dyDescent="0.2">
      <c r="B921" s="6"/>
      <c r="C921" s="6"/>
      <c r="D921" s="6"/>
      <c r="E921" s="6"/>
      <c r="F921" s="6"/>
      <c r="G921" s="6"/>
      <c r="H921" s="6"/>
      <c r="I921" s="8"/>
      <c r="J921" s="8"/>
      <c r="K921" s="6"/>
      <c r="L921" s="6"/>
      <c r="M921" s="6"/>
      <c r="N921" s="6"/>
      <c r="O921" s="6"/>
      <c r="P921" s="8"/>
      <c r="Q921" s="8"/>
    </row>
    <row r="922" spans="1:20" ht="11.4" outlineLevel="1" x14ac:dyDescent="0.2">
      <c r="A922" s="54" t="s">
        <v>154</v>
      </c>
      <c r="B922" s="74">
        <v>2</v>
      </c>
      <c r="C922" s="75"/>
      <c r="D922" s="76" t="s">
        <v>168</v>
      </c>
      <c r="E922" s="76"/>
      <c r="F922" s="77" t="s">
        <v>155</v>
      </c>
      <c r="G922" s="76"/>
      <c r="H922" s="78"/>
      <c r="I922" s="79"/>
      <c r="J922" s="56">
        <f>SUBTOTAL(9,J923:J950)</f>
        <v>0</v>
      </c>
      <c r="K922" s="78"/>
      <c r="L922" s="57">
        <f>SUBTOTAL(9,L923:L950)</f>
        <v>0</v>
      </c>
      <c r="M922" s="78"/>
      <c r="N922" s="57">
        <f>SUBTOTAL(9,N923:N950)</f>
        <v>0</v>
      </c>
      <c r="O922" s="80"/>
      <c r="P922" s="56">
        <f>SUBTOTAL(9,P923:P950)</f>
        <v>0</v>
      </c>
      <c r="Q922" s="56">
        <f>SUBTOTAL(9,Q923:Q950)</f>
        <v>0</v>
      </c>
      <c r="R922" s="6"/>
      <c r="S922" s="8"/>
      <c r="T922" s="8"/>
    </row>
    <row r="923" spans="1:20" ht="10.199999999999999" outlineLevel="2" x14ac:dyDescent="0.2">
      <c r="A923" s="58" t="s">
        <v>156</v>
      </c>
      <c r="B923" s="81">
        <v>3</v>
      </c>
      <c r="C923" s="82"/>
      <c r="D923" s="83" t="s">
        <v>169</v>
      </c>
      <c r="E923" s="83"/>
      <c r="F923" s="84" t="s">
        <v>157</v>
      </c>
      <c r="G923" s="83"/>
      <c r="H923" s="85"/>
      <c r="I923" s="86"/>
      <c r="J923" s="60">
        <f>SUBTOTAL(9,J924:J925)</f>
        <v>0</v>
      </c>
      <c r="K923" s="85"/>
      <c r="L923" s="61">
        <f>SUBTOTAL(9,L924:L925)</f>
        <v>0</v>
      </c>
      <c r="M923" s="85"/>
      <c r="N923" s="61">
        <f>SUBTOTAL(9,N924:N925)</f>
        <v>0</v>
      </c>
      <c r="O923" s="87"/>
      <c r="P923" s="60">
        <f>SUBTOTAL(9,P924:P925)</f>
        <v>0</v>
      </c>
      <c r="Q923" s="60">
        <f>SUBTOTAL(9,Q924:Q925)</f>
        <v>0</v>
      </c>
      <c r="R923" s="6"/>
      <c r="S923" s="8"/>
      <c r="T923" s="8"/>
    </row>
    <row r="924" spans="1:20" ht="10.199999999999999" outlineLevel="3" x14ac:dyDescent="0.2">
      <c r="A924" s="10"/>
      <c r="B924" s="88"/>
      <c r="C924" s="89">
        <v>787</v>
      </c>
      <c r="D924" s="90" t="s">
        <v>1452</v>
      </c>
      <c r="E924" s="91" t="s">
        <v>1453</v>
      </c>
      <c r="F924" s="92" t="s">
        <v>1454</v>
      </c>
      <c r="G924" s="90" t="s">
        <v>1112</v>
      </c>
      <c r="H924" s="93">
        <v>1</v>
      </c>
      <c r="I924" s="94"/>
      <c r="J924" s="95">
        <f>H924*I924</f>
        <v>0</v>
      </c>
      <c r="K924" s="93"/>
      <c r="L924" s="93">
        <f>H924*K924</f>
        <v>0</v>
      </c>
      <c r="M924" s="93"/>
      <c r="N924" s="93">
        <f>H924*M924</f>
        <v>0</v>
      </c>
      <c r="O924" s="95">
        <v>21</v>
      </c>
      <c r="P924" s="95">
        <f>J924*(O924/100)</f>
        <v>0</v>
      </c>
      <c r="Q924" s="95">
        <f>J924+P924</f>
        <v>0</v>
      </c>
      <c r="R924" s="8"/>
      <c r="S924" s="8"/>
      <c r="T924" s="8"/>
    </row>
    <row r="925" spans="1:20" outlineLevel="3" x14ac:dyDescent="0.2">
      <c r="B925" s="6"/>
      <c r="C925" s="6"/>
      <c r="D925" s="6"/>
      <c r="E925" s="6"/>
      <c r="F925" s="6"/>
      <c r="G925" s="6"/>
      <c r="H925" s="6"/>
      <c r="I925" s="8"/>
      <c r="J925" s="8"/>
      <c r="K925" s="6"/>
      <c r="L925" s="6"/>
      <c r="M925" s="6"/>
      <c r="N925" s="6"/>
      <c r="O925" s="6"/>
      <c r="P925" s="8"/>
      <c r="Q925" s="8"/>
    </row>
    <row r="926" spans="1:20" ht="10.199999999999999" outlineLevel="2" x14ac:dyDescent="0.2">
      <c r="A926" s="58" t="s">
        <v>158</v>
      </c>
      <c r="B926" s="81">
        <v>3</v>
      </c>
      <c r="C926" s="82"/>
      <c r="D926" s="83" t="s">
        <v>169</v>
      </c>
      <c r="E926" s="83"/>
      <c r="F926" s="84" t="s">
        <v>159</v>
      </c>
      <c r="G926" s="83"/>
      <c r="H926" s="85"/>
      <c r="I926" s="86"/>
      <c r="J926" s="60">
        <f>SUBTOTAL(9,J927:J929)</f>
        <v>0</v>
      </c>
      <c r="K926" s="85"/>
      <c r="L926" s="61">
        <f>SUBTOTAL(9,L927:L929)</f>
        <v>0</v>
      </c>
      <c r="M926" s="85"/>
      <c r="N926" s="61">
        <f>SUBTOTAL(9,N927:N929)</f>
        <v>0</v>
      </c>
      <c r="O926" s="87"/>
      <c r="P926" s="60">
        <f>SUBTOTAL(9,P927:P929)</f>
        <v>0</v>
      </c>
      <c r="Q926" s="60">
        <f>SUBTOTAL(9,Q927:Q929)</f>
        <v>0</v>
      </c>
      <c r="R926" s="6"/>
      <c r="S926" s="8"/>
      <c r="T926" s="8"/>
    </row>
    <row r="927" spans="1:20" ht="10.199999999999999" outlineLevel="3" x14ac:dyDescent="0.2">
      <c r="A927" s="10"/>
      <c r="B927" s="88"/>
      <c r="C927" s="89">
        <v>788</v>
      </c>
      <c r="D927" s="90" t="s">
        <v>1452</v>
      </c>
      <c r="E927" s="91" t="s">
        <v>1455</v>
      </c>
      <c r="F927" s="92" t="s">
        <v>1456</v>
      </c>
      <c r="G927" s="90" t="s">
        <v>1112</v>
      </c>
      <c r="H927" s="93">
        <v>1</v>
      </c>
      <c r="I927" s="94"/>
      <c r="J927" s="95">
        <f>H927*I927</f>
        <v>0</v>
      </c>
      <c r="K927" s="93"/>
      <c r="L927" s="93">
        <f>H927*K927</f>
        <v>0</v>
      </c>
      <c r="M927" s="93"/>
      <c r="N927" s="93">
        <f>H927*M927</f>
        <v>0</v>
      </c>
      <c r="O927" s="95">
        <v>21</v>
      </c>
      <c r="P927" s="95">
        <f>J927*(O927/100)</f>
        <v>0</v>
      </c>
      <c r="Q927" s="95">
        <f>J927+P927</f>
        <v>0</v>
      </c>
      <c r="R927" s="8"/>
      <c r="S927" s="8"/>
      <c r="T927" s="8"/>
    </row>
    <row r="928" spans="1:20" ht="30.6" outlineLevel="3" x14ac:dyDescent="0.2">
      <c r="A928" s="10"/>
      <c r="B928" s="88"/>
      <c r="C928" s="89">
        <v>789</v>
      </c>
      <c r="D928" s="90" t="s">
        <v>1452</v>
      </c>
      <c r="E928" s="91" t="s">
        <v>1457</v>
      </c>
      <c r="F928" s="92" t="s">
        <v>1458</v>
      </c>
      <c r="G928" s="90" t="s">
        <v>1112</v>
      </c>
      <c r="H928" s="93">
        <v>1</v>
      </c>
      <c r="I928" s="94"/>
      <c r="J928" s="95">
        <f>H928*I928</f>
        <v>0</v>
      </c>
      <c r="K928" s="93"/>
      <c r="L928" s="93">
        <f>H928*K928</f>
        <v>0</v>
      </c>
      <c r="M928" s="93"/>
      <c r="N928" s="93">
        <f>H928*M928</f>
        <v>0</v>
      </c>
      <c r="O928" s="95">
        <v>21</v>
      </c>
      <c r="P928" s="95">
        <f>J928*(O928/100)</f>
        <v>0</v>
      </c>
      <c r="Q928" s="95">
        <f>J928+P928</f>
        <v>0</v>
      </c>
      <c r="R928" s="8"/>
      <c r="S928" s="8"/>
      <c r="T928" s="8"/>
    </row>
    <row r="929" spans="1:20" outlineLevel="3" x14ac:dyDescent="0.2">
      <c r="B929" s="6"/>
      <c r="C929" s="6"/>
      <c r="D929" s="6"/>
      <c r="E929" s="6"/>
      <c r="F929" s="6"/>
      <c r="G929" s="6"/>
      <c r="H929" s="6"/>
      <c r="I929" s="8"/>
      <c r="J929" s="8"/>
      <c r="K929" s="6"/>
      <c r="L929" s="6"/>
      <c r="M929" s="6"/>
      <c r="N929" s="6"/>
      <c r="O929" s="6"/>
      <c r="P929" s="8"/>
      <c r="Q929" s="8"/>
    </row>
    <row r="930" spans="1:20" ht="10.199999999999999" outlineLevel="2" x14ac:dyDescent="0.2">
      <c r="A930" s="58" t="s">
        <v>160</v>
      </c>
      <c r="B930" s="81">
        <v>3</v>
      </c>
      <c r="C930" s="82"/>
      <c r="D930" s="83" t="s">
        <v>169</v>
      </c>
      <c r="E930" s="83"/>
      <c r="F930" s="84" t="s">
        <v>161</v>
      </c>
      <c r="G930" s="83"/>
      <c r="H930" s="85"/>
      <c r="I930" s="86"/>
      <c r="J930" s="60">
        <f>SUBTOTAL(9,J931:J943)</f>
        <v>0</v>
      </c>
      <c r="K930" s="85"/>
      <c r="L930" s="61">
        <f>SUBTOTAL(9,L931:L943)</f>
        <v>0</v>
      </c>
      <c r="M930" s="85"/>
      <c r="N930" s="61">
        <f>SUBTOTAL(9,N931:N943)</f>
        <v>0</v>
      </c>
      <c r="O930" s="87"/>
      <c r="P930" s="60">
        <f>SUBTOTAL(9,P931:P943)</f>
        <v>0</v>
      </c>
      <c r="Q930" s="60">
        <f>SUBTOTAL(9,Q931:Q943)</f>
        <v>0</v>
      </c>
      <c r="R930" s="6"/>
      <c r="S930" s="8"/>
      <c r="T930" s="8"/>
    </row>
    <row r="931" spans="1:20" ht="10.199999999999999" outlineLevel="3" x14ac:dyDescent="0.2">
      <c r="A931" s="10"/>
      <c r="B931" s="88"/>
      <c r="C931" s="89">
        <v>790</v>
      </c>
      <c r="D931" s="90" t="s">
        <v>1452</v>
      </c>
      <c r="E931" s="91" t="s">
        <v>1459</v>
      </c>
      <c r="F931" s="92" t="s">
        <v>1460</v>
      </c>
      <c r="G931" s="90" t="s">
        <v>1112</v>
      </c>
      <c r="H931" s="93">
        <v>1</v>
      </c>
      <c r="I931" s="94"/>
      <c r="J931" s="95">
        <f t="shared" ref="J931:J942" si="230">H931*I931</f>
        <v>0</v>
      </c>
      <c r="K931" s="93"/>
      <c r="L931" s="93">
        <f t="shared" ref="L931:L942" si="231">H931*K931</f>
        <v>0</v>
      </c>
      <c r="M931" s="93"/>
      <c r="N931" s="93">
        <f t="shared" ref="N931:N942" si="232">H931*M931</f>
        <v>0</v>
      </c>
      <c r="O931" s="95">
        <v>21</v>
      </c>
      <c r="P931" s="95">
        <f t="shared" ref="P931:P942" si="233">J931*(O931/100)</f>
        <v>0</v>
      </c>
      <c r="Q931" s="95">
        <f t="shared" ref="Q931:Q942" si="234">J931+P931</f>
        <v>0</v>
      </c>
      <c r="R931" s="8"/>
      <c r="S931" s="8"/>
      <c r="T931" s="8"/>
    </row>
    <row r="932" spans="1:20" ht="10.199999999999999" outlineLevel="3" x14ac:dyDescent="0.2">
      <c r="A932" s="10"/>
      <c r="B932" s="88"/>
      <c r="C932" s="89">
        <v>791</v>
      </c>
      <c r="D932" s="90" t="s">
        <v>1452</v>
      </c>
      <c r="E932" s="91" t="s">
        <v>1461</v>
      </c>
      <c r="F932" s="92" t="s">
        <v>1462</v>
      </c>
      <c r="G932" s="90" t="s">
        <v>1112</v>
      </c>
      <c r="H932" s="93">
        <v>1</v>
      </c>
      <c r="I932" s="94"/>
      <c r="J932" s="95">
        <f t="shared" si="230"/>
        <v>0</v>
      </c>
      <c r="K932" s="93"/>
      <c r="L932" s="93">
        <f t="shared" si="231"/>
        <v>0</v>
      </c>
      <c r="M932" s="93"/>
      <c r="N932" s="93">
        <f t="shared" si="232"/>
        <v>0</v>
      </c>
      <c r="O932" s="95">
        <v>21</v>
      </c>
      <c r="P932" s="95">
        <f t="shared" si="233"/>
        <v>0</v>
      </c>
      <c r="Q932" s="95">
        <f t="shared" si="234"/>
        <v>0</v>
      </c>
      <c r="R932" s="8"/>
      <c r="S932" s="8"/>
      <c r="T932" s="8"/>
    </row>
    <row r="933" spans="1:20" ht="10.199999999999999" outlineLevel="3" x14ac:dyDescent="0.2">
      <c r="A933" s="10"/>
      <c r="B933" s="88"/>
      <c r="C933" s="89">
        <v>792</v>
      </c>
      <c r="D933" s="90" t="s">
        <v>1452</v>
      </c>
      <c r="E933" s="91" t="s">
        <v>1463</v>
      </c>
      <c r="F933" s="92" t="s">
        <v>1464</v>
      </c>
      <c r="G933" s="90" t="s">
        <v>1112</v>
      </c>
      <c r="H933" s="93">
        <v>1</v>
      </c>
      <c r="I933" s="94"/>
      <c r="J933" s="95">
        <f t="shared" si="230"/>
        <v>0</v>
      </c>
      <c r="K933" s="93"/>
      <c r="L933" s="93">
        <f t="shared" si="231"/>
        <v>0</v>
      </c>
      <c r="M933" s="93"/>
      <c r="N933" s="93">
        <f t="shared" si="232"/>
        <v>0</v>
      </c>
      <c r="O933" s="95">
        <v>21</v>
      </c>
      <c r="P933" s="95">
        <f t="shared" si="233"/>
        <v>0</v>
      </c>
      <c r="Q933" s="95">
        <f t="shared" si="234"/>
        <v>0</v>
      </c>
      <c r="R933" s="8"/>
      <c r="S933" s="8"/>
      <c r="T933" s="8"/>
    </row>
    <row r="934" spans="1:20" ht="10.199999999999999" outlineLevel="3" x14ac:dyDescent="0.2">
      <c r="A934" s="10"/>
      <c r="B934" s="88"/>
      <c r="C934" s="89">
        <v>793</v>
      </c>
      <c r="D934" s="90" t="s">
        <v>1452</v>
      </c>
      <c r="E934" s="91" t="s">
        <v>1465</v>
      </c>
      <c r="F934" s="92" t="s">
        <v>1466</v>
      </c>
      <c r="G934" s="90" t="s">
        <v>1112</v>
      </c>
      <c r="H934" s="93">
        <v>1</v>
      </c>
      <c r="I934" s="94"/>
      <c r="J934" s="95">
        <f t="shared" si="230"/>
        <v>0</v>
      </c>
      <c r="K934" s="93"/>
      <c r="L934" s="93">
        <f t="shared" si="231"/>
        <v>0</v>
      </c>
      <c r="M934" s="93"/>
      <c r="N934" s="93">
        <f t="shared" si="232"/>
        <v>0</v>
      </c>
      <c r="O934" s="95">
        <v>21</v>
      </c>
      <c r="P934" s="95">
        <f t="shared" si="233"/>
        <v>0</v>
      </c>
      <c r="Q934" s="95">
        <f t="shared" si="234"/>
        <v>0</v>
      </c>
      <c r="R934" s="8"/>
      <c r="S934" s="8"/>
      <c r="T934" s="8"/>
    </row>
    <row r="935" spans="1:20" ht="10.199999999999999" outlineLevel="3" x14ac:dyDescent="0.2">
      <c r="A935" s="10"/>
      <c r="B935" s="88"/>
      <c r="C935" s="89">
        <v>794</v>
      </c>
      <c r="D935" s="90" t="s">
        <v>1452</v>
      </c>
      <c r="E935" s="91" t="s">
        <v>1467</v>
      </c>
      <c r="F935" s="92" t="s">
        <v>1468</v>
      </c>
      <c r="G935" s="90" t="s">
        <v>1112</v>
      </c>
      <c r="H935" s="93">
        <v>1</v>
      </c>
      <c r="I935" s="94"/>
      <c r="J935" s="95">
        <f t="shared" si="230"/>
        <v>0</v>
      </c>
      <c r="K935" s="93"/>
      <c r="L935" s="93">
        <f t="shared" si="231"/>
        <v>0</v>
      </c>
      <c r="M935" s="93"/>
      <c r="N935" s="93">
        <f t="shared" si="232"/>
        <v>0</v>
      </c>
      <c r="O935" s="95">
        <v>21</v>
      </c>
      <c r="P935" s="95">
        <f t="shared" si="233"/>
        <v>0</v>
      </c>
      <c r="Q935" s="95">
        <f t="shared" si="234"/>
        <v>0</v>
      </c>
      <c r="R935" s="8"/>
      <c r="S935" s="8"/>
      <c r="T935" s="8"/>
    </row>
    <row r="936" spans="1:20" ht="10.199999999999999" outlineLevel="3" x14ac:dyDescent="0.2">
      <c r="A936" s="10"/>
      <c r="B936" s="88"/>
      <c r="C936" s="89">
        <v>795</v>
      </c>
      <c r="D936" s="90" t="s">
        <v>1452</v>
      </c>
      <c r="E936" s="91" t="s">
        <v>1469</v>
      </c>
      <c r="F936" s="92" t="s">
        <v>1470</v>
      </c>
      <c r="G936" s="90" t="s">
        <v>1112</v>
      </c>
      <c r="H936" s="93">
        <v>1</v>
      </c>
      <c r="I936" s="94"/>
      <c r="J936" s="95">
        <f t="shared" si="230"/>
        <v>0</v>
      </c>
      <c r="K936" s="93"/>
      <c r="L936" s="93">
        <f t="shared" si="231"/>
        <v>0</v>
      </c>
      <c r="M936" s="93"/>
      <c r="N936" s="93">
        <f t="shared" si="232"/>
        <v>0</v>
      </c>
      <c r="O936" s="95">
        <v>21</v>
      </c>
      <c r="P936" s="95">
        <f t="shared" si="233"/>
        <v>0</v>
      </c>
      <c r="Q936" s="95">
        <f t="shared" si="234"/>
        <v>0</v>
      </c>
      <c r="R936" s="8"/>
      <c r="S936" s="8"/>
      <c r="T936" s="8"/>
    </row>
    <row r="937" spans="1:20" ht="10.199999999999999" outlineLevel="3" x14ac:dyDescent="0.2">
      <c r="A937" s="10"/>
      <c r="B937" s="88"/>
      <c r="C937" s="89">
        <v>796</v>
      </c>
      <c r="D937" s="90" t="s">
        <v>1452</v>
      </c>
      <c r="E937" s="91" t="s">
        <v>1471</v>
      </c>
      <c r="F937" s="92" t="s">
        <v>1472</v>
      </c>
      <c r="G937" s="90" t="s">
        <v>1112</v>
      </c>
      <c r="H937" s="93">
        <v>1</v>
      </c>
      <c r="I937" s="94"/>
      <c r="J937" s="95">
        <f t="shared" si="230"/>
        <v>0</v>
      </c>
      <c r="K937" s="93"/>
      <c r="L937" s="93">
        <f t="shared" si="231"/>
        <v>0</v>
      </c>
      <c r="M937" s="93"/>
      <c r="N937" s="93">
        <f t="shared" si="232"/>
        <v>0</v>
      </c>
      <c r="O937" s="95">
        <v>21</v>
      </c>
      <c r="P937" s="95">
        <f t="shared" si="233"/>
        <v>0</v>
      </c>
      <c r="Q937" s="95">
        <f t="shared" si="234"/>
        <v>0</v>
      </c>
      <c r="R937" s="8"/>
      <c r="S937" s="8"/>
      <c r="T937" s="8"/>
    </row>
    <row r="938" spans="1:20" ht="10.199999999999999" outlineLevel="3" x14ac:dyDescent="0.2">
      <c r="A938" s="10"/>
      <c r="B938" s="88"/>
      <c r="C938" s="89">
        <v>797</v>
      </c>
      <c r="D938" s="90" t="s">
        <v>1452</v>
      </c>
      <c r="E938" s="91" t="s">
        <v>1473</v>
      </c>
      <c r="F938" s="92" t="s">
        <v>1474</v>
      </c>
      <c r="G938" s="90" t="s">
        <v>1112</v>
      </c>
      <c r="H938" s="93">
        <v>1</v>
      </c>
      <c r="I938" s="94"/>
      <c r="J938" s="95">
        <f t="shared" si="230"/>
        <v>0</v>
      </c>
      <c r="K938" s="93"/>
      <c r="L938" s="93">
        <f t="shared" si="231"/>
        <v>0</v>
      </c>
      <c r="M938" s="93"/>
      <c r="N938" s="93">
        <f t="shared" si="232"/>
        <v>0</v>
      </c>
      <c r="O938" s="95">
        <v>21</v>
      </c>
      <c r="P938" s="95">
        <f t="shared" si="233"/>
        <v>0</v>
      </c>
      <c r="Q938" s="95">
        <f t="shared" si="234"/>
        <v>0</v>
      </c>
      <c r="R938" s="8"/>
      <c r="S938" s="8"/>
      <c r="T938" s="8"/>
    </row>
    <row r="939" spans="1:20" ht="10.199999999999999" outlineLevel="3" x14ac:dyDescent="0.2">
      <c r="A939" s="10"/>
      <c r="B939" s="88"/>
      <c r="C939" s="89">
        <v>798</v>
      </c>
      <c r="D939" s="90" t="s">
        <v>1452</v>
      </c>
      <c r="E939" s="91" t="s">
        <v>1475</v>
      </c>
      <c r="F939" s="92" t="s">
        <v>1476</v>
      </c>
      <c r="G939" s="90" t="s">
        <v>1112</v>
      </c>
      <c r="H939" s="93">
        <v>1</v>
      </c>
      <c r="I939" s="94"/>
      <c r="J939" s="95">
        <f t="shared" si="230"/>
        <v>0</v>
      </c>
      <c r="K939" s="93"/>
      <c r="L939" s="93">
        <f t="shared" si="231"/>
        <v>0</v>
      </c>
      <c r="M939" s="93"/>
      <c r="N939" s="93">
        <f t="shared" si="232"/>
        <v>0</v>
      </c>
      <c r="O939" s="95">
        <v>21</v>
      </c>
      <c r="P939" s="95">
        <f t="shared" si="233"/>
        <v>0</v>
      </c>
      <c r="Q939" s="95">
        <f t="shared" si="234"/>
        <v>0</v>
      </c>
      <c r="R939" s="8"/>
      <c r="S939" s="8"/>
      <c r="T939" s="8"/>
    </row>
    <row r="940" spans="1:20" ht="10.199999999999999" outlineLevel="3" x14ac:dyDescent="0.2">
      <c r="A940" s="10"/>
      <c r="B940" s="88"/>
      <c r="C940" s="89">
        <v>799</v>
      </c>
      <c r="D940" s="90" t="s">
        <v>1452</v>
      </c>
      <c r="E940" s="91" t="s">
        <v>1477</v>
      </c>
      <c r="F940" s="92" t="s">
        <v>1478</v>
      </c>
      <c r="G940" s="90" t="s">
        <v>1112</v>
      </c>
      <c r="H940" s="93">
        <v>1</v>
      </c>
      <c r="I940" s="94"/>
      <c r="J940" s="95">
        <f t="shared" si="230"/>
        <v>0</v>
      </c>
      <c r="K940" s="93"/>
      <c r="L940" s="93">
        <f t="shared" si="231"/>
        <v>0</v>
      </c>
      <c r="M940" s="93"/>
      <c r="N940" s="93">
        <f t="shared" si="232"/>
        <v>0</v>
      </c>
      <c r="O940" s="95">
        <v>21</v>
      </c>
      <c r="P940" s="95">
        <f t="shared" si="233"/>
        <v>0</v>
      </c>
      <c r="Q940" s="95">
        <f t="shared" si="234"/>
        <v>0</v>
      </c>
      <c r="R940" s="8"/>
      <c r="S940" s="8"/>
      <c r="T940" s="8"/>
    </row>
    <row r="941" spans="1:20" ht="10.199999999999999" outlineLevel="3" x14ac:dyDescent="0.2">
      <c r="A941" s="10"/>
      <c r="B941" s="88"/>
      <c r="C941" s="89">
        <v>800</v>
      </c>
      <c r="D941" s="90" t="s">
        <v>1452</v>
      </c>
      <c r="E941" s="91" t="s">
        <v>1479</v>
      </c>
      <c r="F941" s="92" t="s">
        <v>1480</v>
      </c>
      <c r="G941" s="90" t="s">
        <v>1112</v>
      </c>
      <c r="H941" s="93">
        <v>1</v>
      </c>
      <c r="I941" s="94"/>
      <c r="J941" s="95">
        <f t="shared" si="230"/>
        <v>0</v>
      </c>
      <c r="K941" s="93"/>
      <c r="L941" s="93">
        <f t="shared" si="231"/>
        <v>0</v>
      </c>
      <c r="M941" s="93"/>
      <c r="N941" s="93">
        <f t="shared" si="232"/>
        <v>0</v>
      </c>
      <c r="O941" s="95">
        <v>21</v>
      </c>
      <c r="P941" s="95">
        <f t="shared" si="233"/>
        <v>0</v>
      </c>
      <c r="Q941" s="95">
        <f t="shared" si="234"/>
        <v>0</v>
      </c>
      <c r="R941" s="8"/>
      <c r="S941" s="8"/>
      <c r="T941" s="8"/>
    </row>
    <row r="942" spans="1:20" ht="10.199999999999999" outlineLevel="3" x14ac:dyDescent="0.2">
      <c r="A942" s="10"/>
      <c r="B942" s="88"/>
      <c r="C942" s="89">
        <v>801</v>
      </c>
      <c r="D942" s="90" t="s">
        <v>1452</v>
      </c>
      <c r="E942" s="91" t="s">
        <v>1481</v>
      </c>
      <c r="F942" s="92" t="s">
        <v>1482</v>
      </c>
      <c r="G942" s="90" t="s">
        <v>1112</v>
      </c>
      <c r="H942" s="93">
        <v>1</v>
      </c>
      <c r="I942" s="94"/>
      <c r="J942" s="95">
        <f t="shared" si="230"/>
        <v>0</v>
      </c>
      <c r="K942" s="93"/>
      <c r="L942" s="93">
        <f t="shared" si="231"/>
        <v>0</v>
      </c>
      <c r="M942" s="93"/>
      <c r="N942" s="93">
        <f t="shared" si="232"/>
        <v>0</v>
      </c>
      <c r="O942" s="95">
        <v>21</v>
      </c>
      <c r="P942" s="95">
        <f t="shared" si="233"/>
        <v>0</v>
      </c>
      <c r="Q942" s="95">
        <f t="shared" si="234"/>
        <v>0</v>
      </c>
      <c r="R942" s="8"/>
      <c r="S942" s="8"/>
      <c r="T942" s="8"/>
    </row>
    <row r="943" spans="1:20" outlineLevel="3" x14ac:dyDescent="0.2">
      <c r="B943" s="6"/>
      <c r="C943" s="6"/>
      <c r="D943" s="6"/>
      <c r="E943" s="6"/>
      <c r="F943" s="6"/>
      <c r="G943" s="6"/>
      <c r="H943" s="6"/>
      <c r="I943" s="8"/>
      <c r="J943" s="8"/>
      <c r="K943" s="6"/>
      <c r="L943" s="6"/>
      <c r="M943" s="6"/>
      <c r="N943" s="6"/>
      <c r="O943" s="6"/>
      <c r="P943" s="8"/>
      <c r="Q943" s="8"/>
    </row>
    <row r="944" spans="1:20" ht="10.199999999999999" outlineLevel="2" x14ac:dyDescent="0.2">
      <c r="A944" s="58" t="s">
        <v>162</v>
      </c>
      <c r="B944" s="81">
        <v>3</v>
      </c>
      <c r="C944" s="82"/>
      <c r="D944" s="83" t="s">
        <v>169</v>
      </c>
      <c r="E944" s="83"/>
      <c r="F944" s="84" t="s">
        <v>163</v>
      </c>
      <c r="G944" s="83"/>
      <c r="H944" s="85"/>
      <c r="I944" s="86"/>
      <c r="J944" s="60">
        <f>SUBTOTAL(9,J945:J947)</f>
        <v>0</v>
      </c>
      <c r="K944" s="85"/>
      <c r="L944" s="61">
        <f>SUBTOTAL(9,L945:L947)</f>
        <v>0</v>
      </c>
      <c r="M944" s="85"/>
      <c r="N944" s="61">
        <f>SUBTOTAL(9,N945:N947)</f>
        <v>0</v>
      </c>
      <c r="O944" s="87"/>
      <c r="P944" s="60">
        <f>SUBTOTAL(9,P945:P947)</f>
        <v>0</v>
      </c>
      <c r="Q944" s="60">
        <f>SUBTOTAL(9,Q945:Q947)</f>
        <v>0</v>
      </c>
      <c r="R944" s="6"/>
      <c r="S944" s="8"/>
      <c r="T944" s="8"/>
    </row>
    <row r="945" spans="1:20" ht="10.199999999999999" outlineLevel="3" x14ac:dyDescent="0.2">
      <c r="A945" s="10"/>
      <c r="B945" s="88"/>
      <c r="C945" s="89">
        <v>802</v>
      </c>
      <c r="D945" s="90" t="s">
        <v>1452</v>
      </c>
      <c r="E945" s="91" t="s">
        <v>1483</v>
      </c>
      <c r="F945" s="92" t="s">
        <v>1484</v>
      </c>
      <c r="G945" s="90" t="s">
        <v>1112</v>
      </c>
      <c r="H945" s="93">
        <v>1</v>
      </c>
      <c r="I945" s="94"/>
      <c r="J945" s="95">
        <f>H945*I945</f>
        <v>0</v>
      </c>
      <c r="K945" s="93"/>
      <c r="L945" s="93">
        <f>H945*K945</f>
        <v>0</v>
      </c>
      <c r="M945" s="93"/>
      <c r="N945" s="93">
        <f>H945*M945</f>
        <v>0</v>
      </c>
      <c r="O945" s="95">
        <v>21</v>
      </c>
      <c r="P945" s="95">
        <f>J945*(O945/100)</f>
        <v>0</v>
      </c>
      <c r="Q945" s="95">
        <f>J945+P945</f>
        <v>0</v>
      </c>
      <c r="R945" s="8"/>
      <c r="S945" s="8"/>
      <c r="T945" s="8"/>
    </row>
    <row r="946" spans="1:20" ht="10.199999999999999" outlineLevel="3" x14ac:dyDescent="0.2">
      <c r="A946" s="10"/>
      <c r="B946" s="88"/>
      <c r="C946" s="89">
        <v>803</v>
      </c>
      <c r="D946" s="90" t="s">
        <v>1452</v>
      </c>
      <c r="E946" s="91" t="s">
        <v>1485</v>
      </c>
      <c r="F946" s="92" t="s">
        <v>1486</v>
      </c>
      <c r="G946" s="90" t="s">
        <v>1112</v>
      </c>
      <c r="H946" s="93">
        <v>1</v>
      </c>
      <c r="I946" s="94"/>
      <c r="J946" s="95">
        <f>H946*I946</f>
        <v>0</v>
      </c>
      <c r="K946" s="93"/>
      <c r="L946" s="93">
        <f>H946*K946</f>
        <v>0</v>
      </c>
      <c r="M946" s="93"/>
      <c r="N946" s="93">
        <f>H946*M946</f>
        <v>0</v>
      </c>
      <c r="O946" s="95">
        <v>21</v>
      </c>
      <c r="P946" s="95">
        <f>J946*(O946/100)</f>
        <v>0</v>
      </c>
      <c r="Q946" s="95">
        <f>J946+P946</f>
        <v>0</v>
      </c>
      <c r="R946" s="8"/>
      <c r="S946" s="8"/>
      <c r="T946" s="8"/>
    </row>
    <row r="947" spans="1:20" outlineLevel="3" x14ac:dyDescent="0.2">
      <c r="B947" s="6"/>
      <c r="C947" s="6"/>
      <c r="D947" s="6"/>
      <c r="E947" s="6"/>
      <c r="F947" s="6"/>
      <c r="G947" s="6"/>
      <c r="H947" s="6"/>
      <c r="I947" s="8"/>
      <c r="J947" s="8"/>
      <c r="K947" s="6"/>
      <c r="L947" s="6"/>
      <c r="M947" s="6"/>
      <c r="N947" s="6"/>
      <c r="O947" s="6"/>
      <c r="P947" s="8"/>
      <c r="Q947" s="8"/>
    </row>
    <row r="948" spans="1:20" ht="10.199999999999999" outlineLevel="2" x14ac:dyDescent="0.2">
      <c r="A948" s="58" t="s">
        <v>164</v>
      </c>
      <c r="B948" s="81">
        <v>3</v>
      </c>
      <c r="C948" s="82"/>
      <c r="D948" s="83" t="s">
        <v>169</v>
      </c>
      <c r="E948" s="83"/>
      <c r="F948" s="84" t="s">
        <v>165</v>
      </c>
      <c r="G948" s="83"/>
      <c r="H948" s="85"/>
      <c r="I948" s="86"/>
      <c r="J948" s="60">
        <f>SUBTOTAL(9,J949:J950)</f>
        <v>0</v>
      </c>
      <c r="K948" s="85"/>
      <c r="L948" s="61">
        <f>SUBTOTAL(9,L949:L950)</f>
        <v>0</v>
      </c>
      <c r="M948" s="85"/>
      <c r="N948" s="61">
        <f>SUBTOTAL(9,N949:N950)</f>
        <v>0</v>
      </c>
      <c r="O948" s="87"/>
      <c r="P948" s="60">
        <f>SUBTOTAL(9,P949:P950)</f>
        <v>0</v>
      </c>
      <c r="Q948" s="60">
        <f>SUBTOTAL(9,Q949:Q950)</f>
        <v>0</v>
      </c>
      <c r="R948" s="6"/>
      <c r="S948" s="8"/>
      <c r="T948" s="8"/>
    </row>
    <row r="949" spans="1:20" ht="20.399999999999999" outlineLevel="3" x14ac:dyDescent="0.2">
      <c r="A949" s="10"/>
      <c r="B949" s="88"/>
      <c r="C949" s="89">
        <v>804</v>
      </c>
      <c r="D949" s="90" t="s">
        <v>1452</v>
      </c>
      <c r="E949" s="91" t="s">
        <v>1487</v>
      </c>
      <c r="F949" s="92" t="s">
        <v>1488</v>
      </c>
      <c r="G949" s="90" t="s">
        <v>1112</v>
      </c>
      <c r="H949" s="93">
        <v>1</v>
      </c>
      <c r="I949" s="94"/>
      <c r="J949" s="95">
        <f>H949*I949</f>
        <v>0</v>
      </c>
      <c r="K949" s="93"/>
      <c r="L949" s="93">
        <f>H949*K949</f>
        <v>0</v>
      </c>
      <c r="M949" s="93"/>
      <c r="N949" s="93">
        <f>H949*M949</f>
        <v>0</v>
      </c>
      <c r="O949" s="95">
        <v>21</v>
      </c>
      <c r="P949" s="95">
        <f>J949*(O949/100)</f>
        <v>0</v>
      </c>
      <c r="Q949" s="95">
        <f>J949+P949</f>
        <v>0</v>
      </c>
      <c r="R949" s="8"/>
      <c r="S949" s="8"/>
      <c r="T949" s="8"/>
    </row>
    <row r="950" spans="1:20" outlineLevel="3" x14ac:dyDescent="0.2">
      <c r="B950" s="6"/>
      <c r="C950" s="6"/>
      <c r="D950" s="6"/>
      <c r="E950" s="6"/>
      <c r="F950" s="6"/>
      <c r="G950" s="6"/>
      <c r="H950" s="6"/>
      <c r="I950" s="8"/>
      <c r="J950" s="8"/>
      <c r="K950" s="6"/>
      <c r="L950" s="6"/>
      <c r="M950" s="6"/>
      <c r="N950" s="6"/>
      <c r="O950" s="6"/>
      <c r="P950" s="8"/>
      <c r="Q950" s="8"/>
    </row>
    <row r="951" spans="1:20" outlineLevel="1" x14ac:dyDescent="0.2"/>
  </sheetData>
  <pageMargins left="0.70866141732283505" right="0.70866141732283505" top="0.78740157480314998" bottom="0.78740157480314998" header="0.31496062992126" footer="0.31496062992126"/>
  <pageSetup paperSize="9" scale="53" fitToHeight="0" pageOrder="overThenDown" orientation="landscape" r:id="rId1"/>
  <headerFooter>
    <oddHeader>&amp;L&amp;8&amp;C&amp;8&amp;R&amp;8</oddHeader>
    <oddFooter>&amp;L&amp;8Vytvořeno systémem euroCALC4&amp;C&amp;P/&amp;N&amp;R&amp;8&amp;[</oddFooter>
  </headerFooter>
</worksheet>
</file>

<file path=docProps/app.xml><?xml version="1.0" encoding="utf-8"?>
<Properties xmlns="http://schemas.openxmlformats.org/officeDocument/2006/extended-properties" xmlns:vt="http://schemas.openxmlformats.org/officeDocument/2006/docPropsVTypes">
  <Template>Slepý rozpočet</Template>
  <Application>Microsoft Excel</Application>
  <DocSecurity>0</DocSecurity>
  <ScaleCrop>false</ScaleCrop>
  <HeadingPairs>
    <vt:vector size="4" baseType="variant">
      <vt:variant>
        <vt:lpstr>Listy</vt:lpstr>
      </vt:variant>
      <vt:variant>
        <vt:i4>3</vt:i4>
      </vt:variant>
      <vt:variant>
        <vt:lpstr>Pojmenované oblasti</vt:lpstr>
      </vt:variant>
      <vt:variant>
        <vt:i4>15</vt:i4>
      </vt:variant>
    </vt:vector>
  </HeadingPairs>
  <TitlesOfParts>
    <vt:vector size="18" baseType="lpstr">
      <vt:lpstr>Krycí List</vt:lpstr>
      <vt:lpstr>Rekapitulace</vt:lpstr>
      <vt:lpstr>Zakázka</vt:lpstr>
      <vt:lpstr>__B360F1EC_A4E9_4044_9F31_84B5B39A93C8_ITEM__</vt:lpstr>
      <vt:lpstr>__B360F1EC_A4E9_4044_9F31_84B5B39A93C8_ITEM_GROUP1__</vt:lpstr>
      <vt:lpstr>__B360F1EC_A4E9_4044_9F31_84B5B39A93C8_ITEM_GROUP1_RECAP__</vt:lpstr>
      <vt:lpstr>__B360F1EC_A4E9_4044_9F31_84B5B39A93C8_ITEM_GROUP2__</vt:lpstr>
      <vt:lpstr>__B360F1EC_A4E9_4044_9F31_84B5B39A93C8_ITEM_GROUP2_RECAP__</vt:lpstr>
      <vt:lpstr>__B360F1EC_A4E9_4044_9F31_84B5B39A93C8_ITEM_GROUP3__X</vt:lpstr>
      <vt:lpstr>__B360F1EC_A4E9_4044_9F31_84B5B39A93C8_ITEM_GROUP3_RECAP__</vt:lpstr>
      <vt:lpstr>GROUP_ID</vt:lpstr>
      <vt:lpstr>ITEM_PRICES</vt:lpstr>
      <vt:lpstr>Rekapitulace!Názvy_tisku</vt:lpstr>
      <vt:lpstr>Zakázka!Názvy_tisku</vt:lpstr>
      <vt:lpstr>'Krycí List'!Oblast_tisku</vt:lpstr>
      <vt:lpstr>Rekapitulace!Oblast_tisku</vt:lpstr>
      <vt:lpstr>Zakázka!Oblast_tisku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4NP - Nabídka</dc:subject>
  <dc:creator>ADMIN</dc:creator>
  <cp:lastModifiedBy>Milan Vacek</cp:lastModifiedBy>
  <dcterms:created xsi:type="dcterms:W3CDTF">2026-02-10T17:31:52Z</dcterms:created>
  <dcterms:modified xsi:type="dcterms:W3CDTF">2026-02-10T17:56:01Z</dcterms:modified>
</cp:coreProperties>
</file>