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Pavel\VZ vybavení Edukačního centra - aktualizovaný projekt\Vnitřní vybavení\Část 2\"/>
    </mc:Choice>
  </mc:AlternateContent>
  <xr:revisionPtr revIDLastSave="0" documentId="13_ncr:1_{6FB5050C-6559-4625-A315-A4981596FBB3}" xr6:coauthVersionLast="47" xr6:coauthVersionMax="47" xr10:uidLastSave="{00000000-0000-0000-0000-000000000000}"/>
  <workbookProtection workbookAlgorithmName="SHA-512" workbookHashValue="KZQkFUa4GQBoCfZtEvtsSyUIiAPIADk3JAsgaFGR/nXtUT2EviW45u5xkUDZPBH3ceoHxZioY8EidYlUEFdqyA==" workbookSaltValue="/Il7b87qtR3IL3cumw4eTg==" workbookSpinCount="100000" lockStructure="1"/>
  <bookViews>
    <workbookView xWindow="22932" yWindow="-108" windowWidth="23256" windowHeight="12456" xr2:uid="{00000000-000D-0000-FFFF-FFFF00000000}"/>
  </bookViews>
  <sheets>
    <sheet name="Krycí list - sumární rozpočet" sheetId="11" r:id="rId1"/>
    <sheet name="01-typové_způsobilé" sheetId="4" r:id="rId2"/>
    <sheet name="01-typové_nezpůsobilé" sheetId="5" r:id="rId3"/>
    <sheet name="02-sedací nábytek_způsobilé" sheetId="6" r:id="rId4"/>
    <sheet name="02-sedací nábytek_nezpůsobilé" sheetId="7" r:id="rId5"/>
    <sheet name="04-drobné výrobky_způsobilé" sheetId="9" r:id="rId6"/>
    <sheet name="04-drobné výrobky_nezpůsobilé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10" l="1"/>
  <c r="H17" i="9"/>
  <c r="H11" i="7"/>
  <c r="H9" i="7"/>
  <c r="H7" i="5"/>
  <c r="H5" i="5"/>
  <c r="H19" i="5"/>
  <c r="H17" i="5"/>
  <c r="H15" i="5"/>
  <c r="H13" i="5"/>
  <c r="H29" i="4" l="1"/>
  <c r="H15" i="10" l="1"/>
  <c r="H19" i="10"/>
  <c r="H17" i="10"/>
  <c r="H11" i="10"/>
  <c r="H9" i="10"/>
  <c r="H7" i="10"/>
  <c r="H5" i="10"/>
  <c r="H5" i="9"/>
  <c r="H7" i="9"/>
  <c r="H9" i="9"/>
  <c r="H11" i="9"/>
  <c r="H13" i="9"/>
  <c r="H15" i="9"/>
  <c r="H19" i="9"/>
  <c r="H21" i="9" l="1"/>
  <c r="F17" i="11" s="1"/>
  <c r="H21" i="10"/>
  <c r="F18" i="11" s="1"/>
  <c r="H18" i="11" l="1"/>
  <c r="J18" i="11" s="1"/>
  <c r="H17" i="11"/>
  <c r="J17" i="11" s="1"/>
  <c r="H13" i="7"/>
  <c r="H7" i="7"/>
  <c r="H5" i="7"/>
  <c r="H5" i="6"/>
  <c r="H7" i="6"/>
  <c r="H9" i="6"/>
  <c r="H11" i="6"/>
  <c r="H13" i="6"/>
  <c r="H15" i="6"/>
  <c r="H17" i="6"/>
  <c r="H19" i="6"/>
  <c r="H15" i="7" l="1"/>
  <c r="F16" i="11" s="1"/>
  <c r="H21" i="6"/>
  <c r="F15" i="11" s="1"/>
  <c r="H21" i="5"/>
  <c r="H11" i="5"/>
  <c r="H9" i="5"/>
  <c r="H5" i="4"/>
  <c r="H7" i="4"/>
  <c r="H9" i="4"/>
  <c r="H11" i="4"/>
  <c r="H13" i="4"/>
  <c r="H15" i="4"/>
  <c r="H17" i="4"/>
  <c r="H19" i="4"/>
  <c r="H21" i="4"/>
  <c r="H23" i="4"/>
  <c r="H25" i="4"/>
  <c r="H27" i="4"/>
  <c r="H31" i="4"/>
  <c r="H16" i="11" l="1"/>
  <c r="J16" i="11" s="1"/>
  <c r="H15" i="11"/>
  <c r="J15" i="11" s="1"/>
  <c r="H23" i="5"/>
  <c r="F14" i="11" s="1"/>
  <c r="H33" i="4"/>
  <c r="F13" i="11" s="1"/>
  <c r="H14" i="11" l="1"/>
  <c r="J14" i="11" s="1"/>
  <c r="H13" i="11"/>
  <c r="E19" i="11"/>
  <c r="G19" i="11" l="1"/>
  <c r="J13" i="11"/>
  <c r="I19" i="11" s="1"/>
  <c r="I2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8" authorId="0" shapeId="0" xr:uid="{6E3B2244-7A93-40CB-8568-18B5FF01B197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J8" authorId="0" shapeId="0" xr:uid="{13CD7FDC-6FEA-41A4-A3D5-409B54A21C26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9" authorId="0" shapeId="0" xr:uid="{A34B6BAC-461A-43D8-AE75-38C5433A6B6C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J9" authorId="0" shapeId="0" xr:uid="{3E5108ED-9A38-4909-AD0D-F35E38E9E179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0" authorId="0" shapeId="0" xr:uid="{F2C36DA7-6C28-42DA-A6C2-702A30F81357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0" authorId="0" shapeId="0" xr:uid="{74AC5212-1545-476F-B554-D45DCF3B4674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<sst xmlns="http://schemas.openxmlformats.org/spreadsheetml/2006/main" count="414" uniqueCount="260">
  <si>
    <t>Celkem</t>
  </si>
  <si>
    <t>Viz: Technické zpráva - požadavky na vzorkování a odsouhlasení dodávaných prvků.Část typové výrobky.</t>
  </si>
  <si>
    <t>soubor</t>
  </si>
  <si>
    <t>Vzorkování typových výrobků</t>
  </si>
  <si>
    <t>R728000018</t>
  </si>
  <si>
    <t>T12</t>
  </si>
  <si>
    <t>Viz: Specifikace vnitřního vybavení, prvek T11. Možno nahradit jiným materiálově, ergonomicky a designově ekvivalentním výrobkem.</t>
  </si>
  <si>
    <t>kus</t>
  </si>
  <si>
    <t>D+M venkovní stůl se sklopnými deskami + 4 skládací židle</t>
  </si>
  <si>
    <t>R728000017</t>
  </si>
  <si>
    <t>T11</t>
  </si>
  <si>
    <t>R728000016</t>
  </si>
  <si>
    <t>Viz: Specifikace vnitřního vybavení, prvek T09. Možno nahradit jiným materiálově, ergonomicky a designově ekvivalentním výrobkem.</t>
  </si>
  <si>
    <t>D+M výkresová skříň na mapy, plány a výkresy, ocelová zásuvková skříň pro formát až DIN A1, max.š.1100mm, Rozměr: max.hl.1000mm, max. Výška 760mm</t>
  </si>
  <si>
    <t>R728000015</t>
  </si>
  <si>
    <t>T09</t>
  </si>
  <si>
    <t>Viz: Specifikace vnitřního vybavení, prvek T08. Možno nahradit jiným materiálově, ergonomicky a designově ekvivalentním výrobkem.</t>
  </si>
  <si>
    <t>D+M výkresová skříň na mapy, plány a výkresy, ocelová zásuvková skříň pro formát až DIN A0, Rozměr: max.š.1350mm, max.hl.1000mm, max. Výška 760mm</t>
  </si>
  <si>
    <t>T08</t>
  </si>
  <si>
    <t>Viz: Specifikace vnitřního vybavení, prvek T07. Možno nahradit jiným materiálově, ergonomicky a designově ekvivalentním výrobkem.</t>
  </si>
  <si>
    <t>R728000013</t>
  </si>
  <si>
    <t>T07</t>
  </si>
  <si>
    <t>D+M ocelový policový regál 1300x600x2000mm</t>
  </si>
  <si>
    <t>Viz: Specifikace vnitřního vybavení, prvek T06e. Možno nahradit jiným materiálově, ergonomicky a designově ekvivalentním výrobkem.</t>
  </si>
  <si>
    <t>D+M ocelový policový regál 1300x600x1000mm</t>
  </si>
  <si>
    <t>R728000010</t>
  </si>
  <si>
    <t>T06e</t>
  </si>
  <si>
    <t>Viz: Specifikace vnitřního vybavení, prvek T06d. Možno nahradit jiným materiálově, ergonomicky a designově ekvivalentním výrobkem.</t>
  </si>
  <si>
    <t>R728000009</t>
  </si>
  <si>
    <t>T06d</t>
  </si>
  <si>
    <t>Viz: Specifikace vnitřního vybavení, prvek T06c. Možno nahradit jiným materiálově, ergonomicky a designově ekvivalentním výrobkem.</t>
  </si>
  <si>
    <t>D+M ocelový policový regál 1300x600x1800mm</t>
  </si>
  <si>
    <t>R728000008</t>
  </si>
  <si>
    <t>T06c</t>
  </si>
  <si>
    <t>Viz: Specifikace vnitřního vybavení, prvek T06b. Možno nahradit jiným materiálově, ergonomicky a designově ekvivalentním výrobkem.</t>
  </si>
  <si>
    <t>R728000007</t>
  </si>
  <si>
    <t>T06b</t>
  </si>
  <si>
    <t>Viz: Specifikace vnitřního vybavení, prvek T06a. Možno nahradit jiným materiálově, ergonomicky a designově ekvivalentním výrobkem.</t>
  </si>
  <si>
    <t>D+M ocelový policový regál 1500x600x1800mm</t>
  </si>
  <si>
    <t>R728000006</t>
  </si>
  <si>
    <t>T06a</t>
  </si>
  <si>
    <t>Viz: Specifikace vnitřního vybavení, prvek T05. Možno nahradit jiným materiálově, ergonomicky a designově ekvivalentním výrobkem.</t>
  </si>
  <si>
    <t>D+M jídelní/pracovní stůl se skládací kovovou podnoží a laminovanou deskou, Rozměr 2000 x 900 mm. Výška 750mm, barva desky wenge</t>
  </si>
  <si>
    <t>R728000005</t>
  </si>
  <si>
    <t>T05</t>
  </si>
  <si>
    <t>Viz: Specifikace vnitřního vybavení, prvek T04. Možno nahradit jiným materiálově, ergonomicky a designově ekvivalentním výrobkem.</t>
  </si>
  <si>
    <t>D+M malířský stojan s pevnou stabilní konstrukcí, max. výška plátna: min. 130 cm</t>
  </si>
  <si>
    <t>R728000004</t>
  </si>
  <si>
    <t>T04</t>
  </si>
  <si>
    <t>Viz: Specifikace vnitřního vybavení, prvek T03. Možno nahradit jiným materiálově, ergonomicky a designově ekvivalentním výrobkem.</t>
  </si>
  <si>
    <t>D+M Sedací vak. Rozměry: průměr cca90-100cm, výška min.45cm nosnost min.120kg, barva cihlová</t>
  </si>
  <si>
    <t>R728000003</t>
  </si>
  <si>
    <t>T03</t>
  </si>
  <si>
    <t>Viz: Specifikace vnitřního vybavení, prvek T02. Možno nahradit jiným materiálově, ergonomicky a designově ekvivalentním výrobkem.</t>
  </si>
  <si>
    <t>R728000002</t>
  </si>
  <si>
    <t>T02</t>
  </si>
  <si>
    <t>Viz: Specifikace vnitřního vybavení, prvek T01. Možno nahradit jiným materiálově, ergonomicky a designově ekvivalentním výrobkem.</t>
  </si>
  <si>
    <t>D+M dřevěný konferenční stolek na třech nohách, Rozměr: 660x720 mm +-20mm. Výška 420mm +-10mm</t>
  </si>
  <si>
    <t>R728000001</t>
  </si>
  <si>
    <t>T01</t>
  </si>
  <si>
    <t>Cena celkem</t>
  </si>
  <si>
    <t>Jednotková cena</t>
  </si>
  <si>
    <t>Množstvá celkem</t>
  </si>
  <si>
    <t>M.J.</t>
  </si>
  <si>
    <t>Popis</t>
  </si>
  <si>
    <t>Kód položky</t>
  </si>
  <si>
    <t>P.Č.</t>
  </si>
  <si>
    <t>EDUKAČNÍ CENTRUM A ZÁZEMÍ MUZEA VYSOČINY JIHLAVA - vybavení interiérů</t>
  </si>
  <si>
    <t>R728000208</t>
  </si>
  <si>
    <t>Z04</t>
  </si>
  <si>
    <t>Viz: Specifikace vnitřního vybavení, prvek Z06. Možno nahradit jiným materiálově, ergonomicky a designově ekvivalentním výrobkem.</t>
  </si>
  <si>
    <t xml:space="preserve">D+M pohodlná pojízdná pracovní stolička jednoduchého designu, </t>
  </si>
  <si>
    <t>R728000207</t>
  </si>
  <si>
    <t>Z06</t>
  </si>
  <si>
    <t>Viz: Specifikace vnitřního vybavení, prvek Z05. Možno nahradit jiným materiálově, ergonomicky a designově ekvivalentním výrobkem.</t>
  </si>
  <si>
    <t>D+M Půlkulaté křeslo, Podnož vyrobena z hliníku, barva olivová</t>
  </si>
  <si>
    <t>R728000206</t>
  </si>
  <si>
    <t>Z05</t>
  </si>
  <si>
    <t>Viz: Specifikace vnitřního vybavení, prvek Z04. Možno nahradit jiným materiálově, ergonomicky a designově ekvivalentním výrobkem.</t>
  </si>
  <si>
    <t>D+M Půlkulaté křeslo, Podnož z dřevěných lamel, barva olivová</t>
  </si>
  <si>
    <t>R728000205</t>
  </si>
  <si>
    <t>Viz: Specifikace vnitřního vybavení, prvek Z03. Možno nahradit jiným materiálově, ergonomicky a designově ekvivalentním výrobkem.</t>
  </si>
  <si>
    <t>D+M pohodlná barová židle jednoduchého designu, barva olivová+dřevo</t>
  </si>
  <si>
    <t>R728000204</t>
  </si>
  <si>
    <t>Z03</t>
  </si>
  <si>
    <t>Viz: Specifikace vnitřního vybavení, prvek Z02. Možno nahradit jiným materiálově, ergonomicky a designově ekvivalentním výrobkem.</t>
  </si>
  <si>
    <t>D+M Kancelářská židle, barva modrá</t>
  </si>
  <si>
    <t>R728000203</t>
  </si>
  <si>
    <t>Z02</t>
  </si>
  <si>
    <t>Viz: Specifikace vnitřního vybavení, prvek Z01B. Možno nahradit jiným materiálově, ergonomicky a designově ekvivalentním výrobkem.</t>
  </si>
  <si>
    <t>D+M Stohovatelná židle spínatelná, bez područek, barva tmavě modrá</t>
  </si>
  <si>
    <t>R728000202</t>
  </si>
  <si>
    <t>Z01B</t>
  </si>
  <si>
    <t>Viz: Specifikace vnitřního vybavení, prvek Z01A. Možno nahradit jiným materiálově, ergonomicky a designově ekvivalentním výrobkem.</t>
  </si>
  <si>
    <t>R728000201</t>
  </si>
  <si>
    <t>Z01A</t>
  </si>
  <si>
    <t>Viz: Technické zpráva - požadavky na vzorkování a odsouhlasení dodávaných prvků.</t>
  </si>
  <si>
    <t>Vzorkování drobných výrobků</t>
  </si>
  <si>
    <t>D11</t>
  </si>
  <si>
    <t>R728000309</t>
  </si>
  <si>
    <t>D09</t>
  </si>
  <si>
    <t>Viz: Specifikace vnitřního vybavení, prvek D08. Možno nahradit jiným materiálově, ergonomicky a designově ekvivalentním výrobkem.</t>
  </si>
  <si>
    <t>R728000308</t>
  </si>
  <si>
    <t>D08</t>
  </si>
  <si>
    <t>Viz: Specifikace vnitřního vybavení, prvek D07. Možno nahradit jiným materiálově, ergonomicky a designově ekvivalentním výrobkem.</t>
  </si>
  <si>
    <t>D+M interiérový odpadkový koš na tříděný odpad, min. objem 3x40 l, Konstrukce vyrobena z ocelového plechu o min. tloušťce 1,0 mm. Třídění odpadu do třech vnitřních nádob z pozinkované oceli</t>
  </si>
  <si>
    <t>R728000307</t>
  </si>
  <si>
    <t>D07</t>
  </si>
  <si>
    <t>Viz: Specifikace vnitřního vybavení, prvek D06. Možno nahradit jiným materiálově, ergonomicky a designově ekvivalentním výrobkem.</t>
  </si>
  <si>
    <t>R728000306</t>
  </si>
  <si>
    <t>D06</t>
  </si>
  <si>
    <t>Viz: Specifikace vnitřního vybavení, prvek D05. Možno nahradit jiným materiálově, ergonomicky a designově ekvivalentním výrobkem.</t>
  </si>
  <si>
    <t>D+M Nástěnný držák na letáky. Elegantní jednostranný letákový stojan s dvoubarevnou hliníkovou konstrukcí, hliníkové kapsy A4</t>
  </si>
  <si>
    <t>R728000305</t>
  </si>
  <si>
    <t>D05</t>
  </si>
  <si>
    <t>Viz: Specifikace vnitřního vybavení, prvek D04. Možno nahradit jiným materiálově, ergonomicky a designově ekvivalentním výrobkem.</t>
  </si>
  <si>
    <t>D+M Nerezový zásobník na toaletní papír, povrch matný + Nerezový wc kartáč s nerezovým držákem, povrch matný. Montáž na stěnu nebo k postavení na podlahu</t>
  </si>
  <si>
    <t>R728000304</t>
  </si>
  <si>
    <t>D04</t>
  </si>
  <si>
    <t>Viz: Specifikace vnitřního vybavení, prvek D03. Možno nahradit jiným materiálově, ergonomicky a designově ekvivalentním výrobkem.</t>
  </si>
  <si>
    <t>D+M Nerezový dávkovač tekutého mýdla, svislý, objem 1,2l, povrch matný</t>
  </si>
  <si>
    <t>R728000303</t>
  </si>
  <si>
    <t>D03</t>
  </si>
  <si>
    <t>Viz: Specifikace vnitřního vybavení, prvek D02. Možno nahradit jiným materiálově, ergonomicky a designově ekvivalentním výrobkem.</t>
  </si>
  <si>
    <t>D+M Nerezový odpadkový koš o objemu 12 l. Koš s PVC vložkou, povrch matný</t>
  </si>
  <si>
    <t>R728000302</t>
  </si>
  <si>
    <t>D02</t>
  </si>
  <si>
    <t>Viz: Specifikace vnitřního vybavení, prvek D01. Možno nahradit jiným materiálově, ergonomicky a designově ekvivalentním výrobkem.</t>
  </si>
  <si>
    <t>D+M samostatně stojící věšák na oděvy, vhodný do kancelářských prostorů. Na kábáty a deštníky</t>
  </si>
  <si>
    <t>R728000301</t>
  </si>
  <si>
    <t>D01</t>
  </si>
  <si>
    <t>Krajský úřad kraje Vysočina, administrativní  budova "E" - vybavení interiérů</t>
  </si>
  <si>
    <t>T13</t>
  </si>
  <si>
    <t>R728000019</t>
  </si>
  <si>
    <t>Soupis prací a dodávek - typové výrobky : NEZPŮSOBILÉ</t>
  </si>
  <si>
    <t>Soupis prací a dodávek - typové výrobky : ZPŮSOBILÉ</t>
  </si>
  <si>
    <t>Z07</t>
  </si>
  <si>
    <t>R728000209</t>
  </si>
  <si>
    <t>R728000316</t>
  </si>
  <si>
    <t>D12</t>
  </si>
  <si>
    <t>Z08</t>
  </si>
  <si>
    <t>Soupis prací a dodávek - Sedací nábytek : ZPŮSOBILÉ</t>
  </si>
  <si>
    <t>Soupis prací a dodávek - Sedací nábytek : NEZPŮSOBILÉ</t>
  </si>
  <si>
    <t>Soupis prací a dodávek - drobné výrobky : ZPŮSOBILÉ</t>
  </si>
  <si>
    <t>Soupis prací a dodávek - drobné výrobky : NEZPŮSOBILÉ</t>
  </si>
  <si>
    <t>Viz: Specifikace vnitřního vybavení, prvek D11</t>
  </si>
  <si>
    <t>D+M Volně stojící vitrína pro prezentaci informací, formát A2</t>
  </si>
  <si>
    <t>R728000317</t>
  </si>
  <si>
    <t>D+M Nerezový dávkovač tekutého mýdla, svislý, objem 1,2l, povrch matný                                   (umístění m.č.3.05)</t>
  </si>
  <si>
    <t>D+M Nerezový zásobník na toaletní papír, povrch matný + Nerezový wc kartáč s nerezovým držákem, povrch matný. Montáž na stěnu nebo k postavení na podlahu                                                                  (umístění m.č.3.05)</t>
  </si>
  <si>
    <t>D+M Stohovatelná židle spínatelná, s područkami a připínatelným stolkem, barva olivová</t>
  </si>
  <si>
    <t>D+M Kancelářský/pracovní stůl s kovovou podnoží a laminovanou deskou, Rozměr 2000 x 1000 mm. Výška 740mm, barva desky přírodní dub</t>
  </si>
  <si>
    <t>D+M ocelový policový regál 1300x600x1500mm</t>
  </si>
  <si>
    <t>D+M pracovní, odkládací stůl s kovovou podnoží Rozměr 800 x 800 mm. Výška 730mm, barva desky přírodní dub</t>
  </si>
  <si>
    <t>D+M stůl v oválném tvaru, Rozměr 1500 x 900 mm. Výška 750mm, barva desky dub</t>
  </si>
  <si>
    <t>Viz: Specifikace vnitřního vybavení, prvek T12. Možno nahradit jiným materiálově, ergonomicky a designově ekvivalentním výrobkem.</t>
  </si>
  <si>
    <t>Viz: Specifikace vnitřního vybavení, prvek T13. Možno nahradit jiným materiálově, ergonomicky a designově ekvivalentním výrobkem.</t>
  </si>
  <si>
    <t>T14</t>
  </si>
  <si>
    <t>R728000020</t>
  </si>
  <si>
    <t>Viz: Specifikace vnitřního vybavení, prvek T14. Možno nahradit jiným materiálově, ergonomicky a designově ekvivalentním výrobkem.</t>
  </si>
  <si>
    <t>D+M Elektrická výškově nastavitelná centrální podnož + stolová deska 800x600mm</t>
  </si>
  <si>
    <t>T15</t>
  </si>
  <si>
    <t>D+M sklopný a výškově nastavitelný stůl deska 1800x800mm</t>
  </si>
  <si>
    <t>Viz: Specifikace vnitřního vybavení, prvek T15. Možno nahradit jiným materiálově, ergonomicky a designově ekvivalentním výrobkem.</t>
  </si>
  <si>
    <t>D+M taburet. Rozměry: 40 x 40 x 39 cm</t>
  </si>
  <si>
    <t>Viz: Specifikace vnitřního vybavení, prvek T16. Možno nahradit jiným materiálově, ergonomicky a designově ekvivalentním výrobkem.</t>
  </si>
  <si>
    <t>T16</t>
  </si>
  <si>
    <t>R728000011</t>
  </si>
  <si>
    <t>R728000012</t>
  </si>
  <si>
    <t>R728000021</t>
  </si>
  <si>
    <t>T17</t>
  </si>
  <si>
    <t>T18</t>
  </si>
  <si>
    <t>R728000022</t>
  </si>
  <si>
    <t>D+M Šestiháček v materiálovém provedení nerez matný. Rozměr délka 410mm (umístění m.č.3.05)</t>
  </si>
  <si>
    <t>D+M interiérový odpadkový koš na tříděný odpad, min. objem 3x40 l, Konstrukce vyrobena z ocelového plechu o min. tloušťce 1,0 mm. Třídění odpadu do třech vnitřních nádob z pozinkované oceli                    (umístění m.č.3.03-3.06, 3.17)</t>
  </si>
  <si>
    <t>D+M akustický paraván na stoly s textilním povrchem 1600x600-800mm</t>
  </si>
  <si>
    <t>místnosti</t>
  </si>
  <si>
    <t>1 ks 2.17</t>
  </si>
  <si>
    <t>1 ks 1.02</t>
  </si>
  <si>
    <t>2 ks 2.17</t>
  </si>
  <si>
    <t>1 ks 2.17
4 ks 2.18</t>
  </si>
  <si>
    <t>3 ks 4.02</t>
  </si>
  <si>
    <t>10 ks 4.02</t>
  </si>
  <si>
    <t>3 ks 1.18
1 ks 4.02</t>
  </si>
  <si>
    <t>1 ks 3.15</t>
  </si>
  <si>
    <t>3 ks 3.15</t>
  </si>
  <si>
    <t>2 ks 3.15</t>
  </si>
  <si>
    <t>4 ks 3.15</t>
  </si>
  <si>
    <t>4 ks 2.18
4 ks 2.19</t>
  </si>
  <si>
    <t>1 ks 1.05
1 ks 2.07</t>
  </si>
  <si>
    <t>2 ks 4.03</t>
  </si>
  <si>
    <t>24 ks 1.18
10 ks 4.02</t>
  </si>
  <si>
    <t>1 ks 3.03</t>
  </si>
  <si>
    <t>2 ks 3.06</t>
  </si>
  <si>
    <t>1 ks 2.05</t>
  </si>
  <si>
    <t>1 ks 3.23</t>
  </si>
  <si>
    <t>1 ks 3.17</t>
  </si>
  <si>
    <t>1 ks 2.03</t>
  </si>
  <si>
    <t>Místnosti</t>
  </si>
  <si>
    <t>45 ks 2.17
15 ks 2.19</t>
  </si>
  <si>
    <t>1 ks 3.18
1 ks 3.19
1 ks 3.20
1 ks 3.21</t>
  </si>
  <si>
    <t>4 ks 2.17</t>
  </si>
  <si>
    <t>6 ks 1.02
4 ks 1.22
4 ks 2.10</t>
  </si>
  <si>
    <t>4 ks 3.06
2 ks 3.17
3 ks 3.23</t>
  </si>
  <si>
    <t>3 ks 1.27</t>
  </si>
  <si>
    <t>2 ks 2.05
2 ks 3.17
1 ks 3.23</t>
  </si>
  <si>
    <t>2 ks 3.03</t>
  </si>
  <si>
    <t>2 ks 1.05
3 ks 1.17</t>
  </si>
  <si>
    <t>1 ks 1.22
1 ks 1.27
4 ks 2.17
1 ks 3.20</t>
  </si>
  <si>
    <t>2 ks 3.19</t>
  </si>
  <si>
    <t>po 1 ks v místnostech:</t>
  </si>
  <si>
    <t>1.08, 1.11, 1.24, 2.13, 2.14, 3.10</t>
  </si>
  <si>
    <t>po 1 ks v místnostech: 
1.09, 1.13, 1.25</t>
  </si>
  <si>
    <t>2.13, 2.15, 2.16, 3.12, 3.13</t>
  </si>
  <si>
    <t>2 ks 1.02
1 ks 1.22
2 ks 2.17</t>
  </si>
  <si>
    <t>po 1 ks v místnostech 1.02, 1.05, 1.18, 1.22, 2.10, 3.21, 4.02</t>
  </si>
  <si>
    <t>bez určení</t>
  </si>
  <si>
    <t>1 ks 1.27
1 ks 2.05
1 ks 3.23</t>
  </si>
  <si>
    <t>2 ks 3.17
po 1 ks v místnostech:</t>
  </si>
  <si>
    <t>1 ks 3.05</t>
  </si>
  <si>
    <t>po 1 ks v místnostech: 1.27, 2.05, 3.03, 3.06, 3.17</t>
  </si>
  <si>
    <t>1 ks 2.06</t>
  </si>
  <si>
    <t xml:space="preserve">D+M samostatně stojící věšák na oděvy, vhodný do kancelářských prostorů. Na kábáty a deštníky </t>
  </si>
  <si>
    <t xml:space="preserve">D+M Nerezový odpadkový koš o objemu 12 l. Koš s PVC vložkou, povrch matný </t>
  </si>
  <si>
    <t>24 ks 1.18      10 ks 4.02</t>
  </si>
  <si>
    <t>3 ks 2.07        2 ks 1.05</t>
  </si>
  <si>
    <t>po 1 ks v místnostech 1.02, 1.08, 1.11, 1.18, 1.24, 1.26, 2.07, 2.13, 2.14, 2.17, 3.10, 3.18, 3.20, 3.21</t>
  </si>
  <si>
    <t xml:space="preserve">
1.27, 2.05, 3.03, 3.06, 3.23 </t>
  </si>
  <si>
    <t xml:space="preserve">D+M interiérový Koš na tříděný odpad, objem min. 50 l, stojan na odpadkové pytle, odnímatelné víko s otvorem pro vhazování odpadu, koš dodáván vč. samolepky na označení druhu odpadu (papír) </t>
  </si>
  <si>
    <t xml:space="preserve">D+M Kancelářská židle, barva modrá </t>
  </si>
  <si>
    <t>Soupis položek v projektu</t>
  </si>
  <si>
    <t>Akce:</t>
  </si>
  <si>
    <t>Zadavatel</t>
  </si>
  <si>
    <t>Kraj Vysočina</t>
  </si>
  <si>
    <t>IČO:</t>
  </si>
  <si>
    <t>Žižkova 1882/57</t>
  </si>
  <si>
    <t>DIČ</t>
  </si>
  <si>
    <t>CZ70890749</t>
  </si>
  <si>
    <t>586 01 Jihlava</t>
  </si>
  <si>
    <t>DIČ:</t>
  </si>
  <si>
    <t>Rozpis ceny</t>
  </si>
  <si>
    <t>Základ pro DPH</t>
  </si>
  <si>
    <t>DPH 21%</t>
  </si>
  <si>
    <t>Cena celkem s DPH</t>
  </si>
  <si>
    <t>Pokyny pro vyplnění</t>
  </si>
  <si>
    <t>Ve všech listech tohoto souboru můžete měnit pouze buňky se žlutým pozadím. Jedná se o tyto údaje : 
- údaje o firmě
- jednotkové ceny položek</t>
  </si>
  <si>
    <t>Vnitřní vybavení Edukační centra a zázemí Muzea Vysočiny Jihlava - 2. část</t>
  </si>
  <si>
    <t>02 sedací nábytek nezpůsobilé</t>
  </si>
  <si>
    <t>04 drobné výrobky způsobilé</t>
  </si>
  <si>
    <t xml:space="preserve">01 typové způsobilé </t>
  </si>
  <si>
    <t>01 typové nezpůsobilé</t>
  </si>
  <si>
    <t>02 sedací nábytek způsobilé</t>
  </si>
  <si>
    <t>04 drobné výrobky nezpůsobilé</t>
  </si>
  <si>
    <t>Zhotovitel/Prodávající:</t>
  </si>
  <si>
    <t>Upozornění</t>
  </si>
  <si>
    <t>Zásobovací a přístupová trasa do všech objektů je možná pouze z Masarykova náměstí (hlavní vstup, případně boční vstup do muzea), a tato skutečnost je plně zohledněna v nabídkové ceně.</t>
  </si>
  <si>
    <t xml:space="preserve">Veškeré položky na přípomoce,  dopravu, montáž, zpevněné montážní plochy, atd...  Jsou zahrnuty do jednotlivých jednotkových cen. : </t>
  </si>
  <si>
    <t xml:space="preserve">Součástí jednotkových cen jsou i vícenáklady související s výstavbou v zimním období, průběžný úklid staveniště a přilehlých komunikací, likvidaci odpadů, dočasná dopravní omezení atd. : </t>
  </si>
  <si>
    <t xml:space="preserve">Veškeré položky na přípomoce,  dopravu, montáž, zpevněné montážní plochy, atd...  zahrnout do jednotlivých jednotkových cen. 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</si>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</sst>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3">
    <xf numFmtId="0" fontId="0" fillId="0" borderId="0" xfId="0"/>
    <xf numFmtId="0" fontId="13" fillId="2" borderId="16" xfId="0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3" fillId="2" borderId="20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3" fillId="2" borderId="16" xfId="0" applyFont="1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</xf>
    <xf numFmtId="0" fontId="0" fillId="0" borderId="30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0" fillId="0" borderId="0" xfId="0" applyProtection="1"/>
    <xf numFmtId="0" fontId="0" fillId="0" borderId="23" xfId="0" applyBorder="1" applyAlignment="1" applyProtection="1">
      <alignment horizontal="left" vertical="center"/>
    </xf>
    <xf numFmtId="0" fontId="0" fillId="0" borderId="24" xfId="0" applyBorder="1" applyAlignment="1" applyProtection="1">
      <alignment horizontal="left" vertical="center"/>
    </xf>
    <xf numFmtId="0" fontId="0" fillId="0" borderId="25" xfId="0" applyBorder="1" applyAlignment="1" applyProtection="1">
      <alignment horizontal="left" vertical="center"/>
    </xf>
    <xf numFmtId="0" fontId="0" fillId="0" borderId="23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  <xf numFmtId="0" fontId="0" fillId="0" borderId="23" xfId="0" applyBorder="1" applyAlignment="1" applyProtection="1">
      <alignment horizontal="center" vertical="center"/>
    </xf>
    <xf numFmtId="164" fontId="6" fillId="0" borderId="25" xfId="0" applyNumberFormat="1" applyFont="1" applyBorder="1" applyAlignment="1" applyProtection="1">
      <alignment vertical="center"/>
    </xf>
    <xf numFmtId="0" fontId="0" fillId="0" borderId="24" xfId="0" applyBorder="1" applyAlignment="1" applyProtection="1">
      <alignment horizontal="center" vertical="center"/>
    </xf>
    <xf numFmtId="164" fontId="0" fillId="0" borderId="24" xfId="0" applyNumberFormat="1" applyBorder="1" applyAlignment="1" applyProtection="1">
      <alignment horizontal="center" vertical="center"/>
    </xf>
    <xf numFmtId="164" fontId="0" fillId="0" borderId="25" xfId="0" applyNumberForma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vertical="center"/>
    </xf>
    <xf numFmtId="0" fontId="10" fillId="0" borderId="24" xfId="0" applyFont="1" applyBorder="1" applyAlignment="1" applyProtection="1">
      <alignment vertical="center"/>
    </xf>
    <xf numFmtId="164" fontId="10" fillId="0" borderId="23" xfId="0" applyNumberFormat="1" applyFont="1" applyBorder="1" applyAlignment="1" applyProtection="1">
      <alignment vertical="center"/>
    </xf>
    <xf numFmtId="164" fontId="10" fillId="0" borderId="25" xfId="0" applyNumberFormat="1" applyFont="1" applyBorder="1" applyAlignment="1" applyProtection="1">
      <alignment vertical="center"/>
    </xf>
    <xf numFmtId="164" fontId="10" fillId="0" borderId="24" xfId="0" applyNumberFormat="1" applyFont="1" applyBorder="1" applyAlignment="1" applyProtection="1">
      <alignment vertical="center"/>
    </xf>
    <xf numFmtId="0" fontId="14" fillId="3" borderId="23" xfId="0" applyFont="1" applyFill="1" applyBorder="1" applyAlignment="1" applyProtection="1">
      <alignment vertical="center"/>
    </xf>
    <xf numFmtId="0" fontId="14" fillId="3" borderId="24" xfId="0" applyFont="1" applyFill="1" applyBorder="1" applyAlignment="1" applyProtection="1">
      <alignment vertical="center"/>
    </xf>
    <xf numFmtId="164" fontId="14" fillId="3" borderId="24" xfId="0" applyNumberFormat="1" applyFont="1" applyFill="1" applyBorder="1" applyAlignment="1" applyProtection="1">
      <alignment vertical="center"/>
    </xf>
    <xf numFmtId="164" fontId="14" fillId="3" borderId="25" xfId="0" applyNumberFormat="1" applyFont="1" applyFill="1" applyBorder="1" applyAlignment="1" applyProtection="1">
      <alignment vertical="center"/>
    </xf>
    <xf numFmtId="0" fontId="13" fillId="0" borderId="0" xfId="0" applyFont="1" applyProtection="1"/>
    <xf numFmtId="0" fontId="15" fillId="4" borderId="0" xfId="0" applyFont="1" applyFill="1" applyAlignment="1" applyProtection="1">
      <alignment horizontal="left" wrapText="1"/>
    </xf>
    <xf numFmtId="0" fontId="0" fillId="0" borderId="16" xfId="0" applyBorder="1" applyAlignment="1" applyProtection="1">
      <alignment horizontal="right" vertical="center"/>
    </xf>
    <xf numFmtId="0" fontId="13" fillId="0" borderId="16" xfId="0" applyFont="1" applyBorder="1" applyAlignment="1" applyProtection="1">
      <alignment vertical="center"/>
    </xf>
    <xf numFmtId="0" fontId="0" fillId="0" borderId="14" xfId="0" applyBorder="1" applyProtection="1"/>
    <xf numFmtId="0" fontId="13" fillId="0" borderId="17" xfId="0" applyFont="1" applyBorder="1" applyAlignment="1" applyProtection="1">
      <alignment horizontal="left" vertical="center" indent="1"/>
    </xf>
    <xf numFmtId="0" fontId="13" fillId="0" borderId="16" xfId="0" applyFont="1" applyBorder="1" applyAlignment="1" applyProtection="1">
      <alignment horizontal="right" vertical="center" wrapText="1"/>
    </xf>
    <xf numFmtId="0" fontId="0" fillId="0" borderId="0" xfId="0" applyAlignment="1" applyProtection="1">
      <alignment horizontal="right" vertical="center"/>
    </xf>
    <xf numFmtId="0" fontId="13" fillId="0" borderId="4" xfId="0" applyFont="1" applyBorder="1" applyAlignment="1" applyProtection="1">
      <alignment horizontal="left" vertical="center" indent="1"/>
    </xf>
    <xf numFmtId="0" fontId="13" fillId="0" borderId="0" xfId="0" applyFont="1" applyAlignment="1" applyProtection="1">
      <alignment vertical="center" wrapText="1"/>
    </xf>
    <xf numFmtId="0" fontId="17" fillId="0" borderId="4" xfId="0" applyFont="1" applyBorder="1" applyAlignment="1" applyProtection="1">
      <alignment horizontal="left" vertical="center" indent="1"/>
    </xf>
    <xf numFmtId="0" fontId="0" fillId="0" borderId="0" xfId="0" applyAlignment="1" applyProtection="1">
      <alignment wrapText="1"/>
    </xf>
    <xf numFmtId="0" fontId="11" fillId="0" borderId="23" xfId="0" applyFont="1" applyBorder="1" applyAlignment="1" applyProtection="1">
      <alignment horizontal="left" vertical="center"/>
    </xf>
    <xf numFmtId="0" fontId="11" fillId="0" borderId="24" xfId="0" applyFont="1" applyBorder="1" applyAlignment="1" applyProtection="1">
      <alignment horizontal="left" vertical="center"/>
    </xf>
    <xf numFmtId="0" fontId="11" fillId="0" borderId="25" xfId="0" applyFont="1" applyBorder="1" applyAlignment="1" applyProtection="1">
      <alignment horizontal="left" vertical="center"/>
    </xf>
    <xf numFmtId="0" fontId="0" fillId="3" borderId="23" xfId="0" applyFill="1" applyBorder="1" applyAlignment="1" applyProtection="1">
      <alignment vertical="center"/>
    </xf>
    <xf numFmtId="0" fontId="12" fillId="3" borderId="24" xfId="0" applyFont="1" applyFill="1" applyBorder="1" applyAlignment="1" applyProtection="1">
      <alignment horizontal="left" vertical="center"/>
    </xf>
    <xf numFmtId="0" fontId="12" fillId="3" borderId="25" xfId="0" applyFont="1" applyFill="1" applyBorder="1" applyAlignment="1" applyProtection="1">
      <alignment horizontal="left" vertical="center"/>
    </xf>
    <xf numFmtId="0" fontId="0" fillId="0" borderId="26" xfId="0" applyBorder="1" applyAlignment="1" applyProtection="1">
      <alignment horizontal="left" vertical="center"/>
    </xf>
    <xf numFmtId="0" fontId="0" fillId="0" borderId="20" xfId="0" applyBorder="1" applyAlignment="1" applyProtection="1">
      <alignment horizontal="left" vertical="center"/>
    </xf>
    <xf numFmtId="0" fontId="0" fillId="0" borderId="20" xfId="0" applyBorder="1" applyAlignment="1" applyProtection="1">
      <alignment horizontal="right" vertical="center"/>
    </xf>
    <xf numFmtId="0" fontId="0" fillId="0" borderId="27" xfId="0" applyBorder="1" applyAlignment="1" applyProtection="1">
      <alignment vertical="center"/>
    </xf>
    <xf numFmtId="0" fontId="0" fillId="0" borderId="28" xfId="0" applyBorder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29" xfId="0" applyBorder="1" applyAlignment="1" applyProtection="1">
      <alignment horizontal="right" vertical="center"/>
    </xf>
    <xf numFmtId="0" fontId="0" fillId="0" borderId="29" xfId="0" applyBorder="1" applyAlignment="1" applyProtection="1">
      <alignment vertical="center"/>
    </xf>
    <xf numFmtId="0" fontId="0" fillId="0" borderId="30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164" fontId="5" fillId="2" borderId="22" xfId="1" applyNumberFormat="1" applyFont="1" applyFill="1" applyBorder="1" applyProtection="1">
      <protection locked="0"/>
    </xf>
    <xf numFmtId="164" fontId="5" fillId="2" borderId="19" xfId="1" applyNumberFormat="1" applyFont="1" applyFill="1" applyBorder="1" applyProtection="1">
      <protection locked="0"/>
    </xf>
    <xf numFmtId="164" fontId="5" fillId="2" borderId="13" xfId="1" applyNumberFormat="1" applyFont="1" applyFill="1" applyBorder="1" applyProtection="1">
      <protection locked="0"/>
    </xf>
    <xf numFmtId="164" fontId="3" fillId="2" borderId="19" xfId="1" applyNumberFormat="1" applyFont="1" applyFill="1" applyBorder="1" applyProtection="1">
      <protection locked="0"/>
    </xf>
    <xf numFmtId="0" fontId="5" fillId="0" borderId="6" xfId="1" applyFont="1" applyBorder="1" applyProtection="1"/>
    <xf numFmtId="0" fontId="3" fillId="0" borderId="12" xfId="1" applyFont="1" applyBorder="1" applyProtection="1"/>
    <xf numFmtId="0" fontId="2" fillId="0" borderId="7" xfId="1" applyFont="1" applyBorder="1" applyAlignment="1" applyProtection="1">
      <alignment wrapText="1" shrinkToFit="1"/>
    </xf>
    <xf numFmtId="0" fontId="4" fillId="0" borderId="12" xfId="1" applyFont="1" applyBorder="1" applyProtection="1"/>
    <xf numFmtId="0" fontId="4" fillId="0" borderId="7" xfId="1" applyFont="1" applyBorder="1" applyProtection="1"/>
    <xf numFmtId="0" fontId="4" fillId="0" borderId="8" xfId="1" applyFont="1" applyBorder="1" applyProtection="1"/>
    <xf numFmtId="0" fontId="1" fillId="0" borderId="0" xfId="1" applyProtection="1"/>
    <xf numFmtId="0" fontId="3" fillId="0" borderId="4" xfId="1" applyFont="1" applyBorder="1" applyProtection="1"/>
    <xf numFmtId="0" fontId="3" fillId="0" borderId="0" xfId="1" applyFont="1" applyProtection="1"/>
    <xf numFmtId="0" fontId="2" fillId="0" borderId="0" xfId="1" applyFont="1" applyAlignment="1" applyProtection="1">
      <alignment wrapText="1" shrinkToFit="1"/>
    </xf>
    <xf numFmtId="0" fontId="1" fillId="0" borderId="6" xfId="1" applyBorder="1" applyProtection="1"/>
    <xf numFmtId="164" fontId="1" fillId="0" borderId="8" xfId="1" applyNumberFormat="1" applyBorder="1" applyProtection="1"/>
    <xf numFmtId="164" fontId="5" fillId="0" borderId="5" xfId="1" applyNumberFormat="1" applyFont="1" applyBorder="1" applyProtection="1"/>
    <xf numFmtId="0" fontId="5" fillId="0" borderId="4" xfId="1" applyFont="1" applyBorder="1" applyProtection="1"/>
    <xf numFmtId="0" fontId="3" fillId="0" borderId="13" xfId="1" applyFont="1" applyBorder="1" applyProtection="1"/>
    <xf numFmtId="0" fontId="5" fillId="0" borderId="0" xfId="1" applyFont="1" applyAlignment="1" applyProtection="1">
      <alignment wrapText="1" shrinkToFit="1"/>
    </xf>
    <xf numFmtId="0" fontId="5" fillId="0" borderId="13" xfId="1" applyFont="1" applyBorder="1" applyProtection="1"/>
    <xf numFmtId="0" fontId="5" fillId="0" borderId="0" xfId="1" applyFont="1" applyProtection="1"/>
    <xf numFmtId="0" fontId="3" fillId="0" borderId="17" xfId="1" applyFont="1" applyBorder="1" applyProtection="1"/>
    <xf numFmtId="0" fontId="3" fillId="0" borderId="15" xfId="1" applyFont="1" applyBorder="1" applyProtection="1"/>
    <xf numFmtId="0" fontId="6" fillId="0" borderId="16" xfId="1" applyFont="1" applyBorder="1" applyAlignment="1" applyProtection="1">
      <alignment wrapText="1" shrinkToFit="1"/>
    </xf>
    <xf numFmtId="0" fontId="1" fillId="0" borderId="15" xfId="1" applyBorder="1" applyProtection="1"/>
    <xf numFmtId="0" fontId="4" fillId="0" borderId="16" xfId="1" applyFont="1" applyBorder="1" applyProtection="1"/>
    <xf numFmtId="0" fontId="4" fillId="0" borderId="15" xfId="1" applyFont="1" applyBorder="1" applyProtection="1"/>
    <xf numFmtId="0" fontId="1" fillId="0" borderId="14" xfId="1" applyBorder="1" applyProtection="1"/>
    <xf numFmtId="0" fontId="4" fillId="0" borderId="0" xfId="1" applyFont="1" applyProtection="1"/>
    <xf numFmtId="164" fontId="3" fillId="0" borderId="18" xfId="1" applyNumberFormat="1" applyFont="1" applyBorder="1" applyProtection="1"/>
    <xf numFmtId="0" fontId="3" fillId="0" borderId="21" xfId="1" applyFont="1" applyBorder="1" applyProtection="1"/>
    <xf numFmtId="0" fontId="3" fillId="0" borderId="19" xfId="1" applyFont="1" applyBorder="1" applyProtection="1"/>
    <xf numFmtId="0" fontId="3" fillId="0" borderId="19" xfId="1" applyFont="1" applyBorder="1" applyAlignment="1" applyProtection="1">
      <alignment wrapText="1"/>
    </xf>
    <xf numFmtId="0" fontId="5" fillId="0" borderId="20" xfId="1" applyFont="1" applyBorder="1" applyAlignment="1" applyProtection="1">
      <alignment wrapText="1"/>
    </xf>
    <xf numFmtId="0" fontId="3" fillId="0" borderId="20" xfId="1" applyFont="1" applyBorder="1" applyProtection="1"/>
    <xf numFmtId="0" fontId="5" fillId="0" borderId="17" xfId="1" applyFont="1" applyBorder="1" applyProtection="1"/>
    <xf numFmtId="0" fontId="2" fillId="0" borderId="16" xfId="1" applyFont="1" applyBorder="1" applyAlignment="1" applyProtection="1">
      <alignment wrapText="1" shrinkToFit="1"/>
    </xf>
    <xf numFmtId="0" fontId="5" fillId="0" borderId="21" xfId="1" applyFont="1" applyBorder="1" applyProtection="1"/>
    <xf numFmtId="0" fontId="5" fillId="0" borderId="13" xfId="1" applyFont="1" applyBorder="1" applyAlignment="1" applyProtection="1">
      <alignment wrapText="1"/>
    </xf>
    <xf numFmtId="0" fontId="5" fillId="0" borderId="19" xfId="1" applyFont="1" applyBorder="1" applyProtection="1"/>
    <xf numFmtId="0" fontId="5" fillId="0" borderId="20" xfId="1" applyFont="1" applyBorder="1" applyProtection="1"/>
    <xf numFmtId="0" fontId="4" fillId="0" borderId="14" xfId="1" applyFont="1" applyBorder="1" applyProtection="1"/>
    <xf numFmtId="164" fontId="5" fillId="0" borderId="18" xfId="1" applyNumberFormat="1" applyFont="1" applyBorder="1" applyProtection="1"/>
    <xf numFmtId="0" fontId="4" fillId="0" borderId="13" xfId="1" applyFont="1" applyBorder="1" applyProtection="1"/>
    <xf numFmtId="0" fontId="4" fillId="0" borderId="5" xfId="1" applyFont="1" applyBorder="1" applyProtection="1"/>
    <xf numFmtId="0" fontId="5" fillId="0" borderId="0" xfId="1" applyFont="1" applyAlignment="1" applyProtection="1">
      <alignment wrapText="1"/>
    </xf>
    <xf numFmtId="0" fontId="3" fillId="0" borderId="13" xfId="1" applyFont="1" applyBorder="1" applyAlignment="1" applyProtection="1">
      <alignment wrapText="1"/>
    </xf>
    <xf numFmtId="0" fontId="6" fillId="0" borderId="0" xfId="1" applyFont="1" applyAlignment="1" applyProtection="1">
      <alignment wrapText="1" shrinkToFit="1"/>
    </xf>
    <xf numFmtId="0" fontId="1" fillId="0" borderId="13" xfId="1" applyBorder="1" applyProtection="1"/>
    <xf numFmtId="0" fontId="1" fillId="0" borderId="5" xfId="1" applyBorder="1" applyProtection="1"/>
    <xf numFmtId="164" fontId="3" fillId="0" borderId="5" xfId="1" applyNumberFormat="1" applyFont="1" applyBorder="1" applyProtection="1"/>
    <xf numFmtId="164" fontId="3" fillId="0" borderId="3" xfId="1" applyNumberFormat="1" applyFont="1" applyBorder="1" applyProtection="1"/>
    <xf numFmtId="0" fontId="3" fillId="0" borderId="1" xfId="1" applyFont="1" applyBorder="1" applyProtection="1"/>
    <xf numFmtId="0" fontId="3" fillId="0" borderId="22" xfId="1" applyFont="1" applyBorder="1" applyProtection="1"/>
    <xf numFmtId="17" fontId="3" fillId="0" borderId="22" xfId="1" applyNumberFormat="1" applyFont="1" applyBorder="1" applyProtection="1"/>
    <xf numFmtId="0" fontId="5" fillId="0" borderId="2" xfId="1" applyFont="1" applyBorder="1" applyAlignment="1" applyProtection="1">
      <alignment wrapText="1"/>
    </xf>
    <xf numFmtId="0" fontId="5" fillId="0" borderId="2" xfId="1" applyFont="1" applyBorder="1" applyProtection="1"/>
    <xf numFmtId="0" fontId="8" fillId="0" borderId="9" xfId="1" applyFont="1" applyBorder="1" applyAlignment="1" applyProtection="1">
      <alignment horizontal="center"/>
    </xf>
    <xf numFmtId="0" fontId="8" fillId="0" borderId="10" xfId="1" applyFont="1" applyBorder="1" applyAlignment="1" applyProtection="1">
      <alignment horizontal="center"/>
    </xf>
    <xf numFmtId="0" fontId="8" fillId="0" borderId="11" xfId="1" applyFont="1" applyBorder="1" applyAlignment="1" applyProtection="1">
      <alignment horizontal="center"/>
    </xf>
    <xf numFmtId="0" fontId="7" fillId="0" borderId="1" xfId="1" applyFont="1" applyBorder="1" applyAlignment="1" applyProtection="1">
      <alignment wrapText="1" shrinkToFit="1"/>
    </xf>
    <xf numFmtId="0" fontId="7" fillId="0" borderId="2" xfId="1" applyFont="1" applyBorder="1" applyAlignment="1" applyProtection="1">
      <alignment wrapText="1" shrinkToFit="1"/>
    </xf>
    <xf numFmtId="0" fontId="7" fillId="0" borderId="3" xfId="1" applyFont="1" applyBorder="1" applyAlignment="1" applyProtection="1">
      <alignment wrapText="1" shrinkToFit="1"/>
    </xf>
    <xf numFmtId="0" fontId="1" fillId="0" borderId="4" xfId="1" applyBorder="1" applyAlignment="1" applyProtection="1">
      <alignment horizontal="left"/>
    </xf>
    <xf numFmtId="0" fontId="1" fillId="0" borderId="0" xfId="1" applyAlignment="1" applyProtection="1">
      <alignment horizontal="left"/>
    </xf>
    <xf numFmtId="0" fontId="1" fillId="0" borderId="0" xfId="1" applyAlignment="1" applyProtection="1">
      <alignment horizontal="left"/>
    </xf>
    <xf numFmtId="0" fontId="1" fillId="0" borderId="5" xfId="1" applyBorder="1" applyAlignment="1" applyProtection="1">
      <alignment horizontal="left"/>
    </xf>
    <xf numFmtId="0" fontId="1" fillId="0" borderId="16" xfId="1" applyBorder="1" applyProtection="1"/>
    <xf numFmtId="0" fontId="5" fillId="0" borderId="15" xfId="1" applyFont="1" applyBorder="1" applyProtection="1"/>
    <xf numFmtId="164" fontId="3" fillId="2" borderId="13" xfId="1" applyNumberFormat="1" applyFont="1" applyFill="1" applyBorder="1" applyProtection="1">
      <protection locked="0"/>
    </xf>
    <xf numFmtId="0" fontId="5" fillId="0" borderId="12" xfId="1" applyFont="1" applyBorder="1" applyProtection="1"/>
    <xf numFmtId="0" fontId="4" fillId="0" borderId="6" xfId="1" applyFont="1" applyBorder="1" applyProtection="1"/>
    <xf numFmtId="164" fontId="4" fillId="0" borderId="8" xfId="1" applyNumberFormat="1" applyFont="1" applyBorder="1" applyProtection="1"/>
    <xf numFmtId="0" fontId="5" fillId="0" borderId="19" xfId="1" applyFont="1" applyBorder="1" applyAlignment="1" applyProtection="1">
      <alignment wrapText="1"/>
    </xf>
    <xf numFmtId="0" fontId="5" fillId="0" borderId="15" xfId="1" applyFont="1" applyBorder="1" applyAlignment="1" applyProtection="1">
      <alignment wrapText="1"/>
    </xf>
    <xf numFmtId="0" fontId="5" fillId="0" borderId="15" xfId="1" applyFont="1" applyBorder="1" applyAlignment="1" applyProtection="1">
      <alignment horizontal="left" vertical="top" wrapText="1"/>
    </xf>
    <xf numFmtId="0" fontId="5" fillId="0" borderId="13" xfId="1" applyFont="1" applyBorder="1" applyAlignment="1" applyProtection="1">
      <alignment horizontal="left" wrapText="1"/>
    </xf>
    <xf numFmtId="164" fontId="5" fillId="0" borderId="3" xfId="1" applyNumberFormat="1" applyFont="1" applyBorder="1" applyProtection="1"/>
    <xf numFmtId="0" fontId="5" fillId="0" borderId="1" xfId="1" applyFont="1" applyBorder="1" applyProtection="1"/>
    <xf numFmtId="0" fontId="5" fillId="0" borderId="22" xfId="1" applyFont="1" applyBorder="1" applyProtection="1"/>
    <xf numFmtId="0" fontId="5" fillId="0" borderId="22" xfId="1" applyFont="1" applyBorder="1" applyAlignment="1" applyProtection="1">
      <alignment wrapText="1"/>
    </xf>
    <xf numFmtId="0" fontId="1" fillId="0" borderId="6" xfId="1" applyBorder="1" applyAlignment="1" applyProtection="1">
      <alignment horizontal="left"/>
    </xf>
    <xf numFmtId="0" fontId="1" fillId="0" borderId="7" xfId="1" applyBorder="1" applyAlignment="1" applyProtection="1">
      <alignment horizontal="left"/>
    </xf>
    <xf numFmtId="0" fontId="1" fillId="0" borderId="7" xfId="1" applyBorder="1" applyAlignment="1" applyProtection="1">
      <alignment horizontal="left"/>
    </xf>
    <xf numFmtId="0" fontId="1" fillId="0" borderId="8" xfId="1" applyBorder="1" applyAlignment="1" applyProtection="1">
      <alignment horizontal="left"/>
    </xf>
    <xf numFmtId="0" fontId="3" fillId="0" borderId="6" xfId="1" applyFont="1" applyBorder="1" applyProtection="1"/>
    <xf numFmtId="0" fontId="3" fillId="0" borderId="7" xfId="1" applyFont="1" applyBorder="1" applyProtection="1"/>
    <xf numFmtId="0" fontId="6" fillId="0" borderId="7" xfId="1" applyFont="1" applyBorder="1" applyAlignment="1" applyProtection="1">
      <alignment wrapText="1" shrinkToFit="1"/>
    </xf>
    <xf numFmtId="0" fontId="1" fillId="0" borderId="12" xfId="1" applyBorder="1" applyProtection="1"/>
    <xf numFmtId="0" fontId="1" fillId="0" borderId="8" xfId="1" applyBorder="1" applyProtection="1"/>
    <xf numFmtId="0" fontId="3" fillId="0" borderId="0" xfId="1" applyFont="1" applyAlignment="1" applyProtection="1">
      <alignment wrapText="1" shrinkToFit="1"/>
    </xf>
    <xf numFmtId="0" fontId="3" fillId="0" borderId="16" xfId="1" applyFont="1" applyBorder="1" applyProtection="1"/>
    <xf numFmtId="0" fontId="5" fillId="0" borderId="20" xfId="1" applyFont="1" applyBorder="1" applyAlignment="1" applyProtection="1">
      <alignment wrapText="1" shrinkToFit="1"/>
    </xf>
    <xf numFmtId="0" fontId="3" fillId="0" borderId="0" xfId="1" applyFont="1" applyAlignment="1" applyProtection="1">
      <alignment wrapText="1"/>
    </xf>
    <xf numFmtId="0" fontId="3" fillId="0" borderId="16" xfId="1" applyFont="1" applyBorder="1" applyAlignment="1" applyProtection="1">
      <alignment wrapText="1"/>
    </xf>
    <xf numFmtId="0" fontId="5" fillId="0" borderId="16" xfId="1" applyFont="1" applyBorder="1" applyAlignment="1" applyProtection="1">
      <alignment wrapText="1"/>
    </xf>
    <xf numFmtId="0" fontId="5" fillId="0" borderId="0" xfId="1" applyFont="1" applyAlignment="1" applyProtection="1">
      <alignment horizontal="left" wrapText="1"/>
    </xf>
    <xf numFmtId="0" fontId="3" fillId="0" borderId="2" xfId="1" applyFont="1" applyBorder="1" applyAlignment="1" applyProtection="1">
      <alignment wrapText="1"/>
    </xf>
    <xf numFmtId="0" fontId="3" fillId="0" borderId="15" xfId="1" applyFont="1" applyBorder="1" applyAlignment="1" applyProtection="1">
      <alignment wrapText="1"/>
    </xf>
    <xf numFmtId="0" fontId="3" fillId="0" borderId="22" xfId="1" applyFont="1" applyBorder="1" applyAlignment="1" applyProtection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013B9-17E7-4151-B0F9-528D74026FE4}">
  <dimension ref="A1:J33"/>
  <sheetViews>
    <sheetView tabSelected="1" workbookViewId="0">
      <selection activeCell="D8" sqref="D8:G10"/>
    </sheetView>
  </sheetViews>
  <sheetFormatPr defaultRowHeight="13.2" x14ac:dyDescent="0.25"/>
  <cols>
    <col min="1" max="3" width="8.88671875" style="11"/>
    <col min="4" max="4" width="22" style="11" customWidth="1"/>
    <col min="5" max="10" width="13.88671875" style="11" customWidth="1"/>
    <col min="11" max="16384" width="8.88671875" style="11"/>
  </cols>
  <sheetData>
    <row r="1" spans="1:10" x14ac:dyDescent="0.25">
      <c r="A1" s="7"/>
      <c r="B1" s="7"/>
      <c r="C1" s="7"/>
      <c r="D1" s="7"/>
      <c r="E1" s="7"/>
      <c r="F1" s="7"/>
      <c r="G1" s="7"/>
      <c r="H1" s="7"/>
      <c r="I1" s="7"/>
      <c r="J1" s="7"/>
    </row>
    <row r="2" spans="1:10" ht="28.8" x14ac:dyDescent="0.25">
      <c r="A2" s="7"/>
      <c r="B2" s="45" t="s">
        <v>230</v>
      </c>
      <c r="C2" s="46"/>
      <c r="D2" s="46"/>
      <c r="E2" s="46"/>
      <c r="F2" s="46"/>
      <c r="G2" s="46"/>
      <c r="H2" s="46"/>
      <c r="I2" s="46"/>
      <c r="J2" s="47"/>
    </row>
    <row r="3" spans="1:10" ht="18" x14ac:dyDescent="0.25">
      <c r="A3" s="7"/>
      <c r="B3" s="48" t="s">
        <v>231</v>
      </c>
      <c r="C3" s="49" t="s">
        <v>246</v>
      </c>
      <c r="D3" s="49"/>
      <c r="E3" s="49"/>
      <c r="F3" s="49"/>
      <c r="G3" s="49"/>
      <c r="H3" s="49"/>
      <c r="I3" s="49"/>
      <c r="J3" s="50"/>
    </row>
    <row r="4" spans="1:10" x14ac:dyDescent="0.25">
      <c r="A4" s="7"/>
      <c r="B4" s="51" t="s">
        <v>232</v>
      </c>
      <c r="C4" s="52" t="s">
        <v>233</v>
      </c>
      <c r="D4" s="52"/>
      <c r="E4" s="52"/>
      <c r="F4" s="52"/>
      <c r="G4" s="52"/>
      <c r="H4" s="52"/>
      <c r="I4" s="53" t="s">
        <v>234</v>
      </c>
      <c r="J4" s="54">
        <v>70890749</v>
      </c>
    </row>
    <row r="5" spans="1:10" x14ac:dyDescent="0.25">
      <c r="A5" s="7"/>
      <c r="B5" s="55"/>
      <c r="C5" s="56" t="s">
        <v>235</v>
      </c>
      <c r="D5" s="56"/>
      <c r="E5" s="56"/>
      <c r="F5" s="56"/>
      <c r="G5" s="56"/>
      <c r="H5" s="56"/>
      <c r="I5" s="40" t="s">
        <v>236</v>
      </c>
      <c r="J5" s="57" t="s">
        <v>237</v>
      </c>
    </row>
    <row r="6" spans="1:10" x14ac:dyDescent="0.25">
      <c r="A6" s="7"/>
      <c r="B6" s="55"/>
      <c r="C6" s="56" t="s">
        <v>238</v>
      </c>
      <c r="D6" s="56"/>
      <c r="E6" s="56"/>
      <c r="F6" s="56"/>
      <c r="G6" s="56"/>
      <c r="H6" s="56"/>
      <c r="I6" s="7"/>
      <c r="J6" s="58"/>
    </row>
    <row r="7" spans="1:10" x14ac:dyDescent="0.25">
      <c r="A7" s="7"/>
      <c r="B7" s="59"/>
      <c r="C7" s="60"/>
      <c r="D7" s="60"/>
      <c r="E7" s="60"/>
      <c r="F7" s="60"/>
      <c r="G7" s="60"/>
      <c r="H7" s="60"/>
      <c r="I7" s="60"/>
      <c r="J7" s="61"/>
    </row>
    <row r="8" spans="1:10" x14ac:dyDescent="0.25">
      <c r="A8" s="7"/>
      <c r="B8" s="43" t="s">
        <v>253</v>
      </c>
      <c r="C8" s="44"/>
      <c r="D8" s="3"/>
      <c r="E8" s="3"/>
      <c r="F8" s="3"/>
      <c r="G8" s="3"/>
      <c r="H8" s="7"/>
      <c r="I8" s="40" t="s">
        <v>234</v>
      </c>
      <c r="J8" s="2" t="s">
        <v>259</v>
      </c>
    </row>
    <row r="9" spans="1:10" x14ac:dyDescent="0.25">
      <c r="A9" s="7"/>
      <c r="B9" s="41"/>
      <c r="C9" s="42"/>
      <c r="D9" s="4"/>
      <c r="E9" s="4"/>
      <c r="F9" s="4"/>
      <c r="G9" s="4"/>
      <c r="H9" s="7"/>
      <c r="I9" s="40" t="s">
        <v>239</v>
      </c>
      <c r="J9" s="2" t="s">
        <v>259</v>
      </c>
    </row>
    <row r="10" spans="1:10" x14ac:dyDescent="0.25">
      <c r="A10" s="7"/>
      <c r="B10" s="38"/>
      <c r="C10" s="39"/>
      <c r="D10" s="1"/>
      <c r="E10" s="5"/>
      <c r="F10" s="6"/>
      <c r="G10" s="6"/>
      <c r="H10" s="35"/>
      <c r="I10" s="36"/>
      <c r="J10" s="37"/>
    </row>
    <row r="11" spans="1:10" x14ac:dyDescent="0.25">
      <c r="A11" s="7"/>
      <c r="B11" s="8"/>
      <c r="C11" s="9"/>
      <c r="D11" s="9"/>
      <c r="E11" s="9"/>
      <c r="F11" s="9"/>
      <c r="G11" s="9"/>
      <c r="H11" s="9"/>
      <c r="I11" s="9"/>
      <c r="J11" s="10"/>
    </row>
    <row r="12" spans="1:10" x14ac:dyDescent="0.25">
      <c r="A12" s="7"/>
      <c r="B12" s="12" t="s">
        <v>240</v>
      </c>
      <c r="C12" s="13"/>
      <c r="D12" s="14"/>
      <c r="E12" s="15" t="s">
        <v>241</v>
      </c>
      <c r="F12" s="16"/>
      <c r="G12" s="15" t="s">
        <v>242</v>
      </c>
      <c r="H12" s="16"/>
      <c r="I12" s="15" t="s">
        <v>0</v>
      </c>
      <c r="J12" s="16"/>
    </row>
    <row r="13" spans="1:10" ht="13.8" x14ac:dyDescent="0.25">
      <c r="A13" s="7"/>
      <c r="B13" s="17"/>
      <c r="C13" s="18" t="s">
        <v>249</v>
      </c>
      <c r="D13" s="18"/>
      <c r="E13" s="19"/>
      <c r="F13" s="20">
        <f>'01-typové_způsobilé'!H33</f>
        <v>0</v>
      </c>
      <c r="G13" s="21"/>
      <c r="H13" s="22">
        <f>F13*0.21</f>
        <v>0</v>
      </c>
      <c r="I13" s="19"/>
      <c r="J13" s="23">
        <f>F13+H13</f>
        <v>0</v>
      </c>
    </row>
    <row r="14" spans="1:10" ht="13.8" x14ac:dyDescent="0.25">
      <c r="A14" s="7"/>
      <c r="B14" s="17"/>
      <c r="C14" s="18" t="s">
        <v>250</v>
      </c>
      <c r="D14" s="18"/>
      <c r="E14" s="19"/>
      <c r="F14" s="20">
        <f>'01-typové_nezpůsobilé'!H23</f>
        <v>0</v>
      </c>
      <c r="G14" s="21"/>
      <c r="H14" s="22">
        <f t="shared" ref="H14:H18" si="0">F14*0.21</f>
        <v>0</v>
      </c>
      <c r="I14" s="19"/>
      <c r="J14" s="23">
        <f t="shared" ref="J14:J18" si="1">F14+H14</f>
        <v>0</v>
      </c>
    </row>
    <row r="15" spans="1:10" ht="13.8" x14ac:dyDescent="0.25">
      <c r="A15" s="7"/>
      <c r="B15" s="17"/>
      <c r="C15" s="18" t="s">
        <v>251</v>
      </c>
      <c r="D15" s="18"/>
      <c r="E15" s="19"/>
      <c r="F15" s="20">
        <f>'02-sedací nábytek_způsobilé'!H21</f>
        <v>0</v>
      </c>
      <c r="G15" s="21"/>
      <c r="H15" s="22">
        <f t="shared" si="0"/>
        <v>0</v>
      </c>
      <c r="I15" s="19"/>
      <c r="J15" s="23">
        <f t="shared" si="1"/>
        <v>0</v>
      </c>
    </row>
    <row r="16" spans="1:10" ht="13.8" x14ac:dyDescent="0.25">
      <c r="A16" s="7"/>
      <c r="B16" s="17"/>
      <c r="C16" s="18" t="s">
        <v>247</v>
      </c>
      <c r="D16" s="18"/>
      <c r="E16" s="19"/>
      <c r="F16" s="20">
        <f>'02-sedací nábytek_nezpůsobilé'!H15</f>
        <v>0</v>
      </c>
      <c r="G16" s="21"/>
      <c r="H16" s="22">
        <f t="shared" si="0"/>
        <v>0</v>
      </c>
      <c r="I16" s="19"/>
      <c r="J16" s="23">
        <f t="shared" si="1"/>
        <v>0</v>
      </c>
    </row>
    <row r="17" spans="1:10" ht="13.8" x14ac:dyDescent="0.25">
      <c r="A17" s="7"/>
      <c r="B17" s="17"/>
      <c r="C17" s="18" t="s">
        <v>248</v>
      </c>
      <c r="D17" s="18"/>
      <c r="E17" s="19"/>
      <c r="F17" s="20">
        <f>'04-drobné výrobky_způsobilé'!H21</f>
        <v>0</v>
      </c>
      <c r="G17" s="21"/>
      <c r="H17" s="22">
        <f t="shared" si="0"/>
        <v>0</v>
      </c>
      <c r="I17" s="19"/>
      <c r="J17" s="23">
        <f t="shared" si="1"/>
        <v>0</v>
      </c>
    </row>
    <row r="18" spans="1:10" ht="13.8" x14ac:dyDescent="0.25">
      <c r="A18" s="7"/>
      <c r="B18" s="17"/>
      <c r="C18" s="18" t="s">
        <v>252</v>
      </c>
      <c r="D18" s="18"/>
      <c r="E18" s="19"/>
      <c r="F18" s="20">
        <f>'04-drobné výrobky_nezpůsobilé'!H21</f>
        <v>0</v>
      </c>
      <c r="G18" s="21"/>
      <c r="H18" s="22">
        <f t="shared" si="0"/>
        <v>0</v>
      </c>
      <c r="I18" s="19"/>
      <c r="J18" s="23">
        <f t="shared" si="1"/>
        <v>0</v>
      </c>
    </row>
    <row r="19" spans="1:10" ht="14.4" x14ac:dyDescent="0.25">
      <c r="A19" s="7"/>
      <c r="B19" s="24" t="s">
        <v>0</v>
      </c>
      <c r="C19" s="25"/>
      <c r="D19" s="25"/>
      <c r="E19" s="26">
        <f>SUM(F13:F18)</f>
        <v>0</v>
      </c>
      <c r="F19" s="27"/>
      <c r="G19" s="28">
        <f>SUM(H13:H18)</f>
        <v>0</v>
      </c>
      <c r="H19" s="28"/>
      <c r="I19" s="26">
        <f>SUM(J13:J18)</f>
        <v>0</v>
      </c>
      <c r="J19" s="27"/>
    </row>
    <row r="20" spans="1:10" ht="15.6" x14ac:dyDescent="0.25">
      <c r="A20" s="7"/>
      <c r="B20" s="29" t="s">
        <v>243</v>
      </c>
      <c r="C20" s="30"/>
      <c r="D20" s="30"/>
      <c r="E20" s="31"/>
      <c r="F20" s="31"/>
      <c r="G20" s="31"/>
      <c r="H20" s="31"/>
      <c r="I20" s="31">
        <f>I19</f>
        <v>0</v>
      </c>
      <c r="J20" s="32"/>
    </row>
    <row r="23" spans="1:10" x14ac:dyDescent="0.25">
      <c r="B23" s="33" t="s">
        <v>244</v>
      </c>
    </row>
    <row r="24" spans="1:10" ht="38.4" customHeight="1" x14ac:dyDescent="0.25">
      <c r="B24" s="34" t="s">
        <v>245</v>
      </c>
      <c r="C24" s="34"/>
      <c r="D24" s="34"/>
      <c r="E24" s="34"/>
      <c r="F24" s="34"/>
      <c r="G24" s="34"/>
      <c r="H24" s="34"/>
    </row>
    <row r="26" spans="1:10" x14ac:dyDescent="0.25">
      <c r="B26" s="33" t="s">
        <v>254</v>
      </c>
    </row>
    <row r="27" spans="1:10" ht="27.6" customHeight="1" x14ac:dyDescent="0.25">
      <c r="B27" s="34" t="s">
        <v>255</v>
      </c>
      <c r="C27" s="34"/>
      <c r="D27" s="34"/>
      <c r="E27" s="34"/>
      <c r="F27" s="34"/>
      <c r="G27" s="34"/>
      <c r="H27" s="34"/>
    </row>
    <row r="29" spans="1:10" ht="24" customHeight="1" x14ac:dyDescent="0.25">
      <c r="B29" s="34" t="s">
        <v>256</v>
      </c>
      <c r="C29" s="34"/>
      <c r="D29" s="34"/>
      <c r="E29" s="34"/>
      <c r="F29" s="34"/>
      <c r="G29" s="34"/>
      <c r="H29" s="34"/>
    </row>
    <row r="31" spans="1:10" ht="9" customHeight="1" x14ac:dyDescent="0.25">
      <c r="B31" s="34" t="s">
        <v>258</v>
      </c>
      <c r="C31" s="34"/>
      <c r="D31" s="34"/>
      <c r="E31" s="34"/>
      <c r="F31" s="34"/>
      <c r="G31" s="34"/>
      <c r="H31" s="34"/>
    </row>
    <row r="33" spans="2:8" ht="25.2" customHeight="1" x14ac:dyDescent="0.25">
      <c r="B33" s="34" t="s">
        <v>257</v>
      </c>
      <c r="C33" s="34"/>
      <c r="D33" s="34"/>
      <c r="E33" s="34"/>
      <c r="F33" s="34"/>
      <c r="G33" s="34"/>
      <c r="H33" s="34"/>
    </row>
  </sheetData>
  <sheetProtection algorithmName="SHA-512" hashValue="z1qRN22xS7NrOB3eWTqECosvBDg4VwbwkWhgmKGVi5EyeKbdKDB6UtZFM3H8eBWvu9LeSxsKHyAa/7hjwTtpRQ==" saltValue="7V5dxQcrpDueIVhC+dAMdw==" spinCount="100000" sheet="1" objects="1" scenarios="1"/>
  <mergeCells count="24">
    <mergeCell ref="B27:H27"/>
    <mergeCell ref="B29:H29"/>
    <mergeCell ref="B31:H31"/>
    <mergeCell ref="B33:H33"/>
    <mergeCell ref="B24:H24"/>
    <mergeCell ref="D8:G8"/>
    <mergeCell ref="D9:G9"/>
    <mergeCell ref="E10:G10"/>
    <mergeCell ref="B12:D12"/>
    <mergeCell ref="E12:F12"/>
    <mergeCell ref="G12:H12"/>
    <mergeCell ref="C17:D17"/>
    <mergeCell ref="C18:D18"/>
    <mergeCell ref="B2:J2"/>
    <mergeCell ref="C3:J3"/>
    <mergeCell ref="C4:H4"/>
    <mergeCell ref="C5:H5"/>
    <mergeCell ref="C6:H6"/>
    <mergeCell ref="B7:J7"/>
    <mergeCell ref="C13:D13"/>
    <mergeCell ref="C14:D14"/>
    <mergeCell ref="C15:D15"/>
    <mergeCell ref="C16:D16"/>
    <mergeCell ref="I12:J12"/>
  </mergeCells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3"/>
  <sheetViews>
    <sheetView workbookViewId="0">
      <selection activeCell="K6" sqref="K6"/>
    </sheetView>
  </sheetViews>
  <sheetFormatPr defaultColWidth="9.109375" defaultRowHeight="14.4" x14ac:dyDescent="0.3"/>
  <cols>
    <col min="1" max="1" width="9.109375" style="72"/>
    <col min="2" max="3" width="12.5546875" style="72" customWidth="1"/>
    <col min="4" max="4" width="43.33203125" style="72" customWidth="1"/>
    <col min="5" max="6" width="9.109375" style="72"/>
    <col min="7" max="7" width="11.5546875" style="72" customWidth="1"/>
    <col min="8" max="8" width="14.109375" style="72" customWidth="1"/>
    <col min="9" max="16384" width="9.109375" style="72"/>
  </cols>
  <sheetData>
    <row r="1" spans="1:8" ht="18.600000000000001" thickBot="1" x14ac:dyDescent="0.4">
      <c r="A1" s="120" t="s">
        <v>67</v>
      </c>
      <c r="B1" s="121"/>
      <c r="C1" s="121"/>
      <c r="D1" s="121"/>
      <c r="E1" s="121"/>
      <c r="F1" s="121"/>
      <c r="G1" s="121"/>
      <c r="H1" s="122"/>
    </row>
    <row r="2" spans="1:8" ht="18.600000000000001" thickBot="1" x14ac:dyDescent="0.4">
      <c r="A2" s="120" t="s">
        <v>135</v>
      </c>
      <c r="B2" s="121"/>
      <c r="C2" s="121"/>
      <c r="D2" s="121"/>
      <c r="E2" s="121"/>
      <c r="F2" s="121"/>
      <c r="G2" s="121"/>
      <c r="H2" s="122"/>
    </row>
    <row r="3" spans="1:8" ht="21.6" x14ac:dyDescent="0.3">
      <c r="A3" s="123" t="s">
        <v>66</v>
      </c>
      <c r="B3" s="124" t="s">
        <v>65</v>
      </c>
      <c r="C3" s="124" t="s">
        <v>176</v>
      </c>
      <c r="D3" s="124" t="s">
        <v>64</v>
      </c>
      <c r="E3" s="124" t="s">
        <v>63</v>
      </c>
      <c r="F3" s="124" t="s">
        <v>62</v>
      </c>
      <c r="G3" s="124" t="s">
        <v>61</v>
      </c>
      <c r="H3" s="125" t="s">
        <v>60</v>
      </c>
    </row>
    <row r="4" spans="1:8" ht="15" thickBot="1" x14ac:dyDescent="0.35">
      <c r="A4" s="126"/>
      <c r="B4" s="127"/>
      <c r="C4" s="128"/>
      <c r="D4" s="127"/>
      <c r="E4" s="127"/>
      <c r="F4" s="127"/>
      <c r="G4" s="127"/>
      <c r="H4" s="129"/>
    </row>
    <row r="5" spans="1:8" s="91" customFormat="1" ht="41.4" x14ac:dyDescent="0.3">
      <c r="A5" s="115" t="s">
        <v>59</v>
      </c>
      <c r="B5" s="116" t="s">
        <v>58</v>
      </c>
      <c r="C5" s="117" t="s">
        <v>179</v>
      </c>
      <c r="D5" s="118" t="s">
        <v>57</v>
      </c>
      <c r="E5" s="116" t="s">
        <v>7</v>
      </c>
      <c r="F5" s="119">
        <v>2</v>
      </c>
      <c r="G5" s="62"/>
      <c r="H5" s="114">
        <f>F5*G5</f>
        <v>0</v>
      </c>
    </row>
    <row r="6" spans="1:8" s="91" customFormat="1" ht="41.4" x14ac:dyDescent="0.3">
      <c r="A6" s="73"/>
      <c r="B6" s="80"/>
      <c r="C6" s="80"/>
      <c r="D6" s="110" t="s">
        <v>56</v>
      </c>
      <c r="E6" s="111"/>
      <c r="G6" s="106"/>
      <c r="H6" s="112"/>
    </row>
    <row r="7" spans="1:8" s="91" customFormat="1" ht="41.4" x14ac:dyDescent="0.3">
      <c r="A7" s="93" t="s">
        <v>55</v>
      </c>
      <c r="B7" s="94" t="s">
        <v>54</v>
      </c>
      <c r="C7" s="95" t="s">
        <v>180</v>
      </c>
      <c r="D7" s="96" t="s">
        <v>151</v>
      </c>
      <c r="E7" s="94" t="s">
        <v>7</v>
      </c>
      <c r="F7" s="103">
        <v>5</v>
      </c>
      <c r="G7" s="63"/>
      <c r="H7" s="92">
        <f>F7*G7</f>
        <v>0</v>
      </c>
    </row>
    <row r="8" spans="1:8" s="91" customFormat="1" ht="41.4" x14ac:dyDescent="0.3">
      <c r="A8" s="84"/>
      <c r="B8" s="85"/>
      <c r="C8" s="85"/>
      <c r="D8" s="86" t="s">
        <v>53</v>
      </c>
      <c r="E8" s="87"/>
      <c r="F8" s="88"/>
      <c r="G8" s="89"/>
      <c r="H8" s="90"/>
    </row>
    <row r="9" spans="1:8" s="91" customFormat="1" ht="27.6" x14ac:dyDescent="0.3">
      <c r="A9" s="73" t="s">
        <v>52</v>
      </c>
      <c r="B9" s="80" t="s">
        <v>51</v>
      </c>
      <c r="C9" s="80" t="s">
        <v>181</v>
      </c>
      <c r="D9" s="108" t="s">
        <v>50</v>
      </c>
      <c r="E9" s="80" t="s">
        <v>7</v>
      </c>
      <c r="F9" s="83">
        <v>3</v>
      </c>
      <c r="G9" s="64"/>
      <c r="H9" s="113">
        <f>F9*G9</f>
        <v>0</v>
      </c>
    </row>
    <row r="10" spans="1:8" s="91" customFormat="1" ht="41.4" x14ac:dyDescent="0.3">
      <c r="A10" s="73"/>
      <c r="B10" s="80"/>
      <c r="C10" s="80"/>
      <c r="D10" s="110" t="s">
        <v>49</v>
      </c>
      <c r="E10" s="111"/>
      <c r="G10" s="106"/>
      <c r="H10" s="112"/>
    </row>
    <row r="11" spans="1:8" s="91" customFormat="1" ht="27.6" x14ac:dyDescent="0.3">
      <c r="A11" s="93" t="s">
        <v>48</v>
      </c>
      <c r="B11" s="94" t="s">
        <v>47</v>
      </c>
      <c r="C11" s="94" t="s">
        <v>182</v>
      </c>
      <c r="D11" s="96" t="s">
        <v>46</v>
      </c>
      <c r="E11" s="94" t="s">
        <v>7</v>
      </c>
      <c r="F11" s="103">
        <v>10</v>
      </c>
      <c r="G11" s="63"/>
      <c r="H11" s="92">
        <f>F11*G11</f>
        <v>0</v>
      </c>
    </row>
    <row r="12" spans="1:8" s="91" customFormat="1" ht="41.4" x14ac:dyDescent="0.3">
      <c r="A12" s="98"/>
      <c r="B12" s="85"/>
      <c r="C12" s="85"/>
      <c r="D12" s="99" t="s">
        <v>45</v>
      </c>
      <c r="E12" s="89"/>
      <c r="F12" s="88"/>
      <c r="G12" s="89"/>
      <c r="H12" s="104"/>
    </row>
    <row r="13" spans="1:8" s="91" customFormat="1" ht="41.4" x14ac:dyDescent="0.3">
      <c r="A13" s="79" t="s">
        <v>44</v>
      </c>
      <c r="B13" s="80" t="s">
        <v>43</v>
      </c>
      <c r="C13" s="109" t="s">
        <v>183</v>
      </c>
      <c r="D13" s="108" t="s">
        <v>42</v>
      </c>
      <c r="E13" s="82" t="s">
        <v>7</v>
      </c>
      <c r="F13" s="83">
        <v>4</v>
      </c>
      <c r="G13" s="64"/>
      <c r="H13" s="78">
        <f>F13*G13</f>
        <v>0</v>
      </c>
    </row>
    <row r="14" spans="1:8" s="91" customFormat="1" ht="41.4" x14ac:dyDescent="0.3">
      <c r="A14" s="79"/>
      <c r="B14" s="80"/>
      <c r="C14" s="80"/>
      <c r="D14" s="75" t="s">
        <v>41</v>
      </c>
      <c r="E14" s="106"/>
      <c r="G14" s="106"/>
      <c r="H14" s="107"/>
    </row>
    <row r="15" spans="1:8" s="91" customFormat="1" x14ac:dyDescent="0.3">
      <c r="A15" s="100" t="s">
        <v>40</v>
      </c>
      <c r="B15" s="94" t="s">
        <v>39</v>
      </c>
      <c r="C15" s="94" t="s">
        <v>184</v>
      </c>
      <c r="D15" s="96" t="s">
        <v>38</v>
      </c>
      <c r="E15" s="102" t="s">
        <v>7</v>
      </c>
      <c r="F15" s="103">
        <v>1</v>
      </c>
      <c r="G15" s="63"/>
      <c r="H15" s="105">
        <f>F15*G15</f>
        <v>0</v>
      </c>
    </row>
    <row r="16" spans="1:8" s="91" customFormat="1" ht="41.4" x14ac:dyDescent="0.3">
      <c r="A16" s="98"/>
      <c r="B16" s="85"/>
      <c r="C16" s="85"/>
      <c r="D16" s="99" t="s">
        <v>37</v>
      </c>
      <c r="E16" s="89"/>
      <c r="F16" s="88"/>
      <c r="G16" s="89"/>
      <c r="H16" s="104"/>
    </row>
    <row r="17" spans="1:8" s="91" customFormat="1" x14ac:dyDescent="0.3">
      <c r="A17" s="79" t="s">
        <v>36</v>
      </c>
      <c r="B17" s="80" t="s">
        <v>35</v>
      </c>
      <c r="C17" s="80" t="s">
        <v>185</v>
      </c>
      <c r="D17" s="108" t="s">
        <v>31</v>
      </c>
      <c r="E17" s="82" t="s">
        <v>7</v>
      </c>
      <c r="F17" s="83">
        <v>3</v>
      </c>
      <c r="G17" s="64"/>
      <c r="H17" s="78">
        <f>F17*G17</f>
        <v>0</v>
      </c>
    </row>
    <row r="18" spans="1:8" s="91" customFormat="1" ht="41.4" x14ac:dyDescent="0.3">
      <c r="A18" s="79"/>
      <c r="B18" s="80"/>
      <c r="C18" s="80"/>
      <c r="D18" s="75" t="s">
        <v>34</v>
      </c>
      <c r="E18" s="106"/>
      <c r="G18" s="106"/>
      <c r="H18" s="107"/>
    </row>
    <row r="19" spans="1:8" s="91" customFormat="1" x14ac:dyDescent="0.3">
      <c r="A19" s="100" t="s">
        <v>33</v>
      </c>
      <c r="B19" s="94" t="s">
        <v>32</v>
      </c>
      <c r="C19" s="94" t="s">
        <v>186</v>
      </c>
      <c r="D19" s="96" t="s">
        <v>152</v>
      </c>
      <c r="E19" s="102" t="s">
        <v>7</v>
      </c>
      <c r="F19" s="103">
        <v>2</v>
      </c>
      <c r="G19" s="63"/>
      <c r="H19" s="105">
        <f>F19*G19</f>
        <v>0</v>
      </c>
    </row>
    <row r="20" spans="1:8" s="91" customFormat="1" ht="41.4" x14ac:dyDescent="0.3">
      <c r="A20" s="98"/>
      <c r="B20" s="85"/>
      <c r="C20" s="85"/>
      <c r="D20" s="99" t="s">
        <v>30</v>
      </c>
      <c r="E20" s="89"/>
      <c r="F20" s="88"/>
      <c r="G20" s="89"/>
      <c r="H20" s="104"/>
    </row>
    <row r="21" spans="1:8" s="91" customFormat="1" x14ac:dyDescent="0.3">
      <c r="A21" s="79" t="s">
        <v>29</v>
      </c>
      <c r="B21" s="80" t="s">
        <v>28</v>
      </c>
      <c r="C21" s="80" t="s">
        <v>187</v>
      </c>
      <c r="D21" s="108" t="s">
        <v>24</v>
      </c>
      <c r="E21" s="82" t="s">
        <v>7</v>
      </c>
      <c r="F21" s="83">
        <v>4</v>
      </c>
      <c r="G21" s="64"/>
      <c r="H21" s="78">
        <f>F21*G21</f>
        <v>0</v>
      </c>
    </row>
    <row r="22" spans="1:8" s="91" customFormat="1" ht="41.4" x14ac:dyDescent="0.3">
      <c r="A22" s="79"/>
      <c r="B22" s="80"/>
      <c r="C22" s="80"/>
      <c r="D22" s="75" t="s">
        <v>27</v>
      </c>
      <c r="E22" s="106"/>
      <c r="G22" s="106"/>
      <c r="H22" s="107"/>
    </row>
    <row r="23" spans="1:8" s="91" customFormat="1" ht="27.6" x14ac:dyDescent="0.3">
      <c r="A23" s="100" t="s">
        <v>26</v>
      </c>
      <c r="B23" s="94" t="s">
        <v>25</v>
      </c>
      <c r="C23" s="95" t="s">
        <v>188</v>
      </c>
      <c r="D23" s="96" t="s">
        <v>22</v>
      </c>
      <c r="E23" s="102" t="s">
        <v>7</v>
      </c>
      <c r="F23" s="103">
        <v>8</v>
      </c>
      <c r="G23" s="63"/>
      <c r="H23" s="105">
        <f>F23*G23</f>
        <v>0</v>
      </c>
    </row>
    <row r="24" spans="1:8" s="91" customFormat="1" ht="41.4" x14ac:dyDescent="0.3">
      <c r="A24" s="98"/>
      <c r="B24" s="85"/>
      <c r="C24" s="85"/>
      <c r="D24" s="99" t="s">
        <v>23</v>
      </c>
      <c r="E24" s="89"/>
      <c r="F24" s="88"/>
      <c r="G24" s="89"/>
      <c r="H24" s="104"/>
    </row>
    <row r="25" spans="1:8" s="91" customFormat="1" ht="41.4" x14ac:dyDescent="0.3">
      <c r="A25" s="100" t="s">
        <v>21</v>
      </c>
      <c r="B25" s="82" t="s">
        <v>167</v>
      </c>
      <c r="C25" s="101" t="s">
        <v>189</v>
      </c>
      <c r="D25" s="96" t="s">
        <v>153</v>
      </c>
      <c r="E25" s="102" t="s">
        <v>7</v>
      </c>
      <c r="F25" s="103">
        <v>2</v>
      </c>
      <c r="G25" s="65"/>
      <c r="H25" s="92">
        <f>F25*G25</f>
        <v>0</v>
      </c>
    </row>
    <row r="26" spans="1:8" s="91" customFormat="1" ht="41.4" x14ac:dyDescent="0.3">
      <c r="A26" s="98"/>
      <c r="B26" s="82"/>
      <c r="C26" s="82"/>
      <c r="D26" s="99" t="s">
        <v>19</v>
      </c>
      <c r="E26" s="89"/>
      <c r="F26" s="88"/>
      <c r="G26" s="87"/>
      <c r="H26" s="90"/>
    </row>
    <row r="27" spans="1:8" s="91" customFormat="1" ht="27.6" x14ac:dyDescent="0.3">
      <c r="A27" s="93" t="s">
        <v>10</v>
      </c>
      <c r="B27" s="94" t="s">
        <v>14</v>
      </c>
      <c r="C27" s="94" t="s">
        <v>190</v>
      </c>
      <c r="D27" s="96" t="s">
        <v>8</v>
      </c>
      <c r="E27" s="94" t="s">
        <v>7</v>
      </c>
      <c r="F27" s="97">
        <v>2</v>
      </c>
      <c r="G27" s="65"/>
      <c r="H27" s="92">
        <f>F27*G27</f>
        <v>0</v>
      </c>
    </row>
    <row r="28" spans="1:8" s="91" customFormat="1" ht="41.4" x14ac:dyDescent="0.3">
      <c r="A28" s="84"/>
      <c r="B28" s="85"/>
      <c r="C28" s="85"/>
      <c r="D28" s="86" t="s">
        <v>6</v>
      </c>
      <c r="E28" s="87"/>
      <c r="F28" s="88"/>
      <c r="G28" s="89"/>
      <c r="H28" s="90"/>
    </row>
    <row r="29" spans="1:8" s="91" customFormat="1" ht="27.6" x14ac:dyDescent="0.3">
      <c r="A29" s="93" t="s">
        <v>166</v>
      </c>
      <c r="B29" s="94" t="s">
        <v>158</v>
      </c>
      <c r="C29" s="95" t="s">
        <v>191</v>
      </c>
      <c r="D29" s="96" t="s">
        <v>164</v>
      </c>
      <c r="E29" s="94" t="s">
        <v>7</v>
      </c>
      <c r="F29" s="97">
        <v>34</v>
      </c>
      <c r="G29" s="65"/>
      <c r="H29" s="92">
        <f>F29*G29</f>
        <v>0</v>
      </c>
    </row>
    <row r="30" spans="1:8" s="91" customFormat="1" ht="41.4" x14ac:dyDescent="0.3">
      <c r="A30" s="84"/>
      <c r="B30" s="85"/>
      <c r="C30" s="85"/>
      <c r="D30" s="86" t="s">
        <v>165</v>
      </c>
      <c r="E30" s="87"/>
      <c r="F30" s="88"/>
      <c r="G30" s="89"/>
      <c r="H30" s="90"/>
    </row>
    <row r="31" spans="1:8" x14ac:dyDescent="0.3">
      <c r="A31" s="79" t="s">
        <v>170</v>
      </c>
      <c r="B31" s="80" t="s">
        <v>169</v>
      </c>
      <c r="C31" s="80"/>
      <c r="D31" s="81" t="s">
        <v>3</v>
      </c>
      <c r="E31" s="82" t="s">
        <v>2</v>
      </c>
      <c r="F31" s="83">
        <v>1</v>
      </c>
      <c r="G31" s="64"/>
      <c r="H31" s="78">
        <f>F31*G31</f>
        <v>0</v>
      </c>
    </row>
    <row r="32" spans="1:8" ht="42" thickBot="1" x14ac:dyDescent="0.35">
      <c r="A32" s="66"/>
      <c r="B32" s="67"/>
      <c r="C32" s="67"/>
      <c r="D32" s="68" t="s">
        <v>1</v>
      </c>
      <c r="E32" s="69"/>
      <c r="F32" s="70"/>
      <c r="G32" s="69"/>
      <c r="H32" s="71"/>
    </row>
    <row r="33" spans="1:8" ht="15" thickBot="1" x14ac:dyDescent="0.35">
      <c r="A33" s="73"/>
      <c r="B33" s="74"/>
      <c r="C33" s="74"/>
      <c r="D33" s="75"/>
      <c r="G33" s="76" t="s">
        <v>0</v>
      </c>
      <c r="H33" s="77">
        <f>SUM(H5:H32)</f>
        <v>0</v>
      </c>
    </row>
  </sheetData>
  <sheetProtection algorithmName="SHA-512" hashValue="gnTigxfeCO4zknR3li8QzmZBMzSlIqqGuqc1YlUXXZ9hCFprZsfVaf+RG3/e8OwVUsEe/jxgZ03fcSBqCi5mrA==" saltValue="DD4bMfXNTYKC6Tt8XHCfBw==" spinCount="100000" sheet="1" objects="1" scenarios="1"/>
  <mergeCells count="4">
    <mergeCell ref="A1:H1"/>
    <mergeCell ref="A2:H2"/>
    <mergeCell ref="A4:B4"/>
    <mergeCell ref="D4:H4"/>
  </mergeCells>
  <pageMargins left="0.7" right="0.7" top="0.75" bottom="0.75" header="0.3" footer="0.3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3"/>
  <sheetViews>
    <sheetView topLeftCell="A5" workbookViewId="0">
      <selection activeCell="K7" sqref="K7"/>
    </sheetView>
  </sheetViews>
  <sheetFormatPr defaultColWidth="9.109375" defaultRowHeight="14.4" x14ac:dyDescent="0.3"/>
  <cols>
    <col min="1" max="1" width="9.109375" style="72"/>
    <col min="2" max="3" width="12.5546875" style="72" customWidth="1"/>
    <col min="4" max="4" width="43.33203125" style="72" customWidth="1"/>
    <col min="5" max="6" width="9.109375" style="72"/>
    <col min="7" max="7" width="11.5546875" style="72" customWidth="1"/>
    <col min="8" max="8" width="14.109375" style="72" customWidth="1"/>
    <col min="9" max="16384" width="9.109375" style="72"/>
  </cols>
  <sheetData>
    <row r="1" spans="1:8" ht="18.600000000000001" thickBot="1" x14ac:dyDescent="0.4">
      <c r="A1" s="120" t="s">
        <v>67</v>
      </c>
      <c r="B1" s="121"/>
      <c r="C1" s="121"/>
      <c r="D1" s="121"/>
      <c r="E1" s="121"/>
      <c r="F1" s="121"/>
      <c r="G1" s="121"/>
      <c r="H1" s="122"/>
    </row>
    <row r="2" spans="1:8" ht="18.600000000000001" thickBot="1" x14ac:dyDescent="0.4">
      <c r="A2" s="120" t="s">
        <v>134</v>
      </c>
      <c r="B2" s="121"/>
      <c r="C2" s="121"/>
      <c r="D2" s="121"/>
      <c r="E2" s="121"/>
      <c r="F2" s="121"/>
      <c r="G2" s="121"/>
      <c r="H2" s="122"/>
    </row>
    <row r="3" spans="1:8" ht="21.6" x14ac:dyDescent="0.3">
      <c r="A3" s="123" t="s">
        <v>66</v>
      </c>
      <c r="B3" s="124" t="s">
        <v>65</v>
      </c>
      <c r="C3" s="124" t="s">
        <v>176</v>
      </c>
      <c r="D3" s="124" t="s">
        <v>64</v>
      </c>
      <c r="E3" s="124" t="s">
        <v>63</v>
      </c>
      <c r="F3" s="124" t="s">
        <v>62</v>
      </c>
      <c r="G3" s="124" t="s">
        <v>61</v>
      </c>
      <c r="H3" s="125" t="s">
        <v>60</v>
      </c>
    </row>
    <row r="4" spans="1:8" ht="15" thickBot="1" x14ac:dyDescent="0.35">
      <c r="A4" s="126"/>
      <c r="B4" s="127"/>
      <c r="C4" s="128"/>
      <c r="D4" s="127"/>
      <c r="E4" s="127"/>
      <c r="F4" s="127"/>
      <c r="G4" s="127"/>
      <c r="H4" s="129"/>
    </row>
    <row r="5" spans="1:8" s="91" customFormat="1" ht="41.4" x14ac:dyDescent="0.3">
      <c r="A5" s="115" t="s">
        <v>59</v>
      </c>
      <c r="B5" s="116" t="s">
        <v>58</v>
      </c>
      <c r="C5" s="116" t="s">
        <v>192</v>
      </c>
      <c r="D5" s="118" t="s">
        <v>57</v>
      </c>
      <c r="E5" s="116" t="s">
        <v>7</v>
      </c>
      <c r="F5" s="119">
        <v>1</v>
      </c>
      <c r="G5" s="62"/>
      <c r="H5" s="114">
        <f>F5*G5</f>
        <v>0</v>
      </c>
    </row>
    <row r="6" spans="1:8" s="91" customFormat="1" ht="41.4" x14ac:dyDescent="0.3">
      <c r="A6" s="73"/>
      <c r="B6" s="85"/>
      <c r="C6" s="85"/>
      <c r="D6" s="110" t="s">
        <v>56</v>
      </c>
      <c r="E6" s="111"/>
      <c r="G6" s="106"/>
      <c r="H6" s="112"/>
    </row>
    <row r="7" spans="1:8" s="91" customFormat="1" ht="41.4" x14ac:dyDescent="0.3">
      <c r="A7" s="100" t="s">
        <v>21</v>
      </c>
      <c r="B7" s="82" t="s">
        <v>167</v>
      </c>
      <c r="C7" s="82" t="s">
        <v>193</v>
      </c>
      <c r="D7" s="96" t="s">
        <v>153</v>
      </c>
      <c r="E7" s="102" t="s">
        <v>7</v>
      </c>
      <c r="F7" s="103">
        <v>2</v>
      </c>
      <c r="G7" s="65"/>
      <c r="H7" s="92">
        <f>F7*G7</f>
        <v>0</v>
      </c>
    </row>
    <row r="8" spans="1:8" s="91" customFormat="1" ht="41.4" x14ac:dyDescent="0.3">
      <c r="A8" s="98"/>
      <c r="B8" s="82"/>
      <c r="C8" s="82"/>
      <c r="D8" s="99" t="s">
        <v>19</v>
      </c>
      <c r="E8" s="89"/>
      <c r="F8" s="88"/>
      <c r="G8" s="87"/>
      <c r="H8" s="90"/>
    </row>
    <row r="9" spans="1:8" s="91" customFormat="1" ht="55.2" x14ac:dyDescent="0.3">
      <c r="A9" s="93" t="s">
        <v>18</v>
      </c>
      <c r="B9" s="94" t="s">
        <v>168</v>
      </c>
      <c r="C9" s="94" t="s">
        <v>194</v>
      </c>
      <c r="D9" s="96" t="s">
        <v>17</v>
      </c>
      <c r="E9" s="94" t="s">
        <v>7</v>
      </c>
      <c r="F9" s="97">
        <v>1</v>
      </c>
      <c r="G9" s="65"/>
      <c r="H9" s="92">
        <f>F9*G9</f>
        <v>0</v>
      </c>
    </row>
    <row r="10" spans="1:8" s="91" customFormat="1" ht="41.4" x14ac:dyDescent="0.3">
      <c r="A10" s="84"/>
      <c r="B10" s="85"/>
      <c r="C10" s="85"/>
      <c r="D10" s="86" t="s">
        <v>16</v>
      </c>
      <c r="E10" s="87"/>
      <c r="F10" s="130"/>
      <c r="G10" s="87"/>
      <c r="H10" s="90"/>
    </row>
    <row r="11" spans="1:8" s="91" customFormat="1" ht="55.2" x14ac:dyDescent="0.3">
      <c r="A11" s="93" t="s">
        <v>15</v>
      </c>
      <c r="B11" s="80" t="s">
        <v>20</v>
      </c>
      <c r="C11" s="80" t="s">
        <v>194</v>
      </c>
      <c r="D11" s="96" t="s">
        <v>13</v>
      </c>
      <c r="E11" s="94" t="s">
        <v>7</v>
      </c>
      <c r="F11" s="97">
        <v>1</v>
      </c>
      <c r="G11" s="65"/>
      <c r="H11" s="92">
        <f>F11*G11</f>
        <v>0</v>
      </c>
    </row>
    <row r="12" spans="1:8" s="91" customFormat="1" ht="41.4" x14ac:dyDescent="0.3">
      <c r="A12" s="98"/>
      <c r="B12" s="131"/>
      <c r="C12" s="131"/>
      <c r="D12" s="99" t="s">
        <v>12</v>
      </c>
      <c r="E12" s="89"/>
      <c r="F12" s="88"/>
      <c r="G12" s="89"/>
      <c r="H12" s="104"/>
    </row>
    <row r="13" spans="1:8" s="91" customFormat="1" ht="27.6" x14ac:dyDescent="0.3">
      <c r="A13" s="93" t="s">
        <v>5</v>
      </c>
      <c r="B13" s="80" t="s">
        <v>11</v>
      </c>
      <c r="C13" s="80" t="s">
        <v>195</v>
      </c>
      <c r="D13" s="96" t="s">
        <v>154</v>
      </c>
      <c r="E13" s="94" t="s">
        <v>7</v>
      </c>
      <c r="F13" s="97">
        <v>1</v>
      </c>
      <c r="G13" s="65"/>
      <c r="H13" s="92">
        <f>F13*G13</f>
        <v>0</v>
      </c>
    </row>
    <row r="14" spans="1:8" s="91" customFormat="1" ht="41.4" x14ac:dyDescent="0.3">
      <c r="A14" s="84"/>
      <c r="B14" s="80"/>
      <c r="C14" s="80"/>
      <c r="D14" s="86" t="s">
        <v>155</v>
      </c>
      <c r="E14" s="87"/>
      <c r="F14" s="130"/>
      <c r="G14" s="87"/>
      <c r="H14" s="90"/>
    </row>
    <row r="15" spans="1:8" s="91" customFormat="1" ht="27.6" x14ac:dyDescent="0.3">
      <c r="A15" s="93" t="s">
        <v>132</v>
      </c>
      <c r="B15" s="94" t="s">
        <v>9</v>
      </c>
      <c r="C15" s="94" t="s">
        <v>196</v>
      </c>
      <c r="D15" s="96" t="s">
        <v>175</v>
      </c>
      <c r="E15" s="94" t="s">
        <v>7</v>
      </c>
      <c r="F15" s="97">
        <v>1</v>
      </c>
      <c r="G15" s="65"/>
      <c r="H15" s="92">
        <f>F15*G15</f>
        <v>0</v>
      </c>
    </row>
    <row r="16" spans="1:8" s="91" customFormat="1" ht="41.4" x14ac:dyDescent="0.3">
      <c r="A16" s="84"/>
      <c r="B16" s="85"/>
      <c r="C16" s="85"/>
      <c r="D16" s="86" t="s">
        <v>156</v>
      </c>
      <c r="E16" s="87"/>
      <c r="F16" s="88"/>
      <c r="G16" s="89"/>
      <c r="H16" s="90"/>
    </row>
    <row r="17" spans="1:8" s="91" customFormat="1" ht="27.6" x14ac:dyDescent="0.3">
      <c r="A17" s="93" t="s">
        <v>157</v>
      </c>
      <c r="B17" s="80" t="s">
        <v>4</v>
      </c>
      <c r="C17" s="80" t="s">
        <v>197</v>
      </c>
      <c r="D17" s="96" t="s">
        <v>160</v>
      </c>
      <c r="E17" s="94" t="s">
        <v>7</v>
      </c>
      <c r="F17" s="97">
        <v>1</v>
      </c>
      <c r="G17" s="65"/>
      <c r="H17" s="92">
        <f>F17*G17</f>
        <v>0</v>
      </c>
    </row>
    <row r="18" spans="1:8" s="91" customFormat="1" ht="41.4" x14ac:dyDescent="0.3">
      <c r="A18" s="84"/>
      <c r="B18" s="80"/>
      <c r="C18" s="80"/>
      <c r="D18" s="86" t="s">
        <v>159</v>
      </c>
      <c r="E18" s="87"/>
      <c r="F18" s="130"/>
      <c r="G18" s="87"/>
      <c r="H18" s="90"/>
    </row>
    <row r="19" spans="1:8" s="91" customFormat="1" ht="27.6" x14ac:dyDescent="0.3">
      <c r="A19" s="93" t="s">
        <v>161</v>
      </c>
      <c r="B19" s="94" t="s">
        <v>133</v>
      </c>
      <c r="C19" s="94" t="s">
        <v>192</v>
      </c>
      <c r="D19" s="96" t="s">
        <v>162</v>
      </c>
      <c r="E19" s="94" t="s">
        <v>7</v>
      </c>
      <c r="F19" s="97">
        <v>1</v>
      </c>
      <c r="G19" s="65"/>
      <c r="H19" s="92">
        <f>F19*G19</f>
        <v>0</v>
      </c>
    </row>
    <row r="20" spans="1:8" s="91" customFormat="1" ht="41.4" x14ac:dyDescent="0.3">
      <c r="A20" s="84"/>
      <c r="B20" s="85"/>
      <c r="C20" s="85"/>
      <c r="D20" s="86" t="s">
        <v>163</v>
      </c>
      <c r="E20" s="87"/>
      <c r="F20" s="88"/>
      <c r="G20" s="89"/>
      <c r="H20" s="90"/>
    </row>
    <row r="21" spans="1:8" x14ac:dyDescent="0.3">
      <c r="A21" s="79" t="s">
        <v>171</v>
      </c>
      <c r="B21" s="80" t="s">
        <v>172</v>
      </c>
      <c r="C21" s="80"/>
      <c r="D21" s="81" t="s">
        <v>3</v>
      </c>
      <c r="E21" s="82" t="s">
        <v>2</v>
      </c>
      <c r="F21" s="83">
        <v>1</v>
      </c>
      <c r="G21" s="64"/>
      <c r="H21" s="78">
        <f>F21*G21</f>
        <v>0</v>
      </c>
    </row>
    <row r="22" spans="1:8" ht="42" thickBot="1" x14ac:dyDescent="0.35">
      <c r="A22" s="66"/>
      <c r="B22" s="67"/>
      <c r="C22" s="67"/>
      <c r="D22" s="68" t="s">
        <v>1</v>
      </c>
      <c r="E22" s="69"/>
      <c r="F22" s="70"/>
      <c r="G22" s="69"/>
      <c r="H22" s="71"/>
    </row>
    <row r="23" spans="1:8" ht="15" thickBot="1" x14ac:dyDescent="0.35">
      <c r="A23" s="73"/>
      <c r="B23" s="74"/>
      <c r="C23" s="74"/>
      <c r="D23" s="75"/>
      <c r="G23" s="76" t="s">
        <v>0</v>
      </c>
      <c r="H23" s="77">
        <f>SUM(H5:H22)</f>
        <v>0</v>
      </c>
    </row>
  </sheetData>
  <sheetProtection algorithmName="SHA-512" hashValue="ZhzVnCc1QbD5kp2PpDVoEQLLP7Q3dUjgtzoR0vaqAiZYswHDheaWPEHAMg/gi/h5no6F8ky3kZ0V0tly42qPQw==" saltValue="lkfXIicdBBAAjGyIaKmSmA==" spinCount="100000" sheet="1" objects="1" scenarios="1"/>
  <mergeCells count="4">
    <mergeCell ref="A1:H1"/>
    <mergeCell ref="A2:H2"/>
    <mergeCell ref="A4:B4"/>
    <mergeCell ref="D4:H4"/>
  </mergeCells>
  <phoneticPr fontId="9" type="noConversion"/>
  <pageMargins left="0.7" right="0.7" top="0.75" bottom="0.75" header="0.3" footer="0.3"/>
  <pageSetup paperSize="9" scale="8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3"/>
  <sheetViews>
    <sheetView zoomScaleNormal="100" workbookViewId="0">
      <selection activeCell="J10" sqref="J10"/>
    </sheetView>
  </sheetViews>
  <sheetFormatPr defaultColWidth="9.109375" defaultRowHeight="14.4" x14ac:dyDescent="0.3"/>
  <cols>
    <col min="1" max="1" width="5.33203125" style="72" customWidth="1"/>
    <col min="2" max="2" width="10.6640625" style="72" customWidth="1"/>
    <col min="3" max="3" width="11.44140625" style="72" customWidth="1"/>
    <col min="4" max="4" width="42" style="72" customWidth="1"/>
    <col min="5" max="6" width="9.109375" style="72"/>
    <col min="7" max="7" width="12.109375" style="72" bestFit="1" customWidth="1"/>
    <col min="8" max="8" width="16.109375" style="72" customWidth="1"/>
    <col min="9" max="16384" width="9.109375" style="72"/>
  </cols>
  <sheetData>
    <row r="1" spans="1:8" ht="18.600000000000001" thickBot="1" x14ac:dyDescent="0.4">
      <c r="A1" s="120" t="s">
        <v>67</v>
      </c>
      <c r="B1" s="121"/>
      <c r="C1" s="121"/>
      <c r="D1" s="121"/>
      <c r="E1" s="121"/>
      <c r="F1" s="121"/>
      <c r="G1" s="121"/>
      <c r="H1" s="122"/>
    </row>
    <row r="2" spans="1:8" ht="25.5" customHeight="1" thickBot="1" x14ac:dyDescent="0.4">
      <c r="A2" s="120" t="s">
        <v>141</v>
      </c>
      <c r="B2" s="121"/>
      <c r="C2" s="121"/>
      <c r="D2" s="121"/>
      <c r="E2" s="121"/>
      <c r="F2" s="121"/>
      <c r="G2" s="121"/>
      <c r="H2" s="122"/>
    </row>
    <row r="3" spans="1:8" ht="21.6" x14ac:dyDescent="0.3">
      <c r="A3" s="123" t="s">
        <v>66</v>
      </c>
      <c r="B3" s="124" t="s">
        <v>65</v>
      </c>
      <c r="C3" s="124" t="s">
        <v>198</v>
      </c>
      <c r="D3" s="124" t="s">
        <v>64</v>
      </c>
      <c r="E3" s="124" t="s">
        <v>63</v>
      </c>
      <c r="F3" s="124" t="s">
        <v>62</v>
      </c>
      <c r="G3" s="124" t="s">
        <v>61</v>
      </c>
      <c r="H3" s="125" t="s">
        <v>60</v>
      </c>
    </row>
    <row r="4" spans="1:8" ht="15" thickBot="1" x14ac:dyDescent="0.35">
      <c r="A4" s="144"/>
      <c r="B4" s="145"/>
      <c r="C4" s="146"/>
      <c r="D4" s="145"/>
      <c r="E4" s="145"/>
      <c r="F4" s="145"/>
      <c r="G4" s="145"/>
      <c r="H4" s="147"/>
    </row>
    <row r="5" spans="1:8" s="91" customFormat="1" ht="24.9" customHeight="1" x14ac:dyDescent="0.3">
      <c r="A5" s="141" t="s">
        <v>95</v>
      </c>
      <c r="B5" s="142" t="s">
        <v>94</v>
      </c>
      <c r="C5" s="143" t="s">
        <v>199</v>
      </c>
      <c r="D5" s="118" t="s">
        <v>150</v>
      </c>
      <c r="E5" s="142" t="s">
        <v>7</v>
      </c>
      <c r="F5" s="119">
        <v>60</v>
      </c>
      <c r="G5" s="62"/>
      <c r="H5" s="140">
        <f>F5*G5</f>
        <v>0</v>
      </c>
    </row>
    <row r="6" spans="1:8" s="91" customFormat="1" ht="41.4" x14ac:dyDescent="0.3">
      <c r="A6" s="98"/>
      <c r="B6" s="131"/>
      <c r="C6" s="131"/>
      <c r="D6" s="99" t="s">
        <v>93</v>
      </c>
      <c r="E6" s="89"/>
      <c r="F6" s="88"/>
      <c r="G6" s="89"/>
      <c r="H6" s="104"/>
    </row>
    <row r="7" spans="1:8" s="91" customFormat="1" ht="24.9" customHeight="1" x14ac:dyDescent="0.3">
      <c r="A7" s="100" t="s">
        <v>92</v>
      </c>
      <c r="B7" s="82" t="s">
        <v>91</v>
      </c>
      <c r="C7" s="139" t="s">
        <v>225</v>
      </c>
      <c r="D7" s="96" t="s">
        <v>90</v>
      </c>
      <c r="E7" s="102" t="s">
        <v>7</v>
      </c>
      <c r="F7" s="103">
        <v>39</v>
      </c>
      <c r="G7" s="63"/>
      <c r="H7" s="105">
        <f>F7*G7</f>
        <v>0</v>
      </c>
    </row>
    <row r="8" spans="1:8" s="91" customFormat="1" ht="41.4" x14ac:dyDescent="0.3">
      <c r="A8" s="79"/>
      <c r="B8" s="82"/>
      <c r="C8" s="138" t="s">
        <v>224</v>
      </c>
      <c r="D8" s="75" t="s">
        <v>89</v>
      </c>
      <c r="E8" s="106"/>
      <c r="G8" s="106"/>
      <c r="H8" s="107"/>
    </row>
    <row r="9" spans="1:8" s="91" customFormat="1" x14ac:dyDescent="0.3">
      <c r="A9" s="100" t="s">
        <v>88</v>
      </c>
      <c r="B9" s="102" t="s">
        <v>87</v>
      </c>
      <c r="C9" s="102" t="s">
        <v>178</v>
      </c>
      <c r="D9" s="103" t="s">
        <v>86</v>
      </c>
      <c r="E9" s="102" t="s">
        <v>7</v>
      </c>
      <c r="F9" s="103">
        <v>5</v>
      </c>
      <c r="G9" s="63"/>
      <c r="H9" s="105">
        <f>F9*G9</f>
        <v>0</v>
      </c>
    </row>
    <row r="10" spans="1:8" s="91" customFormat="1" ht="55.2" x14ac:dyDescent="0.3">
      <c r="A10" s="98"/>
      <c r="B10" s="131"/>
      <c r="C10" s="137" t="s">
        <v>200</v>
      </c>
      <c r="D10" s="99" t="s">
        <v>85</v>
      </c>
      <c r="E10" s="89"/>
      <c r="F10" s="88"/>
      <c r="G10" s="89"/>
      <c r="H10" s="104"/>
    </row>
    <row r="11" spans="1:8" s="91" customFormat="1" ht="27.6" x14ac:dyDescent="0.3">
      <c r="A11" s="79" t="s">
        <v>84</v>
      </c>
      <c r="B11" s="82" t="s">
        <v>83</v>
      </c>
      <c r="C11" s="82" t="s">
        <v>177</v>
      </c>
      <c r="D11" s="108" t="s">
        <v>82</v>
      </c>
      <c r="E11" s="82" t="s">
        <v>7</v>
      </c>
      <c r="F11" s="83">
        <v>1</v>
      </c>
      <c r="G11" s="64"/>
      <c r="H11" s="78">
        <f>F11*G11</f>
        <v>0</v>
      </c>
    </row>
    <row r="12" spans="1:8" s="91" customFormat="1" ht="41.4" x14ac:dyDescent="0.3">
      <c r="A12" s="79"/>
      <c r="B12" s="82"/>
      <c r="C12" s="82"/>
      <c r="D12" s="75" t="s">
        <v>81</v>
      </c>
      <c r="E12" s="106"/>
      <c r="G12" s="106"/>
      <c r="H12" s="107"/>
    </row>
    <row r="13" spans="1:8" ht="27.6" x14ac:dyDescent="0.3">
      <c r="A13" s="93" t="s">
        <v>69</v>
      </c>
      <c r="B13" s="102" t="s">
        <v>80</v>
      </c>
      <c r="C13" s="102" t="s">
        <v>201</v>
      </c>
      <c r="D13" s="96" t="s">
        <v>79</v>
      </c>
      <c r="E13" s="94" t="s">
        <v>7</v>
      </c>
      <c r="F13" s="97">
        <v>4</v>
      </c>
      <c r="G13" s="65"/>
      <c r="H13" s="92">
        <f>F13*G13</f>
        <v>0</v>
      </c>
    </row>
    <row r="14" spans="1:8" s="91" customFormat="1" ht="41.4" x14ac:dyDescent="0.3">
      <c r="A14" s="98"/>
      <c r="B14" s="131"/>
      <c r="C14" s="131"/>
      <c r="D14" s="99" t="s">
        <v>78</v>
      </c>
      <c r="E14" s="89"/>
      <c r="F14" s="88"/>
      <c r="G14" s="89"/>
      <c r="H14" s="104"/>
    </row>
    <row r="15" spans="1:8" ht="41.4" x14ac:dyDescent="0.3">
      <c r="A15" s="73" t="s">
        <v>77</v>
      </c>
      <c r="B15" s="82" t="s">
        <v>76</v>
      </c>
      <c r="C15" s="101" t="s">
        <v>202</v>
      </c>
      <c r="D15" s="96" t="s">
        <v>75</v>
      </c>
      <c r="E15" s="80" t="s">
        <v>7</v>
      </c>
      <c r="F15" s="74">
        <v>14</v>
      </c>
      <c r="G15" s="132"/>
      <c r="H15" s="113">
        <f>F15*G15</f>
        <v>0</v>
      </c>
    </row>
    <row r="16" spans="1:8" s="91" customFormat="1" ht="41.4" x14ac:dyDescent="0.3">
      <c r="A16" s="79"/>
      <c r="B16" s="82"/>
      <c r="C16" s="82"/>
      <c r="D16" s="75" t="s">
        <v>74</v>
      </c>
      <c r="E16" s="106"/>
      <c r="G16" s="106"/>
      <c r="H16" s="107"/>
    </row>
    <row r="17" spans="1:8" ht="55.2" x14ac:dyDescent="0.3">
      <c r="A17" s="93" t="s">
        <v>73</v>
      </c>
      <c r="B17" s="102" t="s">
        <v>72</v>
      </c>
      <c r="C17" s="136" t="s">
        <v>200</v>
      </c>
      <c r="D17" s="96" t="s">
        <v>71</v>
      </c>
      <c r="E17" s="94" t="s">
        <v>7</v>
      </c>
      <c r="F17" s="97">
        <v>4</v>
      </c>
      <c r="G17" s="65"/>
      <c r="H17" s="92">
        <f>F17*G17</f>
        <v>0</v>
      </c>
    </row>
    <row r="18" spans="1:8" s="91" customFormat="1" ht="41.4" x14ac:dyDescent="0.3">
      <c r="A18" s="98"/>
      <c r="B18" s="131"/>
      <c r="C18" s="131"/>
      <c r="D18" s="99" t="s">
        <v>70</v>
      </c>
      <c r="E18" s="89"/>
      <c r="F18" s="88"/>
      <c r="G18" s="89"/>
      <c r="H18" s="104"/>
    </row>
    <row r="19" spans="1:8" s="91" customFormat="1" x14ac:dyDescent="0.3">
      <c r="A19" s="79" t="s">
        <v>136</v>
      </c>
      <c r="B19" s="82" t="s">
        <v>68</v>
      </c>
      <c r="C19" s="82"/>
      <c r="D19" s="81" t="s">
        <v>3</v>
      </c>
      <c r="E19" s="82" t="s">
        <v>2</v>
      </c>
      <c r="F19" s="83">
        <v>1</v>
      </c>
      <c r="G19" s="64"/>
      <c r="H19" s="78">
        <f>F19*G19</f>
        <v>0</v>
      </c>
    </row>
    <row r="20" spans="1:8" s="91" customFormat="1" ht="27.75" customHeight="1" thickBot="1" x14ac:dyDescent="0.35">
      <c r="A20" s="66"/>
      <c r="B20" s="133"/>
      <c r="C20" s="133"/>
      <c r="D20" s="68" t="s">
        <v>1</v>
      </c>
      <c r="E20" s="69"/>
      <c r="F20" s="70"/>
      <c r="G20" s="69"/>
      <c r="H20" s="71"/>
    </row>
    <row r="21" spans="1:8" s="91" customFormat="1" ht="15" thickBot="1" x14ac:dyDescent="0.35">
      <c r="A21" s="79"/>
      <c r="B21" s="83"/>
      <c r="C21" s="83"/>
      <c r="D21" s="75"/>
      <c r="G21" s="134" t="s">
        <v>0</v>
      </c>
      <c r="H21" s="135">
        <f>SUM(H5:H20)</f>
        <v>0</v>
      </c>
    </row>
    <row r="22" spans="1:8" s="91" customFormat="1" x14ac:dyDescent="0.3"/>
    <row r="23" spans="1:8" s="91" customFormat="1" x14ac:dyDescent="0.3"/>
  </sheetData>
  <sheetProtection algorithmName="SHA-512" hashValue="mM9itMxuwnzkgtXy1Rm7n8bUchgBgRp6axg61dEIN8WrB7XdgeC6ycZs9u7nRJ7dou7Ovqv8+kaHt7wmQ/vkqA==" saltValue="mwpiUv3VB5jVr5sGfOp+0A==" spinCount="100000" sheet="1" objects="1" scenarios="1"/>
  <mergeCells count="4">
    <mergeCell ref="A4:B4"/>
    <mergeCell ref="D4:H4"/>
    <mergeCell ref="A2:H2"/>
    <mergeCell ref="A1:H1"/>
  </mergeCells>
  <pageMargins left="0.7" right="0.7" top="0.78740157499999996" bottom="0.78740157499999996" header="0.3" footer="0.3"/>
  <pageSetup paperSize="9" scale="8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7"/>
  <sheetViews>
    <sheetView zoomScaleNormal="100" workbookViewId="0">
      <selection activeCell="I11" sqref="I11"/>
    </sheetView>
  </sheetViews>
  <sheetFormatPr defaultColWidth="9.109375" defaultRowHeight="14.4" x14ac:dyDescent="0.3"/>
  <cols>
    <col min="1" max="1" width="5.33203125" style="72" customWidth="1"/>
    <col min="2" max="3" width="10.6640625" style="72" customWidth="1"/>
    <col min="4" max="4" width="42" style="72" customWidth="1"/>
    <col min="5" max="6" width="9.109375" style="72"/>
    <col min="7" max="7" width="12.109375" style="72" bestFit="1" customWidth="1"/>
    <col min="8" max="8" width="16.109375" style="72" customWidth="1"/>
    <col min="9" max="16384" width="9.109375" style="72"/>
  </cols>
  <sheetData>
    <row r="1" spans="1:8" ht="18.600000000000001" thickBot="1" x14ac:dyDescent="0.4">
      <c r="A1" s="120" t="s">
        <v>67</v>
      </c>
      <c r="B1" s="121"/>
      <c r="C1" s="121"/>
      <c r="D1" s="121"/>
      <c r="E1" s="121"/>
      <c r="F1" s="121"/>
      <c r="G1" s="121"/>
      <c r="H1" s="122"/>
    </row>
    <row r="2" spans="1:8" ht="25.5" customHeight="1" thickBot="1" x14ac:dyDescent="0.4">
      <c r="A2" s="120" t="s">
        <v>142</v>
      </c>
      <c r="B2" s="121"/>
      <c r="C2" s="121"/>
      <c r="D2" s="121"/>
      <c r="E2" s="121"/>
      <c r="F2" s="121"/>
      <c r="G2" s="121"/>
      <c r="H2" s="122"/>
    </row>
    <row r="3" spans="1:8" ht="21.6" x14ac:dyDescent="0.3">
      <c r="A3" s="123" t="s">
        <v>66</v>
      </c>
      <c r="B3" s="124" t="s">
        <v>65</v>
      </c>
      <c r="C3" s="124" t="s">
        <v>198</v>
      </c>
      <c r="D3" s="124" t="s">
        <v>64</v>
      </c>
      <c r="E3" s="124" t="s">
        <v>63</v>
      </c>
      <c r="F3" s="124" t="s">
        <v>62</v>
      </c>
      <c r="G3" s="124" t="s">
        <v>61</v>
      </c>
      <c r="H3" s="125" t="s">
        <v>60</v>
      </c>
    </row>
    <row r="4" spans="1:8" ht="15" thickBot="1" x14ac:dyDescent="0.35">
      <c r="A4" s="144"/>
      <c r="B4" s="145"/>
      <c r="C4" s="146"/>
      <c r="D4" s="145"/>
      <c r="E4" s="145"/>
      <c r="F4" s="145"/>
      <c r="G4" s="145"/>
      <c r="H4" s="147"/>
    </row>
    <row r="5" spans="1:8" s="91" customFormat="1" ht="24.9" customHeight="1" x14ac:dyDescent="0.3">
      <c r="A5" s="100" t="s">
        <v>92</v>
      </c>
      <c r="B5" s="82" t="s">
        <v>91</v>
      </c>
      <c r="C5" s="142"/>
      <c r="D5" s="96" t="s">
        <v>90</v>
      </c>
      <c r="E5" s="102" t="s">
        <v>7</v>
      </c>
      <c r="F5" s="103">
        <v>9</v>
      </c>
      <c r="G5" s="63"/>
      <c r="H5" s="105">
        <f>F5*G5</f>
        <v>0</v>
      </c>
    </row>
    <row r="6" spans="1:8" s="91" customFormat="1" ht="41.4" x14ac:dyDescent="0.3">
      <c r="A6" s="79"/>
      <c r="B6" s="82"/>
      <c r="C6" s="101" t="s">
        <v>203</v>
      </c>
      <c r="D6" s="75" t="s">
        <v>89</v>
      </c>
      <c r="E6" s="106"/>
      <c r="G6" s="106"/>
      <c r="H6" s="107"/>
    </row>
    <row r="7" spans="1:8" s="91" customFormat="1" x14ac:dyDescent="0.3">
      <c r="A7" s="100" t="s">
        <v>88</v>
      </c>
      <c r="B7" s="102" t="s">
        <v>87</v>
      </c>
      <c r="C7" s="102" t="s">
        <v>204</v>
      </c>
      <c r="D7" s="96" t="s">
        <v>229</v>
      </c>
      <c r="E7" s="102" t="s">
        <v>7</v>
      </c>
      <c r="F7" s="103">
        <v>8</v>
      </c>
      <c r="G7" s="63"/>
      <c r="H7" s="105">
        <f>F7*G7</f>
        <v>0</v>
      </c>
    </row>
    <row r="8" spans="1:8" s="91" customFormat="1" ht="41.4" x14ac:dyDescent="0.3">
      <c r="A8" s="98"/>
      <c r="B8" s="131"/>
      <c r="C8" s="137" t="s">
        <v>205</v>
      </c>
      <c r="D8" s="99" t="s">
        <v>85</v>
      </c>
      <c r="E8" s="89"/>
      <c r="F8" s="88"/>
      <c r="G8" s="89"/>
      <c r="H8" s="104"/>
    </row>
    <row r="9" spans="1:8" ht="27.6" x14ac:dyDescent="0.3">
      <c r="A9" s="93" t="s">
        <v>69</v>
      </c>
      <c r="B9" s="102" t="s">
        <v>80</v>
      </c>
      <c r="C9" s="102" t="s">
        <v>206</v>
      </c>
      <c r="D9" s="96" t="s">
        <v>79</v>
      </c>
      <c r="E9" s="94" t="s">
        <v>7</v>
      </c>
      <c r="F9" s="97">
        <v>2</v>
      </c>
      <c r="G9" s="65"/>
      <c r="H9" s="92">
        <f>F9*G9</f>
        <v>0</v>
      </c>
    </row>
    <row r="10" spans="1:8" s="91" customFormat="1" ht="41.4" x14ac:dyDescent="0.3">
      <c r="A10" s="98"/>
      <c r="B10" s="131"/>
      <c r="C10" s="131"/>
      <c r="D10" s="99" t="s">
        <v>78</v>
      </c>
      <c r="E10" s="89"/>
      <c r="F10" s="88"/>
      <c r="G10" s="89"/>
      <c r="H10" s="104"/>
    </row>
    <row r="11" spans="1:8" ht="27.6" x14ac:dyDescent="0.3">
      <c r="A11" s="93" t="s">
        <v>73</v>
      </c>
      <c r="B11" s="102" t="s">
        <v>72</v>
      </c>
      <c r="C11" s="102" t="s">
        <v>197</v>
      </c>
      <c r="D11" s="96" t="s">
        <v>71</v>
      </c>
      <c r="E11" s="94" t="s">
        <v>7</v>
      </c>
      <c r="F11" s="97">
        <v>1</v>
      </c>
      <c r="G11" s="65"/>
      <c r="H11" s="92">
        <f>F11*G11</f>
        <v>0</v>
      </c>
    </row>
    <row r="12" spans="1:8" s="91" customFormat="1" ht="41.4" x14ac:dyDescent="0.3">
      <c r="A12" s="98"/>
      <c r="B12" s="131"/>
      <c r="C12" s="131"/>
      <c r="D12" s="99" t="s">
        <v>70</v>
      </c>
      <c r="E12" s="89"/>
      <c r="F12" s="88"/>
      <c r="G12" s="89"/>
      <c r="H12" s="104"/>
    </row>
    <row r="13" spans="1:8" s="91" customFormat="1" x14ac:dyDescent="0.3">
      <c r="A13" s="79" t="s">
        <v>140</v>
      </c>
      <c r="B13" s="82" t="s">
        <v>137</v>
      </c>
      <c r="C13" s="82"/>
      <c r="D13" s="81" t="s">
        <v>3</v>
      </c>
      <c r="E13" s="82" t="s">
        <v>2</v>
      </c>
      <c r="F13" s="83">
        <v>1</v>
      </c>
      <c r="G13" s="64"/>
      <c r="H13" s="78">
        <f>F13*G13</f>
        <v>0</v>
      </c>
    </row>
    <row r="14" spans="1:8" s="91" customFormat="1" ht="27.75" customHeight="1" thickBot="1" x14ac:dyDescent="0.35">
      <c r="A14" s="66"/>
      <c r="B14" s="133"/>
      <c r="C14" s="133"/>
      <c r="D14" s="68" t="s">
        <v>1</v>
      </c>
      <c r="E14" s="69"/>
      <c r="F14" s="70"/>
      <c r="G14" s="69"/>
      <c r="H14" s="71"/>
    </row>
    <row r="15" spans="1:8" s="91" customFormat="1" ht="15" thickBot="1" x14ac:dyDescent="0.35">
      <c r="A15" s="79"/>
      <c r="B15" s="83"/>
      <c r="C15" s="83"/>
      <c r="D15" s="75"/>
      <c r="G15" s="134" t="s">
        <v>0</v>
      </c>
      <c r="H15" s="135">
        <f>SUM(H5:H14)</f>
        <v>0</v>
      </c>
    </row>
    <row r="16" spans="1:8" s="91" customFormat="1" x14ac:dyDescent="0.3"/>
    <row r="17" s="91" customFormat="1" x14ac:dyDescent="0.3"/>
  </sheetData>
  <sheetProtection algorithmName="SHA-512" hashValue="51JP6mh3NoV/FpltAX5E02B8ZpzLhnYYSkyypkvsf6MagECGOmKSBdX2A9MvWbDOA6CUG4UAwVJKHIZ9oOvhMQ==" saltValue="aczeyux7GwUl4LZsZKhoUg==" spinCount="100000" sheet="1" objects="1" scenarios="1"/>
  <mergeCells count="4">
    <mergeCell ref="A1:H1"/>
    <mergeCell ref="A2:H2"/>
    <mergeCell ref="A4:B4"/>
    <mergeCell ref="D4:H4"/>
  </mergeCells>
  <pageMargins left="0.7" right="0.7" top="0.78740157499999996" bottom="0.78740157499999996" header="0.3" footer="0.3"/>
  <pageSetup paperSize="9" scale="8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1"/>
  <sheetViews>
    <sheetView zoomScaleNormal="100" workbookViewId="0">
      <selection activeCell="K18" sqref="K18"/>
    </sheetView>
  </sheetViews>
  <sheetFormatPr defaultColWidth="9.109375" defaultRowHeight="14.4" x14ac:dyDescent="0.3"/>
  <cols>
    <col min="1" max="1" width="5.33203125" style="72" customWidth="1"/>
    <col min="2" max="2" width="10.6640625" style="72" customWidth="1"/>
    <col min="3" max="3" width="11.44140625" style="72" customWidth="1"/>
    <col min="4" max="4" width="42" style="72" customWidth="1"/>
    <col min="5" max="6" width="9.109375" style="72"/>
    <col min="7" max="7" width="12.109375" style="72" bestFit="1" customWidth="1"/>
    <col min="8" max="8" width="16.109375" style="72" customWidth="1"/>
    <col min="9" max="16384" width="9.109375" style="72"/>
  </cols>
  <sheetData>
    <row r="1" spans="1:8" ht="18.600000000000001" thickBot="1" x14ac:dyDescent="0.4">
      <c r="A1" s="120" t="s">
        <v>131</v>
      </c>
      <c r="B1" s="121"/>
      <c r="C1" s="121"/>
      <c r="D1" s="121"/>
      <c r="E1" s="121"/>
      <c r="F1" s="121"/>
      <c r="G1" s="121"/>
      <c r="H1" s="122"/>
    </row>
    <row r="2" spans="1:8" ht="25.5" customHeight="1" thickBot="1" x14ac:dyDescent="0.4">
      <c r="A2" s="120" t="s">
        <v>143</v>
      </c>
      <c r="B2" s="121"/>
      <c r="C2" s="121"/>
      <c r="D2" s="121"/>
      <c r="E2" s="121"/>
      <c r="F2" s="121"/>
      <c r="G2" s="121"/>
      <c r="H2" s="122"/>
    </row>
    <row r="3" spans="1:8" ht="21.6" x14ac:dyDescent="0.3">
      <c r="A3" s="123" t="s">
        <v>66</v>
      </c>
      <c r="B3" s="124" t="s">
        <v>65</v>
      </c>
      <c r="C3" s="124" t="s">
        <v>198</v>
      </c>
      <c r="D3" s="124" t="s">
        <v>64</v>
      </c>
      <c r="E3" s="124" t="s">
        <v>63</v>
      </c>
      <c r="F3" s="124" t="s">
        <v>62</v>
      </c>
      <c r="G3" s="124" t="s">
        <v>61</v>
      </c>
      <c r="H3" s="125" t="s">
        <v>60</v>
      </c>
    </row>
    <row r="4" spans="1:8" ht="15" thickBot="1" x14ac:dyDescent="0.35">
      <c r="A4" s="144"/>
      <c r="B4" s="145"/>
      <c r="C4" s="146"/>
      <c r="D4" s="145"/>
      <c r="E4" s="145"/>
      <c r="F4" s="145"/>
      <c r="G4" s="145"/>
      <c r="H4" s="147"/>
    </row>
    <row r="5" spans="1:8" s="91" customFormat="1" ht="27.6" x14ac:dyDescent="0.3">
      <c r="A5" s="141" t="s">
        <v>130</v>
      </c>
      <c r="B5" s="116" t="s">
        <v>129</v>
      </c>
      <c r="C5" s="160" t="s">
        <v>207</v>
      </c>
      <c r="D5" s="118" t="s">
        <v>128</v>
      </c>
      <c r="E5" s="142" t="s">
        <v>7</v>
      </c>
      <c r="F5" s="119">
        <v>12</v>
      </c>
      <c r="G5" s="62"/>
      <c r="H5" s="140">
        <f>F5*G5</f>
        <v>0</v>
      </c>
    </row>
    <row r="6" spans="1:8" s="91" customFormat="1" ht="55.2" x14ac:dyDescent="0.3">
      <c r="A6" s="98"/>
      <c r="B6" s="85"/>
      <c r="C6" s="157" t="s">
        <v>208</v>
      </c>
      <c r="D6" s="99" t="s">
        <v>127</v>
      </c>
      <c r="E6" s="89"/>
      <c r="F6" s="88"/>
      <c r="G6" s="89"/>
      <c r="H6" s="104"/>
    </row>
    <row r="7" spans="1:8" s="91" customFormat="1" ht="27.6" x14ac:dyDescent="0.3">
      <c r="A7" s="79" t="s">
        <v>126</v>
      </c>
      <c r="B7" s="80" t="s">
        <v>125</v>
      </c>
      <c r="C7" s="83" t="s">
        <v>209</v>
      </c>
      <c r="D7" s="108" t="s">
        <v>124</v>
      </c>
      <c r="E7" s="82" t="s">
        <v>7</v>
      </c>
      <c r="F7" s="83">
        <v>16</v>
      </c>
      <c r="G7" s="64"/>
      <c r="H7" s="78">
        <f>F7*G7</f>
        <v>0</v>
      </c>
    </row>
    <row r="8" spans="1:8" s="91" customFormat="1" ht="124.2" x14ac:dyDescent="0.3">
      <c r="A8" s="98"/>
      <c r="B8" s="85"/>
      <c r="C8" s="158" t="s">
        <v>226</v>
      </c>
      <c r="D8" s="99" t="s">
        <v>123</v>
      </c>
      <c r="E8" s="89"/>
      <c r="F8" s="88"/>
      <c r="G8" s="89"/>
      <c r="H8" s="104"/>
    </row>
    <row r="9" spans="1:8" s="91" customFormat="1" ht="27.6" x14ac:dyDescent="0.3">
      <c r="A9" s="79" t="s">
        <v>122</v>
      </c>
      <c r="B9" s="80" t="s">
        <v>121</v>
      </c>
      <c r="C9" s="159" t="s">
        <v>210</v>
      </c>
      <c r="D9" s="108" t="s">
        <v>120</v>
      </c>
      <c r="E9" s="82" t="s">
        <v>7</v>
      </c>
      <c r="F9" s="83">
        <v>6</v>
      </c>
      <c r="G9" s="64"/>
      <c r="H9" s="78">
        <f>F9*G9</f>
        <v>0</v>
      </c>
    </row>
    <row r="10" spans="1:8" s="91" customFormat="1" ht="41.4" x14ac:dyDescent="0.3">
      <c r="A10" s="98"/>
      <c r="B10" s="85"/>
      <c r="C10" s="158" t="s">
        <v>211</v>
      </c>
      <c r="D10" s="99" t="s">
        <v>119</v>
      </c>
      <c r="E10" s="89"/>
      <c r="F10" s="88"/>
      <c r="G10" s="89"/>
      <c r="H10" s="104"/>
    </row>
    <row r="11" spans="1:8" s="91" customFormat="1" ht="55.2" x14ac:dyDescent="0.3">
      <c r="A11" s="79" t="s">
        <v>118</v>
      </c>
      <c r="B11" s="80" t="s">
        <v>117</v>
      </c>
      <c r="C11" s="156" t="s">
        <v>212</v>
      </c>
      <c r="D11" s="108" t="s">
        <v>116</v>
      </c>
      <c r="E11" s="82" t="s">
        <v>7</v>
      </c>
      <c r="F11" s="83">
        <v>8</v>
      </c>
      <c r="G11" s="64"/>
      <c r="H11" s="78">
        <f>F11*G11</f>
        <v>0</v>
      </c>
    </row>
    <row r="12" spans="1:8" s="91" customFormat="1" ht="41.4" x14ac:dyDescent="0.3">
      <c r="A12" s="98"/>
      <c r="B12" s="85"/>
      <c r="C12" s="157" t="s">
        <v>213</v>
      </c>
      <c r="D12" s="99" t="s">
        <v>115</v>
      </c>
      <c r="E12" s="89"/>
      <c r="F12" s="88"/>
      <c r="G12" s="89"/>
      <c r="H12" s="104"/>
    </row>
    <row r="13" spans="1:8" s="91" customFormat="1" ht="41.4" x14ac:dyDescent="0.3">
      <c r="A13" s="79" t="s">
        <v>114</v>
      </c>
      <c r="B13" s="80" t="s">
        <v>113</v>
      </c>
      <c r="C13" s="156" t="s">
        <v>214</v>
      </c>
      <c r="D13" s="108" t="s">
        <v>112</v>
      </c>
      <c r="E13" s="82" t="s">
        <v>7</v>
      </c>
      <c r="F13" s="83">
        <v>5</v>
      </c>
      <c r="G13" s="64"/>
      <c r="H13" s="78">
        <f>F13*G13</f>
        <v>0</v>
      </c>
    </row>
    <row r="14" spans="1:8" s="91" customFormat="1" ht="41.4" x14ac:dyDescent="0.3">
      <c r="A14" s="98"/>
      <c r="B14" s="85"/>
      <c r="C14" s="154"/>
      <c r="D14" s="99" t="s">
        <v>111</v>
      </c>
      <c r="E14" s="89"/>
      <c r="F14" s="88"/>
      <c r="G14" s="89"/>
      <c r="H14" s="104"/>
    </row>
    <row r="15" spans="1:8" s="91" customFormat="1" ht="82.8" x14ac:dyDescent="0.3">
      <c r="A15" s="79" t="s">
        <v>107</v>
      </c>
      <c r="B15" s="80" t="s">
        <v>106</v>
      </c>
      <c r="C15" s="156" t="s">
        <v>215</v>
      </c>
      <c r="D15" s="108" t="s">
        <v>105</v>
      </c>
      <c r="E15" s="82" t="s">
        <v>7</v>
      </c>
      <c r="F15" s="83">
        <v>7</v>
      </c>
      <c r="G15" s="64"/>
      <c r="H15" s="78">
        <f>F15*G15</f>
        <v>0</v>
      </c>
    </row>
    <row r="16" spans="1:8" s="91" customFormat="1" ht="41.4" x14ac:dyDescent="0.3">
      <c r="A16" s="98"/>
      <c r="B16" s="85"/>
      <c r="C16" s="154"/>
      <c r="D16" s="99" t="s">
        <v>104</v>
      </c>
      <c r="E16" s="89"/>
      <c r="F16" s="88"/>
      <c r="G16" s="89"/>
      <c r="H16" s="104"/>
    </row>
    <row r="17" spans="1:8" s="91" customFormat="1" ht="27.6" x14ac:dyDescent="0.3">
      <c r="A17" s="100" t="s">
        <v>100</v>
      </c>
      <c r="B17" s="80" t="s">
        <v>99</v>
      </c>
      <c r="C17" s="74" t="s">
        <v>216</v>
      </c>
      <c r="D17" s="155" t="s">
        <v>146</v>
      </c>
      <c r="E17" s="102" t="s">
        <v>7</v>
      </c>
      <c r="F17" s="103">
        <v>4</v>
      </c>
      <c r="G17" s="63"/>
      <c r="H17" s="105">
        <f>F17*G17</f>
        <v>0</v>
      </c>
    </row>
    <row r="18" spans="1:8" s="91" customFormat="1" x14ac:dyDescent="0.3">
      <c r="A18" s="98"/>
      <c r="B18" s="85"/>
      <c r="C18" s="154"/>
      <c r="D18" s="99" t="s">
        <v>145</v>
      </c>
      <c r="E18" s="89"/>
      <c r="F18" s="88"/>
      <c r="G18" s="89"/>
      <c r="H18" s="104"/>
    </row>
    <row r="19" spans="1:8" x14ac:dyDescent="0.3">
      <c r="A19" s="73" t="s">
        <v>98</v>
      </c>
      <c r="B19" s="80" t="s">
        <v>138</v>
      </c>
      <c r="C19" s="74"/>
      <c r="D19" s="153" t="s">
        <v>97</v>
      </c>
      <c r="E19" s="80" t="s">
        <v>2</v>
      </c>
      <c r="F19" s="83">
        <v>1</v>
      </c>
      <c r="G19" s="132"/>
      <c r="H19" s="113">
        <f>F19*G19</f>
        <v>0</v>
      </c>
    </row>
    <row r="20" spans="1:8" ht="28.2" thickBot="1" x14ac:dyDescent="0.35">
      <c r="A20" s="148"/>
      <c r="B20" s="67"/>
      <c r="C20" s="149"/>
      <c r="D20" s="150" t="s">
        <v>96</v>
      </c>
      <c r="E20" s="151"/>
      <c r="F20" s="70"/>
      <c r="G20" s="151"/>
      <c r="H20" s="152"/>
    </row>
    <row r="21" spans="1:8" ht="15" thickBot="1" x14ac:dyDescent="0.35">
      <c r="A21" s="73"/>
      <c r="B21" s="74"/>
      <c r="C21" s="74"/>
      <c r="D21" s="75"/>
      <c r="G21" s="76" t="s">
        <v>0</v>
      </c>
      <c r="H21" s="77">
        <f>SUM(H5:H20)</f>
        <v>0</v>
      </c>
    </row>
  </sheetData>
  <sheetProtection algorithmName="SHA-512" hashValue="9hRUbO2sdd7uH8R9SpNFbdl/al+2VHEfv7xBKC8/LRNBaC4npSf2voWZ2MOyOxnbqRIAASBWuFk7V+GOCV2LeQ==" saltValue="vsyjogqIbrKIQ21O2H+qZg==" spinCount="100000" sheet="1" objects="1" scenarios="1"/>
  <mergeCells count="4">
    <mergeCell ref="A4:B4"/>
    <mergeCell ref="D4:H4"/>
    <mergeCell ref="A2:H2"/>
    <mergeCell ref="A1:H1"/>
  </mergeCells>
  <pageMargins left="0.7" right="0.7" top="0.78740157499999996" bottom="0.78740157499999996" header="0.3" footer="0.3"/>
  <pageSetup paperSize="9" scale="8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21"/>
  <sheetViews>
    <sheetView topLeftCell="A13" zoomScaleNormal="100" workbookViewId="0">
      <selection activeCell="B27" sqref="B27"/>
    </sheetView>
  </sheetViews>
  <sheetFormatPr defaultColWidth="9.109375" defaultRowHeight="14.4" x14ac:dyDescent="0.3"/>
  <cols>
    <col min="1" max="1" width="5.33203125" style="72" customWidth="1"/>
    <col min="2" max="2" width="10.6640625" style="72" customWidth="1"/>
    <col min="3" max="3" width="11.6640625" style="72" customWidth="1"/>
    <col min="4" max="4" width="42" style="72" customWidth="1"/>
    <col min="5" max="6" width="9.109375" style="72"/>
    <col min="7" max="7" width="12.109375" style="72" bestFit="1" customWidth="1"/>
    <col min="8" max="8" width="16.109375" style="72" customWidth="1"/>
    <col min="9" max="16384" width="9.109375" style="72"/>
  </cols>
  <sheetData>
    <row r="1" spans="1:13" ht="18.600000000000001" thickBot="1" x14ac:dyDescent="0.4">
      <c r="A1" s="120" t="s">
        <v>131</v>
      </c>
      <c r="B1" s="121"/>
      <c r="C1" s="121"/>
      <c r="D1" s="121"/>
      <c r="E1" s="121"/>
      <c r="F1" s="121"/>
      <c r="G1" s="121"/>
      <c r="H1" s="122"/>
    </row>
    <row r="2" spans="1:13" ht="25.5" customHeight="1" thickBot="1" x14ac:dyDescent="0.4">
      <c r="A2" s="120" t="s">
        <v>144</v>
      </c>
      <c r="B2" s="121"/>
      <c r="C2" s="121"/>
      <c r="D2" s="121"/>
      <c r="E2" s="121"/>
      <c r="F2" s="121"/>
      <c r="G2" s="121"/>
      <c r="H2" s="122"/>
    </row>
    <row r="3" spans="1:13" ht="21.6" x14ac:dyDescent="0.3">
      <c r="A3" s="123" t="s">
        <v>66</v>
      </c>
      <c r="B3" s="124" t="s">
        <v>65</v>
      </c>
      <c r="C3" s="124" t="s">
        <v>198</v>
      </c>
      <c r="D3" s="124" t="s">
        <v>64</v>
      </c>
      <c r="E3" s="124" t="s">
        <v>63</v>
      </c>
      <c r="F3" s="124" t="s">
        <v>62</v>
      </c>
      <c r="G3" s="124" t="s">
        <v>61</v>
      </c>
      <c r="H3" s="125" t="s">
        <v>60</v>
      </c>
    </row>
    <row r="4" spans="1:13" ht="15" thickBot="1" x14ac:dyDescent="0.35">
      <c r="A4" s="144"/>
      <c r="B4" s="145"/>
      <c r="C4" s="146"/>
      <c r="D4" s="145"/>
      <c r="E4" s="145"/>
      <c r="F4" s="145"/>
      <c r="G4" s="145"/>
      <c r="H4" s="147"/>
    </row>
    <row r="5" spans="1:13" s="91" customFormat="1" ht="41.4" x14ac:dyDescent="0.3">
      <c r="A5" s="141" t="s">
        <v>130</v>
      </c>
      <c r="B5" s="116" t="s">
        <v>129</v>
      </c>
      <c r="C5" s="162" t="s">
        <v>217</v>
      </c>
      <c r="D5" s="118" t="s">
        <v>222</v>
      </c>
      <c r="E5" s="142" t="s">
        <v>7</v>
      </c>
      <c r="F5" s="119">
        <v>3</v>
      </c>
      <c r="G5" s="62"/>
      <c r="H5" s="140">
        <f>F5*G5</f>
        <v>0</v>
      </c>
    </row>
    <row r="6" spans="1:13" s="91" customFormat="1" ht="41.4" x14ac:dyDescent="0.3">
      <c r="A6" s="98"/>
      <c r="B6" s="85"/>
      <c r="C6" s="85"/>
      <c r="D6" s="99" t="s">
        <v>127</v>
      </c>
      <c r="E6" s="89"/>
      <c r="F6" s="88"/>
      <c r="G6" s="89"/>
      <c r="H6" s="104"/>
      <c r="M6" s="83"/>
    </row>
    <row r="7" spans="1:13" s="91" customFormat="1" ht="41.4" x14ac:dyDescent="0.3">
      <c r="A7" s="79" t="s">
        <v>126</v>
      </c>
      <c r="B7" s="80" t="s">
        <v>125</v>
      </c>
      <c r="C7" s="109" t="s">
        <v>218</v>
      </c>
      <c r="D7" s="108" t="s">
        <v>223</v>
      </c>
      <c r="E7" s="82" t="s">
        <v>7</v>
      </c>
      <c r="F7" s="83">
        <v>7</v>
      </c>
      <c r="G7" s="64"/>
      <c r="H7" s="78">
        <f>F7*G7</f>
        <v>0</v>
      </c>
    </row>
    <row r="8" spans="1:13" s="91" customFormat="1" ht="55.2" x14ac:dyDescent="0.3">
      <c r="A8" s="98"/>
      <c r="B8" s="85"/>
      <c r="C8" s="161" t="s">
        <v>227</v>
      </c>
      <c r="D8" s="99" t="s">
        <v>123</v>
      </c>
      <c r="E8" s="89"/>
      <c r="F8" s="88"/>
      <c r="G8" s="89"/>
      <c r="H8" s="104"/>
    </row>
    <row r="9" spans="1:13" s="91" customFormat="1" ht="41.4" x14ac:dyDescent="0.3">
      <c r="A9" s="79" t="s">
        <v>122</v>
      </c>
      <c r="B9" s="82" t="s">
        <v>121</v>
      </c>
      <c r="C9" s="82" t="s">
        <v>219</v>
      </c>
      <c r="D9" s="108" t="s">
        <v>148</v>
      </c>
      <c r="E9" s="82" t="s">
        <v>7</v>
      </c>
      <c r="F9" s="83">
        <v>1</v>
      </c>
      <c r="G9" s="64"/>
      <c r="H9" s="78">
        <f>F9*G9</f>
        <v>0</v>
      </c>
    </row>
    <row r="10" spans="1:13" s="91" customFormat="1" ht="41.4" x14ac:dyDescent="0.3">
      <c r="A10" s="98"/>
      <c r="B10" s="131"/>
      <c r="C10" s="131"/>
      <c r="D10" s="99" t="s">
        <v>119</v>
      </c>
      <c r="E10" s="89"/>
      <c r="F10" s="88"/>
      <c r="G10" s="89"/>
      <c r="H10" s="104"/>
    </row>
    <row r="11" spans="1:13" s="91" customFormat="1" ht="69" x14ac:dyDescent="0.3">
      <c r="A11" s="79" t="s">
        <v>118</v>
      </c>
      <c r="B11" s="82" t="s">
        <v>117</v>
      </c>
      <c r="C11" s="82" t="s">
        <v>219</v>
      </c>
      <c r="D11" s="108" t="s">
        <v>149</v>
      </c>
      <c r="E11" s="82" t="s">
        <v>7</v>
      </c>
      <c r="F11" s="83">
        <v>1</v>
      </c>
      <c r="G11" s="64"/>
      <c r="H11" s="78">
        <f>F11*G11</f>
        <v>0</v>
      </c>
    </row>
    <row r="12" spans="1:13" s="91" customFormat="1" ht="41.4" x14ac:dyDescent="0.3">
      <c r="A12" s="98"/>
      <c r="B12" s="131"/>
      <c r="C12" s="131"/>
      <c r="D12" s="99" t="s">
        <v>115</v>
      </c>
      <c r="E12" s="89"/>
      <c r="F12" s="88"/>
      <c r="G12" s="89"/>
      <c r="H12" s="104"/>
    </row>
    <row r="13" spans="1:13" s="91" customFormat="1" ht="27.6" x14ac:dyDescent="0.3">
      <c r="A13" s="79" t="s">
        <v>110</v>
      </c>
      <c r="B13" s="80" t="s">
        <v>109</v>
      </c>
      <c r="C13" s="80" t="s">
        <v>219</v>
      </c>
      <c r="D13" s="108" t="s">
        <v>173</v>
      </c>
      <c r="E13" s="82" t="s">
        <v>7</v>
      </c>
      <c r="F13" s="83">
        <v>1</v>
      </c>
      <c r="G13" s="64"/>
      <c r="H13" s="78">
        <f>F13*G13</f>
        <v>0</v>
      </c>
    </row>
    <row r="14" spans="1:13" s="91" customFormat="1" ht="41.4" x14ac:dyDescent="0.3">
      <c r="A14" s="98"/>
      <c r="B14" s="85"/>
      <c r="C14" s="85"/>
      <c r="D14" s="99" t="s">
        <v>108</v>
      </c>
      <c r="E14" s="89"/>
      <c r="F14" s="88"/>
      <c r="G14" s="89"/>
      <c r="H14" s="104"/>
    </row>
    <row r="15" spans="1:13" s="91" customFormat="1" ht="69" x14ac:dyDescent="0.3">
      <c r="A15" s="79" t="s">
        <v>107</v>
      </c>
      <c r="B15" s="80" t="s">
        <v>106</v>
      </c>
      <c r="C15" s="109" t="s">
        <v>220</v>
      </c>
      <c r="D15" s="108" t="s">
        <v>174</v>
      </c>
      <c r="E15" s="82" t="s">
        <v>7</v>
      </c>
      <c r="F15" s="83">
        <v>5</v>
      </c>
      <c r="G15" s="64"/>
      <c r="H15" s="78">
        <f>F15*G15</f>
        <v>0</v>
      </c>
    </row>
    <row r="16" spans="1:13" s="91" customFormat="1" ht="41.4" x14ac:dyDescent="0.3">
      <c r="A16" s="98"/>
      <c r="B16" s="85"/>
      <c r="C16" s="85"/>
      <c r="D16" s="99" t="s">
        <v>104</v>
      </c>
      <c r="E16" s="89"/>
      <c r="F16" s="88"/>
      <c r="G16" s="89"/>
      <c r="H16" s="104"/>
    </row>
    <row r="17" spans="1:8" s="91" customFormat="1" ht="55.2" x14ac:dyDescent="0.3">
      <c r="A17" s="79" t="s">
        <v>103</v>
      </c>
      <c r="B17" s="82" t="s">
        <v>102</v>
      </c>
      <c r="C17" s="82" t="s">
        <v>221</v>
      </c>
      <c r="D17" s="108" t="s">
        <v>228</v>
      </c>
      <c r="E17" s="82" t="s">
        <v>7</v>
      </c>
      <c r="F17" s="83">
        <v>1</v>
      </c>
      <c r="G17" s="64"/>
      <c r="H17" s="78">
        <f>F17*G17</f>
        <v>0</v>
      </c>
    </row>
    <row r="18" spans="1:8" s="91" customFormat="1" ht="41.4" x14ac:dyDescent="0.3">
      <c r="A18" s="98"/>
      <c r="B18" s="131"/>
      <c r="C18" s="131"/>
      <c r="D18" s="99" t="s">
        <v>101</v>
      </c>
      <c r="E18" s="89"/>
      <c r="F18" s="88"/>
      <c r="G18" s="89"/>
      <c r="H18" s="104"/>
    </row>
    <row r="19" spans="1:8" x14ac:dyDescent="0.3">
      <c r="A19" s="73" t="s">
        <v>139</v>
      </c>
      <c r="B19" s="80" t="s">
        <v>147</v>
      </c>
      <c r="C19" s="80"/>
      <c r="D19" s="153" t="s">
        <v>97</v>
      </c>
      <c r="E19" s="80" t="s">
        <v>2</v>
      </c>
      <c r="F19" s="83">
        <v>1</v>
      </c>
      <c r="G19" s="132"/>
      <c r="H19" s="113">
        <f>F19*G19</f>
        <v>0</v>
      </c>
    </row>
    <row r="20" spans="1:8" ht="28.2" thickBot="1" x14ac:dyDescent="0.35">
      <c r="A20" s="148"/>
      <c r="B20" s="67"/>
      <c r="C20" s="67"/>
      <c r="D20" s="150" t="s">
        <v>96</v>
      </c>
      <c r="E20" s="151"/>
      <c r="F20" s="70"/>
      <c r="G20" s="151"/>
      <c r="H20" s="152"/>
    </row>
    <row r="21" spans="1:8" ht="15" thickBot="1" x14ac:dyDescent="0.35">
      <c r="A21" s="73"/>
      <c r="B21" s="74"/>
      <c r="C21" s="74"/>
      <c r="D21" s="75"/>
      <c r="G21" s="76" t="s">
        <v>0</v>
      </c>
      <c r="H21" s="77">
        <f>SUM(H5:H20)</f>
        <v>0</v>
      </c>
    </row>
  </sheetData>
  <sheetProtection algorithmName="SHA-512" hashValue="X6xsNhOTyZGU1JJh4EOB0JptMmiW20zBLpgqT1orjFU9+/Ohfmc97Ve9q2hDse+wEJuf4zUY1xLbVrK4O4erDQ==" saltValue="VFYbpKp9Sy2ZBVlsTQIOJw==" spinCount="100000" sheet="1" objects="1" scenarios="1"/>
  <mergeCells count="4">
    <mergeCell ref="A1:H1"/>
    <mergeCell ref="A2:H2"/>
    <mergeCell ref="A4:B4"/>
    <mergeCell ref="D4:H4"/>
  </mergeCells>
  <pageMargins left="0.7" right="0.7" top="0.78740157499999996" bottom="0.78740157499999996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Krycí list - sumární rozpočet</vt:lpstr>
      <vt:lpstr>01-typové_způsobilé</vt:lpstr>
      <vt:lpstr>01-typové_nezpůsobilé</vt:lpstr>
      <vt:lpstr>02-sedací nábytek_způsobilé</vt:lpstr>
      <vt:lpstr>02-sedací nábytek_nezpůsobilé</vt:lpstr>
      <vt:lpstr>04-drobné výrobky_způsobilé</vt:lpstr>
      <vt:lpstr>04-drobné výrobky_nezpůsobilé</vt:lpstr>
    </vt:vector>
  </TitlesOfParts>
  <Company>Artprojekt Jihlava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Artprojekt</dc:creator>
  <cp:lastModifiedBy>Buňat Pavel Ing.</cp:lastModifiedBy>
  <cp:lastPrinted>2024-03-06T13:39:26Z</cp:lastPrinted>
  <dcterms:created xsi:type="dcterms:W3CDTF">2015-02-04T14:24:40Z</dcterms:created>
  <dcterms:modified xsi:type="dcterms:W3CDTF">2026-04-14T08:45:32Z</dcterms:modified>
</cp:coreProperties>
</file>