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300" tabRatio="919" activeTab="5"/>
  </bookViews>
  <sheets>
    <sheet name="Ruce tab. 1" sheetId="9" r:id="rId1"/>
    <sheet name="Ruce - kvalitativní kritéria" sheetId="10" r:id="rId2"/>
    <sheet name="Kůže tab. 2A,B,C" sheetId="5" r:id="rId3"/>
    <sheet name="Kůže - kvalitativní kritéria" sheetId="6" r:id="rId4"/>
    <sheet name="Nástroje tab. 3A" sheetId="3" r:id="rId5"/>
    <sheet name="Nástroje - kvalitativní kritéri" sheetId="4" r:id="rId6"/>
    <sheet name="Plochy tab. 4A" sheetId="7" r:id="rId7"/>
    <sheet name="Malé plochy tab. 4C,D" sheetId="12" r:id="rId8"/>
    <sheet name="Plochy příslušenství tab. 4E " sheetId="13" r:id="rId9"/>
    <sheet name="Plochy kvalitativní kriteria" sheetId="8" r:id="rId10"/>
  </sheets>
  <definedNames/>
  <calcPr calcId="162913"/>
</workbook>
</file>

<file path=xl/sharedStrings.xml><?xml version="1.0" encoding="utf-8"?>
<sst xmlns="http://schemas.openxmlformats.org/spreadsheetml/2006/main" count="464" uniqueCount="186">
  <si>
    <t>Tabulka pro zpracování nabídky - seznam a ceny zboží</t>
  </si>
  <si>
    <t>Skupina/účel použití</t>
  </si>
  <si>
    <t>Název nabízeného desinfekčního přípravku</t>
  </si>
  <si>
    <t>Velikost balení 
(v litrech)</t>
  </si>
  <si>
    <t>Cena/bal bez DPH</t>
  </si>
  <si>
    <t xml:space="preserve">CELKEM </t>
  </si>
  <si>
    <t>Uchazeč je povinen vyplnit všechna prázdná pole této tabulky!!!</t>
  </si>
  <si>
    <t>Ceny uvádějte v Kč s přesností na 2 desetinná místa!!!</t>
  </si>
  <si>
    <t>Účinná látka</t>
  </si>
  <si>
    <t>alkohol</t>
  </si>
  <si>
    <t>bez jódu</t>
  </si>
  <si>
    <t>alkohol barvený</t>
  </si>
  <si>
    <t>5l</t>
  </si>
  <si>
    <t>0,5l</t>
  </si>
  <si>
    <t>1l</t>
  </si>
  <si>
    <t>koncentrát</t>
  </si>
  <si>
    <t>Koncentrace</t>
  </si>
  <si>
    <t>CELKEM s DPH</t>
  </si>
  <si>
    <t>Doba expozice v min.</t>
  </si>
  <si>
    <t>Sazba DPH %</t>
  </si>
  <si>
    <t xml:space="preserve">Koncentrace </t>
  </si>
  <si>
    <t>Velikost balení 
(v litrech)
+/- 20%</t>
  </si>
  <si>
    <t>alkohol nebarvený</t>
  </si>
  <si>
    <t>alkohol + PVP-jód 
nebarveny</t>
  </si>
  <si>
    <t>alkohol + PVP-jód
nebarveny</t>
  </si>
  <si>
    <t>alkohol + PVP-jód
barveny</t>
  </si>
  <si>
    <t>alkohol + chlorhexidin</t>
  </si>
  <si>
    <t>Velikost balení 
(v litrech /kg) +/- 20%</t>
  </si>
  <si>
    <t>Poznámka</t>
  </si>
  <si>
    <t>0,5-1l</t>
  </si>
  <si>
    <t>balení v dóze</t>
  </si>
  <si>
    <t>náhradní balení</t>
  </si>
  <si>
    <t>do 0,5l 
s rozprašovačem</t>
  </si>
  <si>
    <t>30 min</t>
  </si>
  <si>
    <t>15 min</t>
  </si>
  <si>
    <t xml:space="preserve">
Poznámka
Počet dnů stability prac. roztoku</t>
  </si>
  <si>
    <t>60 min</t>
  </si>
  <si>
    <t>60 s</t>
  </si>
  <si>
    <t>Je povoleno uvést pouze jednu hodnotu v každém řádku (nepřipouští se rozmezí)</t>
  </si>
  <si>
    <t>Název nabízeného prostředku</t>
  </si>
  <si>
    <t xml:space="preserve">Minimální požadované spektrum účinku </t>
  </si>
  <si>
    <t>ABTV</t>
  </si>
  <si>
    <t>Expozice</t>
  </si>
  <si>
    <t>A(B)T(V)</t>
  </si>
  <si>
    <t>pro HDR do 30 s,  pro CHDR do 90 s</t>
  </si>
  <si>
    <t>Nabídka bude obsahovat tři alkoholové přípravky s obsahem dermatologických přísad určené pro HDR a CHDR. Ke každému produktu bude doložen bezpečnostní list, produktový list a test kožní snášenlivosti (dermtologické testy dle metodiky ICDRG nebo srovnatelné, založené na opakovaném testování pod nálastí, test musí být vydán na každý produkt zvlášť), vše v českém jazyce.</t>
  </si>
  <si>
    <t>Minimální účinnost,  expozice a požadovaná velikost balení  je uvedena v tabulce.</t>
  </si>
  <si>
    <t xml:space="preserve">do 0,5l
</t>
  </si>
  <si>
    <t xml:space="preserve">do 0,5l 
</t>
  </si>
  <si>
    <t>A(B)</t>
  </si>
  <si>
    <t>A(B)(V)</t>
  </si>
  <si>
    <t>dez. operačního pole do 5 min.</t>
  </si>
  <si>
    <t>dez. operačního pole do 10 min.</t>
  </si>
  <si>
    <t xml:space="preserve"> Ke každému produktu bude doložen bezpečnostní list, produktový list a test kožní snášenlivosti (dermtologické testy dle metodiky ICDRG nebo srovnatelné, založené na opakovaném testování pod nálastí, test musí být vydán na každý produkt zvlášť), vše v českém jazyce.</t>
  </si>
  <si>
    <t>Požadovaná expozice u dezinfekce operačního pole do 5 a 10 minut je včetně oblastí s vysokým obsahem mazových žláz.</t>
  </si>
  <si>
    <t xml:space="preserve"> PVP-jód</t>
  </si>
  <si>
    <t>Přípravky uvedené na pozici 1 a 2 musí současně splňovat požadavek dvoustupňové dezinfekce, účinost ABV do 30min.</t>
  </si>
  <si>
    <t>Skupina 3A - dekontaminace nástrojů</t>
  </si>
  <si>
    <t>Skupina 3B - přípravky na enzymatické čištění</t>
  </si>
  <si>
    <t>Skupina 3B - přípravky pro  vyšší stupeň dezinfekce</t>
  </si>
  <si>
    <t>ABCTMV</t>
  </si>
  <si>
    <t>A(B)TV</t>
  </si>
  <si>
    <t>Alespoň jeden z přípravků bude nabízen bez parfemace - uveďte do kolonky poznámka.</t>
  </si>
  <si>
    <t>Alespoň jeden z přípravků bude vhodný k dezinfekci povrchů z citlivých materiálů - uveďte do kolonky poznámka.</t>
  </si>
  <si>
    <t>A(B)V</t>
  </si>
  <si>
    <t>do 1 min.</t>
  </si>
  <si>
    <t>do 5 min.</t>
  </si>
  <si>
    <t>Skupina 4E - jednorázové utěrky</t>
  </si>
  <si>
    <t xml:space="preserve">Všechny přípravky musí být dávkovatelné pomcí směšovačů dezinfekčních prostředků. </t>
  </si>
  <si>
    <t xml:space="preserve"> A(B)TV, norovirus</t>
  </si>
  <si>
    <t>pro HDR do 30 s, pro CHDR do 90 s, norovirus do 15 s</t>
  </si>
  <si>
    <t>pro HDR do 30 s, pro CHDR do 90 s</t>
  </si>
  <si>
    <t>Nabídka bude obsahovat tři přípravky určené k dezinfekci kůže před vpichy a k deznfekci operačního pole. Dva přípravky k dezinfekci sliznic a dva přípravky k dekolonizaci MRSA pozitivních pacientů. Konkrétní požadavky na jednotlivé přípravky  jsou uvedeny v tabulce.</t>
  </si>
  <si>
    <t>ANO - NE</t>
  </si>
  <si>
    <t>Přípravek/přípravky splňující požadavek</t>
  </si>
  <si>
    <t>Dezinfekce - skupina 4A</t>
  </si>
  <si>
    <t>xxx</t>
  </si>
  <si>
    <t>Alespoň jeden z přípravků musí mít čistící účinek  (v tabulce uveďte také do kolonky "poznámka").</t>
  </si>
  <si>
    <t xml:space="preserve">Materiál utěrky je požadován z netkané syntetické textilie (ne buničina). Měrná hmotnost minimálně 50g/m2. Tloušťka tkaniny minimálně 0,5mm. Velikost utěrky cca 20x35 cm, cca 700 cm2  (tolerace +/- 20%). </t>
  </si>
  <si>
    <t xml:space="preserve">Uchazeč uvede cenu za 1 kus utěrky.  </t>
  </si>
  <si>
    <t>Dezinfekce - skupina 4E</t>
  </si>
  <si>
    <t>ANO  - NE</t>
  </si>
  <si>
    <t xml:space="preserve">Nepodkročitelné požadavky </t>
  </si>
  <si>
    <t>Nepodkročitelné požadavky</t>
  </si>
  <si>
    <t xml:space="preserve">Pol. č. </t>
  </si>
  <si>
    <t>Skupina 3A</t>
  </si>
  <si>
    <t>Skupina 3B</t>
  </si>
  <si>
    <t xml:space="preserve">pol. č. </t>
  </si>
  <si>
    <t>…………………………………………………….</t>
  </si>
  <si>
    <t>jméno a podpis oprávněné osoby uchazeče</t>
  </si>
  <si>
    <t>V……………………………………dne……………….</t>
  </si>
  <si>
    <t>Tímto stvrzujeme pravdivost uvedených údajů.</t>
  </si>
  <si>
    <t>Podmínka splněna ANO/NE                           (vyplní uchazeč)</t>
  </si>
  <si>
    <t>Pol.</t>
  </si>
  <si>
    <t>Sazba DPH%</t>
  </si>
  <si>
    <t xml:space="preserve"> </t>
  </si>
  <si>
    <t>Jeden z nabídnutých přípravků musí být hypoalergenní (bez obsahu barviv a parfémů) - uveďte také do tabulky k přípravku do kolonky "poznámka".</t>
  </si>
  <si>
    <t>Dezinfekce - skupina 2 : Nepodkročitelné požadavky pro dezinfekci kůže, operačního pole a sliznic</t>
  </si>
  <si>
    <t>Dezinfekce - skupina 1: Nepodkročitelné požadavky na  dezinfekční přípravky pro  hygienu rukou</t>
  </si>
  <si>
    <t>Uchazeč musí nabídnout  všechny položky požadované ve skupinách 2A, 2B a 2C</t>
  </si>
  <si>
    <t>Dezinfekce - skupina 3: Nepodkročitelné požadavky pro dezinfekční a čistící přípravky na nástroje a pro vyšší stupeň dezinfekce</t>
  </si>
  <si>
    <t>Uchazeč musí nabídnout  všechny položky požadované ve skupinách 3A a 3B</t>
  </si>
  <si>
    <t>Pozice č.1 tabulky 3B musí obsahovat  přípravek pro enzymatické čištění s expozicí do 15 minut</t>
  </si>
  <si>
    <t>Pozice č.2 a 3 tabulky  3B   musí nabídka obsahovat dva přípravky deklarované jako zdravotnický prostředek, 
určený pro vyšší stupeň dezinfekce. Uchazeč uvede cenu pracovního roztoku při expozici 15 minut s účinností ABCTV přepočteno na 1 pracovní den (myšleno počet pracovních dnů po kterou je garantovaná stabilita pracovního roztoku VSD - vyšší stupeň desinfekce, v přiklopené nádobě)</t>
  </si>
  <si>
    <t>Dezinfekce - skupina č. 4  - Nepodkročitelné požadavky pro dezinfekce malých a velkých ploch a zdrav. prostředků</t>
  </si>
  <si>
    <t>Alespoň dva přípravky musí mít deklarovanou stabilitu dezinfekčního roztoku minimálně 28 dnů (vhodné pro použití systému suchých utěrek) - uveďte do kolonky poznámka.</t>
  </si>
  <si>
    <t>Sk. 4B - dez.při zvýšeném epid. riziku</t>
  </si>
  <si>
    <t>Skupina 4C - dezinfekce běžných malých ploch a zdravotnických prostředků 
(způsob aplikace - postřik)</t>
  </si>
  <si>
    <t>Skupina 4C - dezinfekce běžných malých ploch a zdravotnických prostředků
 (způsob aplikace - ubrousek)</t>
  </si>
  <si>
    <t>Skupina 4D - dezinfekce povrchů a zdravotnických prostředků z citlivých materiálů 
(způsob aplikace - postřik, pěna)</t>
  </si>
  <si>
    <t>Skupina 4D - dezinfekce povrchů a zdravotnických prostředků z citlivých materiálů
 (způsob aplikace - ubrousek)</t>
  </si>
  <si>
    <t>Skupina 4A - dezinfekce běžných  ploch zdravotnických i komunálních provozů</t>
  </si>
  <si>
    <t xml:space="preserve">Uchazeč uvede nabídku na suché jednorázové utěrky určené do uzavřeného systému kbelíku na dezinfekci malých ploch. </t>
  </si>
  <si>
    <t>Uchazeč garantuje kompaktibilitu utěrek  s dezinfekčními prostředky nabízenými v tabulce 4A a současně stabilitu minimálně 28 dnů po nalití pracovního roztoku.</t>
  </si>
  <si>
    <t>Skupina 1 - hygienická a chirurgická dezinfekce rukou</t>
  </si>
  <si>
    <t>Dezinfekce - skupina 1: Cenová nabídka</t>
  </si>
  <si>
    <t>Uchazeč uvede v příloze č. 6 výsledky testů a expertíz ním nabízených dezinfekčních přípravků ve vztahu k normám uvedeným v příloze č. 7 této zadávací dokumentace.</t>
  </si>
  <si>
    <r>
      <t xml:space="preserve">Podmínka splněna ANO/NE                           </t>
    </r>
    <r>
      <rPr>
        <sz val="11"/>
        <color indexed="8"/>
        <rFont val="Arial"/>
        <family val="2"/>
      </rPr>
      <t>(vyplní uchazeč)</t>
    </r>
  </si>
  <si>
    <r>
      <t xml:space="preserve">Podmínka splněna ANO/NE                           </t>
    </r>
    <r>
      <rPr>
        <sz val="11"/>
        <rFont val="Arial"/>
        <family val="2"/>
      </rPr>
      <t>(vyplní uchazeč)</t>
    </r>
  </si>
  <si>
    <t>Uchazeč musí  nabídnout všechny položky poptávky požadované ve skupině 1</t>
  </si>
  <si>
    <t>Nabízená 0,5 l a 1l balení budou použita do stávajících dávkovačů v nemocnici, v případě nekompatibility vítězná 
firma vymění všechny dávkovače na vlastní náklady s prvním závozem přípravků. (NemNMNM cca 300 kusů dávkovačů a 400 kusů držáků, NTR cca 511 kusů dávkovačů a 600 ks držáků)</t>
  </si>
  <si>
    <t>Jeden z nabídnutých přípravků musí být k dispozici o objemu do 0,15 l   - kapesní balení s aplikačním systémem -  uveďte také do tabulky k přípravku do kolonky "poznámka".</t>
  </si>
  <si>
    <t>Jeden z nabídnutých přípravků může být ve formě gelu - uveďte také do tabulky k přípravku do kolonky "poznámka".</t>
  </si>
  <si>
    <r>
      <t>Skupina 2</t>
    </r>
    <r>
      <rPr>
        <sz val="11"/>
        <rFont val="Arial"/>
        <family val="2"/>
      </rPr>
      <t>A</t>
    </r>
    <r>
      <rPr>
        <sz val="11"/>
        <color indexed="8"/>
        <rFont val="Arial"/>
        <family val="2"/>
      </rPr>
      <t xml:space="preserve"> - dezinfekce kůže před vpichem, dezinfekce operačního pole</t>
    </r>
  </si>
  <si>
    <r>
      <t>Skupina 2</t>
    </r>
    <r>
      <rPr>
        <sz val="11"/>
        <rFont val="Arial"/>
        <family val="2"/>
      </rPr>
      <t xml:space="preserve">B </t>
    </r>
    <r>
      <rPr>
        <sz val="11"/>
        <color indexed="8"/>
        <rFont val="Arial"/>
        <family val="2"/>
      </rPr>
      <t>- dezinfekce sliznic</t>
    </r>
  </si>
  <si>
    <r>
      <t xml:space="preserve">sk.2 </t>
    </r>
    <r>
      <rPr>
        <b/>
        <sz val="11"/>
        <rFont val="Arial"/>
        <family val="2"/>
      </rPr>
      <t>C</t>
    </r>
    <r>
      <rPr>
        <b/>
        <sz val="11"/>
        <color indexed="10"/>
        <rFont val="Arial"/>
        <family val="2"/>
      </rPr>
      <t xml:space="preserve"> </t>
    </r>
    <r>
      <rPr>
        <b/>
        <sz val="11"/>
        <color indexed="8"/>
        <rFont val="Arial"/>
        <family val="2"/>
      </rPr>
      <t>dezinfekční přípravky určené k eradikaci MRSA z těla pacientů</t>
    </r>
  </si>
  <si>
    <r>
      <t>Skupina 2</t>
    </r>
    <r>
      <rPr>
        <sz val="11"/>
        <rFont val="Arial"/>
        <family val="2"/>
      </rPr>
      <t>C</t>
    </r>
    <r>
      <rPr>
        <sz val="11"/>
        <color indexed="8"/>
        <rFont val="Arial"/>
        <family val="2"/>
      </rPr>
      <t xml:space="preserve"> - eradikace MRSA</t>
    </r>
  </si>
  <si>
    <t>Dezinfekce - skupina 2: Cenová nabídka</t>
  </si>
  <si>
    <t>Předpokládaná roční spotřeba litrů přípravku  - TR</t>
  </si>
  <si>
    <t>Předpokládaná roční spotřeba litrů přípravku  - NNM</t>
  </si>
  <si>
    <t>Nabídková cena/bal bez DPH</t>
  </si>
  <si>
    <t>Nabídková cena za 1 litr přípravku bez DPH</t>
  </si>
  <si>
    <t>Nabídková cena v Kč bez DPH za předpokládanou roční spotřebu TR</t>
  </si>
  <si>
    <t>Nabídková cena v Kč bez DPH za předpokládanou roční spotřebu NNM</t>
  </si>
  <si>
    <t>Nabídková cena v Kč s DPH za předpokládanou roční spotřebu TR</t>
  </si>
  <si>
    <t>Nabídková cena v Kč s DPH za předpokládanou roční spotřebu NNM</t>
  </si>
  <si>
    <t>Předpokládaná roční spotřeba litrů pracovního roztoku  - TR</t>
  </si>
  <si>
    <t>Předpokládaná roční spotřeba litrů pracovního roztoku  - NNM</t>
  </si>
  <si>
    <t>Nabídková cena/bal.bez DPH</t>
  </si>
  <si>
    <t>Nabídková cena za 1 litr pracovního roztoku bez DPH</t>
  </si>
  <si>
    <t xml:space="preserve">Předpokládaná roční spotřeba litrů pracovního roztoku  </t>
  </si>
  <si>
    <t>Nabídková cena v Kč bez DPH za předpokládanou roční spotřebu litrů pracovního roztoku - TR</t>
  </si>
  <si>
    <t>Nabídková cena v Kč bez DPH za předpokládanou roční spotřebu litrů pracovního roztoku - NNM</t>
  </si>
  <si>
    <t>Nabídková cena v Kč s DPH za předpokládanou roční spotřebu litrů pracovního roztoku - TR</t>
  </si>
  <si>
    <t>Nabídková cena v Kč s DPH za předpokládanou roční spotřebu litrů pracovního roztoku - NNM</t>
  </si>
  <si>
    <t>Nabídkovácena v Kč s DPH za předpokládanou roční spotřebu litrů pracovního roztoku - NNM</t>
  </si>
  <si>
    <t>Nabídková cena za 1 litr pracovního roztoku bez DPH / 1 pracovní den</t>
  </si>
  <si>
    <t>Předpokládaná roční spotřeba litrů pracovního roztoku - NNM</t>
  </si>
  <si>
    <t>Předpokládaná roční spotřeba litrů pracovního roztoku - TR</t>
  </si>
  <si>
    <t>Balení (litry/kusy)
+/- 20%</t>
  </si>
  <si>
    <r>
      <t xml:space="preserve"> Nabídka musí obsahovat tři přípravky k dekontaminaci nástrojů, přípravky musí být registrovány jako zdravotni</t>
    </r>
    <r>
      <rPr>
        <sz val="10"/>
        <rFont val="Arial"/>
        <family val="2"/>
      </rPr>
      <t>cký prostředek, nesmí obsahovat formaldehyd, chlorové deriváty, ke každému přípravku bude doložem bezečnostní list, produktový list, vše v českém jazyce.</t>
    </r>
  </si>
  <si>
    <r>
      <t>Pozice č. 1 tabulky musí obsahovat prostředek v tekuté formě s hlavní účinnou látkou amin, min. účinnost</t>
    </r>
    <r>
      <rPr>
        <sz val="11"/>
        <color indexed="8"/>
        <rFont val="Arial"/>
        <family val="2"/>
      </rPr>
      <t xml:space="preserve"> A(B)T(V) při expozici 60 min.</t>
    </r>
  </si>
  <si>
    <r>
      <t xml:space="preserve">Pozice č. 3 tabulky </t>
    </r>
    <r>
      <rPr>
        <sz val="11"/>
        <color indexed="10"/>
        <rFont val="Arial"/>
        <family val="2"/>
      </rPr>
      <t xml:space="preserve"> </t>
    </r>
    <r>
      <rPr>
        <sz val="11"/>
        <rFont val="Arial"/>
        <family val="2"/>
      </rPr>
      <t>musí o</t>
    </r>
    <r>
      <rPr>
        <sz val="11"/>
        <color indexed="8"/>
        <rFont val="Arial"/>
        <family val="2"/>
      </rPr>
      <t>bsahovat prostředek s obsahem jiné hlavní složky než je uvedeno v pozici 1 a 2, min.účinnost A(B)T(V) při expozici 60 minut.</t>
    </r>
  </si>
  <si>
    <t>Předpokládaná roční spotřeba litrů pracovního roztoku  / ks ubrousků - TR</t>
  </si>
  <si>
    <t>Předpokládaná roční spotřeba litrů pracovního roztoku  / ks ubrousků - NNM</t>
  </si>
  <si>
    <t>Nabídková cena za 1 litr pracovního roztoku nebo 1ks ubrousku bez DPH</t>
  </si>
  <si>
    <t>Nabídková cena v Kč bez DPH za předpokládanou roční spotřebu lt. pracovního roztoku / kusů ubrousků - TR</t>
  </si>
  <si>
    <t>Nabídková cena v Kč bez DPH za předpokládanou roční spotřebu lt. pracovního roztoku / kusů ubrousků - NNM</t>
  </si>
  <si>
    <t>Nabídková cena v Kč s DPH za předpokládanou roční spotřebu lt. pracovního roztoku / kusů ubrousků - TR</t>
  </si>
  <si>
    <t>Nabídková cena v Kč s DPH za předpokládanou roční spotřebu lt. pracovního roztoku / kusů ubrousků - NNM</t>
  </si>
  <si>
    <t>Uchazeč musí  nabídnout všechny položky  požadované ve skupinách 4A, 4B, 4C, 4D a 4E</t>
  </si>
  <si>
    <t>Nabídka  musí obsahovat 3 přípravky s rozdílnými účinnými látkami, které lze vzájemně střídat bez omezení.</t>
  </si>
  <si>
    <r>
      <t xml:space="preserve">Ve skupině </t>
    </r>
    <r>
      <rPr>
        <b/>
        <sz val="11"/>
        <color indexed="8"/>
        <rFont val="Arial"/>
        <family val="2"/>
      </rPr>
      <t>4B</t>
    </r>
    <r>
      <rPr>
        <sz val="11"/>
        <color indexed="8"/>
        <rFont val="Arial"/>
        <family val="2"/>
      </rPr>
      <t xml:space="preserve"> uchazeč uvede cenu za 1l pracovního roztoku s účinností ABCTV </t>
    </r>
    <r>
      <rPr>
        <sz val="11"/>
        <color indexed="8"/>
        <rFont val="Arial"/>
        <family val="2"/>
      </rPr>
      <t>při expozici 30 minut.</t>
    </r>
  </si>
  <si>
    <r>
      <t xml:space="preserve">Ve skupině </t>
    </r>
    <r>
      <rPr>
        <b/>
        <sz val="11"/>
        <color indexed="8"/>
        <rFont val="Arial"/>
        <family val="2"/>
      </rPr>
      <t>4C</t>
    </r>
    <r>
      <rPr>
        <sz val="11"/>
        <color indexed="8"/>
        <rFont val="Arial"/>
        <family val="2"/>
      </rPr>
      <t xml:space="preserve"> bude nabídka obsahovat přípravky na bázi alkoholu, forma aplikace postřikem a předvlhčenými ubrousky. Požadovaná účinnost a expozice je stanovena v tabulce.</t>
    </r>
  </si>
  <si>
    <r>
      <t xml:space="preserve">Ve skupině </t>
    </r>
    <r>
      <rPr>
        <b/>
        <sz val="11"/>
        <rFont val="Arial"/>
        <family val="2"/>
      </rPr>
      <t>4C,D,</t>
    </r>
    <r>
      <rPr>
        <sz val="11"/>
        <rFont val="Arial"/>
        <family val="2"/>
      </rPr>
      <t xml:space="preserve"> u aplikační formy předvlhčených ubrousků, uchazeč uvede cenu za 1 kus napuštěných ubrousků v balení v aplikační dóze s uzávěrem a v náhradním balení v maximálním počtu 200 ks v balení.             (V tabulce uveďte do kolonky poznámka počet kusů v balení a velikost ubrousku v cm)
Velikost ubrousku cca 15x20 cm, cca 300 cm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 (tolerance +/- 20%) </t>
    </r>
  </si>
  <si>
    <r>
      <t xml:space="preserve">Ve skupině </t>
    </r>
    <r>
      <rPr>
        <b/>
        <sz val="11"/>
        <color indexed="8"/>
        <rFont val="Arial"/>
        <family val="2"/>
      </rPr>
      <t>4D</t>
    </r>
    <r>
      <rPr>
        <sz val="11"/>
        <color indexed="8"/>
        <rFont val="Arial"/>
        <family val="2"/>
      </rPr>
      <t xml:space="preserve"> bude nabídka obsahovat přípravky vhodné k dezinfekci citlivých materiálů  - </t>
    </r>
    <r>
      <rPr>
        <sz val="11"/>
        <color indexed="8"/>
        <rFont val="Arial"/>
        <family val="2"/>
      </rPr>
      <t>guma, latex, silikon, UZ sondy, akrylátové sklo, koženka, PC vybavení atd. (uchazeč doloží atestem), forma aplikace postřik nebo pěna a předvlhčené ubrousky. Požadovaná účinnost a expozice je stanovena v tabulce.</t>
    </r>
  </si>
  <si>
    <r>
      <t xml:space="preserve">Všechny přípravky skupiny </t>
    </r>
    <r>
      <rPr>
        <b/>
        <sz val="11"/>
        <color indexed="8"/>
        <rFont val="Arial"/>
        <family val="2"/>
      </rPr>
      <t>4A,B,C,D</t>
    </r>
    <r>
      <rPr>
        <sz val="11"/>
        <color indexed="8"/>
        <rFont val="Arial"/>
        <family val="2"/>
      </rPr>
      <t xml:space="preserve">  musí být deklarované jako zdravotnický prostředek nebo biocid.</t>
    </r>
  </si>
  <si>
    <r>
      <t xml:space="preserve">Ke všem přípravkům skupiny </t>
    </r>
    <r>
      <rPr>
        <b/>
        <sz val="11"/>
        <color indexed="8"/>
        <rFont val="Arial"/>
        <family val="2"/>
      </rPr>
      <t>4A,B,C,D</t>
    </r>
    <r>
      <rPr>
        <sz val="11"/>
        <color indexed="8"/>
        <rFont val="Arial"/>
        <family val="2"/>
      </rPr>
      <t xml:space="preserve"> bude doložen  bezpečnostní list, produktový list, prohlášení o shodě, vše v českém jazyce.</t>
    </r>
  </si>
  <si>
    <t>Dezinfekce - skupina 4E: Cenová nabídka</t>
  </si>
  <si>
    <t>Dezinfekce - skupina 4C,D: Cenová nabídka</t>
  </si>
  <si>
    <t>Dezinfekce - skupina 4A: Cenová nabídka</t>
  </si>
  <si>
    <t>Dezinfekce - skupina 3: Cenová nabídka</t>
  </si>
  <si>
    <r>
      <t>Ve skupině 2</t>
    </r>
    <r>
      <rPr>
        <sz val="11"/>
        <rFont val="Arial"/>
        <family val="2"/>
      </rPr>
      <t>B</t>
    </r>
    <r>
      <rPr>
        <sz val="11"/>
        <color theme="1"/>
        <rFont val="Arial"/>
        <family val="2"/>
      </rPr>
      <t xml:space="preserve"> je požadován přípravek s obsahem PVP-jodu registrován SÚKL Praha jako léčivo.</t>
    </r>
  </si>
  <si>
    <r>
      <t>Ve skupině 2</t>
    </r>
    <r>
      <rPr>
        <sz val="11"/>
        <rFont val="Arial"/>
        <family val="2"/>
      </rPr>
      <t>C</t>
    </r>
    <r>
      <rPr>
        <sz val="11"/>
        <color theme="1"/>
        <rFont val="Arial"/>
        <family val="2"/>
      </rPr>
      <t xml:space="preserve">  je požadován jeden přípravek ve formě roztoku (1. pozice v tabulce) a jeden přípravek ve formě pěny (2. pozice v tabulce)</t>
    </r>
  </si>
  <si>
    <r>
      <t>Ve skupině 2</t>
    </r>
    <r>
      <rPr>
        <sz val="11"/>
        <rFont val="Arial"/>
        <family val="2"/>
      </rPr>
      <t>C</t>
    </r>
    <r>
      <rPr>
        <sz val="11"/>
        <color indexed="8"/>
        <rFont val="Arial"/>
        <family val="2"/>
      </rPr>
      <t xml:space="preserve"> je požadována max. doba expozice 60 sekund s účinností na MRSA, přípravek je požadován bezoplachový.</t>
    </r>
  </si>
  <si>
    <r>
      <t>Měrná hmotnost utěrky
g/m</t>
    </r>
    <r>
      <rPr>
        <b/>
        <vertAlign val="superscript"/>
        <sz val="11"/>
        <color indexed="8"/>
        <rFont val="Arial"/>
        <family val="2"/>
      </rPr>
      <t>2</t>
    </r>
  </si>
  <si>
    <r>
      <t>Rozměr utěrky
cm x cm
cm</t>
    </r>
    <r>
      <rPr>
        <b/>
        <vertAlign val="superscript"/>
        <sz val="11"/>
        <rFont val="Arial"/>
        <family val="2"/>
      </rPr>
      <t>2</t>
    </r>
  </si>
  <si>
    <t>Počet utěrek v balení</t>
  </si>
  <si>
    <t>Předpokládaná roční spotřeba počtů utěrek - TR</t>
  </si>
  <si>
    <t>Předpokládaná roční spotřeba počtů utěrek - NNM</t>
  </si>
  <si>
    <t>Nabídková cena za 1 kus utěrky bez DPH</t>
  </si>
  <si>
    <t xml:space="preserve"> Nabídková cena v Kč bez DPH za předpokládanou roční spotřebu utěrek - TR</t>
  </si>
  <si>
    <t>Nabídková  cena v Kč bez DPH za předpokládanou roční spotřebu utěrek - NNM</t>
  </si>
  <si>
    <t xml:space="preserve"> Nabídková cena v Kč s DPH za předpokládanou roční spotřebu utěrek - TR</t>
  </si>
  <si>
    <t xml:space="preserve"> Nabídková cena v Kč s DPH za předpokládanou roční spotřebu utěrek - NNM</t>
  </si>
  <si>
    <t>Pozice č. 2 tabulky musí obsahovat práškový prostředek na bázi kyseliny peroctovéa peruhličitanu sodného, bez obsahu aldehydů, min.účinnost A(B)TV při expozici 15 min., vhodný rovněž k dekontaminaci flexibilních endoskopů (kompaktibilní s přístroji Olympus a Pentax (Medinet) doložená prohlášením výrobce endoskopů, případně jiným obdobným prohlášením)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</si>
</sst>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K_č_-;\-* #,##0.00\ _K_č_-;_-* &quot;-&quot;??\ _K_č_-;_-@_-"/>
    <numFmt numFmtId="164" formatCode="#,##0.00\ _K_č"/>
    <numFmt numFmtId="165" formatCode="#,##0\ _K_č"/>
  </numFmts>
  <fonts count="3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4"/>
      <color indexed="8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1"/>
      <name val="Arial"/>
      <family val="2"/>
    </font>
    <font>
      <sz val="11"/>
      <color indexed="48"/>
      <name val="Arial"/>
      <family val="2"/>
    </font>
    <font>
      <sz val="11"/>
      <color indexed="30"/>
      <name val="Arial"/>
      <family val="2"/>
    </font>
    <font>
      <b/>
      <sz val="11"/>
      <color indexed="8"/>
      <name val="Arial"/>
      <family val="2"/>
    </font>
    <font>
      <b/>
      <sz val="11"/>
      <color indexed="3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4"/>
      <color indexed="8"/>
      <name val="Arial"/>
      <family val="2"/>
    </font>
    <font>
      <b/>
      <u val="single"/>
      <sz val="11"/>
      <name val="Arial"/>
      <family val="2"/>
    </font>
    <font>
      <b/>
      <u val="single"/>
      <sz val="11"/>
      <color indexed="8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u val="single"/>
      <sz val="11"/>
      <color indexed="10"/>
      <name val="Arial"/>
      <family val="2"/>
    </font>
    <font>
      <b/>
      <sz val="11"/>
      <color indexed="48"/>
      <name val="Arial"/>
      <family val="2"/>
    </font>
    <font>
      <sz val="14"/>
      <color indexed="10"/>
      <name val="Arial"/>
      <family val="2"/>
    </font>
    <font>
      <vertAlign val="superscript"/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4"/>
      <color rgb="FFFF0000"/>
      <name val="Arial"/>
      <family val="2"/>
    </font>
    <font>
      <b/>
      <vertAlign val="superscript"/>
      <sz val="11"/>
      <color indexed="8"/>
      <name val="Arial"/>
      <family val="2"/>
    </font>
    <font>
      <b/>
      <vertAlign val="superscript"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35">
    <xf numFmtId="0" fontId="0" fillId="0" borderId="0" xfId="0"/>
    <xf numFmtId="0" fontId="0" fillId="0" borderId="0" xfId="0" applyFill="1"/>
    <xf numFmtId="0" fontId="0" fillId="0" borderId="0" xfId="0" applyFill="1" applyAlignment="1">
      <alignment vertical="center"/>
    </xf>
    <xf numFmtId="0" fontId="4" fillId="0" borderId="0" xfId="0" applyFont="1" applyFill="1"/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0" fillId="0" borderId="0" xfId="0" applyAlignment="1">
      <alignment horizontal="center" vertical="center"/>
    </xf>
    <xf numFmtId="0" fontId="7" fillId="0" borderId="0" xfId="0" applyFont="1" applyFill="1"/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Border="1" applyAlignment="1">
      <alignment horizontal="justify" vertical="center"/>
    </xf>
    <xf numFmtId="0" fontId="28" fillId="0" borderId="0" xfId="0" applyFont="1" applyFill="1"/>
    <xf numFmtId="0" fontId="9" fillId="0" borderId="0" xfId="0" applyFont="1" applyFill="1"/>
    <xf numFmtId="0" fontId="10" fillId="0" borderId="0" xfId="0" applyFont="1" applyFill="1"/>
    <xf numFmtId="0" fontId="28" fillId="0" borderId="0" xfId="0" applyFont="1" applyFill="1" applyAlignment="1">
      <alignment horizontal="center"/>
    </xf>
    <xf numFmtId="0" fontId="28" fillId="0" borderId="1" xfId="0" applyFont="1" applyFill="1" applyBorder="1" applyAlignment="1">
      <alignment horizontal="center" vertical="center"/>
    </xf>
    <xf numFmtId="1" fontId="10" fillId="0" borderId="1" xfId="0" applyNumberFormat="1" applyFont="1" applyFill="1" applyBorder="1" applyAlignment="1">
      <alignment horizontal="center" vertical="center"/>
    </xf>
    <xf numFmtId="3" fontId="12" fillId="0" borderId="1" xfId="0" applyNumberFormat="1" applyFont="1" applyFill="1" applyBorder="1" applyAlignment="1">
      <alignment horizontal="center" vertical="center"/>
    </xf>
    <xf numFmtId="164" fontId="28" fillId="0" borderId="1" xfId="0" applyNumberFormat="1" applyFont="1" applyFill="1" applyBorder="1" applyAlignment="1">
      <alignment horizontal="center" vertical="center"/>
    </xf>
    <xf numFmtId="164" fontId="10" fillId="0" borderId="2" xfId="0" applyNumberFormat="1" applyFont="1" applyFill="1" applyBorder="1" applyAlignment="1">
      <alignment horizontal="center" vertical="center"/>
    </xf>
    <xf numFmtId="164" fontId="13" fillId="0" borderId="2" xfId="0" applyNumberFormat="1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/>
    </xf>
    <xf numFmtId="0" fontId="28" fillId="0" borderId="3" xfId="0" applyFont="1" applyFill="1" applyBorder="1" applyAlignment="1">
      <alignment horizontal="center"/>
    </xf>
    <xf numFmtId="0" fontId="28" fillId="0" borderId="4" xfId="0" applyFont="1" applyFill="1" applyBorder="1" applyAlignment="1">
      <alignment horizontal="center" vertical="center"/>
    </xf>
    <xf numFmtId="1" fontId="10" fillId="0" borderId="2" xfId="0" applyNumberFormat="1" applyFont="1" applyFill="1" applyBorder="1" applyAlignment="1">
      <alignment horizontal="center" vertical="center"/>
    </xf>
    <xf numFmtId="164" fontId="28" fillId="0" borderId="4" xfId="0" applyNumberFormat="1" applyFont="1" applyFill="1" applyBorder="1" applyAlignment="1">
      <alignment horizontal="center" vertical="center"/>
    </xf>
    <xf numFmtId="0" fontId="28" fillId="0" borderId="5" xfId="0" applyFont="1" applyFill="1" applyBorder="1" applyAlignment="1">
      <alignment horizontal="center"/>
    </xf>
    <xf numFmtId="3" fontId="12" fillId="0" borderId="2" xfId="0" applyNumberFormat="1" applyFont="1" applyFill="1" applyBorder="1" applyAlignment="1">
      <alignment horizontal="center" vertical="center"/>
    </xf>
    <xf numFmtId="164" fontId="28" fillId="0" borderId="2" xfId="0" applyNumberFormat="1" applyFont="1" applyFill="1" applyBorder="1" applyAlignment="1">
      <alignment horizontal="center" vertical="center"/>
    </xf>
    <xf numFmtId="0" fontId="28" fillId="0" borderId="0" xfId="0" applyFont="1" applyFill="1" applyAlignment="1">
      <alignment/>
    </xf>
    <xf numFmtId="0" fontId="14" fillId="0" borderId="0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49" fontId="11" fillId="0" borderId="0" xfId="0" applyNumberFormat="1" applyFont="1" applyFill="1"/>
    <xf numFmtId="0" fontId="16" fillId="0" borderId="0" xfId="0" applyFont="1" applyFill="1" applyAlignment="1">
      <alignment horizontal="left" vertical="center"/>
    </xf>
    <xf numFmtId="0" fontId="17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/>
    </xf>
    <xf numFmtId="0" fontId="18" fillId="0" borderId="0" xfId="0" applyFont="1" applyFill="1"/>
    <xf numFmtId="0" fontId="28" fillId="0" borderId="0" xfId="0" applyFont="1" applyFill="1" applyAlignment="1">
      <alignment vertical="center"/>
    </xf>
    <xf numFmtId="0" fontId="29" fillId="0" borderId="0" xfId="0" applyFont="1" applyFill="1"/>
    <xf numFmtId="0" fontId="28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21" fillId="0" borderId="6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justify" vertical="center" wrapText="1"/>
    </xf>
    <xf numFmtId="0" fontId="14" fillId="0" borderId="2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28" fillId="0" borderId="3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8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28" fillId="0" borderId="1" xfId="0" applyFont="1" applyFill="1" applyBorder="1" applyAlignment="1">
      <alignment vertical="center" wrapText="1"/>
    </xf>
    <xf numFmtId="0" fontId="21" fillId="0" borderId="8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28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1" fillId="0" borderId="0" xfId="0" applyFont="1" applyAlignment="1">
      <alignment horizontal="justify" vertical="center"/>
    </xf>
    <xf numFmtId="0" fontId="2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21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/>
    </xf>
    <xf numFmtId="0" fontId="21" fillId="0" borderId="1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Fill="1" applyBorder="1" applyAlignment="1">
      <alignment vertical="center" wrapText="1"/>
    </xf>
    <xf numFmtId="0" fontId="2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4" fillId="0" borderId="0" xfId="0" applyFont="1" applyFill="1"/>
    <xf numFmtId="10" fontId="28" fillId="0" borderId="2" xfId="0" applyNumberFormat="1" applyFont="1" applyFill="1" applyBorder="1" applyAlignment="1">
      <alignment horizontal="center" vertical="center"/>
    </xf>
    <xf numFmtId="3" fontId="10" fillId="0" borderId="2" xfId="0" applyNumberFormat="1" applyFont="1" applyFill="1" applyBorder="1" applyAlignment="1">
      <alignment horizontal="center" vertical="center"/>
    </xf>
    <xf numFmtId="0" fontId="28" fillId="0" borderId="1" xfId="0" applyFont="1" applyFill="1" applyBorder="1"/>
    <xf numFmtId="164" fontId="10" fillId="0" borderId="1" xfId="0" applyNumberFormat="1" applyFont="1" applyFill="1" applyBorder="1" applyAlignment="1">
      <alignment horizontal="center" vertical="center"/>
    </xf>
    <xf numFmtId="164" fontId="13" fillId="0" borderId="1" xfId="0" applyNumberFormat="1" applyFont="1" applyFill="1" applyBorder="1" applyAlignment="1">
      <alignment horizontal="center" vertical="center"/>
    </xf>
    <xf numFmtId="3" fontId="28" fillId="0" borderId="2" xfId="0" applyNumberFormat="1" applyFont="1" applyFill="1" applyBorder="1" applyAlignment="1">
      <alignment horizontal="center" vertical="center"/>
    </xf>
    <xf numFmtId="164" fontId="28" fillId="0" borderId="9" xfId="0" applyNumberFormat="1" applyFont="1" applyFill="1" applyBorder="1" applyAlignment="1">
      <alignment horizontal="center"/>
    </xf>
    <xf numFmtId="10" fontId="28" fillId="0" borderId="1" xfId="0" applyNumberFormat="1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center" vertical="center"/>
    </xf>
    <xf numFmtId="3" fontId="28" fillId="0" borderId="1" xfId="0" applyNumberFormat="1" applyFont="1" applyFill="1" applyBorder="1" applyAlignment="1">
      <alignment horizontal="center" vertical="center"/>
    </xf>
    <xf numFmtId="164" fontId="28" fillId="0" borderId="3" xfId="0" applyNumberFormat="1" applyFont="1" applyFill="1" applyBorder="1" applyAlignment="1">
      <alignment horizontal="center"/>
    </xf>
    <xf numFmtId="3" fontId="28" fillId="0" borderId="4" xfId="0" applyNumberFormat="1" applyFont="1" applyFill="1" applyBorder="1" applyAlignment="1">
      <alignment horizontal="center" vertical="center"/>
    </xf>
    <xf numFmtId="0" fontId="28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28" fillId="0" borderId="0" xfId="0" applyFont="1" applyFill="1" applyBorder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/>
    <xf numFmtId="0" fontId="11" fillId="0" borderId="0" xfId="0" applyFont="1" applyFill="1" applyAlignment="1">
      <alignment horizontal="right" vertical="center"/>
    </xf>
    <xf numFmtId="49" fontId="28" fillId="0" borderId="0" xfId="0" applyNumberFormat="1" applyFont="1" applyFill="1"/>
    <xf numFmtId="0" fontId="30" fillId="0" borderId="0" xfId="0" applyFont="1" applyFill="1"/>
    <xf numFmtId="0" fontId="30" fillId="0" borderId="0" xfId="0" applyFont="1" applyFill="1" applyAlignment="1">
      <alignment horizontal="center"/>
    </xf>
    <xf numFmtId="0" fontId="31" fillId="0" borderId="0" xfId="0" applyFont="1" applyFill="1"/>
    <xf numFmtId="0" fontId="31" fillId="0" borderId="0" xfId="0" applyFont="1" applyFill="1" applyAlignment="1">
      <alignment horizontal="center"/>
    </xf>
    <xf numFmtId="0" fontId="22" fillId="0" borderId="0" xfId="0" applyFont="1" applyFill="1" applyAlignment="1">
      <alignment horizontal="right" vertical="center"/>
    </xf>
    <xf numFmtId="49" fontId="22" fillId="0" borderId="0" xfId="0" applyNumberFormat="1" applyFont="1" applyFill="1"/>
    <xf numFmtId="0" fontId="23" fillId="0" borderId="10" xfId="0" applyFont="1" applyFill="1" applyBorder="1"/>
    <xf numFmtId="4" fontId="23" fillId="2" borderId="11" xfId="0" applyNumberFormat="1" applyFont="1" applyFill="1" applyBorder="1"/>
    <xf numFmtId="0" fontId="23" fillId="0" borderId="0" xfId="0" applyFont="1" applyFill="1"/>
    <xf numFmtId="0" fontId="9" fillId="0" borderId="0" xfId="0" applyFont="1" applyFill="1" applyAlignment="1">
      <alignment horizontal="left"/>
    </xf>
    <xf numFmtId="0" fontId="28" fillId="0" borderId="0" xfId="0" applyFont="1" applyFill="1" applyAlignment="1">
      <alignment horizontal="left"/>
    </xf>
    <xf numFmtId="0" fontId="14" fillId="0" borderId="0" xfId="0" applyFont="1" applyFill="1" applyAlignment="1">
      <alignment horizontal="left"/>
    </xf>
    <xf numFmtId="164" fontId="28" fillId="0" borderId="9" xfId="0" applyNumberFormat="1" applyFont="1" applyFill="1" applyBorder="1" applyAlignment="1">
      <alignment horizontal="center" vertical="center"/>
    </xf>
    <xf numFmtId="2" fontId="13" fillId="0" borderId="1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28" fillId="0" borderId="6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0" fontId="21" fillId="0" borderId="1" xfId="0" applyFont="1" applyBorder="1" applyAlignment="1">
      <alignment vertical="center" wrapText="1"/>
    </xf>
    <xf numFmtId="0" fontId="28" fillId="0" borderId="1" xfId="0" applyFont="1" applyBorder="1" applyAlignment="1">
      <alignment horizontal="center" vertical="center"/>
    </xf>
    <xf numFmtId="49" fontId="11" fillId="0" borderId="1" xfId="0" applyNumberFormat="1" applyFont="1" applyFill="1" applyBorder="1" applyAlignment="1">
      <alignment vertical="center" wrapText="1"/>
    </xf>
    <xf numFmtId="0" fontId="21" fillId="0" borderId="1" xfId="0" applyFont="1" applyFill="1" applyBorder="1" applyAlignment="1">
      <alignment vertical="center" wrapText="1"/>
    </xf>
    <xf numFmtId="0" fontId="28" fillId="0" borderId="8" xfId="0" applyFont="1" applyBorder="1" applyAlignment="1">
      <alignment horizontal="center" vertical="center"/>
    </xf>
    <xf numFmtId="0" fontId="11" fillId="0" borderId="4" xfId="0" applyFont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28" fillId="0" borderId="0" xfId="0" applyFont="1" applyAlignment="1">
      <alignment horizontal="justify" vertical="center"/>
    </xf>
    <xf numFmtId="0" fontId="10" fillId="0" borderId="0" xfId="0" applyFont="1" applyAlignment="1">
      <alignment horizontal="justify" vertical="center"/>
    </xf>
    <xf numFmtId="164" fontId="12" fillId="0" borderId="1" xfId="0" applyNumberFormat="1" applyFont="1" applyFill="1" applyBorder="1" applyAlignment="1">
      <alignment horizontal="center" vertical="center"/>
    </xf>
    <xf numFmtId="164" fontId="28" fillId="0" borderId="3" xfId="0" applyNumberFormat="1" applyFont="1" applyFill="1" applyBorder="1" applyAlignment="1">
      <alignment horizontal="center" vertical="center"/>
    </xf>
    <xf numFmtId="164" fontId="12" fillId="0" borderId="2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left" vertical="center"/>
    </xf>
    <xf numFmtId="165" fontId="28" fillId="0" borderId="2" xfId="0" applyNumberFormat="1" applyFont="1" applyFill="1" applyBorder="1" applyAlignment="1">
      <alignment horizontal="center" vertical="center"/>
    </xf>
    <xf numFmtId="0" fontId="12" fillId="0" borderId="0" xfId="0" applyFont="1" applyFill="1"/>
    <xf numFmtId="0" fontId="28" fillId="0" borderId="0" xfId="0" applyFont="1" applyFill="1" applyBorder="1"/>
    <xf numFmtId="0" fontId="14" fillId="0" borderId="0" xfId="0" applyFont="1" applyFill="1" applyBorder="1" applyAlignment="1">
      <alignment vertical="center"/>
    </xf>
    <xf numFmtId="0" fontId="31" fillId="0" borderId="0" xfId="0" applyFont="1" applyFill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1" xfId="0" applyFont="1" applyBorder="1" applyAlignment="1">
      <alignment horizontal="justify" vertical="center"/>
    </xf>
    <xf numFmtId="0" fontId="14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justify" vertical="center" wrapText="1"/>
    </xf>
    <xf numFmtId="0" fontId="28" fillId="0" borderId="1" xfId="0" applyFont="1" applyBorder="1" applyAlignment="1">
      <alignment horizontal="justify" vertical="center"/>
    </xf>
    <xf numFmtId="0" fontId="28" fillId="0" borderId="1" xfId="0" applyFont="1" applyBorder="1" applyAlignment="1">
      <alignment horizontal="justify" vertical="center" wrapText="1"/>
    </xf>
    <xf numFmtId="0" fontId="28" fillId="0" borderId="1" xfId="0" applyFont="1" applyFill="1" applyBorder="1" applyAlignment="1">
      <alignment horizontal="justify" vertical="center"/>
    </xf>
    <xf numFmtId="0" fontId="28" fillId="0" borderId="1" xfId="0" applyFont="1" applyFill="1" applyBorder="1" applyAlignment="1">
      <alignment horizontal="justify" vertical="center" wrapText="1"/>
    </xf>
    <xf numFmtId="0" fontId="21" fillId="0" borderId="1" xfId="0" applyFont="1" applyBorder="1" applyAlignment="1">
      <alignment horizontal="justify" vertical="center" wrapText="1"/>
    </xf>
    <xf numFmtId="0" fontId="8" fillId="0" borderId="3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28" fillId="0" borderId="4" xfId="0" applyFont="1" applyBorder="1" applyAlignment="1">
      <alignment horizontal="justify" vertical="center" wrapText="1"/>
    </xf>
    <xf numFmtId="0" fontId="11" fillId="0" borderId="1" xfId="0" applyFont="1" applyBorder="1" applyAlignment="1">
      <alignment horizontal="justify" vertical="center" wrapText="1"/>
    </xf>
    <xf numFmtId="0" fontId="28" fillId="0" borderId="0" xfId="0" applyFont="1" applyAlignment="1">
      <alignment horizontal="center" vertical="center"/>
    </xf>
    <xf numFmtId="0" fontId="28" fillId="0" borderId="2" xfId="0" applyFont="1" applyFill="1" applyBorder="1" applyAlignment="1">
      <alignment horizontal="center" vertical="center"/>
    </xf>
    <xf numFmtId="0" fontId="32" fillId="0" borderId="0" xfId="0" applyFont="1" applyFill="1"/>
    <xf numFmtId="0" fontId="28" fillId="0" borderId="2" xfId="0" applyFont="1" applyFill="1" applyBorder="1" applyAlignment="1">
      <alignment horizontal="center" vertical="center"/>
    </xf>
    <xf numFmtId="4" fontId="23" fillId="3" borderId="0" xfId="0" applyNumberFormat="1" applyFont="1" applyFill="1" applyBorder="1"/>
    <xf numFmtId="0" fontId="29" fillId="4" borderId="12" xfId="0" applyFont="1" applyFill="1" applyBorder="1" applyAlignment="1">
      <alignment horizontal="center" vertical="center" wrapText="1"/>
    </xf>
    <xf numFmtId="0" fontId="21" fillId="4" borderId="12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/>
    </xf>
    <xf numFmtId="2" fontId="10" fillId="0" borderId="1" xfId="20" applyNumberFormat="1" applyFont="1" applyFill="1" applyBorder="1" applyAlignment="1">
      <alignment horizontal="center" vertical="center"/>
    </xf>
    <xf numFmtId="0" fontId="28" fillId="0" borderId="7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164" fontId="9" fillId="0" borderId="4" xfId="0" applyNumberFormat="1" applyFont="1" applyFill="1" applyBorder="1" applyAlignment="1">
      <alignment horizontal="center" vertical="center"/>
    </xf>
    <xf numFmtId="164" fontId="15" fillId="0" borderId="4" xfId="0" applyNumberFormat="1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/>
    </xf>
    <xf numFmtId="0" fontId="29" fillId="4" borderId="13" xfId="0" applyFont="1" applyFill="1" applyBorder="1" applyAlignment="1">
      <alignment horizontal="center" vertical="center"/>
    </xf>
    <xf numFmtId="0" fontId="28" fillId="0" borderId="6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/>
    </xf>
    <xf numFmtId="2" fontId="10" fillId="0" borderId="2" xfId="0" applyNumberFormat="1" applyFont="1" applyFill="1" applyBorder="1" applyAlignment="1">
      <alignment horizontal="center" vertical="center"/>
    </xf>
    <xf numFmtId="0" fontId="29" fillId="4" borderId="14" xfId="0" applyFont="1" applyFill="1" applyBorder="1" applyAlignment="1">
      <alignment horizontal="center" vertical="center" wrapText="1"/>
    </xf>
    <xf numFmtId="0" fontId="29" fillId="4" borderId="12" xfId="0" applyFont="1" applyFill="1" applyBorder="1" applyAlignment="1">
      <alignment horizontal="center" vertical="center"/>
    </xf>
    <xf numFmtId="0" fontId="29" fillId="4" borderId="15" xfId="0" applyFont="1" applyFill="1" applyBorder="1" applyAlignment="1">
      <alignment horizontal="center" vertical="center" wrapText="1"/>
    </xf>
    <xf numFmtId="0" fontId="21" fillId="5" borderId="14" xfId="0" applyFont="1" applyFill="1" applyBorder="1" applyAlignment="1">
      <alignment horizontal="center" vertical="center" wrapText="1"/>
    </xf>
    <xf numFmtId="0" fontId="21" fillId="5" borderId="12" xfId="0" applyFont="1" applyFill="1" applyBorder="1" applyAlignment="1">
      <alignment horizontal="center" vertical="center" wrapText="1"/>
    </xf>
    <xf numFmtId="0" fontId="21" fillId="5" borderId="15" xfId="0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top" wrapText="1"/>
    </xf>
    <xf numFmtId="0" fontId="28" fillId="0" borderId="1" xfId="0" applyFont="1" applyFill="1" applyBorder="1" applyAlignment="1">
      <alignment horizontal="center" wrapText="1"/>
    </xf>
    <xf numFmtId="9" fontId="28" fillId="0" borderId="1" xfId="0" applyNumberFormat="1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4" fontId="9" fillId="0" borderId="4" xfId="0" applyNumberFormat="1" applyFont="1" applyFill="1" applyBorder="1" applyAlignment="1">
      <alignment horizontal="center" vertical="center"/>
    </xf>
    <xf numFmtId="164" fontId="10" fillId="0" borderId="5" xfId="0" applyNumberFormat="1" applyFont="1" applyFill="1" applyBorder="1" applyAlignment="1">
      <alignment horizontal="center"/>
    </xf>
    <xf numFmtId="0" fontId="28" fillId="0" borderId="2" xfId="0" applyFont="1" applyFill="1" applyBorder="1"/>
    <xf numFmtId="4" fontId="10" fillId="0" borderId="2" xfId="0" applyNumberFormat="1" applyFont="1" applyFill="1" applyBorder="1" applyAlignment="1">
      <alignment horizontal="center" vertical="center"/>
    </xf>
    <xf numFmtId="0" fontId="21" fillId="5" borderId="14" xfId="0" applyFont="1" applyFill="1" applyBorder="1" applyAlignment="1">
      <alignment horizontal="center" vertical="center"/>
    </xf>
    <xf numFmtId="0" fontId="14" fillId="5" borderId="12" xfId="0" applyFont="1" applyFill="1" applyBorder="1" applyAlignment="1">
      <alignment horizontal="center" vertical="center" wrapText="1"/>
    </xf>
    <xf numFmtId="0" fontId="14" fillId="5" borderId="15" xfId="0" applyFont="1" applyFill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/>
    </xf>
    <xf numFmtId="49" fontId="8" fillId="0" borderId="1" xfId="0" applyNumberFormat="1" applyFont="1" applyFill="1" applyBorder="1" applyAlignment="1">
      <alignment vertical="center" wrapText="1" shrinkToFit="1"/>
    </xf>
    <xf numFmtId="0" fontId="14" fillId="0" borderId="3" xfId="0" applyFont="1" applyBorder="1" applyAlignment="1">
      <alignment horizontal="center" vertical="center"/>
    </xf>
    <xf numFmtId="49" fontId="8" fillId="0" borderId="1" xfId="0" applyNumberFormat="1" applyFont="1" applyFill="1" applyBorder="1" applyAlignment="1">
      <alignment vertical="center" wrapText="1"/>
    </xf>
    <xf numFmtId="0" fontId="28" fillId="0" borderId="1" xfId="0" applyFont="1" applyBorder="1" applyAlignment="1">
      <alignment vertical="center"/>
    </xf>
    <xf numFmtId="0" fontId="28" fillId="0" borderId="3" xfId="0" applyFont="1" applyBorder="1" applyAlignment="1">
      <alignment vertical="center"/>
    </xf>
    <xf numFmtId="49" fontId="8" fillId="0" borderId="4" xfId="0" applyNumberFormat="1" applyFont="1" applyFill="1" applyBorder="1" applyAlignment="1">
      <alignment vertical="center"/>
    </xf>
    <xf numFmtId="0" fontId="28" fillId="0" borderId="5" xfId="0" applyFont="1" applyBorder="1" applyAlignment="1">
      <alignment vertical="center"/>
    </xf>
    <xf numFmtId="164" fontId="10" fillId="0" borderId="4" xfId="0" applyNumberFormat="1" applyFont="1" applyFill="1" applyBorder="1" applyAlignment="1">
      <alignment horizontal="center" vertical="center"/>
    </xf>
    <xf numFmtId="2" fontId="13" fillId="0" borderId="4" xfId="0" applyNumberFormat="1" applyFont="1" applyFill="1" applyBorder="1" applyAlignment="1">
      <alignment horizontal="center" vertical="center"/>
    </xf>
    <xf numFmtId="164" fontId="13" fillId="0" borderId="4" xfId="0" applyNumberFormat="1" applyFont="1" applyFill="1" applyBorder="1" applyAlignment="1">
      <alignment horizontal="center" vertical="center"/>
    </xf>
    <xf numFmtId="164" fontId="10" fillId="0" borderId="5" xfId="0" applyNumberFormat="1" applyFont="1" applyFill="1" applyBorder="1" applyAlignment="1">
      <alignment horizontal="center" vertical="center"/>
    </xf>
    <xf numFmtId="2" fontId="13" fillId="0" borderId="2" xfId="0" applyNumberFormat="1" applyFont="1" applyFill="1" applyBorder="1" applyAlignment="1">
      <alignment horizontal="center" vertical="center"/>
    </xf>
    <xf numFmtId="0" fontId="29" fillId="6" borderId="14" xfId="0" applyFont="1" applyFill="1" applyBorder="1" applyAlignment="1">
      <alignment horizontal="center" vertical="center" wrapText="1"/>
    </xf>
    <xf numFmtId="0" fontId="29" fillId="6" borderId="12" xfId="0" applyFont="1" applyFill="1" applyBorder="1" applyAlignment="1">
      <alignment horizontal="center" vertical="center" wrapText="1"/>
    </xf>
    <xf numFmtId="0" fontId="21" fillId="6" borderId="12" xfId="0" applyFont="1" applyFill="1" applyBorder="1" applyAlignment="1">
      <alignment horizontal="center" vertical="center" wrapText="1"/>
    </xf>
    <xf numFmtId="0" fontId="29" fillId="6" borderId="15" xfId="0" applyFont="1" applyFill="1" applyBorder="1" applyAlignment="1">
      <alignment horizontal="center" vertical="center" wrapText="1"/>
    </xf>
    <xf numFmtId="165" fontId="28" fillId="0" borderId="1" xfId="0" applyNumberFormat="1" applyFont="1" applyFill="1" applyBorder="1" applyAlignment="1">
      <alignment horizontal="center" vertical="center"/>
    </xf>
    <xf numFmtId="0" fontId="28" fillId="0" borderId="3" xfId="0" applyFont="1" applyFill="1" applyBorder="1" applyAlignment="1">
      <alignment horizontal="center" vertical="center"/>
    </xf>
    <xf numFmtId="164" fontId="14" fillId="0" borderId="4" xfId="0" applyNumberFormat="1" applyFont="1" applyFill="1" applyBorder="1" applyAlignment="1">
      <alignment horizontal="center" vertical="center"/>
    </xf>
    <xf numFmtId="0" fontId="28" fillId="0" borderId="5" xfId="0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/>
    </xf>
    <xf numFmtId="0" fontId="21" fillId="5" borderId="12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164" fontId="25" fillId="0" borderId="4" xfId="0" applyNumberFormat="1" applyFont="1" applyFill="1" applyBorder="1" applyAlignment="1">
      <alignment horizontal="center" vertical="center"/>
    </xf>
    <xf numFmtId="164" fontId="28" fillId="0" borderId="5" xfId="0" applyNumberFormat="1" applyFont="1" applyFill="1" applyBorder="1" applyAlignment="1">
      <alignment horizontal="center" vertical="center"/>
    </xf>
    <xf numFmtId="4" fontId="22" fillId="2" borderId="11" xfId="0" applyNumberFormat="1" applyFont="1" applyFill="1" applyBorder="1"/>
    <xf numFmtId="4" fontId="26" fillId="3" borderId="0" xfId="0" applyNumberFormat="1" applyFont="1" applyFill="1" applyBorder="1"/>
    <xf numFmtId="0" fontId="11" fillId="0" borderId="6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28" fillId="0" borderId="9" xfId="0" applyFont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6" xfId="0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4" fillId="0" borderId="8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164" fontId="28" fillId="0" borderId="2" xfId="0" applyNumberFormat="1" applyFont="1" applyFill="1" applyBorder="1" applyAlignment="1">
      <alignment horizontal="center" vertical="center" wrapText="1"/>
    </xf>
    <xf numFmtId="164" fontId="28" fillId="0" borderId="1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10" fontId="28" fillId="0" borderId="1" xfId="0" applyNumberFormat="1" applyFont="1" applyFill="1" applyBorder="1" applyAlignment="1">
      <alignment horizontal="center" vertical="center"/>
    </xf>
    <xf numFmtId="10" fontId="28" fillId="0" borderId="2" xfId="0" applyNumberFormat="1" applyFont="1" applyFill="1" applyBorder="1" applyAlignment="1">
      <alignment horizontal="center" vertical="center"/>
    </xf>
    <xf numFmtId="9" fontId="28" fillId="0" borderId="1" xfId="0" applyNumberFormat="1" applyFont="1" applyFill="1" applyBorder="1" applyAlignment="1">
      <alignment horizontal="center" vertical="center"/>
    </xf>
    <xf numFmtId="0" fontId="20" fillId="0" borderId="1" xfId="0" applyFont="1" applyBorder="1" applyAlignment="1">
      <alignment horizontal="left" vertical="center"/>
    </xf>
    <xf numFmtId="0" fontId="20" fillId="0" borderId="3" xfId="0" applyFont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R28"/>
  <sheetViews>
    <sheetView showGridLines="0" zoomScale="89" zoomScaleNormal="89" workbookViewId="0" topLeftCell="A1">
      <selection activeCell="D19" sqref="D19"/>
    </sheetView>
  </sheetViews>
  <sheetFormatPr defaultColWidth="14.00390625" defaultRowHeight="15"/>
  <cols>
    <col min="1" max="1" width="23.140625" style="15" customWidth="1"/>
    <col min="2" max="2" width="14.00390625" style="15" customWidth="1"/>
    <col min="3" max="3" width="12.00390625" style="15" customWidth="1"/>
    <col min="4" max="4" width="16.7109375" style="15" customWidth="1"/>
    <col min="5" max="5" width="14.00390625" style="15" customWidth="1"/>
    <col min="6" max="6" width="13.28125" style="15" customWidth="1"/>
    <col min="7" max="7" width="18.8515625" style="15" customWidth="1"/>
    <col min="8" max="8" width="19.57421875" style="15" customWidth="1"/>
    <col min="9" max="10" width="14.00390625" style="15" customWidth="1"/>
    <col min="11" max="11" width="18.57421875" style="15" customWidth="1"/>
    <col min="12" max="12" width="17.00390625" style="15" customWidth="1"/>
    <col min="13" max="13" width="14.00390625" style="15" customWidth="1"/>
    <col min="14" max="14" width="18.00390625" style="15" customWidth="1"/>
    <col min="15" max="15" width="19.00390625" style="15" customWidth="1"/>
    <col min="16" max="16384" width="14.00390625" style="15" customWidth="1"/>
  </cols>
  <sheetData>
    <row r="1" spans="4:6" ht="15.75">
      <c r="D1" s="95" t="s">
        <v>115</v>
      </c>
      <c r="E1" s="43"/>
      <c r="F1" s="43"/>
    </row>
    <row r="2" spans="1:12" ht="20.25" customHeight="1" thickBot="1">
      <c r="A2" s="16"/>
      <c r="K2" s="17"/>
      <c r="L2" s="17"/>
    </row>
    <row r="3" spans="1:16" s="18" customFormat="1" ht="90" customHeight="1" thickBot="1">
      <c r="A3" s="164" t="s">
        <v>1</v>
      </c>
      <c r="B3" s="149" t="s">
        <v>2</v>
      </c>
      <c r="C3" s="149" t="s">
        <v>8</v>
      </c>
      <c r="D3" s="149" t="s">
        <v>40</v>
      </c>
      <c r="E3" s="165" t="s">
        <v>42</v>
      </c>
      <c r="F3" s="150" t="s">
        <v>3</v>
      </c>
      <c r="G3" s="149" t="s">
        <v>128</v>
      </c>
      <c r="H3" s="149" t="s">
        <v>129</v>
      </c>
      <c r="I3" s="150" t="s">
        <v>130</v>
      </c>
      <c r="J3" s="149" t="s">
        <v>131</v>
      </c>
      <c r="K3" s="149" t="s">
        <v>132</v>
      </c>
      <c r="L3" s="149" t="s">
        <v>133</v>
      </c>
      <c r="M3" s="165" t="s">
        <v>94</v>
      </c>
      <c r="N3" s="149" t="s">
        <v>134</v>
      </c>
      <c r="O3" s="166" t="s">
        <v>135</v>
      </c>
      <c r="P3" s="160" t="s">
        <v>28</v>
      </c>
    </row>
    <row r="4" spans="1:16" s="18" customFormat="1" ht="30.75" customHeight="1">
      <c r="A4" s="217" t="s">
        <v>114</v>
      </c>
      <c r="B4" s="145"/>
      <c r="C4" s="145"/>
      <c r="D4" s="219" t="s">
        <v>43</v>
      </c>
      <c r="E4" s="216" t="s">
        <v>44</v>
      </c>
      <c r="F4" s="145" t="s">
        <v>12</v>
      </c>
      <c r="G4" s="28">
        <v>500</v>
      </c>
      <c r="H4" s="31">
        <v>700</v>
      </c>
      <c r="I4" s="32"/>
      <c r="J4" s="32"/>
      <c r="K4" s="23">
        <f aca="true" t="shared" si="0" ref="K4:K12">G4*J4</f>
        <v>0</v>
      </c>
      <c r="L4" s="24">
        <f aca="true" t="shared" si="1" ref="L4:L12">H4*J4</f>
        <v>0</v>
      </c>
      <c r="M4" s="162"/>
      <c r="N4" s="163">
        <f aca="true" t="shared" si="2" ref="N4:N12">K4*(100%+M4%)</f>
        <v>0</v>
      </c>
      <c r="O4" s="24">
        <f aca="true" t="shared" si="3" ref="O4:O12">L4*(100%+M4%)</f>
        <v>0</v>
      </c>
      <c r="P4" s="26"/>
    </row>
    <row r="5" spans="1:16" s="18" customFormat="1" ht="30.75" customHeight="1">
      <c r="A5" s="218"/>
      <c r="B5" s="19"/>
      <c r="C5" s="19"/>
      <c r="D5" s="220"/>
      <c r="E5" s="215"/>
      <c r="F5" s="19" t="s">
        <v>14</v>
      </c>
      <c r="G5" s="20">
        <v>150</v>
      </c>
      <c r="H5" s="21">
        <v>50</v>
      </c>
      <c r="I5" s="22"/>
      <c r="J5" s="22"/>
      <c r="K5" s="76">
        <f t="shared" si="0"/>
        <v>0</v>
      </c>
      <c r="L5" s="77">
        <f t="shared" si="1"/>
        <v>0</v>
      </c>
      <c r="M5" s="25"/>
      <c r="N5" s="152">
        <f t="shared" si="2"/>
        <v>0</v>
      </c>
      <c r="O5" s="77">
        <f t="shared" si="3"/>
        <v>0</v>
      </c>
      <c r="P5" s="26"/>
    </row>
    <row r="6" spans="1:16" s="18" customFormat="1" ht="30.75" customHeight="1">
      <c r="A6" s="218"/>
      <c r="B6" s="19"/>
      <c r="C6" s="19"/>
      <c r="D6" s="220"/>
      <c r="E6" s="215"/>
      <c r="F6" s="19" t="s">
        <v>13</v>
      </c>
      <c r="G6" s="20">
        <v>150</v>
      </c>
      <c r="H6" s="21">
        <v>150</v>
      </c>
      <c r="I6" s="22"/>
      <c r="J6" s="22"/>
      <c r="K6" s="76">
        <f t="shared" si="0"/>
        <v>0</v>
      </c>
      <c r="L6" s="77">
        <f t="shared" si="1"/>
        <v>0</v>
      </c>
      <c r="M6" s="25"/>
      <c r="N6" s="152">
        <f t="shared" si="2"/>
        <v>0</v>
      </c>
      <c r="O6" s="77">
        <f t="shared" si="3"/>
        <v>0</v>
      </c>
      <c r="P6" s="26"/>
    </row>
    <row r="7" spans="1:16" s="18" customFormat="1" ht="30.75" customHeight="1">
      <c r="A7" s="218"/>
      <c r="B7" s="19"/>
      <c r="C7" s="19"/>
      <c r="D7" s="220" t="s">
        <v>69</v>
      </c>
      <c r="E7" s="215" t="s">
        <v>70</v>
      </c>
      <c r="F7" s="19" t="s">
        <v>12</v>
      </c>
      <c r="G7" s="20">
        <v>500</v>
      </c>
      <c r="H7" s="21">
        <v>700</v>
      </c>
      <c r="I7" s="22"/>
      <c r="J7" s="22"/>
      <c r="K7" s="76">
        <f t="shared" si="0"/>
        <v>0</v>
      </c>
      <c r="L7" s="77">
        <f t="shared" si="1"/>
        <v>0</v>
      </c>
      <c r="M7" s="25"/>
      <c r="N7" s="153">
        <f t="shared" si="2"/>
        <v>0</v>
      </c>
      <c r="O7" s="77">
        <f t="shared" si="3"/>
        <v>0</v>
      </c>
      <c r="P7" s="26"/>
    </row>
    <row r="8" spans="1:16" s="18" customFormat="1" ht="30.75" customHeight="1">
      <c r="A8" s="218"/>
      <c r="B8" s="19"/>
      <c r="C8" s="19"/>
      <c r="D8" s="220"/>
      <c r="E8" s="215"/>
      <c r="F8" s="19" t="s">
        <v>14</v>
      </c>
      <c r="G8" s="20">
        <v>150</v>
      </c>
      <c r="H8" s="21">
        <v>50</v>
      </c>
      <c r="I8" s="22"/>
      <c r="J8" s="22"/>
      <c r="K8" s="76">
        <f t="shared" si="0"/>
        <v>0</v>
      </c>
      <c r="L8" s="77">
        <f t="shared" si="1"/>
        <v>0</v>
      </c>
      <c r="M8" s="25"/>
      <c r="N8" s="152">
        <f t="shared" si="2"/>
        <v>0</v>
      </c>
      <c r="O8" s="77">
        <f t="shared" si="3"/>
        <v>0</v>
      </c>
      <c r="P8" s="26"/>
    </row>
    <row r="9" spans="1:16" s="18" customFormat="1" ht="30.75" customHeight="1">
      <c r="A9" s="218"/>
      <c r="B9" s="19"/>
      <c r="C9" s="19"/>
      <c r="D9" s="220"/>
      <c r="E9" s="215"/>
      <c r="F9" s="19" t="s">
        <v>13</v>
      </c>
      <c r="G9" s="20">
        <v>150</v>
      </c>
      <c r="H9" s="21">
        <v>150</v>
      </c>
      <c r="I9" s="22"/>
      <c r="J9" s="22"/>
      <c r="K9" s="76">
        <f t="shared" si="0"/>
        <v>0</v>
      </c>
      <c r="L9" s="77">
        <f t="shared" si="1"/>
        <v>0</v>
      </c>
      <c r="M9" s="25"/>
      <c r="N9" s="152">
        <f t="shared" si="2"/>
        <v>0</v>
      </c>
      <c r="O9" s="77">
        <f t="shared" si="3"/>
        <v>0</v>
      </c>
      <c r="P9" s="26"/>
    </row>
    <row r="10" spans="1:18" s="18" customFormat="1" ht="30.75" customHeight="1">
      <c r="A10" s="218"/>
      <c r="B10" s="19"/>
      <c r="C10" s="19"/>
      <c r="D10" s="220" t="s">
        <v>41</v>
      </c>
      <c r="E10" s="215" t="s">
        <v>71</v>
      </c>
      <c r="F10" s="19" t="s">
        <v>12</v>
      </c>
      <c r="G10" s="20">
        <v>200</v>
      </c>
      <c r="H10" s="21">
        <v>100</v>
      </c>
      <c r="I10" s="22"/>
      <c r="J10" s="22"/>
      <c r="K10" s="76">
        <f t="shared" si="0"/>
        <v>0</v>
      </c>
      <c r="L10" s="77">
        <f t="shared" si="1"/>
        <v>0</v>
      </c>
      <c r="M10" s="25"/>
      <c r="N10" s="152">
        <f t="shared" si="2"/>
        <v>0</v>
      </c>
      <c r="O10" s="77">
        <f t="shared" si="3"/>
        <v>0</v>
      </c>
      <c r="P10" s="26"/>
      <c r="R10" s="33"/>
    </row>
    <row r="11" spans="1:16" s="18" customFormat="1" ht="30.75" customHeight="1">
      <c r="A11" s="218"/>
      <c r="B11" s="19"/>
      <c r="C11" s="19"/>
      <c r="D11" s="220"/>
      <c r="E11" s="215"/>
      <c r="F11" s="19" t="s">
        <v>14</v>
      </c>
      <c r="G11" s="20">
        <v>100</v>
      </c>
      <c r="H11" s="21">
        <v>10</v>
      </c>
      <c r="I11" s="22"/>
      <c r="J11" s="22"/>
      <c r="K11" s="76">
        <f t="shared" si="0"/>
        <v>0</v>
      </c>
      <c r="L11" s="77">
        <f t="shared" si="1"/>
        <v>0</v>
      </c>
      <c r="M11" s="25"/>
      <c r="N11" s="152">
        <f t="shared" si="2"/>
        <v>0</v>
      </c>
      <c r="O11" s="77">
        <f t="shared" si="3"/>
        <v>0</v>
      </c>
      <c r="P11" s="26"/>
    </row>
    <row r="12" spans="1:16" s="18" customFormat="1" ht="30.75" customHeight="1">
      <c r="A12" s="218"/>
      <c r="B12" s="19"/>
      <c r="C12" s="19"/>
      <c r="D12" s="220"/>
      <c r="E12" s="215"/>
      <c r="F12" s="19" t="s">
        <v>13</v>
      </c>
      <c r="G12" s="20">
        <v>100</v>
      </c>
      <c r="H12" s="21">
        <v>50</v>
      </c>
      <c r="I12" s="22"/>
      <c r="J12" s="22"/>
      <c r="K12" s="76">
        <f t="shared" si="0"/>
        <v>0</v>
      </c>
      <c r="L12" s="77">
        <f t="shared" si="1"/>
        <v>0</v>
      </c>
      <c r="M12" s="25"/>
      <c r="N12" s="152">
        <f t="shared" si="2"/>
        <v>0</v>
      </c>
      <c r="O12" s="77">
        <f t="shared" si="3"/>
        <v>0</v>
      </c>
      <c r="P12" s="26"/>
    </row>
    <row r="13" spans="1:16" s="18" customFormat="1" ht="30" customHeight="1" thickBot="1">
      <c r="A13" s="155" t="s">
        <v>5</v>
      </c>
      <c r="B13" s="156"/>
      <c r="C13" s="156"/>
      <c r="D13" s="156"/>
      <c r="E13" s="156"/>
      <c r="F13" s="156"/>
      <c r="G13" s="156"/>
      <c r="H13" s="156"/>
      <c r="I13" s="156"/>
      <c r="J13" s="156"/>
      <c r="K13" s="157">
        <f>SUM(K4:K12)</f>
        <v>0</v>
      </c>
      <c r="L13" s="158">
        <f>SUM(L4:L12)</f>
        <v>0</v>
      </c>
      <c r="M13" s="159"/>
      <c r="N13" s="157">
        <f>SUM(N4:N12)</f>
        <v>0</v>
      </c>
      <c r="O13" s="158">
        <f>SUM(O4:O12)</f>
        <v>0</v>
      </c>
      <c r="P13" s="30"/>
    </row>
    <row r="14" spans="1:15" s="18" customFormat="1" ht="15">
      <c r="A14" s="34" t="s">
        <v>6</v>
      </c>
      <c r="B14" s="35"/>
      <c r="C14" s="35"/>
      <c r="D14" s="35"/>
      <c r="E14" s="35"/>
      <c r="F14" s="36"/>
      <c r="G14" s="36"/>
      <c r="H14" s="36"/>
      <c r="I14" s="36"/>
      <c r="J14" s="36"/>
      <c r="K14" s="36"/>
      <c r="L14" s="36"/>
      <c r="M14" s="36"/>
      <c r="N14" s="36"/>
      <c r="O14" s="36"/>
    </row>
    <row r="15" spans="1:15" s="18" customFormat="1" ht="15">
      <c r="A15" s="15" t="s">
        <v>7</v>
      </c>
      <c r="B15" s="15"/>
      <c r="C15" s="15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</row>
    <row r="16" spans="1:15" s="18" customFormat="1" ht="15">
      <c r="A16" s="37" t="s">
        <v>38</v>
      </c>
      <c r="B16" s="15"/>
      <c r="C16" s="15"/>
      <c r="D16" s="15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</row>
    <row r="17" spans="1:15" s="40" customFormat="1" ht="12.75">
      <c r="A17" s="38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</row>
    <row r="18" ht="15" thickBot="1"/>
    <row r="19" spans="1:4" s="41" customFormat="1" ht="18.75" thickBot="1">
      <c r="A19" s="99" t="s">
        <v>17</v>
      </c>
      <c r="B19" s="100">
        <f>O13</f>
        <v>0</v>
      </c>
      <c r="C19" s="148"/>
      <c r="D19" s="146"/>
    </row>
    <row r="28" ht="15">
      <c r="C28" s="42"/>
    </row>
  </sheetData>
  <mergeCells count="7">
    <mergeCell ref="E7:E9"/>
    <mergeCell ref="E4:E6"/>
    <mergeCell ref="E10:E12"/>
    <mergeCell ref="A4:A12"/>
    <mergeCell ref="D4:D6"/>
    <mergeCell ref="D7:D9"/>
    <mergeCell ref="D10:D12"/>
  </mergeCells>
  <printOptions horizontalCentered="1"/>
  <pageMargins left="0.15748031496062992" right="0.15748031496062992" top="0.3937007874015748" bottom="0.1968503937007874" header="0" footer="0"/>
  <pageSetup fitToHeight="1" fitToWidth="1" horizontalDpi="600" verticalDpi="600" orientation="landscape" paperSize="9" scale="55" r:id="rId1"/>
  <headerFooter alignWithMargins="0">
    <oddHeader>&amp;R&amp;"Arial,Kurzíva"VZ ev. č. VZ1/2016 &amp;"Arial,Obyčejné"Příloha č. 2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D35"/>
  <sheetViews>
    <sheetView showGridLines="0" workbookViewId="0" topLeftCell="A1">
      <selection activeCell="B34" sqref="B34"/>
    </sheetView>
  </sheetViews>
  <sheetFormatPr defaultColWidth="9.140625" defaultRowHeight="15"/>
  <cols>
    <col min="1" max="1" width="9.140625" style="13" customWidth="1"/>
    <col min="2" max="2" width="94.8515625" style="6" customWidth="1"/>
    <col min="3" max="3" width="22.28125" style="8" bestFit="1" customWidth="1"/>
    <col min="4" max="4" width="24.57421875" style="8" customWidth="1"/>
    <col min="5" max="16384" width="9.140625" style="5" customWidth="1"/>
  </cols>
  <sheetData>
    <row r="1" spans="1:4" ht="28.5" customHeight="1">
      <c r="A1" s="117"/>
      <c r="B1" s="222" t="s">
        <v>104</v>
      </c>
      <c r="C1" s="229"/>
      <c r="D1" s="229"/>
    </row>
    <row r="2" spans="1:4" ht="15.75" thickBot="1">
      <c r="A2" s="117"/>
      <c r="B2" s="118"/>
      <c r="C2" s="45"/>
      <c r="D2" s="45"/>
    </row>
    <row r="3" spans="1:4" s="4" customFormat="1" ht="45.75" thickBot="1">
      <c r="A3" s="167" t="s">
        <v>87</v>
      </c>
      <c r="B3" s="168" t="s">
        <v>83</v>
      </c>
      <c r="C3" s="180" t="s">
        <v>92</v>
      </c>
      <c r="D3" s="181" t="s">
        <v>74</v>
      </c>
    </row>
    <row r="4" spans="1:4" ht="31.5" customHeight="1">
      <c r="A4" s="212">
        <v>1</v>
      </c>
      <c r="B4" s="47" t="s">
        <v>116</v>
      </c>
      <c r="C4" s="213" t="s">
        <v>73</v>
      </c>
      <c r="D4" s="214" t="s">
        <v>76</v>
      </c>
    </row>
    <row r="5" spans="1:4" ht="31.5" customHeight="1">
      <c r="A5" s="130">
        <v>2</v>
      </c>
      <c r="B5" s="131" t="s">
        <v>160</v>
      </c>
      <c r="C5" s="132" t="s">
        <v>81</v>
      </c>
      <c r="D5" s="133" t="s">
        <v>76</v>
      </c>
    </row>
    <row r="6" spans="1:4" ht="30.75" customHeight="1">
      <c r="A6" s="130" t="s">
        <v>76</v>
      </c>
      <c r="B6" s="233" t="s">
        <v>75</v>
      </c>
      <c r="C6" s="233"/>
      <c r="D6" s="234"/>
    </row>
    <row r="7" spans="1:4" ht="28.5">
      <c r="A7" s="130">
        <v>3</v>
      </c>
      <c r="B7" s="134" t="s">
        <v>161</v>
      </c>
      <c r="C7" s="50" t="s">
        <v>73</v>
      </c>
      <c r="D7" s="51" t="str">
        <f>IF(C7="ano",10,IF(C7="ne",0,""))</f>
        <v/>
      </c>
    </row>
    <row r="8" spans="1:4" ht="21" customHeight="1">
      <c r="A8" s="130">
        <v>4</v>
      </c>
      <c r="B8" s="135" t="s">
        <v>77</v>
      </c>
      <c r="C8" s="50" t="s">
        <v>73</v>
      </c>
      <c r="D8" s="51"/>
    </row>
    <row r="9" spans="1:4" ht="25.5" customHeight="1">
      <c r="A9" s="130">
        <v>5</v>
      </c>
      <c r="B9" s="136" t="s">
        <v>62</v>
      </c>
      <c r="C9" s="50" t="s">
        <v>73</v>
      </c>
      <c r="D9" s="51" t="str">
        <f>IF(C9="ano",10,IF(C9="ne",0,""))</f>
        <v/>
      </c>
    </row>
    <row r="10" spans="1:4" ht="28.5">
      <c r="A10" s="130">
        <v>6</v>
      </c>
      <c r="B10" s="135" t="s">
        <v>63</v>
      </c>
      <c r="C10" s="50" t="s">
        <v>73</v>
      </c>
      <c r="D10" s="51" t="str">
        <f>IF(C10="ano",10,IF(C10="ne",0,""))</f>
        <v/>
      </c>
    </row>
    <row r="11" spans="1:4" ht="28.5">
      <c r="A11" s="130">
        <v>7</v>
      </c>
      <c r="B11" s="135" t="s">
        <v>105</v>
      </c>
      <c r="C11" s="50" t="s">
        <v>73</v>
      </c>
      <c r="D11" s="51" t="str">
        <f>IF(C11="ano",10,IF(C11="ne",0,""))</f>
        <v/>
      </c>
    </row>
    <row r="12" spans="1:4" ht="26.25" customHeight="1">
      <c r="A12" s="130">
        <v>8</v>
      </c>
      <c r="B12" s="135" t="s">
        <v>68</v>
      </c>
      <c r="C12" s="50" t="s">
        <v>73</v>
      </c>
      <c r="D12" s="51" t="s">
        <v>76</v>
      </c>
    </row>
    <row r="13" spans="1:4" ht="30.75" customHeight="1">
      <c r="A13" s="130">
        <v>9</v>
      </c>
      <c r="B13" s="137" t="s">
        <v>162</v>
      </c>
      <c r="C13" s="50" t="s">
        <v>73</v>
      </c>
      <c r="D13" s="51" t="s">
        <v>76</v>
      </c>
    </row>
    <row r="14" spans="1:4" ht="36" customHeight="1">
      <c r="A14" s="130">
        <v>10</v>
      </c>
      <c r="B14" s="138" t="s">
        <v>163</v>
      </c>
      <c r="C14" s="50" t="s">
        <v>73</v>
      </c>
      <c r="D14" s="51"/>
    </row>
    <row r="15" spans="1:4" ht="74.25">
      <c r="A15" s="130">
        <v>11</v>
      </c>
      <c r="B15" s="134" t="s">
        <v>164</v>
      </c>
      <c r="C15" s="50" t="s">
        <v>73</v>
      </c>
      <c r="D15" s="51" t="s">
        <v>76</v>
      </c>
    </row>
    <row r="16" spans="1:4" ht="61.5" customHeight="1">
      <c r="A16" s="130">
        <v>12</v>
      </c>
      <c r="B16" s="138" t="s">
        <v>165</v>
      </c>
      <c r="C16" s="50" t="s">
        <v>73</v>
      </c>
      <c r="D16" s="51"/>
    </row>
    <row r="17" spans="1:4" ht="22.5" customHeight="1">
      <c r="A17" s="130">
        <v>13</v>
      </c>
      <c r="B17" s="135" t="s">
        <v>166</v>
      </c>
      <c r="C17" s="50" t="s">
        <v>73</v>
      </c>
      <c r="D17" s="51" t="s">
        <v>76</v>
      </c>
    </row>
    <row r="18" spans="1:4" ht="29.25">
      <c r="A18" s="130">
        <v>14</v>
      </c>
      <c r="B18" s="135" t="s">
        <v>167</v>
      </c>
      <c r="C18" s="50" t="s">
        <v>73</v>
      </c>
      <c r="D18" s="51" t="s">
        <v>76</v>
      </c>
    </row>
    <row r="19" spans="1:4" ht="18.75" customHeight="1">
      <c r="A19" s="130" t="s">
        <v>76</v>
      </c>
      <c r="B19" s="139" t="s">
        <v>80</v>
      </c>
      <c r="C19" s="50" t="s">
        <v>76</v>
      </c>
      <c r="D19" s="140" t="s">
        <v>76</v>
      </c>
    </row>
    <row r="20" spans="1:4" ht="27" customHeight="1">
      <c r="A20" s="130">
        <v>15</v>
      </c>
      <c r="B20" s="136" t="s">
        <v>112</v>
      </c>
      <c r="C20" s="50" t="s">
        <v>73</v>
      </c>
      <c r="D20" s="51" t="s">
        <v>76</v>
      </c>
    </row>
    <row r="21" spans="1:4" ht="30.75" customHeight="1">
      <c r="A21" s="130">
        <v>16</v>
      </c>
      <c r="B21" s="143" t="s">
        <v>113</v>
      </c>
      <c r="C21" s="50" t="s">
        <v>73</v>
      </c>
      <c r="D21" s="51"/>
    </row>
    <row r="22" spans="1:4" ht="43.5" customHeight="1">
      <c r="A22" s="130">
        <v>17</v>
      </c>
      <c r="B22" s="136" t="s">
        <v>78</v>
      </c>
      <c r="C22" s="50" t="s">
        <v>73</v>
      </c>
      <c r="D22" s="51" t="s">
        <v>76</v>
      </c>
    </row>
    <row r="23" spans="1:4" ht="23.25" customHeight="1" thickBot="1">
      <c r="A23" s="141">
        <v>18</v>
      </c>
      <c r="B23" s="142" t="s">
        <v>79</v>
      </c>
      <c r="C23" s="58" t="s">
        <v>73</v>
      </c>
      <c r="D23" s="59" t="s">
        <v>76</v>
      </c>
    </row>
    <row r="24" spans="1:4" ht="15">
      <c r="A24" s="117"/>
      <c r="B24" s="119"/>
      <c r="C24" s="45"/>
      <c r="D24" s="45"/>
    </row>
    <row r="25" spans="1:4" ht="15">
      <c r="A25" s="223" t="s">
        <v>91</v>
      </c>
      <c r="B25" s="223"/>
      <c r="C25" s="45"/>
      <c r="D25" s="45"/>
    </row>
    <row r="26" spans="1:4" ht="15">
      <c r="A26" s="60"/>
      <c r="B26" s="61"/>
      <c r="C26" s="45"/>
      <c r="D26" s="45"/>
    </row>
    <row r="27" spans="1:4" ht="15">
      <c r="A27" s="223" t="s">
        <v>90</v>
      </c>
      <c r="B27" s="223"/>
      <c r="C27" s="45"/>
      <c r="D27" s="45"/>
    </row>
    <row r="28" spans="1:4" ht="15">
      <c r="A28" s="117"/>
      <c r="B28" s="118"/>
      <c r="C28" s="221" t="s">
        <v>88</v>
      </c>
      <c r="D28" s="221"/>
    </row>
    <row r="29" spans="1:4" ht="15">
      <c r="A29" s="117"/>
      <c r="B29" s="119"/>
      <c r="C29" s="221" t="s">
        <v>89</v>
      </c>
      <c r="D29" s="221"/>
    </row>
    <row r="30" spans="1:4" ht="15">
      <c r="A30" s="117"/>
      <c r="B30" s="118"/>
      <c r="C30" s="45"/>
      <c r="D30" s="45"/>
    </row>
    <row r="31" spans="1:4" ht="15">
      <c r="A31" s="117"/>
      <c r="B31" s="119"/>
      <c r="C31" s="45"/>
      <c r="D31" s="45"/>
    </row>
    <row r="32" ht="15">
      <c r="B32" s="7"/>
    </row>
    <row r="35" ht="15">
      <c r="B35" s="7"/>
    </row>
  </sheetData>
  <mergeCells count="6">
    <mergeCell ref="C29:D29"/>
    <mergeCell ref="A27:B27"/>
    <mergeCell ref="B6:D6"/>
    <mergeCell ref="B1:D1"/>
    <mergeCell ref="A25:B25"/>
    <mergeCell ref="C28:D28"/>
  </mergeCells>
  <printOptions horizontalCentered="1" verticalCentered="1"/>
  <pageMargins left="0.15748031496062992" right="0.15748031496062992" top="0.31496062992125984" bottom="0.1968503937007874" header="0" footer="0"/>
  <pageSetup fitToHeight="1" fitToWidth="1" horizontalDpi="600" verticalDpi="600" orientation="landscape" paperSize="9" scale="69" r:id="rId1"/>
  <headerFooter alignWithMargins="0">
    <oddHeader>&amp;R&amp;"Arial,Kurzíva"VZ ev. č. VZ1/2016 &amp;"Arial,Obyčejné"Příloha č. 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D26"/>
  <sheetViews>
    <sheetView showGridLines="0" workbookViewId="0" topLeftCell="A1">
      <selection activeCell="B22" sqref="B22"/>
    </sheetView>
  </sheetViews>
  <sheetFormatPr defaultColWidth="9.140625" defaultRowHeight="15"/>
  <cols>
    <col min="1" max="1" width="9.140625" style="12" customWidth="1"/>
    <col min="2" max="2" width="110.8515625" style="5" customWidth="1"/>
    <col min="3" max="3" width="17.57421875" style="8" customWidth="1"/>
    <col min="4" max="4" width="31.140625" style="8" customWidth="1"/>
    <col min="5" max="16384" width="9.140625" style="5" customWidth="1"/>
  </cols>
  <sheetData>
    <row r="1" spans="1:4" ht="28.5" customHeight="1">
      <c r="A1" s="62"/>
      <c r="B1" s="222" t="s">
        <v>98</v>
      </c>
      <c r="C1" s="222"/>
      <c r="D1" s="222"/>
    </row>
    <row r="2" spans="1:4" ht="15.75" thickBot="1">
      <c r="A2" s="62"/>
      <c r="B2" s="63"/>
      <c r="C2" s="60"/>
      <c r="D2" s="60"/>
    </row>
    <row r="3" spans="1:4" s="4" customFormat="1" ht="53.25" customHeight="1" thickBot="1">
      <c r="A3" s="167" t="s">
        <v>93</v>
      </c>
      <c r="B3" s="168" t="s">
        <v>83</v>
      </c>
      <c r="C3" s="168" t="s">
        <v>118</v>
      </c>
      <c r="D3" s="169" t="s">
        <v>74</v>
      </c>
    </row>
    <row r="4" spans="1:4" s="4" customFormat="1" ht="35.25" customHeight="1">
      <c r="A4" s="46">
        <v>1</v>
      </c>
      <c r="B4" s="47" t="s">
        <v>116</v>
      </c>
      <c r="C4" s="64" t="s">
        <v>81</v>
      </c>
      <c r="D4" s="206" t="s">
        <v>76</v>
      </c>
    </row>
    <row r="5" spans="1:4" s="4" customFormat="1" ht="30" customHeight="1">
      <c r="A5" s="49">
        <v>2</v>
      </c>
      <c r="B5" s="65" t="s">
        <v>119</v>
      </c>
      <c r="C5" s="66" t="s">
        <v>81</v>
      </c>
      <c r="D5" s="67" t="s">
        <v>76</v>
      </c>
    </row>
    <row r="6" spans="1:4" ht="57">
      <c r="A6" s="52">
        <v>3</v>
      </c>
      <c r="B6" s="54" t="s">
        <v>45</v>
      </c>
      <c r="C6" s="66" t="s">
        <v>81</v>
      </c>
      <c r="D6" s="67" t="str">
        <f>IF(C6="ano",10,IF(C6="ne",0,""))</f>
        <v/>
      </c>
    </row>
    <row r="7" spans="1:4" ht="33" customHeight="1">
      <c r="A7" s="52">
        <v>4</v>
      </c>
      <c r="B7" s="54" t="s">
        <v>46</v>
      </c>
      <c r="C7" s="66" t="s">
        <v>81</v>
      </c>
      <c r="D7" s="67" t="s">
        <v>76</v>
      </c>
    </row>
    <row r="8" spans="1:4" ht="29.25" customHeight="1">
      <c r="A8" s="52">
        <v>5</v>
      </c>
      <c r="B8" s="55" t="s">
        <v>96</v>
      </c>
      <c r="C8" s="66" t="s">
        <v>81</v>
      </c>
      <c r="D8" s="67"/>
    </row>
    <row r="9" spans="1:4" ht="42.75">
      <c r="A9" s="52">
        <v>6</v>
      </c>
      <c r="B9" s="55" t="s">
        <v>120</v>
      </c>
      <c r="C9" s="66" t="s">
        <v>81</v>
      </c>
      <c r="D9" s="67" t="s">
        <v>76</v>
      </c>
    </row>
    <row r="10" spans="1:4" ht="32.25" customHeight="1">
      <c r="A10" s="52">
        <v>7</v>
      </c>
      <c r="B10" s="54" t="s">
        <v>121</v>
      </c>
      <c r="C10" s="66" t="s">
        <v>81</v>
      </c>
      <c r="D10" s="67"/>
    </row>
    <row r="11" spans="1:4" ht="23.25" customHeight="1" thickBot="1">
      <c r="A11" s="57">
        <v>8</v>
      </c>
      <c r="B11" s="68" t="s">
        <v>122</v>
      </c>
      <c r="C11" s="69" t="s">
        <v>81</v>
      </c>
      <c r="D11" s="70"/>
    </row>
    <row r="12" spans="1:4" ht="15">
      <c r="A12" s="62"/>
      <c r="B12" s="63"/>
      <c r="C12" s="60"/>
      <c r="D12" s="60"/>
    </row>
    <row r="13" spans="1:4" ht="15">
      <c r="A13" s="62"/>
      <c r="B13" s="63"/>
      <c r="C13" s="60"/>
      <c r="D13" s="60"/>
    </row>
    <row r="14" spans="1:4" ht="15">
      <c r="A14" s="223" t="s">
        <v>91</v>
      </c>
      <c r="B14" s="223"/>
      <c r="C14" s="60"/>
      <c r="D14" s="60"/>
    </row>
    <row r="15" spans="1:4" ht="15">
      <c r="A15" s="60"/>
      <c r="B15" s="61"/>
      <c r="C15" s="60"/>
      <c r="D15" s="60"/>
    </row>
    <row r="16" spans="1:4" ht="15">
      <c r="A16" s="223" t="s">
        <v>90</v>
      </c>
      <c r="B16" s="223"/>
      <c r="C16" s="60"/>
      <c r="D16" s="60"/>
    </row>
    <row r="17" spans="1:4" ht="15">
      <c r="A17" s="13"/>
      <c r="B17" s="14"/>
      <c r="C17" s="221" t="s">
        <v>88</v>
      </c>
      <c r="D17" s="221"/>
    </row>
    <row r="18" spans="1:4" ht="15">
      <c r="A18" s="13"/>
      <c r="B18" s="7"/>
      <c r="C18" s="221" t="s">
        <v>89</v>
      </c>
      <c r="D18" s="221"/>
    </row>
    <row r="19" spans="3:4" ht="15">
      <c r="C19" s="45"/>
      <c r="D19" s="45"/>
    </row>
    <row r="20" ht="15.75" customHeight="1">
      <c r="B20" s="11"/>
    </row>
    <row r="22" ht="15">
      <c r="B22" s="11"/>
    </row>
    <row r="24" ht="15" customHeight="1">
      <c r="B24" s="11"/>
    </row>
    <row r="26" ht="15">
      <c r="B26" s="11"/>
    </row>
  </sheetData>
  <mergeCells count="5">
    <mergeCell ref="C18:D18"/>
    <mergeCell ref="B1:D1"/>
    <mergeCell ref="A14:B14"/>
    <mergeCell ref="A16:B16"/>
    <mergeCell ref="C17:D17"/>
  </mergeCells>
  <printOptions horizontalCentered="1"/>
  <pageMargins left="0.15748031496062992" right="0.15748031496062992" top="0.6692913385826772" bottom="0.1968503937007874" header="0" footer="0"/>
  <pageSetup fitToHeight="1" fitToWidth="1" horizontalDpi="600" verticalDpi="600" orientation="landscape" paperSize="9" scale="85" r:id="rId1"/>
  <headerFooter alignWithMargins="0">
    <oddHeader>&amp;R&amp;"Arial,Kurzíva"VZ ev. č. VZ1/2016 &amp;"Arial,Obyčejné"Příloha č.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  <pageSetUpPr fitToPage="1"/>
  </sheetPr>
  <dimension ref="A2:Q43"/>
  <sheetViews>
    <sheetView showGridLines="0" zoomScale="80" zoomScaleNormal="80" workbookViewId="0" topLeftCell="A16">
      <selection activeCell="G35" sqref="G35"/>
    </sheetView>
  </sheetViews>
  <sheetFormatPr defaultColWidth="8.8515625" defaultRowHeight="15"/>
  <cols>
    <col min="1" max="1" width="19.8515625" style="15" customWidth="1"/>
    <col min="2" max="3" width="20.57421875" style="15" customWidth="1"/>
    <col min="4" max="4" width="15.28125" style="15" customWidth="1"/>
    <col min="5" max="5" width="12.00390625" style="15" customWidth="1"/>
    <col min="6" max="6" width="14.28125" style="15" customWidth="1"/>
    <col min="7" max="7" width="18.57421875" style="15" customWidth="1"/>
    <col min="8" max="8" width="16.57421875" style="15" customWidth="1"/>
    <col min="9" max="9" width="16.140625" style="15" customWidth="1"/>
    <col min="10" max="10" width="14.28125" style="15" customWidth="1"/>
    <col min="11" max="11" width="15.57421875" style="15" bestFit="1" customWidth="1"/>
    <col min="12" max="12" width="17.140625" style="15" customWidth="1"/>
    <col min="13" max="13" width="17.57421875" style="15" customWidth="1"/>
    <col min="14" max="14" width="11.421875" style="15" customWidth="1"/>
    <col min="15" max="15" width="16.7109375" style="15" customWidth="1"/>
    <col min="16" max="16" width="16.8515625" style="15" customWidth="1"/>
    <col min="17" max="17" width="12.140625" style="15" customWidth="1"/>
    <col min="18" max="16384" width="8.8515625" style="15" customWidth="1"/>
  </cols>
  <sheetData>
    <row r="2" ht="15">
      <c r="A2" s="16" t="s">
        <v>95</v>
      </c>
    </row>
    <row r="4" spans="2:5" ht="15.75">
      <c r="B4" s="95"/>
      <c r="E4" s="96" t="s">
        <v>127</v>
      </c>
    </row>
    <row r="5" spans="1:5" ht="15.75">
      <c r="A5" s="72"/>
      <c r="B5" s="95"/>
      <c r="C5" s="96"/>
      <c r="D5" s="96"/>
      <c r="E5" s="94"/>
    </row>
    <row r="6" ht="15" thickBot="1"/>
    <row r="7" spans="1:17" ht="90" customHeight="1" thickBot="1">
      <c r="A7" s="164" t="s">
        <v>1</v>
      </c>
      <c r="B7" s="149" t="s">
        <v>2</v>
      </c>
      <c r="C7" s="149" t="s">
        <v>8</v>
      </c>
      <c r="D7" s="149" t="s">
        <v>40</v>
      </c>
      <c r="E7" s="150" t="s">
        <v>42</v>
      </c>
      <c r="F7" s="150" t="s">
        <v>16</v>
      </c>
      <c r="G7" s="150" t="s">
        <v>21</v>
      </c>
      <c r="H7" s="149" t="s">
        <v>136</v>
      </c>
      <c r="I7" s="149" t="s">
        <v>137</v>
      </c>
      <c r="J7" s="150" t="s">
        <v>138</v>
      </c>
      <c r="K7" s="149" t="s">
        <v>139</v>
      </c>
      <c r="L7" s="149" t="s">
        <v>132</v>
      </c>
      <c r="M7" s="149" t="s">
        <v>133</v>
      </c>
      <c r="N7" s="149" t="s">
        <v>19</v>
      </c>
      <c r="O7" s="149" t="s">
        <v>134</v>
      </c>
      <c r="P7" s="149" t="s">
        <v>135</v>
      </c>
      <c r="Q7" s="166" t="s">
        <v>28</v>
      </c>
    </row>
    <row r="8" spans="1:17" ht="36" customHeight="1">
      <c r="A8" s="217" t="s">
        <v>123</v>
      </c>
      <c r="B8" s="145"/>
      <c r="C8" s="145" t="s">
        <v>22</v>
      </c>
      <c r="D8" s="219" t="s">
        <v>43</v>
      </c>
      <c r="E8" s="226" t="s">
        <v>51</v>
      </c>
      <c r="F8" s="73" t="s">
        <v>15</v>
      </c>
      <c r="G8" s="145" t="s">
        <v>12</v>
      </c>
      <c r="H8" s="74">
        <v>100</v>
      </c>
      <c r="I8" s="31">
        <v>300</v>
      </c>
      <c r="J8" s="177"/>
      <c r="K8" s="32"/>
      <c r="L8" s="23">
        <f aca="true" t="shared" si="0" ref="L8:L20">H8*K8</f>
        <v>0</v>
      </c>
      <c r="M8" s="24">
        <f aca="true" t="shared" si="1" ref="M8:M20">I8*K8</f>
        <v>0</v>
      </c>
      <c r="N8" s="78"/>
      <c r="O8" s="178">
        <f aca="true" t="shared" si="2" ref="O8:O20">L8*(100%+N8%)</f>
        <v>0</v>
      </c>
      <c r="P8" s="24">
        <f aca="true" t="shared" si="3" ref="P8:P20">M8*(100%+N8%)</f>
        <v>0</v>
      </c>
      <c r="Q8" s="79"/>
    </row>
    <row r="9" spans="1:17" ht="36" customHeight="1">
      <c r="A9" s="218"/>
      <c r="B9" s="19"/>
      <c r="C9" s="19" t="s">
        <v>22</v>
      </c>
      <c r="D9" s="220"/>
      <c r="E9" s="227"/>
      <c r="F9" s="80" t="s">
        <v>15</v>
      </c>
      <c r="G9" s="171" t="s">
        <v>32</v>
      </c>
      <c r="H9" s="82">
        <v>50</v>
      </c>
      <c r="I9" s="21">
        <v>100</v>
      </c>
      <c r="J9" s="75"/>
      <c r="K9" s="22"/>
      <c r="L9" s="76">
        <f t="shared" si="0"/>
        <v>0</v>
      </c>
      <c r="M9" s="77">
        <f t="shared" si="1"/>
        <v>0</v>
      </c>
      <c r="N9" s="83"/>
      <c r="O9" s="170">
        <f t="shared" si="2"/>
        <v>0</v>
      </c>
      <c r="P9" s="77">
        <f t="shared" si="3"/>
        <v>0</v>
      </c>
      <c r="Q9" s="84"/>
    </row>
    <row r="10" spans="1:17" ht="36" customHeight="1">
      <c r="A10" s="218"/>
      <c r="B10" s="19"/>
      <c r="C10" s="19" t="s">
        <v>11</v>
      </c>
      <c r="D10" s="220" t="s">
        <v>43</v>
      </c>
      <c r="E10" s="227" t="s">
        <v>51</v>
      </c>
      <c r="F10" s="80" t="s">
        <v>15</v>
      </c>
      <c r="G10" s="19" t="s">
        <v>12</v>
      </c>
      <c r="H10" s="82">
        <v>100</v>
      </c>
      <c r="I10" s="21">
        <v>200</v>
      </c>
      <c r="J10" s="75"/>
      <c r="K10" s="22"/>
      <c r="L10" s="76">
        <f t="shared" si="0"/>
        <v>0</v>
      </c>
      <c r="M10" s="77">
        <f t="shared" si="1"/>
        <v>0</v>
      </c>
      <c r="N10" s="83"/>
      <c r="O10" s="170">
        <f t="shared" si="2"/>
        <v>0</v>
      </c>
      <c r="P10" s="77">
        <f t="shared" si="3"/>
        <v>0</v>
      </c>
      <c r="Q10" s="84"/>
    </row>
    <row r="11" spans="1:17" ht="36" customHeight="1">
      <c r="A11" s="218"/>
      <c r="B11" s="19"/>
      <c r="C11" s="19" t="s">
        <v>11</v>
      </c>
      <c r="D11" s="220"/>
      <c r="E11" s="227"/>
      <c r="F11" s="80" t="s">
        <v>15</v>
      </c>
      <c r="G11" s="81" t="s">
        <v>14</v>
      </c>
      <c r="H11" s="82">
        <v>50</v>
      </c>
      <c r="I11" s="21">
        <v>50</v>
      </c>
      <c r="J11" s="75"/>
      <c r="K11" s="22"/>
      <c r="L11" s="76">
        <f t="shared" si="0"/>
        <v>0</v>
      </c>
      <c r="M11" s="77">
        <f t="shared" si="1"/>
        <v>0</v>
      </c>
      <c r="N11" s="83"/>
      <c r="O11" s="170">
        <f t="shared" si="2"/>
        <v>0</v>
      </c>
      <c r="P11" s="77">
        <f>M11*(100%+N11%)</f>
        <v>0</v>
      </c>
      <c r="Q11" s="84"/>
    </row>
    <row r="12" spans="1:17" ht="36" customHeight="1">
      <c r="A12" s="218"/>
      <c r="B12" s="19"/>
      <c r="C12" s="19" t="s">
        <v>11</v>
      </c>
      <c r="D12" s="220"/>
      <c r="E12" s="227"/>
      <c r="F12" s="80" t="s">
        <v>15</v>
      </c>
      <c r="G12" s="81" t="s">
        <v>32</v>
      </c>
      <c r="H12" s="82">
        <v>50</v>
      </c>
      <c r="I12" s="21">
        <v>10</v>
      </c>
      <c r="J12" s="75"/>
      <c r="K12" s="22"/>
      <c r="L12" s="76">
        <f t="shared" si="0"/>
        <v>0</v>
      </c>
      <c r="M12" s="77">
        <f t="shared" si="1"/>
        <v>0</v>
      </c>
      <c r="N12" s="83"/>
      <c r="O12" s="170">
        <f t="shared" si="2"/>
        <v>0</v>
      </c>
      <c r="P12" s="77">
        <f t="shared" si="3"/>
        <v>0</v>
      </c>
      <c r="Q12" s="84"/>
    </row>
    <row r="13" spans="1:17" ht="36" customHeight="1">
      <c r="A13" s="218"/>
      <c r="B13" s="19"/>
      <c r="C13" s="81" t="s">
        <v>23</v>
      </c>
      <c r="D13" s="220" t="s">
        <v>43</v>
      </c>
      <c r="E13" s="227" t="s">
        <v>52</v>
      </c>
      <c r="F13" s="80" t="s">
        <v>15</v>
      </c>
      <c r="G13" s="19" t="s">
        <v>12</v>
      </c>
      <c r="H13" s="82">
        <v>100</v>
      </c>
      <c r="I13" s="21">
        <v>50</v>
      </c>
      <c r="J13" s="75"/>
      <c r="K13" s="22"/>
      <c r="L13" s="76">
        <f t="shared" si="0"/>
        <v>0</v>
      </c>
      <c r="M13" s="77">
        <f t="shared" si="1"/>
        <v>0</v>
      </c>
      <c r="N13" s="83"/>
      <c r="O13" s="170">
        <f t="shared" si="2"/>
        <v>0</v>
      </c>
      <c r="P13" s="77">
        <f t="shared" si="3"/>
        <v>0</v>
      </c>
      <c r="Q13" s="84"/>
    </row>
    <row r="14" spans="1:17" ht="36" customHeight="1">
      <c r="A14" s="218"/>
      <c r="B14" s="19"/>
      <c r="C14" s="81" t="s">
        <v>24</v>
      </c>
      <c r="D14" s="220"/>
      <c r="E14" s="227"/>
      <c r="F14" s="80" t="s">
        <v>15</v>
      </c>
      <c r="G14" s="81" t="s">
        <v>32</v>
      </c>
      <c r="H14" s="82">
        <v>50</v>
      </c>
      <c r="I14" s="21">
        <v>10</v>
      </c>
      <c r="J14" s="75"/>
      <c r="K14" s="22"/>
      <c r="L14" s="76">
        <f t="shared" si="0"/>
        <v>0</v>
      </c>
      <c r="M14" s="77">
        <f t="shared" si="1"/>
        <v>0</v>
      </c>
      <c r="N14" s="83"/>
      <c r="O14" s="170">
        <f t="shared" si="2"/>
        <v>0</v>
      </c>
      <c r="P14" s="77">
        <f t="shared" si="3"/>
        <v>0</v>
      </c>
      <c r="Q14" s="84"/>
    </row>
    <row r="15" spans="1:17" ht="36" customHeight="1">
      <c r="A15" s="218"/>
      <c r="B15" s="19"/>
      <c r="C15" s="81" t="s">
        <v>25</v>
      </c>
      <c r="D15" s="220" t="s">
        <v>43</v>
      </c>
      <c r="E15" s="227" t="s">
        <v>52</v>
      </c>
      <c r="F15" s="80" t="s">
        <v>15</v>
      </c>
      <c r="G15" s="80" t="s">
        <v>12</v>
      </c>
      <c r="H15" s="82">
        <v>100</v>
      </c>
      <c r="I15" s="21">
        <v>300</v>
      </c>
      <c r="J15" s="75"/>
      <c r="K15" s="22"/>
      <c r="L15" s="76">
        <f t="shared" si="0"/>
        <v>0</v>
      </c>
      <c r="M15" s="77">
        <f t="shared" si="1"/>
        <v>0</v>
      </c>
      <c r="N15" s="83"/>
      <c r="O15" s="170">
        <f t="shared" si="2"/>
        <v>0</v>
      </c>
      <c r="P15" s="77">
        <f>M15*(100%+N15%)</f>
        <v>0</v>
      </c>
      <c r="Q15" s="84"/>
    </row>
    <row r="16" spans="1:17" ht="36" customHeight="1">
      <c r="A16" s="218"/>
      <c r="B16" s="19"/>
      <c r="C16" s="81" t="s">
        <v>25</v>
      </c>
      <c r="D16" s="220"/>
      <c r="E16" s="227"/>
      <c r="F16" s="80" t="s">
        <v>15</v>
      </c>
      <c r="G16" s="80" t="s">
        <v>14</v>
      </c>
      <c r="H16" s="82">
        <v>100</v>
      </c>
      <c r="I16" s="21">
        <v>50</v>
      </c>
      <c r="J16" s="75"/>
      <c r="K16" s="22"/>
      <c r="L16" s="76">
        <f t="shared" si="0"/>
        <v>0</v>
      </c>
      <c r="M16" s="77">
        <f t="shared" si="1"/>
        <v>0</v>
      </c>
      <c r="N16" s="83"/>
      <c r="O16" s="170">
        <f t="shared" si="2"/>
        <v>0</v>
      </c>
      <c r="P16" s="77">
        <f t="shared" si="3"/>
        <v>0</v>
      </c>
      <c r="Q16" s="84"/>
    </row>
    <row r="17" spans="1:17" ht="36" customHeight="1">
      <c r="A17" s="218"/>
      <c r="B17" s="19"/>
      <c r="C17" s="81" t="s">
        <v>26</v>
      </c>
      <c r="D17" s="19" t="s">
        <v>43</v>
      </c>
      <c r="E17" s="22"/>
      <c r="F17" s="80" t="s">
        <v>15</v>
      </c>
      <c r="G17" s="172" t="s">
        <v>48</v>
      </c>
      <c r="H17" s="82">
        <v>50</v>
      </c>
      <c r="I17" s="21">
        <v>50</v>
      </c>
      <c r="J17" s="75"/>
      <c r="K17" s="22"/>
      <c r="L17" s="76">
        <f t="shared" si="0"/>
        <v>0</v>
      </c>
      <c r="M17" s="77">
        <f t="shared" si="1"/>
        <v>0</v>
      </c>
      <c r="N17" s="83"/>
      <c r="O17" s="170">
        <f t="shared" si="2"/>
        <v>0</v>
      </c>
      <c r="P17" s="77">
        <f t="shared" si="3"/>
        <v>0</v>
      </c>
      <c r="Q17" s="84"/>
    </row>
    <row r="18" spans="1:17" ht="36" customHeight="1">
      <c r="A18" s="218" t="s">
        <v>124</v>
      </c>
      <c r="B18" s="19"/>
      <c r="C18" s="19" t="s">
        <v>55</v>
      </c>
      <c r="D18" s="220" t="s">
        <v>43</v>
      </c>
      <c r="E18" s="22"/>
      <c r="F18" s="173" t="s">
        <v>15</v>
      </c>
      <c r="G18" s="172" t="s">
        <v>47</v>
      </c>
      <c r="H18" s="82">
        <v>50</v>
      </c>
      <c r="I18" s="21">
        <v>50</v>
      </c>
      <c r="J18" s="75"/>
      <c r="K18" s="22"/>
      <c r="L18" s="76">
        <f t="shared" si="0"/>
        <v>0</v>
      </c>
      <c r="M18" s="77">
        <f t="shared" si="1"/>
        <v>0</v>
      </c>
      <c r="N18" s="83"/>
      <c r="O18" s="170">
        <f t="shared" si="2"/>
        <v>0</v>
      </c>
      <c r="P18" s="77">
        <f t="shared" si="3"/>
        <v>0</v>
      </c>
      <c r="Q18" s="84"/>
    </row>
    <row r="19" spans="1:17" ht="36" customHeight="1">
      <c r="A19" s="218"/>
      <c r="B19" s="19"/>
      <c r="C19" s="19" t="s">
        <v>55</v>
      </c>
      <c r="D19" s="220"/>
      <c r="E19" s="22"/>
      <c r="F19" s="173" t="s">
        <v>15</v>
      </c>
      <c r="G19" s="19" t="s">
        <v>14</v>
      </c>
      <c r="H19" s="82">
        <v>100</v>
      </c>
      <c r="I19" s="21">
        <v>100</v>
      </c>
      <c r="J19" s="75"/>
      <c r="K19" s="22"/>
      <c r="L19" s="76">
        <f t="shared" si="0"/>
        <v>0</v>
      </c>
      <c r="M19" s="77">
        <f t="shared" si="1"/>
        <v>0</v>
      </c>
      <c r="N19" s="83"/>
      <c r="O19" s="170">
        <f t="shared" si="2"/>
        <v>0</v>
      </c>
      <c r="P19" s="77">
        <f t="shared" si="3"/>
        <v>0</v>
      </c>
      <c r="Q19" s="84"/>
    </row>
    <row r="20" spans="1:17" ht="36" customHeight="1">
      <c r="A20" s="218"/>
      <c r="B20" s="19"/>
      <c r="C20" s="19" t="s">
        <v>10</v>
      </c>
      <c r="D20" s="19" t="s">
        <v>50</v>
      </c>
      <c r="E20" s="22"/>
      <c r="F20" s="173" t="s">
        <v>15</v>
      </c>
      <c r="G20" s="19" t="s">
        <v>13</v>
      </c>
      <c r="H20" s="82">
        <v>100</v>
      </c>
      <c r="I20" s="21">
        <v>100</v>
      </c>
      <c r="J20" s="75"/>
      <c r="K20" s="22"/>
      <c r="L20" s="76">
        <f t="shared" si="0"/>
        <v>0</v>
      </c>
      <c r="M20" s="77">
        <f t="shared" si="1"/>
        <v>0</v>
      </c>
      <c r="N20" s="83"/>
      <c r="O20" s="170">
        <f t="shared" si="2"/>
        <v>0</v>
      </c>
      <c r="P20" s="77">
        <f t="shared" si="3"/>
        <v>0</v>
      </c>
      <c r="Q20" s="84"/>
    </row>
    <row r="21" spans="1:17" ht="29.25" customHeight="1" thickBot="1">
      <c r="A21" s="224" t="s">
        <v>5</v>
      </c>
      <c r="B21" s="225"/>
      <c r="C21" s="225"/>
      <c r="D21" s="225"/>
      <c r="E21" s="225"/>
      <c r="F21" s="225"/>
      <c r="G21" s="225"/>
      <c r="H21" s="225"/>
      <c r="I21" s="225"/>
      <c r="J21" s="225"/>
      <c r="K21" s="225"/>
      <c r="L21" s="157">
        <f>SUM(L8:L20)</f>
        <v>0</v>
      </c>
      <c r="M21" s="158">
        <f>SUM(M8:M20)</f>
        <v>0</v>
      </c>
      <c r="N21" s="156"/>
      <c r="O21" s="175">
        <f>SUM(O8:O20)</f>
        <v>0</v>
      </c>
      <c r="P21" s="158">
        <f>SUM(P8:P20)</f>
        <v>0</v>
      </c>
      <c r="Q21" s="176"/>
    </row>
    <row r="22" spans="1:16" ht="15">
      <c r="A22" s="34" t="s">
        <v>6</v>
      </c>
      <c r="B22" s="35"/>
      <c r="C22" s="35"/>
      <c r="D22" s="35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</row>
    <row r="23" spans="1:16" ht="15">
      <c r="A23" s="86" t="s">
        <v>7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</row>
    <row r="24" spans="1:16" ht="15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</row>
    <row r="25" spans="1:16" ht="15">
      <c r="A25" s="86" t="s">
        <v>0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</row>
    <row r="26" spans="1:16" ht="15">
      <c r="A26" s="87" t="s">
        <v>125</v>
      </c>
      <c r="B26" s="36"/>
      <c r="C26" s="36"/>
      <c r="D26" s="36"/>
      <c r="E26" s="36"/>
      <c r="F26" s="36"/>
      <c r="G26" s="36"/>
      <c r="H26" s="18"/>
      <c r="I26" s="36"/>
      <c r="J26" s="36"/>
      <c r="K26" s="36"/>
      <c r="L26" s="36"/>
      <c r="M26" s="36"/>
      <c r="N26" s="36"/>
      <c r="O26" s="36"/>
      <c r="P26" s="36"/>
    </row>
    <row r="27" spans="1:16" ht="15" thickBot="1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</row>
    <row r="28" spans="1:17" ht="90" customHeight="1" thickBot="1">
      <c r="A28" s="164" t="s">
        <v>1</v>
      </c>
      <c r="B28" s="149" t="s">
        <v>2</v>
      </c>
      <c r="C28" s="149" t="s">
        <v>8</v>
      </c>
      <c r="D28" s="149" t="s">
        <v>40</v>
      </c>
      <c r="E28" s="150" t="s">
        <v>18</v>
      </c>
      <c r="F28" s="150" t="s">
        <v>16</v>
      </c>
      <c r="G28" s="150" t="s">
        <v>21</v>
      </c>
      <c r="H28" s="149" t="s">
        <v>140</v>
      </c>
      <c r="I28" s="149" t="s">
        <v>140</v>
      </c>
      <c r="J28" s="150" t="s">
        <v>138</v>
      </c>
      <c r="K28" s="149" t="s">
        <v>139</v>
      </c>
      <c r="L28" s="149" t="s">
        <v>132</v>
      </c>
      <c r="M28" s="149" t="s">
        <v>133</v>
      </c>
      <c r="N28" s="149" t="s">
        <v>19</v>
      </c>
      <c r="O28" s="149" t="s">
        <v>134</v>
      </c>
      <c r="P28" s="149" t="s">
        <v>135</v>
      </c>
      <c r="Q28" s="166" t="s">
        <v>28</v>
      </c>
    </row>
    <row r="29" spans="1:17" ht="28.5" customHeight="1">
      <c r="A29" s="217" t="s">
        <v>126</v>
      </c>
      <c r="B29" s="145"/>
      <c r="C29" s="145"/>
      <c r="D29" s="145" t="s">
        <v>49</v>
      </c>
      <c r="E29" s="145" t="s">
        <v>37</v>
      </c>
      <c r="F29" s="145"/>
      <c r="G29" s="32"/>
      <c r="H29" s="74">
        <v>200</v>
      </c>
      <c r="I29" s="31">
        <v>200</v>
      </c>
      <c r="J29" s="177"/>
      <c r="K29" s="32"/>
      <c r="L29" s="23">
        <f>H29*K29</f>
        <v>0</v>
      </c>
      <c r="M29" s="24">
        <f>I29*K29</f>
        <v>0</v>
      </c>
      <c r="N29" s="32"/>
      <c r="O29" s="23">
        <f>L29*(100%+N29%)</f>
        <v>0</v>
      </c>
      <c r="P29" s="24">
        <f>M29*(100%+N29%)</f>
        <v>0</v>
      </c>
      <c r="Q29" s="79"/>
    </row>
    <row r="30" spans="1:17" ht="28.5" customHeight="1">
      <c r="A30" s="218"/>
      <c r="B30" s="19"/>
      <c r="C30" s="19"/>
      <c r="D30" s="19" t="s">
        <v>49</v>
      </c>
      <c r="E30" s="19" t="s">
        <v>37</v>
      </c>
      <c r="F30" s="19"/>
      <c r="G30" s="22"/>
      <c r="H30" s="82">
        <v>100</v>
      </c>
      <c r="I30" s="21">
        <v>100</v>
      </c>
      <c r="J30" s="75"/>
      <c r="K30" s="22"/>
      <c r="L30" s="76">
        <f>H30*K30</f>
        <v>0</v>
      </c>
      <c r="M30" s="77">
        <f>I30*K30</f>
        <v>0</v>
      </c>
      <c r="N30" s="22"/>
      <c r="O30" s="76">
        <f>L30*(100%+N30%)</f>
        <v>0</v>
      </c>
      <c r="P30" s="77">
        <f>M30*(100%+N30%)</f>
        <v>0</v>
      </c>
      <c r="Q30" s="84"/>
    </row>
    <row r="31" spans="1:17" ht="29.25" customHeight="1" thickBot="1">
      <c r="A31" s="224" t="s">
        <v>5</v>
      </c>
      <c r="B31" s="225"/>
      <c r="C31" s="225"/>
      <c r="D31" s="225"/>
      <c r="E31" s="225"/>
      <c r="F31" s="225"/>
      <c r="G31" s="225"/>
      <c r="H31" s="225"/>
      <c r="I31" s="225"/>
      <c r="J31" s="225"/>
      <c r="K31" s="225"/>
      <c r="L31" s="157">
        <f>SUM(L29:L30)</f>
        <v>0</v>
      </c>
      <c r="M31" s="158">
        <f>SUM(M29:M30)</f>
        <v>0</v>
      </c>
      <c r="N31" s="156"/>
      <c r="O31" s="157">
        <f>SUM(O29:O30)</f>
        <v>0</v>
      </c>
      <c r="P31" s="158">
        <f>SUM(P29:P30)</f>
        <v>0</v>
      </c>
      <c r="Q31" s="176"/>
    </row>
    <row r="32" spans="1:4" ht="15">
      <c r="A32" s="128" t="s">
        <v>6</v>
      </c>
      <c r="B32" s="88"/>
      <c r="C32" s="88"/>
      <c r="D32" s="88"/>
    </row>
    <row r="33" ht="15">
      <c r="A33" s="15" t="s">
        <v>7</v>
      </c>
    </row>
    <row r="34" ht="15">
      <c r="A34" s="37" t="s">
        <v>38</v>
      </c>
    </row>
    <row r="35" spans="1:4" ht="15">
      <c r="A35" s="89"/>
      <c r="B35" s="37"/>
      <c r="C35" s="37"/>
      <c r="D35" s="90"/>
    </row>
    <row r="36" spans="1:6" ht="15">
      <c r="A36" s="91"/>
      <c r="D36" s="37"/>
      <c r="E36" s="92"/>
      <c r="F36" s="92"/>
    </row>
    <row r="37" spans="1:6" ht="15.75" thickBot="1">
      <c r="A37" s="97"/>
      <c r="B37" s="93"/>
      <c r="C37" s="93"/>
      <c r="D37" s="98"/>
      <c r="E37" s="92"/>
      <c r="F37" s="92"/>
    </row>
    <row r="38" spans="1:4" s="41" customFormat="1" ht="18.75" thickBot="1">
      <c r="A38" s="99" t="s">
        <v>17</v>
      </c>
      <c r="B38" s="100">
        <f>P21+P31</f>
        <v>0</v>
      </c>
      <c r="C38" s="148"/>
      <c r="D38" s="101"/>
    </row>
    <row r="41" ht="15">
      <c r="A41" s="17"/>
    </row>
    <row r="43" ht="15">
      <c r="A43" s="17"/>
    </row>
  </sheetData>
  <mergeCells count="14">
    <mergeCell ref="A31:K31"/>
    <mergeCell ref="A29:A30"/>
    <mergeCell ref="A8:A17"/>
    <mergeCell ref="A18:A20"/>
    <mergeCell ref="A21:K21"/>
    <mergeCell ref="D8:D9"/>
    <mergeCell ref="D10:D12"/>
    <mergeCell ref="D13:D14"/>
    <mergeCell ref="D15:D16"/>
    <mergeCell ref="D18:D19"/>
    <mergeCell ref="E8:E9"/>
    <mergeCell ref="E10:E12"/>
    <mergeCell ref="E13:E14"/>
    <mergeCell ref="E15:E16"/>
  </mergeCells>
  <printOptions horizontalCentered="1"/>
  <pageMargins left="0.11811023622047245" right="0.11811023622047245" top="0.35433070866141736" bottom="0.1968503937007874" header="0" footer="0"/>
  <pageSetup fitToHeight="1" fitToWidth="1" horizontalDpi="600" verticalDpi="600" orientation="landscape" paperSize="9" scale="52" r:id="rId1"/>
  <headerFooter>
    <oddHeader>&amp;R&amp;"Arial,Kurzíva"VZ ev. č. VZ1/2016&amp;"Arial,Obyčejné" Příloha č. 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  <pageSetUpPr fitToPage="1"/>
  </sheetPr>
  <dimension ref="A1:D18"/>
  <sheetViews>
    <sheetView showGridLines="0" workbookViewId="0" topLeftCell="A14">
      <selection activeCell="B20" sqref="B20"/>
    </sheetView>
  </sheetViews>
  <sheetFormatPr defaultColWidth="9.140625" defaultRowHeight="15"/>
  <cols>
    <col min="1" max="1" width="9.140625" style="71" customWidth="1"/>
    <col min="2" max="2" width="110.8515625" style="44" customWidth="1"/>
    <col min="3" max="3" width="17.57421875" style="144" customWidth="1"/>
    <col min="4" max="4" width="31.00390625" style="144" customWidth="1"/>
    <col min="5" max="16384" width="9.140625" style="44" customWidth="1"/>
  </cols>
  <sheetData>
    <row r="1" spans="2:4" ht="28.5" customHeight="1">
      <c r="B1" s="222" t="s">
        <v>97</v>
      </c>
      <c r="C1" s="228"/>
      <c r="D1" s="228"/>
    </row>
    <row r="2" ht="15.75" thickBot="1"/>
    <row r="3" spans="1:4" ht="75.75" thickBot="1">
      <c r="A3" s="179" t="s">
        <v>93</v>
      </c>
      <c r="B3" s="168" t="s">
        <v>83</v>
      </c>
      <c r="C3" s="180" t="s">
        <v>92</v>
      </c>
      <c r="D3" s="181" t="s">
        <v>74</v>
      </c>
    </row>
    <row r="4" spans="1:4" ht="30.75" customHeight="1">
      <c r="A4" s="182">
        <v>1</v>
      </c>
      <c r="B4" s="47" t="s">
        <v>116</v>
      </c>
      <c r="C4" s="48" t="s">
        <v>81</v>
      </c>
      <c r="D4" s="207" t="s">
        <v>76</v>
      </c>
    </row>
    <row r="5" spans="1:4" ht="30.75" customHeight="1">
      <c r="A5" s="52">
        <v>2</v>
      </c>
      <c r="B5" s="65" t="s">
        <v>99</v>
      </c>
      <c r="C5" s="50" t="s">
        <v>73</v>
      </c>
      <c r="D5" s="51" t="s">
        <v>76</v>
      </c>
    </row>
    <row r="6" spans="1:4" ht="47.25" customHeight="1">
      <c r="A6" s="52">
        <v>3</v>
      </c>
      <c r="B6" s="183" t="s">
        <v>72</v>
      </c>
      <c r="C6" s="50" t="s">
        <v>73</v>
      </c>
      <c r="D6" s="184"/>
    </row>
    <row r="7" spans="1:4" ht="30.75" customHeight="1">
      <c r="A7" s="52">
        <v>4</v>
      </c>
      <c r="B7" s="185" t="s">
        <v>54</v>
      </c>
      <c r="C7" s="50" t="s">
        <v>73</v>
      </c>
      <c r="D7" s="184"/>
    </row>
    <row r="8" spans="1:4" ht="42.75" customHeight="1">
      <c r="A8" s="52">
        <v>5</v>
      </c>
      <c r="B8" s="53" t="s">
        <v>53</v>
      </c>
      <c r="C8" s="50" t="s">
        <v>73</v>
      </c>
      <c r="D8" s="51" t="s">
        <v>76</v>
      </c>
    </row>
    <row r="9" spans="1:4" ht="30.75" customHeight="1">
      <c r="A9" s="52">
        <v>6</v>
      </c>
      <c r="B9" s="186" t="s">
        <v>172</v>
      </c>
      <c r="C9" s="50" t="s">
        <v>73</v>
      </c>
      <c r="D9" s="51"/>
    </row>
    <row r="10" spans="1:4" ht="30.75" customHeight="1">
      <c r="A10" s="52">
        <v>7</v>
      </c>
      <c r="B10" s="56" t="s">
        <v>173</v>
      </c>
      <c r="C10" s="50" t="s">
        <v>73</v>
      </c>
      <c r="D10" s="187"/>
    </row>
    <row r="11" spans="1:4" ht="30.75" customHeight="1" thickBot="1">
      <c r="A11" s="57">
        <v>8</v>
      </c>
      <c r="B11" s="188" t="s">
        <v>174</v>
      </c>
      <c r="C11" s="58" t="s">
        <v>73</v>
      </c>
      <c r="D11" s="189"/>
    </row>
    <row r="14" spans="1:2" ht="14.25">
      <c r="A14" s="223" t="s">
        <v>91</v>
      </c>
      <c r="B14" s="223"/>
    </row>
    <row r="15" spans="1:2" ht="15">
      <c r="A15" s="60"/>
      <c r="B15" s="61"/>
    </row>
    <row r="16" spans="1:2" ht="14.25">
      <c r="A16" s="223" t="s">
        <v>90</v>
      </c>
      <c r="B16" s="223"/>
    </row>
    <row r="17" spans="1:4" ht="14.25">
      <c r="A17" s="117"/>
      <c r="B17" s="118"/>
      <c r="C17" s="221" t="s">
        <v>88</v>
      </c>
      <c r="D17" s="221"/>
    </row>
    <row r="18" spans="1:4" ht="14.25">
      <c r="A18" s="117"/>
      <c r="B18" s="119"/>
      <c r="C18" s="221" t="s">
        <v>89</v>
      </c>
      <c r="D18" s="221"/>
    </row>
  </sheetData>
  <mergeCells count="5">
    <mergeCell ref="C18:D18"/>
    <mergeCell ref="B1:D1"/>
    <mergeCell ref="A14:B14"/>
    <mergeCell ref="A16:B16"/>
    <mergeCell ref="C17:D17"/>
  </mergeCells>
  <printOptions horizontalCentered="1"/>
  <pageMargins left="0.11811023622047245" right="0.11811023622047245" top="0.5511811023622047" bottom="0.1968503937007874" header="0" footer="0"/>
  <pageSetup fitToHeight="1" fitToWidth="1" horizontalDpi="600" verticalDpi="600" orientation="landscape" paperSize="9" scale="85" r:id="rId1"/>
  <headerFooter>
    <oddHeader>&amp;R&amp;"-,Kurzíva"VZ ev. č. VZ1/2016&amp;"-,Obyčejné" Příloha č. 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8000860214233"/>
    <pageSetUpPr fitToPage="1"/>
  </sheetPr>
  <dimension ref="A2:Q26"/>
  <sheetViews>
    <sheetView showGridLines="0" zoomScale="80" zoomScaleNormal="80" workbookViewId="0" topLeftCell="A12">
      <selection activeCell="B26" sqref="B26"/>
    </sheetView>
  </sheetViews>
  <sheetFormatPr defaultColWidth="8.8515625" defaultRowHeight="15"/>
  <cols>
    <col min="1" max="1" width="19.7109375" style="103" customWidth="1"/>
    <col min="2" max="4" width="19.7109375" style="15" customWidth="1"/>
    <col min="5" max="6" width="13.8515625" style="15" customWidth="1"/>
    <col min="7" max="8" width="17.7109375" style="15" customWidth="1"/>
    <col min="9" max="10" width="16.28125" style="15" customWidth="1"/>
    <col min="11" max="11" width="15.57421875" style="15" bestFit="1" customWidth="1"/>
    <col min="12" max="13" width="17.140625" style="15" customWidth="1"/>
    <col min="14" max="14" width="13.28125" style="15" customWidth="1"/>
    <col min="15" max="16" width="17.140625" style="15" customWidth="1"/>
    <col min="17" max="17" width="14.421875" style="15" customWidth="1"/>
    <col min="18" max="16384" width="8.8515625" style="15" customWidth="1"/>
  </cols>
  <sheetData>
    <row r="2" ht="15">
      <c r="A2" s="102"/>
    </row>
    <row r="4" spans="4:5" ht="15.75">
      <c r="D4" s="95" t="s">
        <v>171</v>
      </c>
      <c r="E4" s="95"/>
    </row>
    <row r="5" ht="15">
      <c r="A5" s="104"/>
    </row>
    <row r="6" ht="15" thickBot="1"/>
    <row r="7" spans="1:17" ht="103.5" customHeight="1" thickBot="1">
      <c r="A7" s="195" t="s">
        <v>1</v>
      </c>
      <c r="B7" s="196" t="s">
        <v>2</v>
      </c>
      <c r="C7" s="196" t="s">
        <v>8</v>
      </c>
      <c r="D7" s="196" t="s">
        <v>40</v>
      </c>
      <c r="E7" s="197" t="s">
        <v>42</v>
      </c>
      <c r="F7" s="197" t="s">
        <v>16</v>
      </c>
      <c r="G7" s="197" t="s">
        <v>27</v>
      </c>
      <c r="H7" s="197" t="s">
        <v>130</v>
      </c>
      <c r="I7" s="196" t="s">
        <v>136</v>
      </c>
      <c r="J7" s="196" t="s">
        <v>137</v>
      </c>
      <c r="K7" s="196" t="s">
        <v>139</v>
      </c>
      <c r="L7" s="196" t="s">
        <v>141</v>
      </c>
      <c r="M7" s="196" t="s">
        <v>142</v>
      </c>
      <c r="N7" s="196" t="s">
        <v>19</v>
      </c>
      <c r="O7" s="196" t="s">
        <v>143</v>
      </c>
      <c r="P7" s="196" t="s">
        <v>144</v>
      </c>
      <c r="Q7" s="198" t="s">
        <v>28</v>
      </c>
    </row>
    <row r="8" spans="1:17" s="42" customFormat="1" ht="42" customHeight="1">
      <c r="A8" s="217" t="s">
        <v>57</v>
      </c>
      <c r="B8" s="147"/>
      <c r="C8" s="147"/>
      <c r="D8" s="147" t="s">
        <v>43</v>
      </c>
      <c r="E8" s="147" t="s">
        <v>36</v>
      </c>
      <c r="F8" s="73"/>
      <c r="G8" s="147" t="s">
        <v>12</v>
      </c>
      <c r="H8" s="32"/>
      <c r="I8" s="74">
        <v>100000</v>
      </c>
      <c r="J8" s="31">
        <v>100000</v>
      </c>
      <c r="K8" s="32"/>
      <c r="L8" s="23">
        <f>I8*K8</f>
        <v>0</v>
      </c>
      <c r="M8" s="194">
        <f>J8*K8</f>
        <v>0</v>
      </c>
      <c r="N8" s="78"/>
      <c r="O8" s="23">
        <f>L8*(100%+N8%)</f>
        <v>0</v>
      </c>
      <c r="P8" s="24">
        <f>M8*(100%+N8%)</f>
        <v>0</v>
      </c>
      <c r="Q8" s="105"/>
    </row>
    <row r="9" spans="1:17" s="42" customFormat="1" ht="42" customHeight="1">
      <c r="A9" s="218"/>
      <c r="B9" s="151"/>
      <c r="C9" s="151"/>
      <c r="D9" s="151" t="s">
        <v>43</v>
      </c>
      <c r="E9" s="151" t="s">
        <v>36</v>
      </c>
      <c r="F9" s="80"/>
      <c r="G9" s="151" t="s">
        <v>12</v>
      </c>
      <c r="H9" s="22"/>
      <c r="I9" s="82">
        <v>50000</v>
      </c>
      <c r="J9" s="21">
        <v>50000</v>
      </c>
      <c r="K9" s="22"/>
      <c r="L9" s="76">
        <f>I9*K9</f>
        <v>0</v>
      </c>
      <c r="M9" s="106">
        <f>J9*K9</f>
        <v>0</v>
      </c>
      <c r="N9" s="83"/>
      <c r="O9" s="76">
        <f>L9*(100%+N9%)</f>
        <v>0</v>
      </c>
      <c r="P9" s="77">
        <f>M9*(100%+N9%)</f>
        <v>0</v>
      </c>
      <c r="Q9" s="121"/>
    </row>
    <row r="10" spans="1:17" s="42" customFormat="1" ht="42" customHeight="1">
      <c r="A10" s="218"/>
      <c r="B10" s="151"/>
      <c r="C10" s="151"/>
      <c r="D10" s="151" t="s">
        <v>43</v>
      </c>
      <c r="E10" s="151" t="s">
        <v>36</v>
      </c>
      <c r="F10" s="80"/>
      <c r="G10" s="151" t="s">
        <v>12</v>
      </c>
      <c r="H10" s="22"/>
      <c r="I10" s="82">
        <v>50000</v>
      </c>
      <c r="J10" s="21">
        <v>30000</v>
      </c>
      <c r="K10" s="22"/>
      <c r="L10" s="76">
        <f>I10*K10</f>
        <v>0</v>
      </c>
      <c r="M10" s="106">
        <f>J10*K10</f>
        <v>0</v>
      </c>
      <c r="N10" s="83"/>
      <c r="O10" s="76">
        <f>L10*(100%+N10%)</f>
        <v>0</v>
      </c>
      <c r="P10" s="77">
        <f>M10*(100%+N10%)</f>
        <v>0</v>
      </c>
      <c r="Q10" s="121"/>
    </row>
    <row r="11" spans="1:17" ht="27.75" customHeight="1" thickBot="1">
      <c r="A11" s="224" t="s">
        <v>5</v>
      </c>
      <c r="B11" s="225"/>
      <c r="C11" s="225"/>
      <c r="D11" s="225"/>
      <c r="E11" s="225"/>
      <c r="F11" s="225"/>
      <c r="G11" s="225"/>
      <c r="H11" s="225"/>
      <c r="I11" s="225"/>
      <c r="J11" s="225"/>
      <c r="K11" s="225"/>
      <c r="L11" s="190">
        <f>SUM(L8:L10)</f>
        <v>0</v>
      </c>
      <c r="M11" s="191">
        <f>SUM(M8:M10)</f>
        <v>0</v>
      </c>
      <c r="N11" s="29"/>
      <c r="O11" s="190">
        <f>SUM(O8:O10)</f>
        <v>0</v>
      </c>
      <c r="P11" s="192">
        <f>SUM(P8:P10)</f>
        <v>0</v>
      </c>
      <c r="Q11" s="193"/>
    </row>
    <row r="12" spans="5:16" ht="15">
      <c r="E12" s="35"/>
      <c r="F12" s="35"/>
      <c r="G12" s="36"/>
      <c r="H12" s="36"/>
      <c r="I12" s="36"/>
      <c r="J12" s="36"/>
      <c r="K12" s="36"/>
      <c r="L12" s="36"/>
      <c r="M12" s="107"/>
      <c r="N12" s="36"/>
      <c r="O12" s="36"/>
      <c r="P12" s="36"/>
    </row>
    <row r="13" spans="5:16" ht="15"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</row>
    <row r="14" spans="5:16" ht="15"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</row>
    <row r="15" spans="1:16" ht="15" thickBot="1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</row>
    <row r="16" spans="1:17" ht="120.75" thickBot="1">
      <c r="A16" s="195" t="s">
        <v>1</v>
      </c>
      <c r="B16" s="196" t="s">
        <v>2</v>
      </c>
      <c r="C16" s="196" t="s">
        <v>8</v>
      </c>
      <c r="D16" s="196" t="s">
        <v>40</v>
      </c>
      <c r="E16" s="197" t="s">
        <v>42</v>
      </c>
      <c r="F16" s="197" t="s">
        <v>16</v>
      </c>
      <c r="G16" s="197" t="s">
        <v>149</v>
      </c>
      <c r="H16" s="197" t="s">
        <v>130</v>
      </c>
      <c r="I16" s="196" t="s">
        <v>148</v>
      </c>
      <c r="J16" s="196" t="s">
        <v>147</v>
      </c>
      <c r="K16" s="196" t="s">
        <v>146</v>
      </c>
      <c r="L16" s="196" t="s">
        <v>141</v>
      </c>
      <c r="M16" s="196" t="s">
        <v>142</v>
      </c>
      <c r="N16" s="196" t="s">
        <v>19</v>
      </c>
      <c r="O16" s="196" t="s">
        <v>143</v>
      </c>
      <c r="P16" s="196" t="s">
        <v>145</v>
      </c>
      <c r="Q16" s="198" t="s">
        <v>35</v>
      </c>
    </row>
    <row r="17" spans="1:17" ht="62.25" customHeight="1">
      <c r="A17" s="161" t="s">
        <v>58</v>
      </c>
      <c r="B17" s="147"/>
      <c r="C17" s="147"/>
      <c r="D17" s="147"/>
      <c r="E17" s="147" t="s">
        <v>34</v>
      </c>
      <c r="F17" s="73"/>
      <c r="G17" s="147" t="s">
        <v>12</v>
      </c>
      <c r="H17" s="32"/>
      <c r="I17" s="74">
        <v>300</v>
      </c>
      <c r="J17" s="31">
        <v>1000</v>
      </c>
      <c r="K17" s="32"/>
      <c r="L17" s="23">
        <f>I17*K17</f>
        <v>0</v>
      </c>
      <c r="M17" s="24">
        <f>J17*K17</f>
        <v>0</v>
      </c>
      <c r="N17" s="125"/>
      <c r="O17" s="23">
        <f>L17*(100%+N17%)</f>
        <v>0</v>
      </c>
      <c r="P17" s="24">
        <f>M17*(100%+N17%)</f>
        <v>0</v>
      </c>
      <c r="Q17" s="203"/>
    </row>
    <row r="18" spans="1:17" s="41" customFormat="1" ht="31.5" customHeight="1">
      <c r="A18" s="218" t="s">
        <v>59</v>
      </c>
      <c r="B18" s="151"/>
      <c r="C18" s="151"/>
      <c r="D18" s="151" t="s">
        <v>60</v>
      </c>
      <c r="E18" s="151" t="s">
        <v>34</v>
      </c>
      <c r="F18" s="80"/>
      <c r="G18" s="151" t="s">
        <v>12</v>
      </c>
      <c r="H18" s="22"/>
      <c r="I18" s="82">
        <v>1000</v>
      </c>
      <c r="J18" s="21">
        <v>1000</v>
      </c>
      <c r="K18" s="22"/>
      <c r="L18" s="76">
        <f>I18*K18</f>
        <v>0</v>
      </c>
      <c r="M18" s="77">
        <f>J18*K18</f>
        <v>0</v>
      </c>
      <c r="N18" s="199"/>
      <c r="O18" s="76">
        <f>L18*(100%+N18%)</f>
        <v>0</v>
      </c>
      <c r="P18" s="77">
        <f>M18*(100%+N18%)</f>
        <v>0</v>
      </c>
      <c r="Q18" s="200"/>
    </row>
    <row r="19" spans="1:17" ht="30.75" customHeight="1">
      <c r="A19" s="218"/>
      <c r="B19" s="151"/>
      <c r="C19" s="151"/>
      <c r="D19" s="151" t="s">
        <v>60</v>
      </c>
      <c r="E19" s="151" t="s">
        <v>34</v>
      </c>
      <c r="F19" s="173"/>
      <c r="G19" s="151" t="s">
        <v>12</v>
      </c>
      <c r="H19" s="22"/>
      <c r="I19" s="82">
        <v>1000</v>
      </c>
      <c r="J19" s="21">
        <v>1000</v>
      </c>
      <c r="K19" s="22"/>
      <c r="L19" s="76">
        <f>I19*K19</f>
        <v>0</v>
      </c>
      <c r="M19" s="77">
        <f>J19*K19</f>
        <v>0</v>
      </c>
      <c r="N19" s="199"/>
      <c r="O19" s="76">
        <f>L19*(100%+N19%)</f>
        <v>0</v>
      </c>
      <c r="P19" s="77">
        <f>M19*(100%+N19%)</f>
        <v>0</v>
      </c>
      <c r="Q19" s="200"/>
    </row>
    <row r="20" spans="1:17" ht="24" customHeight="1" thickBot="1">
      <c r="A20" s="224" t="s">
        <v>5</v>
      </c>
      <c r="B20" s="225"/>
      <c r="C20" s="225"/>
      <c r="D20" s="225"/>
      <c r="E20" s="225"/>
      <c r="F20" s="225"/>
      <c r="G20" s="225"/>
      <c r="H20" s="225"/>
      <c r="I20" s="85"/>
      <c r="J20" s="85"/>
      <c r="K20" s="27"/>
      <c r="L20" s="157">
        <f>SUM(L17:L19)</f>
        <v>0</v>
      </c>
      <c r="M20" s="158">
        <f>SUM(M17:M19)</f>
        <v>0</v>
      </c>
      <c r="N20" s="201"/>
      <c r="O20" s="157">
        <f>SUM(O17:O19)</f>
        <v>0</v>
      </c>
      <c r="P20" s="158">
        <f>SUM(P17:P19)</f>
        <v>0</v>
      </c>
      <c r="Q20" s="202"/>
    </row>
    <row r="21" spans="1:4" ht="15">
      <c r="A21" s="128" t="s">
        <v>6</v>
      </c>
      <c r="B21" s="35"/>
      <c r="C21" s="35"/>
      <c r="D21" s="35"/>
    </row>
    <row r="22" spans="1:4" ht="15">
      <c r="A22" s="15" t="s">
        <v>7</v>
      </c>
      <c r="B22" s="36"/>
      <c r="C22" s="36"/>
      <c r="D22" s="36"/>
    </row>
    <row r="23" spans="1:4" ht="15">
      <c r="A23" s="37" t="s">
        <v>38</v>
      </c>
      <c r="B23" s="36"/>
      <c r="C23" s="36"/>
      <c r="D23" s="36"/>
    </row>
    <row r="25" ht="15" thickBot="1"/>
    <row r="26" spans="1:3" ht="15.75" thickBot="1">
      <c r="A26" s="99" t="s">
        <v>17</v>
      </c>
      <c r="B26" s="100">
        <f>R10+R20</f>
        <v>0</v>
      </c>
      <c r="C26" s="148"/>
    </row>
  </sheetData>
  <mergeCells count="4">
    <mergeCell ref="A8:A10"/>
    <mergeCell ref="A11:K11"/>
    <mergeCell ref="A18:A19"/>
    <mergeCell ref="A20:H20"/>
  </mergeCells>
  <printOptions horizontalCentered="1"/>
  <pageMargins left="0.11811023622047245" right="0.11811023622047245" top="0.5118110236220472" bottom="0.1968503937007874" header="0" footer="0"/>
  <pageSetup fitToHeight="1" fitToWidth="1" horizontalDpi="600" verticalDpi="600" orientation="landscape" paperSize="9" scale="50" r:id="rId1"/>
  <headerFooter>
    <oddHeader>&amp;R&amp;"Arial,Kurzíva"VZ ev. č. VZ1/2016&amp;"Arial,Obyčejné" Příloha č. 2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8000860214233"/>
    <pageSetUpPr fitToPage="1"/>
  </sheetPr>
  <dimension ref="A1:E25"/>
  <sheetViews>
    <sheetView showGridLines="0" tabSelected="1" workbookViewId="0" topLeftCell="A1">
      <selection activeCell="F9" sqref="F9"/>
    </sheetView>
  </sheetViews>
  <sheetFormatPr defaultColWidth="9.140625" defaultRowHeight="15"/>
  <cols>
    <col min="1" max="1" width="9.140625" style="8" customWidth="1"/>
    <col min="2" max="2" width="120.421875" style="5" customWidth="1"/>
    <col min="3" max="4" width="20.8515625" style="5" customWidth="1"/>
    <col min="5" max="5" width="10.421875" style="5" customWidth="1"/>
    <col min="6" max="16384" width="9.140625" style="5" customWidth="1"/>
  </cols>
  <sheetData>
    <row r="1" spans="1:4" ht="15">
      <c r="A1" s="222" t="s">
        <v>100</v>
      </c>
      <c r="B1" s="229"/>
      <c r="C1" s="229"/>
      <c r="D1" s="229"/>
    </row>
    <row r="2" spans="1:4" ht="15.75" thickBot="1">
      <c r="A2" s="45"/>
      <c r="B2" s="44"/>
      <c r="C2" s="44"/>
      <c r="D2" s="44"/>
    </row>
    <row r="3" spans="1:5" ht="45.75" thickBot="1">
      <c r="A3" s="179" t="s">
        <v>84</v>
      </c>
      <c r="B3" s="204" t="s">
        <v>82</v>
      </c>
      <c r="C3" s="180" t="s">
        <v>117</v>
      </c>
      <c r="D3" s="181" t="s">
        <v>74</v>
      </c>
      <c r="E3" s="10"/>
    </row>
    <row r="4" spans="1:5" ht="28.5">
      <c r="A4" s="108">
        <v>1</v>
      </c>
      <c r="B4" s="47" t="s">
        <v>116</v>
      </c>
      <c r="C4" s="48" t="s">
        <v>81</v>
      </c>
      <c r="D4" s="205" t="s">
        <v>76</v>
      </c>
      <c r="E4" s="10"/>
    </row>
    <row r="5" spans="1:5" ht="15">
      <c r="A5" s="109">
        <v>2</v>
      </c>
      <c r="B5" s="54" t="s">
        <v>101</v>
      </c>
      <c r="C5" s="50" t="s">
        <v>73</v>
      </c>
      <c r="D5" s="51" t="s">
        <v>76</v>
      </c>
      <c r="E5" s="10"/>
    </row>
    <row r="6" spans="1:5" ht="15">
      <c r="A6" s="109" t="s">
        <v>76</v>
      </c>
      <c r="B6" s="110" t="s">
        <v>85</v>
      </c>
      <c r="C6" s="111" t="s">
        <v>76</v>
      </c>
      <c r="D6" s="51" t="s">
        <v>76</v>
      </c>
      <c r="E6" s="10"/>
    </row>
    <row r="7" spans="1:4" ht="39.75">
      <c r="A7" s="109">
        <v>4</v>
      </c>
      <c r="B7" s="55" t="s">
        <v>150</v>
      </c>
      <c r="C7" s="50" t="s">
        <v>73</v>
      </c>
      <c r="D7" s="51" t="str">
        <f>IF(C7="ano",10,IF(C7="ne",0,""))</f>
        <v/>
      </c>
    </row>
    <row r="8" spans="1:4" ht="28.5">
      <c r="A8" s="109">
        <v>5</v>
      </c>
      <c r="B8" s="112" t="s">
        <v>151</v>
      </c>
      <c r="C8" s="50" t="s">
        <v>73</v>
      </c>
      <c r="D8" s="51"/>
    </row>
    <row r="9" spans="1:4" ht="42.75">
      <c r="A9" s="109">
        <v>6</v>
      </c>
      <c r="B9" s="54" t="s">
        <v>185</v>
      </c>
      <c r="C9" s="50" t="s">
        <v>73</v>
      </c>
      <c r="D9" s="51" t="str">
        <f>IF(C9="ano",10,IF(C9="ne",0,""))</f>
        <v/>
      </c>
    </row>
    <row r="10" spans="1:4" ht="28.5">
      <c r="A10" s="109">
        <v>7</v>
      </c>
      <c r="B10" s="53" t="s">
        <v>152</v>
      </c>
      <c r="C10" s="50" t="s">
        <v>73</v>
      </c>
      <c r="D10" s="51" t="str">
        <f>IF(C10="ano",10,IF(C10="ne",0,""))</f>
        <v/>
      </c>
    </row>
    <row r="11" spans="1:4" ht="26.25" customHeight="1">
      <c r="A11" s="109">
        <v>8</v>
      </c>
      <c r="B11" s="53" t="s">
        <v>56</v>
      </c>
      <c r="C11" s="50" t="s">
        <v>73</v>
      </c>
      <c r="D11" s="51" t="str">
        <f>IF(C11="ano",10,IF(C11="ne",0,""))</f>
        <v/>
      </c>
    </row>
    <row r="12" spans="1:4" ht="15">
      <c r="A12" s="109" t="s">
        <v>76</v>
      </c>
      <c r="B12" s="113" t="s">
        <v>86</v>
      </c>
      <c r="C12" s="50" t="s">
        <v>73</v>
      </c>
      <c r="D12" s="51" t="s">
        <v>76</v>
      </c>
    </row>
    <row r="13" spans="1:4" ht="15">
      <c r="A13" s="109">
        <v>9</v>
      </c>
      <c r="B13" s="56" t="s">
        <v>102</v>
      </c>
      <c r="C13" s="50" t="s">
        <v>73</v>
      </c>
      <c r="D13" s="51"/>
    </row>
    <row r="14" spans="1:4" ht="57.75" thickBot="1">
      <c r="A14" s="114">
        <v>10</v>
      </c>
      <c r="B14" s="115" t="s">
        <v>103</v>
      </c>
      <c r="C14" s="58" t="s">
        <v>73</v>
      </c>
      <c r="D14" s="59"/>
    </row>
    <row r="15" ht="15">
      <c r="B15" s="2"/>
    </row>
    <row r="16" spans="1:5" ht="15">
      <c r="A16" s="45"/>
      <c r="B16" s="116"/>
      <c r="C16" s="44"/>
      <c r="D16" s="44"/>
      <c r="E16" s="44"/>
    </row>
    <row r="17" spans="1:5" ht="15">
      <c r="A17" s="223" t="s">
        <v>91</v>
      </c>
      <c r="B17" s="223"/>
      <c r="C17" s="45"/>
      <c r="D17" s="45"/>
      <c r="E17" s="44"/>
    </row>
    <row r="18" spans="1:5" ht="15">
      <c r="A18" s="60"/>
      <c r="B18" s="61"/>
      <c r="C18" s="45"/>
      <c r="D18" s="45"/>
      <c r="E18" s="44"/>
    </row>
    <row r="19" spans="1:5" ht="15">
      <c r="A19" s="223" t="s">
        <v>90</v>
      </c>
      <c r="B19" s="223"/>
      <c r="C19" s="45"/>
      <c r="D19" s="45"/>
      <c r="E19" s="44"/>
    </row>
    <row r="20" spans="1:5" ht="15">
      <c r="A20" s="60"/>
      <c r="B20" s="61"/>
      <c r="C20" s="45"/>
      <c r="D20" s="45"/>
      <c r="E20" s="44"/>
    </row>
    <row r="21" spans="1:5" ht="15">
      <c r="A21" s="60"/>
      <c r="B21" s="61"/>
      <c r="C21" s="45"/>
      <c r="D21" s="45"/>
      <c r="E21" s="44"/>
    </row>
    <row r="22" spans="1:5" ht="15">
      <c r="A22" s="117"/>
      <c r="B22" s="118"/>
      <c r="C22" s="221" t="s">
        <v>88</v>
      </c>
      <c r="D22" s="221"/>
      <c r="E22" s="44"/>
    </row>
    <row r="23" spans="1:5" ht="15">
      <c r="A23" s="117"/>
      <c r="B23" s="119"/>
      <c r="C23" s="221" t="s">
        <v>89</v>
      </c>
      <c r="D23" s="221"/>
      <c r="E23" s="44"/>
    </row>
    <row r="24" spans="1:5" ht="15">
      <c r="A24" s="45"/>
      <c r="B24" s="44"/>
      <c r="C24" s="44"/>
      <c r="D24" s="44"/>
      <c r="E24" s="44"/>
    </row>
    <row r="25" spans="1:5" ht="15">
      <c r="A25" s="45"/>
      <c r="B25" s="44"/>
      <c r="C25" s="44"/>
      <c r="D25" s="44"/>
      <c r="E25" s="44"/>
    </row>
  </sheetData>
  <mergeCells count="5">
    <mergeCell ref="C23:D23"/>
    <mergeCell ref="A1:D1"/>
    <mergeCell ref="A17:B17"/>
    <mergeCell ref="A19:B19"/>
    <mergeCell ref="C22:D22"/>
  </mergeCells>
  <printOptions horizontalCentered="1"/>
  <pageMargins left="0.15748031496062992" right="0.15748031496062992" top="0.7874015748031497" bottom="0.7874015748031497" header="0.31496062992125984" footer="0.31496062992125984"/>
  <pageSetup fitToHeight="1" fitToWidth="1" horizontalDpi="600" verticalDpi="600" orientation="landscape" paperSize="9" scale="84" r:id="rId1"/>
  <headerFooter>
    <oddHeader>&amp;R&amp;"Arial,Kurzíva"VZ ev. č. VZ1/2016 &amp;"Arial,Obyčejné"Příloha č. 2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2:S19"/>
  <sheetViews>
    <sheetView showGridLines="0" zoomScale="80" zoomScaleNormal="80" workbookViewId="0" topLeftCell="A1">
      <selection activeCell="A7" sqref="A7:Q7"/>
    </sheetView>
  </sheetViews>
  <sheetFormatPr defaultColWidth="8.8515625" defaultRowHeight="15"/>
  <cols>
    <col min="1" max="1" width="20.57421875" style="1" customWidth="1"/>
    <col min="2" max="2" width="17.7109375" style="1" customWidth="1"/>
    <col min="3" max="3" width="18.00390625" style="1" customWidth="1"/>
    <col min="4" max="4" width="15.8515625" style="1" customWidth="1"/>
    <col min="5" max="5" width="10.57421875" style="1" customWidth="1"/>
    <col min="6" max="6" width="14.8515625" style="1" customWidth="1"/>
    <col min="7" max="7" width="12.421875" style="1" customWidth="1"/>
    <col min="8" max="8" width="11.8515625" style="1" customWidth="1"/>
    <col min="9" max="10" width="16.421875" style="1" customWidth="1"/>
    <col min="11" max="11" width="14.7109375" style="1" customWidth="1"/>
    <col min="12" max="12" width="17.8515625" style="1" customWidth="1"/>
    <col min="13" max="13" width="18.28125" style="1" customWidth="1"/>
    <col min="14" max="14" width="13.57421875" style="1" customWidth="1"/>
    <col min="15" max="15" width="18.28125" style="1" customWidth="1"/>
    <col min="16" max="16" width="18.140625" style="1" customWidth="1"/>
    <col min="17" max="17" width="19.57421875" style="1" customWidth="1"/>
    <col min="18" max="16384" width="8.8515625" style="1" customWidth="1"/>
  </cols>
  <sheetData>
    <row r="2" ht="15">
      <c r="A2" s="9"/>
    </row>
    <row r="3" spans="1:19" ht="1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</row>
    <row r="4" spans="1:19" ht="15.75">
      <c r="A4" s="15"/>
      <c r="B4" s="15"/>
      <c r="C4" s="15"/>
      <c r="D4" s="95" t="s">
        <v>170</v>
      </c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</row>
    <row r="5" spans="1:19" ht="15">
      <c r="A5" s="72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</row>
    <row r="6" spans="1:19" ht="15.75" thickBot="1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</row>
    <row r="7" spans="1:19" ht="107.25" customHeight="1" thickBot="1">
      <c r="A7" s="195" t="s">
        <v>1</v>
      </c>
      <c r="B7" s="196" t="s">
        <v>2</v>
      </c>
      <c r="C7" s="196" t="s">
        <v>8</v>
      </c>
      <c r="D7" s="196" t="s">
        <v>40</v>
      </c>
      <c r="E7" s="197" t="s">
        <v>42</v>
      </c>
      <c r="F7" s="197" t="s">
        <v>20</v>
      </c>
      <c r="G7" s="197" t="s">
        <v>21</v>
      </c>
      <c r="H7" s="197" t="s">
        <v>130</v>
      </c>
      <c r="I7" s="196" t="s">
        <v>136</v>
      </c>
      <c r="J7" s="196" t="s">
        <v>137</v>
      </c>
      <c r="K7" s="196" t="s">
        <v>139</v>
      </c>
      <c r="L7" s="196" t="s">
        <v>141</v>
      </c>
      <c r="M7" s="196" t="s">
        <v>142</v>
      </c>
      <c r="N7" s="196" t="s">
        <v>19</v>
      </c>
      <c r="O7" s="196" t="s">
        <v>143</v>
      </c>
      <c r="P7" s="196" t="s">
        <v>144</v>
      </c>
      <c r="Q7" s="198" t="s">
        <v>28</v>
      </c>
      <c r="R7" s="15"/>
      <c r="S7" s="15"/>
    </row>
    <row r="8" spans="1:19" ht="46.5" customHeight="1">
      <c r="A8" s="217" t="s">
        <v>111</v>
      </c>
      <c r="B8" s="147"/>
      <c r="C8" s="147"/>
      <c r="D8" s="147" t="s">
        <v>64</v>
      </c>
      <c r="E8" s="147" t="s">
        <v>33</v>
      </c>
      <c r="F8" s="73"/>
      <c r="G8" s="147" t="s">
        <v>12</v>
      </c>
      <c r="H8" s="32"/>
      <c r="I8" s="74">
        <v>200000</v>
      </c>
      <c r="J8" s="31">
        <v>75000</v>
      </c>
      <c r="K8" s="32"/>
      <c r="L8" s="23">
        <f>I8*K8</f>
        <v>0</v>
      </c>
      <c r="M8" s="122">
        <f>J8*K8</f>
        <v>0</v>
      </c>
      <c r="N8" s="78"/>
      <c r="O8" s="178">
        <f>L8*(100%+N8%)</f>
        <v>0</v>
      </c>
      <c r="P8" s="122">
        <f>M8*(100%+N8%)</f>
        <v>0</v>
      </c>
      <c r="Q8" s="105"/>
      <c r="R8" s="15"/>
      <c r="S8" s="15"/>
    </row>
    <row r="9" spans="1:19" ht="46.5" customHeight="1">
      <c r="A9" s="218"/>
      <c r="B9" s="151"/>
      <c r="C9" s="151"/>
      <c r="D9" s="151" t="s">
        <v>61</v>
      </c>
      <c r="E9" s="151" t="s">
        <v>36</v>
      </c>
      <c r="F9" s="80"/>
      <c r="G9" s="151" t="s">
        <v>12</v>
      </c>
      <c r="H9" s="22"/>
      <c r="I9" s="82">
        <v>50000</v>
      </c>
      <c r="J9" s="21">
        <v>75000</v>
      </c>
      <c r="K9" s="22"/>
      <c r="L9" s="76">
        <f>I9*K9</f>
        <v>0</v>
      </c>
      <c r="M9" s="120">
        <f>J9*K9</f>
        <v>0</v>
      </c>
      <c r="N9" s="83"/>
      <c r="O9" s="170">
        <f>L9*(100%+N9%)</f>
        <v>0</v>
      </c>
      <c r="P9" s="120">
        <f>M9*(100%+N9%)</f>
        <v>0</v>
      </c>
      <c r="Q9" s="121"/>
      <c r="R9" s="15"/>
      <c r="S9" s="15"/>
    </row>
    <row r="10" spans="1:19" ht="46.5" customHeight="1">
      <c r="A10" s="218"/>
      <c r="B10" s="151"/>
      <c r="C10" s="151"/>
      <c r="D10" s="151" t="s">
        <v>64</v>
      </c>
      <c r="E10" s="151" t="s">
        <v>36</v>
      </c>
      <c r="F10" s="80"/>
      <c r="G10" s="151" t="s">
        <v>12</v>
      </c>
      <c r="H10" s="22"/>
      <c r="I10" s="82">
        <v>50000</v>
      </c>
      <c r="J10" s="21">
        <v>75000</v>
      </c>
      <c r="K10" s="22"/>
      <c r="L10" s="76">
        <f>I10*K10</f>
        <v>0</v>
      </c>
      <c r="M10" s="120">
        <f>J10*K10</f>
        <v>0</v>
      </c>
      <c r="N10" s="83"/>
      <c r="O10" s="170">
        <f>L10*(100%+N10%)</f>
        <v>0</v>
      </c>
      <c r="P10" s="120">
        <f>M10*(100%+N10%)</f>
        <v>0</v>
      </c>
      <c r="Q10" s="121"/>
      <c r="R10" s="15"/>
      <c r="S10" s="15"/>
    </row>
    <row r="11" spans="1:19" ht="58.5" customHeight="1">
      <c r="A11" s="154" t="s">
        <v>106</v>
      </c>
      <c r="B11" s="151"/>
      <c r="C11" s="151"/>
      <c r="D11" s="151" t="s">
        <v>60</v>
      </c>
      <c r="E11" s="151" t="s">
        <v>33</v>
      </c>
      <c r="F11" s="173"/>
      <c r="G11" s="151"/>
      <c r="H11" s="22"/>
      <c r="I11" s="82">
        <v>5000</v>
      </c>
      <c r="J11" s="21">
        <v>5000</v>
      </c>
      <c r="K11" s="22"/>
      <c r="L11" s="76">
        <f>I11*K11</f>
        <v>0</v>
      </c>
      <c r="M11" s="120">
        <f>J11*K11</f>
        <v>0</v>
      </c>
      <c r="N11" s="83"/>
      <c r="O11" s="170">
        <f>L11*(100%+N11%)</f>
        <v>0</v>
      </c>
      <c r="P11" s="120">
        <f>M11*(100%+N11%)</f>
        <v>0</v>
      </c>
      <c r="Q11" s="121"/>
      <c r="R11" s="15"/>
      <c r="S11" s="15"/>
    </row>
    <row r="12" spans="1:19" ht="30.75" customHeight="1" thickBot="1">
      <c r="A12" s="224" t="s">
        <v>5</v>
      </c>
      <c r="B12" s="225"/>
      <c r="C12" s="225"/>
      <c r="D12" s="225"/>
      <c r="E12" s="225"/>
      <c r="F12" s="225"/>
      <c r="G12" s="225"/>
      <c r="H12" s="225"/>
      <c r="I12" s="225"/>
      <c r="J12" s="225"/>
      <c r="K12" s="225"/>
      <c r="L12" s="157">
        <f>SUM(L8:L11)</f>
        <v>0</v>
      </c>
      <c r="M12" s="208">
        <f>SUM(M8:M11)</f>
        <v>0</v>
      </c>
      <c r="N12" s="174"/>
      <c r="O12" s="175">
        <f>SUM(O8:O11)</f>
        <v>0</v>
      </c>
      <c r="P12" s="208">
        <f>SUM(P8:P11)</f>
        <v>0</v>
      </c>
      <c r="Q12" s="209"/>
      <c r="R12" s="15"/>
      <c r="S12" s="15"/>
    </row>
    <row r="13" spans="1:19" ht="15">
      <c r="A13" s="128" t="s">
        <v>6</v>
      </c>
      <c r="B13" s="35"/>
      <c r="C13" s="35"/>
      <c r="D13" s="35"/>
      <c r="E13" s="35"/>
      <c r="F13" s="35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15"/>
      <c r="S13" s="15"/>
    </row>
    <row r="14" spans="1:19" ht="15">
      <c r="A14" s="15" t="s">
        <v>7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15"/>
      <c r="S14" s="15"/>
    </row>
    <row r="15" spans="1:19" ht="15">
      <c r="A15" s="37" t="s">
        <v>38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15"/>
      <c r="S15" s="15"/>
    </row>
    <row r="16" spans="1:19" ht="15.75" thickBot="1">
      <c r="A16" s="91"/>
      <c r="B16" s="37"/>
      <c r="C16" s="37"/>
      <c r="D16" s="37"/>
      <c r="E16" s="37"/>
      <c r="F16" s="37"/>
      <c r="G16" s="92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</row>
    <row r="17" spans="1:19" s="3" customFormat="1" ht="19.5" thickBot="1">
      <c r="A17" s="99" t="s">
        <v>17</v>
      </c>
      <c r="B17" s="100">
        <f>P12</f>
        <v>0</v>
      </c>
      <c r="C17" s="10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</row>
    <row r="18" spans="1:19" ht="15">
      <c r="A18" s="91"/>
      <c r="B18" s="15"/>
      <c r="C18" s="37"/>
      <c r="D18" s="37"/>
      <c r="E18" s="37"/>
      <c r="F18" s="37"/>
      <c r="G18" s="92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</row>
    <row r="19" spans="1:19" ht="15">
      <c r="A19" s="15"/>
      <c r="B19" s="37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</row>
  </sheetData>
  <mergeCells count="2">
    <mergeCell ref="A8:A10"/>
    <mergeCell ref="A12:K12"/>
  </mergeCells>
  <printOptions horizontalCentered="1"/>
  <pageMargins left="0.15748031496062992" right="0.15748031496062992" top="0.3937007874015748" bottom="0.1968503937007874" header="0" footer="0"/>
  <pageSetup fitToHeight="1" fitToWidth="1" horizontalDpi="600" verticalDpi="600" orientation="landscape" paperSize="9" scale="52" r:id="rId1"/>
  <headerFooter alignWithMargins="0">
    <oddHeader>&amp;R&amp;"Arial,Kurzíva"VZ ev. č. VZ1/2016 &amp;"Arial,Obyčejné"Příloha č. 2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2:Q23"/>
  <sheetViews>
    <sheetView showGridLines="0" zoomScale="80" zoomScaleNormal="80" workbookViewId="0" topLeftCell="A1">
      <selection activeCell="G2" sqref="G2"/>
    </sheetView>
  </sheetViews>
  <sheetFormatPr defaultColWidth="8.8515625" defaultRowHeight="15"/>
  <cols>
    <col min="1" max="1" width="35.8515625" style="15" customWidth="1"/>
    <col min="2" max="2" width="20.57421875" style="15" customWidth="1"/>
    <col min="3" max="3" width="14.421875" style="15" customWidth="1"/>
    <col min="4" max="4" width="15.421875" style="15" customWidth="1"/>
    <col min="5" max="5" width="15.57421875" style="15" customWidth="1"/>
    <col min="6" max="6" width="16.00390625" style="15" customWidth="1"/>
    <col min="7" max="7" width="17.140625" style="15" bestFit="1" customWidth="1"/>
    <col min="8" max="8" width="12.7109375" style="15" customWidth="1"/>
    <col min="9" max="9" width="16.7109375" style="15" customWidth="1"/>
    <col min="10" max="10" width="18.140625" style="15" customWidth="1"/>
    <col min="11" max="11" width="15.57421875" style="15" bestFit="1" customWidth="1"/>
    <col min="12" max="12" width="17.421875" style="15" customWidth="1"/>
    <col min="13" max="13" width="17.28125" style="15" customWidth="1"/>
    <col min="14" max="14" width="13.57421875" style="15" customWidth="1"/>
    <col min="15" max="16" width="17.28125" style="15" customWidth="1"/>
    <col min="17" max="17" width="15.140625" style="15" customWidth="1"/>
    <col min="18" max="16384" width="8.8515625" style="15" customWidth="1"/>
  </cols>
  <sheetData>
    <row r="2" ht="15">
      <c r="A2" s="16"/>
    </row>
    <row r="3" ht="15.75">
      <c r="D3" s="95" t="s">
        <v>169</v>
      </c>
    </row>
    <row r="4" spans="1:17" ht="15">
      <c r="A4" s="123"/>
      <c r="B4" s="123"/>
      <c r="C4" s="123"/>
      <c r="D4" s="123"/>
      <c r="E4" s="123"/>
      <c r="F4" s="123"/>
      <c r="G4" s="123"/>
      <c r="H4" s="123"/>
      <c r="I4" s="123"/>
      <c r="J4" s="36"/>
      <c r="K4" s="36"/>
      <c r="L4" s="36"/>
      <c r="M4" s="36"/>
      <c r="N4" s="36"/>
      <c r="O4" s="36"/>
      <c r="P4" s="36"/>
      <c r="Q4" s="36"/>
    </row>
    <row r="5" spans="1:17" ht="15">
      <c r="A5" s="124"/>
      <c r="B5" s="123"/>
      <c r="C5" s="123"/>
      <c r="D5" s="123"/>
      <c r="E5" s="123"/>
      <c r="F5" s="123"/>
      <c r="G5" s="123"/>
      <c r="H5" s="123"/>
      <c r="I5" s="123"/>
      <c r="J5" s="36"/>
      <c r="K5" s="36"/>
      <c r="L5" s="36"/>
      <c r="M5" s="36"/>
      <c r="N5" s="36"/>
      <c r="O5" s="36"/>
      <c r="P5" s="36"/>
      <c r="Q5" s="36"/>
    </row>
    <row r="6" spans="1:17" ht="15" thickBot="1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</row>
    <row r="7" spans="1:17" ht="123.75" customHeight="1" thickBot="1">
      <c r="A7" s="195" t="s">
        <v>1</v>
      </c>
      <c r="B7" s="196" t="s">
        <v>2</v>
      </c>
      <c r="C7" s="196" t="s">
        <v>8</v>
      </c>
      <c r="D7" s="196" t="s">
        <v>40</v>
      </c>
      <c r="E7" s="197" t="s">
        <v>42</v>
      </c>
      <c r="F7" s="197" t="s">
        <v>20</v>
      </c>
      <c r="G7" s="197" t="s">
        <v>149</v>
      </c>
      <c r="H7" s="197" t="s">
        <v>130</v>
      </c>
      <c r="I7" s="196" t="s">
        <v>153</v>
      </c>
      <c r="J7" s="196" t="s">
        <v>154</v>
      </c>
      <c r="K7" s="196" t="s">
        <v>155</v>
      </c>
      <c r="L7" s="196" t="s">
        <v>156</v>
      </c>
      <c r="M7" s="196" t="s">
        <v>157</v>
      </c>
      <c r="N7" s="196" t="s">
        <v>19</v>
      </c>
      <c r="O7" s="196" t="s">
        <v>158</v>
      </c>
      <c r="P7" s="196" t="s">
        <v>159</v>
      </c>
      <c r="Q7" s="198" t="s">
        <v>28</v>
      </c>
    </row>
    <row r="8" spans="1:17" ht="36.75" customHeight="1">
      <c r="A8" s="217" t="s">
        <v>107</v>
      </c>
      <c r="B8" s="147"/>
      <c r="C8" s="219" t="s">
        <v>9</v>
      </c>
      <c r="D8" s="219" t="s">
        <v>61</v>
      </c>
      <c r="E8" s="219" t="s">
        <v>66</v>
      </c>
      <c r="F8" s="231" t="s">
        <v>15</v>
      </c>
      <c r="G8" s="147" t="s">
        <v>12</v>
      </c>
      <c r="H8" s="32"/>
      <c r="I8" s="74">
        <v>1000</v>
      </c>
      <c r="J8" s="31">
        <v>1000</v>
      </c>
      <c r="K8" s="32"/>
      <c r="L8" s="23">
        <f aca="true" t="shared" si="0" ref="L8:L15">I8*K8</f>
        <v>0</v>
      </c>
      <c r="M8" s="122">
        <f aca="true" t="shared" si="1" ref="M8:M15">J8*K8</f>
        <v>0</v>
      </c>
      <c r="N8" s="125"/>
      <c r="O8" s="23">
        <f aca="true" t="shared" si="2" ref="O8:O15">L8*(100%+N8%)</f>
        <v>0</v>
      </c>
      <c r="P8" s="122">
        <f aca="true" t="shared" si="3" ref="P8:P15">M8*(100%+N8%)</f>
        <v>0</v>
      </c>
      <c r="Q8" s="105"/>
    </row>
    <row r="9" spans="1:17" ht="36.75" customHeight="1">
      <c r="A9" s="218"/>
      <c r="B9" s="151"/>
      <c r="C9" s="220"/>
      <c r="D9" s="220"/>
      <c r="E9" s="220"/>
      <c r="F9" s="230"/>
      <c r="G9" s="151" t="s">
        <v>29</v>
      </c>
      <c r="H9" s="22"/>
      <c r="I9" s="82">
        <v>500</v>
      </c>
      <c r="J9" s="21">
        <v>100</v>
      </c>
      <c r="K9" s="22"/>
      <c r="L9" s="76">
        <f t="shared" si="0"/>
        <v>0</v>
      </c>
      <c r="M9" s="120">
        <f t="shared" si="1"/>
        <v>0</v>
      </c>
      <c r="N9" s="199"/>
      <c r="O9" s="76">
        <f t="shared" si="2"/>
        <v>0</v>
      </c>
      <c r="P9" s="120">
        <f t="shared" si="3"/>
        <v>0</v>
      </c>
      <c r="Q9" s="121"/>
    </row>
    <row r="10" spans="1:17" ht="36.75" customHeight="1">
      <c r="A10" s="218" t="s">
        <v>108</v>
      </c>
      <c r="B10" s="151"/>
      <c r="C10" s="220" t="s">
        <v>9</v>
      </c>
      <c r="D10" s="220" t="s">
        <v>61</v>
      </c>
      <c r="E10" s="220" t="s">
        <v>65</v>
      </c>
      <c r="F10" s="230" t="s">
        <v>15</v>
      </c>
      <c r="G10" s="151" t="s">
        <v>30</v>
      </c>
      <c r="H10" s="22"/>
      <c r="I10" s="82">
        <v>10000</v>
      </c>
      <c r="J10" s="21">
        <v>15000</v>
      </c>
      <c r="K10" s="22"/>
      <c r="L10" s="76">
        <f t="shared" si="0"/>
        <v>0</v>
      </c>
      <c r="M10" s="120">
        <f t="shared" si="1"/>
        <v>0</v>
      </c>
      <c r="N10" s="199"/>
      <c r="O10" s="76">
        <f t="shared" si="2"/>
        <v>0</v>
      </c>
      <c r="P10" s="120">
        <f t="shared" si="3"/>
        <v>0</v>
      </c>
      <c r="Q10" s="121"/>
    </row>
    <row r="11" spans="1:17" ht="36.75" customHeight="1">
      <c r="A11" s="218"/>
      <c r="B11" s="151"/>
      <c r="C11" s="220"/>
      <c r="D11" s="220"/>
      <c r="E11" s="220"/>
      <c r="F11" s="230"/>
      <c r="G11" s="151" t="s">
        <v>31</v>
      </c>
      <c r="H11" s="22"/>
      <c r="I11" s="82">
        <v>20000</v>
      </c>
      <c r="J11" s="21">
        <v>100000</v>
      </c>
      <c r="K11" s="22"/>
      <c r="L11" s="76">
        <f t="shared" si="0"/>
        <v>0</v>
      </c>
      <c r="M11" s="120">
        <f t="shared" si="1"/>
        <v>0</v>
      </c>
      <c r="N11" s="199"/>
      <c r="O11" s="76">
        <f t="shared" si="2"/>
        <v>0</v>
      </c>
      <c r="P11" s="120">
        <f t="shared" si="3"/>
        <v>0</v>
      </c>
      <c r="Q11" s="121"/>
    </row>
    <row r="12" spans="1:17" ht="36.75" customHeight="1">
      <c r="A12" s="218" t="s">
        <v>109</v>
      </c>
      <c r="B12" s="151"/>
      <c r="C12" s="220"/>
      <c r="D12" s="220" t="s">
        <v>43</v>
      </c>
      <c r="E12" s="220" t="s">
        <v>66</v>
      </c>
      <c r="F12" s="230" t="s">
        <v>15</v>
      </c>
      <c r="G12" s="151" t="s">
        <v>12</v>
      </c>
      <c r="H12" s="22"/>
      <c r="I12" s="82">
        <v>500</v>
      </c>
      <c r="J12" s="21">
        <v>300</v>
      </c>
      <c r="K12" s="22"/>
      <c r="L12" s="76">
        <f t="shared" si="0"/>
        <v>0</v>
      </c>
      <c r="M12" s="120">
        <f t="shared" si="1"/>
        <v>0</v>
      </c>
      <c r="N12" s="199"/>
      <c r="O12" s="76">
        <f t="shared" si="2"/>
        <v>0</v>
      </c>
      <c r="P12" s="120">
        <f t="shared" si="3"/>
        <v>0</v>
      </c>
      <c r="Q12" s="121"/>
    </row>
    <row r="13" spans="1:17" ht="36.75" customHeight="1">
      <c r="A13" s="218"/>
      <c r="B13" s="151"/>
      <c r="C13" s="220"/>
      <c r="D13" s="220"/>
      <c r="E13" s="220"/>
      <c r="F13" s="230"/>
      <c r="G13" s="151" t="s">
        <v>29</v>
      </c>
      <c r="H13" s="22"/>
      <c r="I13" s="82">
        <v>200</v>
      </c>
      <c r="J13" s="21">
        <v>100</v>
      </c>
      <c r="K13" s="22"/>
      <c r="L13" s="76">
        <f t="shared" si="0"/>
        <v>0</v>
      </c>
      <c r="M13" s="120">
        <f t="shared" si="1"/>
        <v>0</v>
      </c>
      <c r="N13" s="199"/>
      <c r="O13" s="76">
        <f t="shared" si="2"/>
        <v>0</v>
      </c>
      <c r="P13" s="120">
        <f t="shared" si="3"/>
        <v>0</v>
      </c>
      <c r="Q13" s="121"/>
    </row>
    <row r="14" spans="1:17" ht="36.75" customHeight="1">
      <c r="A14" s="218" t="s">
        <v>110</v>
      </c>
      <c r="B14" s="151"/>
      <c r="C14" s="220"/>
      <c r="D14" s="220" t="s">
        <v>43</v>
      </c>
      <c r="E14" s="220" t="s">
        <v>65</v>
      </c>
      <c r="F14" s="232" t="s">
        <v>15</v>
      </c>
      <c r="G14" s="151" t="s">
        <v>30</v>
      </c>
      <c r="H14" s="22"/>
      <c r="I14" s="82">
        <v>500</v>
      </c>
      <c r="J14" s="21">
        <v>300</v>
      </c>
      <c r="K14" s="22"/>
      <c r="L14" s="76">
        <f t="shared" si="0"/>
        <v>0</v>
      </c>
      <c r="M14" s="120">
        <f t="shared" si="1"/>
        <v>0</v>
      </c>
      <c r="N14" s="199"/>
      <c r="O14" s="76">
        <f t="shared" si="2"/>
        <v>0</v>
      </c>
      <c r="P14" s="120">
        <f t="shared" si="3"/>
        <v>0</v>
      </c>
      <c r="Q14" s="121"/>
    </row>
    <row r="15" spans="1:17" ht="36.75" customHeight="1">
      <c r="A15" s="218"/>
      <c r="B15" s="151"/>
      <c r="C15" s="220"/>
      <c r="D15" s="220"/>
      <c r="E15" s="220"/>
      <c r="F15" s="232"/>
      <c r="G15" s="151" t="s">
        <v>31</v>
      </c>
      <c r="H15" s="22"/>
      <c r="I15" s="82">
        <v>500</v>
      </c>
      <c r="J15" s="21">
        <v>1000</v>
      </c>
      <c r="K15" s="22"/>
      <c r="L15" s="76">
        <f t="shared" si="0"/>
        <v>0</v>
      </c>
      <c r="M15" s="120">
        <f t="shared" si="1"/>
        <v>0</v>
      </c>
      <c r="N15" s="199"/>
      <c r="O15" s="76">
        <f t="shared" si="2"/>
        <v>0</v>
      </c>
      <c r="P15" s="120">
        <f t="shared" si="3"/>
        <v>0</v>
      </c>
      <c r="Q15" s="121"/>
    </row>
    <row r="16" spans="1:17" ht="26.25" customHeight="1" thickBot="1">
      <c r="A16" s="224" t="s">
        <v>5</v>
      </c>
      <c r="B16" s="225"/>
      <c r="C16" s="225"/>
      <c r="D16" s="225"/>
      <c r="E16" s="225"/>
      <c r="F16" s="225"/>
      <c r="G16" s="225"/>
      <c r="H16" s="225"/>
      <c r="I16" s="85"/>
      <c r="J16" s="85"/>
      <c r="K16" s="27"/>
      <c r="L16" s="157">
        <f>SUM(L8:L15)</f>
        <v>0</v>
      </c>
      <c r="M16" s="208">
        <f>SUM(M8:M15)</f>
        <v>0</v>
      </c>
      <c r="N16" s="174"/>
      <c r="O16" s="157">
        <f>SUM(O8:O15)</f>
        <v>0</v>
      </c>
      <c r="P16" s="208">
        <f>SUM(P8:P15)</f>
        <v>0</v>
      </c>
      <c r="Q16" s="209"/>
    </row>
    <row r="17" spans="1:13" ht="15">
      <c r="A17" s="128" t="s">
        <v>6</v>
      </c>
      <c r="B17" s="88"/>
      <c r="C17" s="88"/>
      <c r="D17" s="88"/>
      <c r="E17" s="88"/>
      <c r="F17" s="88"/>
      <c r="M17" s="126"/>
    </row>
    <row r="18" spans="1:13" ht="15">
      <c r="A18" s="15" t="s">
        <v>7</v>
      </c>
      <c r="M18" s="126"/>
    </row>
    <row r="19" spans="1:13" ht="15">
      <c r="A19" s="37" t="s">
        <v>38</v>
      </c>
      <c r="M19" s="126"/>
    </row>
    <row r="20" spans="1:7" ht="15" thickBot="1">
      <c r="A20" s="91"/>
      <c r="B20" s="37"/>
      <c r="C20" s="37"/>
      <c r="D20" s="37"/>
      <c r="E20" s="37"/>
      <c r="F20" s="37"/>
      <c r="G20" s="92"/>
    </row>
    <row r="21" spans="1:5" s="41" customFormat="1" ht="18.75" thickBot="1">
      <c r="A21" s="99" t="s">
        <v>17</v>
      </c>
      <c r="B21" s="210">
        <f>P16</f>
        <v>0</v>
      </c>
      <c r="C21" s="211"/>
      <c r="D21" s="211"/>
      <c r="E21" s="211"/>
    </row>
    <row r="22" spans="1:7" ht="15">
      <c r="A22" s="91"/>
      <c r="F22" s="37"/>
      <c r="G22" s="92"/>
    </row>
    <row r="23" spans="2:5" ht="15">
      <c r="B23" s="37"/>
      <c r="C23" s="37"/>
      <c r="D23" s="37"/>
      <c r="E23" s="37"/>
    </row>
  </sheetData>
  <mergeCells count="21">
    <mergeCell ref="A16:H16"/>
    <mergeCell ref="D12:D13"/>
    <mergeCell ref="E12:E13"/>
    <mergeCell ref="D14:D15"/>
    <mergeCell ref="E14:E15"/>
    <mergeCell ref="F14:F15"/>
    <mergeCell ref="C12:C13"/>
    <mergeCell ref="C14:C15"/>
    <mergeCell ref="A12:A13"/>
    <mergeCell ref="A14:A15"/>
    <mergeCell ref="F12:F13"/>
    <mergeCell ref="A8:A9"/>
    <mergeCell ref="A10:A11"/>
    <mergeCell ref="C8:C9"/>
    <mergeCell ref="C10:C11"/>
    <mergeCell ref="F10:F11"/>
    <mergeCell ref="D8:D9"/>
    <mergeCell ref="E8:E9"/>
    <mergeCell ref="F8:F9"/>
    <mergeCell ref="D10:D11"/>
    <mergeCell ref="E10:E11"/>
  </mergeCells>
  <printOptions horizontalCentered="1"/>
  <pageMargins left="0.11811023622047245" right="0.11811023622047245" top="0.7874015748031497" bottom="0.1968503937007874" header="0" footer="0"/>
  <pageSetup fitToHeight="1" fitToWidth="1" horizontalDpi="600" verticalDpi="600" orientation="landscape" paperSize="9" scale="48" r:id="rId1"/>
  <headerFooter>
    <oddHeader>&amp;R&amp;"Arial,Kurzíva"VZ ev. č. VZ1/2016 &amp;"Arial,Obyčejné"Příloha č. 2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O20"/>
  <sheetViews>
    <sheetView showGridLines="0" zoomScale="80" zoomScaleNormal="80" workbookViewId="0" topLeftCell="A1">
      <selection activeCell="G15" sqref="G15"/>
    </sheetView>
  </sheetViews>
  <sheetFormatPr defaultColWidth="8.8515625" defaultRowHeight="15"/>
  <cols>
    <col min="1" max="1" width="19.8515625" style="1" customWidth="1"/>
    <col min="2" max="2" width="24.57421875" style="1" customWidth="1"/>
    <col min="3" max="3" width="11.57421875" style="1" customWidth="1"/>
    <col min="4" max="4" width="14.57421875" style="1" customWidth="1"/>
    <col min="5" max="5" width="14.28125" style="1" customWidth="1"/>
    <col min="6" max="6" width="12.7109375" style="1" bestFit="1" customWidth="1"/>
    <col min="7" max="7" width="15.8515625" style="1" customWidth="1"/>
    <col min="8" max="8" width="16.421875" style="1" customWidth="1"/>
    <col min="9" max="9" width="15.57421875" style="1" bestFit="1" customWidth="1"/>
    <col min="10" max="10" width="16.7109375" style="1" customWidth="1"/>
    <col min="11" max="11" width="17.140625" style="1" customWidth="1"/>
    <col min="12" max="12" width="13.57421875" style="1" customWidth="1"/>
    <col min="13" max="14" width="17.140625" style="1" customWidth="1"/>
    <col min="15" max="15" width="15.140625" style="1" customWidth="1"/>
    <col min="16" max="16384" width="8.8515625" style="1" customWidth="1"/>
  </cols>
  <sheetData>
    <row r="1" spans="1:15" ht="1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15">
      <c r="A2" s="72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5" ht="1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</row>
    <row r="4" spans="1:15" ht="15.75">
      <c r="A4" s="36"/>
      <c r="B4" s="36"/>
      <c r="C4" s="36"/>
      <c r="D4" s="129"/>
      <c r="E4" s="129" t="s">
        <v>168</v>
      </c>
      <c r="F4" s="129"/>
      <c r="G4" s="129"/>
      <c r="H4" s="36"/>
      <c r="I4" s="36"/>
      <c r="J4" s="36"/>
      <c r="K4" s="36"/>
      <c r="L4" s="36"/>
      <c r="M4" s="36"/>
      <c r="N4" s="36"/>
      <c r="O4" s="36"/>
    </row>
    <row r="5" spans="1:15" ht="15.75">
      <c r="A5" s="87"/>
      <c r="B5" s="36"/>
      <c r="C5" s="36"/>
      <c r="D5" s="129"/>
      <c r="E5" s="129"/>
      <c r="F5" s="129"/>
      <c r="G5" s="129"/>
      <c r="H5" s="36"/>
      <c r="I5" s="36"/>
      <c r="J5" s="36"/>
      <c r="K5" s="36"/>
      <c r="L5" s="36"/>
      <c r="M5" s="36"/>
      <c r="N5" s="36"/>
      <c r="O5" s="36"/>
    </row>
    <row r="6" spans="1:15" ht="15.75" thickBot="1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</row>
    <row r="7" spans="1:15" ht="102.75" customHeight="1" thickBot="1">
      <c r="A7" s="195" t="s">
        <v>1</v>
      </c>
      <c r="B7" s="196" t="s">
        <v>39</v>
      </c>
      <c r="C7" s="196" t="s">
        <v>175</v>
      </c>
      <c r="D7" s="197" t="s">
        <v>176</v>
      </c>
      <c r="E7" s="197" t="s">
        <v>4</v>
      </c>
      <c r="F7" s="197" t="s">
        <v>177</v>
      </c>
      <c r="G7" s="196" t="s">
        <v>178</v>
      </c>
      <c r="H7" s="196" t="s">
        <v>179</v>
      </c>
      <c r="I7" s="196" t="s">
        <v>180</v>
      </c>
      <c r="J7" s="197" t="s">
        <v>181</v>
      </c>
      <c r="K7" s="196" t="s">
        <v>182</v>
      </c>
      <c r="L7" s="196" t="s">
        <v>19</v>
      </c>
      <c r="M7" s="196" t="s">
        <v>183</v>
      </c>
      <c r="N7" s="196" t="s">
        <v>184</v>
      </c>
      <c r="O7" s="198" t="s">
        <v>28</v>
      </c>
    </row>
    <row r="8" spans="1:15" ht="36.75" customHeight="1">
      <c r="A8" s="161" t="s">
        <v>67</v>
      </c>
      <c r="B8" s="147"/>
      <c r="C8" s="147"/>
      <c r="D8" s="147"/>
      <c r="E8" s="32"/>
      <c r="F8" s="73"/>
      <c r="G8" s="74">
        <v>100000</v>
      </c>
      <c r="H8" s="31">
        <v>25000</v>
      </c>
      <c r="I8" s="32"/>
      <c r="J8" s="23">
        <f>G8*I8</f>
        <v>0</v>
      </c>
      <c r="K8" s="24">
        <f>H8*I8</f>
        <v>0</v>
      </c>
      <c r="L8" s="125"/>
      <c r="M8" s="23">
        <f>J8*(100%+L8%)</f>
        <v>0</v>
      </c>
      <c r="N8" s="24">
        <f>K8*(100%+L8%)</f>
        <v>0</v>
      </c>
      <c r="O8" s="105"/>
    </row>
    <row r="9" spans="1:15" ht="29.25" customHeight="1" thickBot="1">
      <c r="A9" s="224" t="s">
        <v>5</v>
      </c>
      <c r="B9" s="225"/>
      <c r="C9" s="225"/>
      <c r="D9" s="225"/>
      <c r="E9" s="225"/>
      <c r="F9" s="225"/>
      <c r="G9" s="85"/>
      <c r="H9" s="85"/>
      <c r="I9" s="27"/>
      <c r="J9" s="157">
        <f>SUM(J8:J8)</f>
        <v>0</v>
      </c>
      <c r="K9" s="158">
        <f>SUM(K8:K8)</f>
        <v>0</v>
      </c>
      <c r="L9" s="174"/>
      <c r="M9" s="157">
        <f>SUM(M8:M8)</f>
        <v>0</v>
      </c>
      <c r="N9" s="158">
        <f>SUM(N8:N8)</f>
        <v>0</v>
      </c>
      <c r="O9" s="209"/>
    </row>
    <row r="10" spans="1:15" ht="15">
      <c r="A10" s="127"/>
      <c r="B10" s="127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</row>
    <row r="11" spans="1:15" ht="15">
      <c r="A11" s="128" t="s">
        <v>6</v>
      </c>
      <c r="B11" s="88"/>
      <c r="C11" s="88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</row>
    <row r="12" spans="1:15" ht="15">
      <c r="A12" s="15" t="s">
        <v>7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</row>
    <row r="13" spans="1:15" ht="15">
      <c r="A13" s="37" t="s">
        <v>38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</row>
    <row r="14" spans="1:15" s="3" customFormat="1" ht="19.5" thickBot="1">
      <c r="A14" s="91"/>
      <c r="B14" s="37"/>
      <c r="C14" s="37"/>
      <c r="D14" s="92"/>
      <c r="E14" s="15"/>
      <c r="F14" s="41"/>
      <c r="G14" s="41"/>
      <c r="H14" s="41"/>
      <c r="I14" s="41"/>
      <c r="J14" s="41"/>
      <c r="K14" s="41"/>
      <c r="L14" s="41"/>
      <c r="M14" s="41"/>
      <c r="N14" s="41"/>
      <c r="O14" s="41"/>
    </row>
    <row r="15" spans="1:15" ht="18.75" thickBot="1">
      <c r="A15" s="99" t="s">
        <v>17</v>
      </c>
      <c r="B15" s="210">
        <f>N9</f>
        <v>0</v>
      </c>
      <c r="C15" s="41"/>
      <c r="D15" s="41"/>
      <c r="E15" s="41"/>
      <c r="F15" s="15"/>
      <c r="G15" s="15"/>
      <c r="H15" s="15"/>
      <c r="I15" s="15"/>
      <c r="J15" s="15"/>
      <c r="K15" s="15"/>
      <c r="L15" s="15"/>
      <c r="M15" s="15"/>
      <c r="N15" s="15"/>
      <c r="O15" s="15"/>
    </row>
    <row r="16" spans="1:15" ht="15">
      <c r="A16" s="91"/>
      <c r="B16" s="15"/>
      <c r="C16" s="37"/>
      <c r="D16" s="92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</row>
    <row r="17" spans="1:15" ht="15">
      <c r="A17" s="15"/>
      <c r="B17" s="37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</row>
    <row r="18" spans="1:15" ht="1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</row>
    <row r="19" spans="1:15" ht="1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1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</sheetData>
  <mergeCells count="1">
    <mergeCell ref="A9:F9"/>
  </mergeCells>
  <printOptions horizontalCentered="1"/>
  <pageMargins left="0.11811023622047245" right="0.11811023622047245" top="0.4330708661417323" bottom="0.1968503937007874" header="0" footer="0"/>
  <pageSetup fitToHeight="1" fitToWidth="1" horizontalDpi="600" verticalDpi="600" orientation="landscape" paperSize="9" scale="59" r:id="rId1"/>
  <headerFooter>
    <oddHeader>&amp;R&amp;"Arial,Kurzíva"VZ ev. č. VZ1/2016&amp;"Arial,Obyčejné" Příloha č.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Fidlerová Jana Ing.</dc:creator>
  <cp:keywords/>
  <dc:description/>
  <cp:lastModifiedBy>Fidlerová Jana Ing.</cp:lastModifiedBy>
  <cp:lastPrinted>2016-04-13T17:45:09Z</cp:lastPrinted>
  <dcterms:created xsi:type="dcterms:W3CDTF">2014-06-09T09:00:50Z</dcterms:created>
  <dcterms:modified xsi:type="dcterms:W3CDTF">2016-04-21T12:32:13Z</dcterms:modified>
  <cp:category/>
  <cp:version/>
  <cp:contentType/>
  <cp:contentStatus/>
</cp:coreProperties>
</file>