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5"/>
  </bookViews>
  <sheets>
    <sheet name="rekapitulace" sheetId="1" r:id="rId1"/>
    <sheet name="010" sheetId="2" r:id="rId2"/>
    <sheet name="101" sheetId="3" r:id="rId3"/>
    <sheet name="102" sheetId="4" r:id="rId4"/>
    <sheet name="182" sheetId="5" r:id="rId5"/>
    <sheet name="201" sheetId="6" r:id="rId6"/>
    <sheet name="301" sheetId="7" r:id="rId7"/>
  </sheets>
  <definedNames>
    <definedName name="_xlnm.Print_Area" localSheetId="0">'rekapitulace'!$A$1:$E$15</definedName>
  </definedNames>
  <calcPr fullCalcOnLoad="1"/>
</workbook>
</file>

<file path=xl/sharedStrings.xml><?xml version="1.0" encoding="utf-8"?>
<sst xmlns="http://schemas.openxmlformats.org/spreadsheetml/2006/main" count="1180" uniqueCount="534">
  <si>
    <t>Soupis objektů s DPH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</si>
  <si>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</si>
  <si>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</si>
  <si>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</si>
  <si>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</si>
  <si>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</si>
  <si>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</si>
  <si>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</si>
  <si>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</si>
  <si>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</si>
  <si>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</si>
  <si>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Stavba :</t>
  </si>
  <si>
    <t>číslo a název SO:</t>
  </si>
  <si>
    <t>číslo a název rozpočtu:</t>
  </si>
  <si>
    <t>D16001</t>
  </si>
  <si>
    <t>II/354 Radostín nad Oslavou – most ev. č. 354-022</t>
  </si>
  <si>
    <t>010</t>
  </si>
  <si>
    <t>Vedlejší a ostatní náklady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</si>
  <si>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</si>
  <si>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</si>
  <si>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</si>
  <si>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</si>
  <si>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</si>
  <si>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</si>
  <si>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</si>
  <si>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</si>
  <si>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</si>
  <si>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</si>
  <si>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</si>
  <si>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</si>
  <si>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</si>
  <si>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</si>
  <si>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</si>
  <si>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</si>
  <si>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</si>
  <si>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</si>
  <si>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</si>
  <si>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</si>
  <si>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02720</t>
  </si>
  <si>
    <t>A</t>
  </si>
  <si>
    <t>POMOC PRÁCE ZŘÍZ NEBO ZAJIŠŤ REGULACI A OCHRANU DOPRAVY
Pomocné práce při zajištění dopravy včetně zajištění rozhodnutí a žádosti o zvláštní užívání komunikace.</t>
  </si>
  <si>
    <t xml:space="preserve">KČ        </t>
  </si>
  <si>
    <t>zahrnuje veškeré náklady spojené s objednatelem požadovanými zařízeními</t>
  </si>
  <si>
    <t>02730</t>
  </si>
  <si>
    <t>POMOC PRÁCE ZŘÍZ NEBO ZAJIŠŤ OCHRANU INŽENÝRSKÝCH SÍTÍ
Opatření pro ochranu stávajících IS, viz TZ.</t>
  </si>
  <si>
    <t>02910</t>
  </si>
  <si>
    <t>OSTATNÍ POŽADAVKY - ZEMĚMĚŘIČSKÁ MĚŘENÍ
Zaměření skutečného provedení stavby.</t>
  </si>
  <si>
    <t>zahrnuje veškeré náklady spojené s objednatelem požadovanými pracemi</t>
  </si>
  <si>
    <t>B</t>
  </si>
  <si>
    <t>OSTATNÍ POŽADAVKY - ZEMĚMĚŘIČSKÁ MĚŘENÍ
Geometrický plán pro zápis do KN - rozdělení pozemku / změnu hranice pozemku - dle upřesnění TDS. 
Čerpání jen na vyžádání TDS.</t>
  </si>
  <si>
    <t>C</t>
  </si>
  <si>
    <t>OSTATNÍ POŽADAVKY - ZEMĚMĚŘIČSKÁ MĚŘENÍ
Geometrický plán pro zápis do KN - vyznačení stavby - dle upřesnění TDS. 
Čerpání jen na vyžádání TDS.</t>
  </si>
  <si>
    <t>D</t>
  </si>
  <si>
    <t>OSTATNÍ POŽADAVKY - ZEMĚMĚŘIČSKÁ MĚŘENÍ
Geometrický plán pro zápis do KN - vyznačení věcného břemene - dle upřesnění TDS.
Čerpání jen na vyžádání TDS.</t>
  </si>
  <si>
    <t>02940</t>
  </si>
  <si>
    <t>OSTATNÍ POŽADAVKY - VYPRACOVÁNÍ DOKUMENTACE
Pasportizace silnice a nemovitostí před začátkem, po dokončení prací a 1x měsíčně během stavby.</t>
  </si>
  <si>
    <t>029412</t>
  </si>
  <si>
    <t>OSTATNÍ POŽADAVKY - VYPRACOVÁNÍ MOSTNÍHO LISTU</t>
  </si>
  <si>
    <t xml:space="preserve">KUS       </t>
  </si>
  <si>
    <t>02943</t>
  </si>
  <si>
    <t>OSTATNÍ POŽADAVKY - VYPRACOVÁNÍ RDS</t>
  </si>
  <si>
    <t>02944</t>
  </si>
  <si>
    <t>OSTAT POŽADAVKY - DOKUMENTACE SKUTEČ PROVEDENÍ</t>
  </si>
  <si>
    <t>02946</t>
  </si>
  <si>
    <t>OSTAT POŽADAVKY - FOTODOKUMENTACE
Fotodokumentace průběhu výstavby v el. podobě na CD nebo DVD.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</si>
  <si>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</si>
  <si>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02950</t>
  </si>
  <si>
    <t>OSTATNÍ POŽADAVKY - BEZPEČNOSTNÍ A HYGIENICKÁ OPATŘENÍ NA STAVENIŠTI
Náklady na vypracování potřebné dokumentace pro provoz staveniště z hlediska požární ochrany (požární řád a poplachová směrnice) a z hlediska provozu staveniště (provozně dopravní řád), podrobněji viz plán BOZP.</t>
  </si>
  <si>
    <t>02953</t>
  </si>
  <si>
    <t>OSTATNÍ POŽADAVKY - HLAVNÍ MOSTNÍ PROHLÍDKA
Včetně zápisu do BMS.</t>
  </si>
  <si>
    <t>položka zahrnuje :
- úkony dle ČSN 73 6221
- provedení hlavní mostní prohlídky oprávněnou fyzickou nebo právnickou osobou
- vyhotovení záznamu (protokolu), který jednoznačně definuje stav mostu</t>
  </si>
  <si>
    <t>029611</t>
  </si>
  <si>
    <t>OSTATNÍ POŽADAVKY - ODBORNÝ DOZOR
Geotechnický dozor</t>
  </si>
  <si>
    <t xml:space="preserve">HOD       </t>
  </si>
  <si>
    <t>zahrnuje veškeré náklady spojené s objednatelem požadovaným dozorem</t>
  </si>
  <si>
    <t>02991</t>
  </si>
  <si>
    <t>OSTATNÍ POŽADAVKY - INFORMAČNÍ TABULE
Billboard s účastníky výstavby 2,5 x 3,0 m dle grafického návrhu investora</t>
  </si>
  <si>
    <t>1ks=1,000 [A]ks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</si>
  <si>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</si>
  <si>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</si>
  <si>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</si>
  <si>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</si>
  <si>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C e l k e m</t>
  </si>
  <si>
    <t>101</t>
  </si>
  <si>
    <t>Úprava komunikace</t>
  </si>
  <si>
    <t>014101</t>
  </si>
  <si>
    <t>POPLATKY ZA SKLÁDKU
Mat. s asf. pojivem</t>
  </si>
  <si>
    <t xml:space="preserve">M3        </t>
  </si>
  <si>
    <t>z pol. 11372.A: 14,998m3=14,998 [A]m3
z pol. 11313: 7,77m3=7,770 [B]m3
A+B=22,768 [C]m3</t>
  </si>
  <si>
    <t>zahrnuje veškeré poplatky provozovateli skládky související s uložením odpadu na skládce.</t>
  </si>
  <si>
    <t>Zemní práce</t>
  </si>
  <si>
    <t>11313</t>
  </si>
  <si>
    <t>ODSTRANĚNÍ KRYTU ZPEVNĚNÝCH PLOCH S ASFALTOVÝM POJIVEM</t>
  </si>
  <si>
    <t>konstrukce vozovky na mostě a před a za mostem, podkladní vrstvy, ze situace: (49,6m2+77,8m2+28m2)*0,05m=7,770 [C]m3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</si>
  <si>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</si>
  <si>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</si>
  <si>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>FRÉZOVÁNÍ ZPEVNĚNÝCH PLOCH ASFALTOVÝCH
Odvoz na skládku</t>
  </si>
  <si>
    <t>na začátku a konci upravovaného úseku, ze situace: (7,05m2+14,05m2)*0,04m=0,844 [A]m3
konstrukce vozovky na mostě a před a za mostem, ze situace: (49,6m2+77,8m2+28m2)*0,1m=15,540 [B]m3
-1,386m3 (bude použito v místě stavby pro SO 102, viz pol. 11372.B v SO 101 a 56360 v SO 102)=-1,386 [C]m3
A+B+C=14,998 [D]m3</t>
  </si>
  <si>
    <t>FRÉZOVÁNÍ ZPEVNĚNÝCH PLOCH ASFALTOVÝCH
Bude použito v místě stavby (pro SO 102).</t>
  </si>
  <si>
    <t>na začátku a konci upravovaného úseku, ze situace: (7,05m2+14,05m2)*0,04m=0,844 [A]m3
konstrukce vozovky na mostě a před a za mostem, ze situace: (49,6m2+77,8m2+28m2)*0,1m=15,540 [B]m3
-14,998m3 (viz pol. 11372.A v SO 101 a 56360 v SO 102)=-14,998 [C]m3
A+B+C=1,386 [D]m3</t>
  </si>
  <si>
    <t>Komunikace</t>
  </si>
  <si>
    <t>56330</t>
  </si>
  <si>
    <t>VOZOVKOVÉ VRSTVY ZE ŠTĚRKODRTI
ŠD A, fr. 0/63</t>
  </si>
  <si>
    <t>ze situace: (49,6m2+28m2)*1,26 (koeficient rozšiřování vrstev)*0,17m=16,622 [A]m3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</si>
  <si>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</si>
  <si>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VOZOVKOVÉ VRSTVY ZE ŠTĚRKODRTI
ŠD A, fr. 0/32</t>
  </si>
  <si>
    <t>ze situace: (49,6m2+28m2)*1,14 (koeficient rozšiřování vrstev)*0,2m=17,693 [A]m3</t>
  </si>
  <si>
    <t>572121</t>
  </si>
  <si>
    <t>INFILTRAČNÍ POSTŘIK ASFALTOVÝ DO 1,0KG/M2
PI, A, C50 B5, 0,60 kg/m2</t>
  </si>
  <si>
    <t xml:space="preserve">M2        </t>
  </si>
  <si>
    <t>ze situace: (49,6m2+28m2)*1,05 (koeficient rozšiřování vrstev)=81,480 [A]m2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</si>
  <si>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</si>
  <si>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</si>
  <si>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
PSE, C 50 B5, 0,30 kg/m2</t>
  </si>
  <si>
    <t>ze situace: 7,05m2+2*49,6m2+2*77,8m2+2*28,0m2+14,05m2=331,900 [A]m2</t>
  </si>
  <si>
    <t>574A34</t>
  </si>
  <si>
    <t>ASFALTOVÝ BETON PRO OBRUSNÉ VRSTVY ACO 11+, 11S TL. 40MM
ACO 11+, 50/70</t>
  </si>
  <si>
    <t>ze situace: 7,05m2+49,6m2+77,8m2+28,0m2+14,05m2=176,500 [A]m2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</si>
  <si>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</si>
  <si>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574C46</t>
  </si>
  <si>
    <t>ASFALTOVÝ BETON PRO LOŽNÍ VRSTVY ACL 16+, 16S TL. 50MM
ACL 16+, 50/70</t>
  </si>
  <si>
    <t>ze situace: 49,6m2+77,8m2+28,0m2=155,400 [A]m2</t>
  </si>
  <si>
    <t>574E88</t>
  </si>
  <si>
    <t>ASFALTOVÝ BETON PRO PODKLADNÍ VRSTVY ACP 22+, 22S TL. 90MM
ACP 22+, 50/70</t>
  </si>
  <si>
    <t xml:space="preserve">ze situace: (49,6m2+28m2)*1,05 (koeficient rozšiřování vrstev)=81,480 [A]m2 </t>
  </si>
  <si>
    <t>58920</t>
  </si>
  <si>
    <t>VÝPLŇ SPAR MODIFIKOVANÝM ASFALTEM
Za horka</t>
  </si>
  <si>
    <t xml:space="preserve">M         </t>
  </si>
  <si>
    <t>těsnění napojení mezi stávající a novou vozovkou po položení ACO: 7,1m+6,9m=14,000 [A]m</t>
  </si>
  <si>
    <t>položka zahrnuje:
- dodávku předepsaného materiálu
- vyčištění a výplň spar tímto materiálem</t>
  </si>
  <si>
    <t>Ostatní konstrukce a práce</t>
  </si>
  <si>
    <t>9</t>
  </si>
  <si>
    <t>919111</t>
  </si>
  <si>
    <t>ŘEZÁNÍ ASFALTOVÉHO KRYTU VOZOVEK TL DO 50MM</t>
  </si>
  <si>
    <t>zaříznutí hrany po odfrézování: 7,1m+6,9m=14,000 [A]m</t>
  </si>
  <si>
    <t>položka zahrnuje řezání vozovkové vrstvy v předepsané tloušťce, včetně spotřeby vody</t>
  </si>
  <si>
    <t>102</t>
  </si>
  <si>
    <t>Obnova chodníku vpravo</t>
  </si>
  <si>
    <t>56350</t>
  </si>
  <si>
    <t>VOZOVKOVÉ VRSTVY Z MECH ZPEV ZEMINY</t>
  </si>
  <si>
    <t>konstrukce chodníku, ze situace: 23,1m2*0,15m=3,465 [A]m3</t>
  </si>
  <si>
    <t>56360</t>
  </si>
  <si>
    <t>VOZOVKOVÉ VRSTVY Z RECYKLOVANÉHO MATERIÁLU</t>
  </si>
  <si>
    <t>konstrukce chodníku, ze situace: 23,1m2*0,06m=1,386 [A]m3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</si>
  <si>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</si>
  <si>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INFILTRAČNÍ POSTŘIK ASFALTOVÝ DO 1,0KG/M2
PI, A - 0,80 kg/m2</t>
  </si>
  <si>
    <t>konstrukce chodníku, ze situace: 23,1m2=23,100 [A]m2</t>
  </si>
  <si>
    <t>574A31</t>
  </si>
  <si>
    <t>ASFALTOVÝ BETON PRO OBRUSNÉ VRSTVY ACO 8 TL. 40MM</t>
  </si>
  <si>
    <t>58910</t>
  </si>
  <si>
    <t>VÝPLŇ SPAR ASFALTEM</t>
  </si>
  <si>
    <t>napojení na stávající chodník: 1,42m+1,57m=2,990 [A]m</t>
  </si>
  <si>
    <t>917211</t>
  </si>
  <si>
    <t>ZÁHONOVÉ OBRUBY Z BETONOVÝCH OBRUBNÍKŮ ŠÍŘ 50MM
Do lože z betonu C25/30.</t>
  </si>
  <si>
    <t>5,82m+4,28m+6m=16,100 [A]m</t>
  </si>
  <si>
    <t>Položka zahrnuje:
dodání a pokládku betonových obrubníků o rozměrech předepsaných zadávací dokumentací
betonové lože i boční betonovou opěrku.</t>
  </si>
  <si>
    <t>917224</t>
  </si>
  <si>
    <t>SILNIČNÍ A CHODNÍKOVÉ OBRUBY Z BETONOVÝCH OBRUBNÍKŮ ŠÍŘ 150MM
Do lože z betonu C25/30.</t>
  </si>
  <si>
    <t>5,82m+4,27m=10,090 [A]m</t>
  </si>
  <si>
    <t>182</t>
  </si>
  <si>
    <t>Dopravně inženýrská opatření</t>
  </si>
  <si>
    <t>914134</t>
  </si>
  <si>
    <t>DOPRAV ZNAČKY ZÁKLAD VEL OCEL FÓLIE TŘ 2 - DOD, MONT, DEMONT
DIO kompletní, vč. sloupků a podstavců, vč nájmu a údržby značek a zařízení po celou dobu výstavby.</t>
  </si>
  <si>
    <t>z TZ:
IS11b: 16ks=16,000 [A]ks
IS11c: 37ks=37,000 [B]ks
IP10a: 4ks=4,000 [C]ks
B1: 2ks=2,000 [D]ks
E12: 2ks=2,000 [E]ks
A+B+C+D+E=61,000 [F]ks</t>
  </si>
  <si>
    <t>položka zahrnuje:
- dodávku a montáž značek v požadovaném provedení
- u dočasných (provizorních) značek a zařízení údržbu po celou dobu trvání funkce, náhradu zničených nebo ztracených kusů, nutnou opravu poškozených částí
- odstranění, demontáž a odklizení materiálu s odvozem na předepsané místo</t>
  </si>
  <si>
    <t>914434</t>
  </si>
  <si>
    <t>DOPRAV ZNAČKY 100X150CM OCEL FÓLIE TŘ 2 - DOD, MONT, DEMONT
DIO kompletní, vč. sloupků a podstavců, vč nájmu a údržby značek a zařízení po celou dobu výstavby.</t>
  </si>
  <si>
    <t>z TZ, IP22: 17ks+2ks=19,000 [A]ks</t>
  </si>
  <si>
    <t>916134</t>
  </si>
  <si>
    <t>DOPRAVNÍ SVĚTLO VÝSTRAŽNÉ SOUPRAVA 5 KUSŮ - DODÁVKA, MONTÁŽ, DEMONTÁŽ
DIO kompletní, vč. sloupků a podstavců, vč nájmu a údržby značek a zařízení po celou dobu výstavby.</t>
  </si>
  <si>
    <t>z TZ: 2ks=2,000 [A]ks</t>
  </si>
  <si>
    <t>položka zahrnuje:
- dodání zařízení v předepsaném provedení včetně jejich osazení
- údržbu po celou dobu trvání funkce, náhradu zničených nebo ztracených kusů, nutnou opravu poškozených částí
- napájení z baterie včetně záložní baterie
- odstranění, demontáž a odklizení zařízení s odvozem na předepsané místo</t>
  </si>
  <si>
    <t>916324</t>
  </si>
  <si>
    <t>DOPRAVNÍ ZÁBRANY Z2 S FÓLIÍ TŘ 2 - DOD, MONTÁŽ, DEMONTÁŽ
DIO kompletní, vč. sloupků a podstavců, vč nájmu a údržby značek a zařízení po celou dobu výstavby.</t>
  </si>
  <si>
    <t>položka zahrnuje:
- dodání zařízení v předepsaném provedení včetně jejich osazení
- údržbu po celou dobu trvání funkce, náhradu zničených nebo ztracených kusů, nutnou opravu poškozených částí
- odstranění, demontáž a odklizení zařízení s odvozem na předepsané místo</t>
  </si>
  <si>
    <t>201</t>
  </si>
  <si>
    <t>Most ev. č. 354-022</t>
  </si>
  <si>
    <t>POPLATKY ZA SKLÁDKU
Výkopek</t>
  </si>
  <si>
    <t>z pol. 13173: 417,087m3=417,087 [A]m3
z pol. 13183: 46,343m3=46,343 [B]m3
z pol. 12473: 14m3=14,000 [C]m3
z pol. 12273: 105m3=105,000 [D]m3
A+B+C+D=582,430 [E]m3</t>
  </si>
  <si>
    <t>POPLATKY ZA SKLÁDKU
Kámen z konstrukcí</t>
  </si>
  <si>
    <t>z pol. 96613: 15,3m3=15,300 [A]m3</t>
  </si>
  <si>
    <t>POPLATKY ZA SKLÁDKU
Železobeton/beton</t>
  </si>
  <si>
    <t>z pol. 11352: 40,3m*0,25m*0,15m=1,511 [A]m3
z pol. 96616: 86,013m3=86,013 [B]m3
A+B=87,524 [C]m3</t>
  </si>
  <si>
    <t>014201</t>
  </si>
  <si>
    <t>POPLATKY ZA ZEMNÍK
Nákup zeminy vhodné.</t>
  </si>
  <si>
    <t>pro pol. 17110: 51,48m3=51,480 [A]m3</t>
  </si>
  <si>
    <t>zahrnuje veškeré poplatky majiteli zemníku související s nákupem zeminy (nikoliv s otvírkou zemníku)</t>
  </si>
  <si>
    <t>11120</t>
  </si>
  <si>
    <t>ODSTRANĚNÍ KŘOVIN</t>
  </si>
  <si>
    <t>20m2=20,000 [A]m2</t>
  </si>
  <si>
    <t>odstranění křovin a stromů do průměru 100 mm
doprava dřevin bez ohledu na vzdálenost
spálení na hromadách nebo štěpkování</t>
  </si>
  <si>
    <t>11201</t>
  </si>
  <si>
    <t>KÁCENÍ STROMŮ D KMENE DO 0,5M S ODSTRANĚNÍM PAŘEZŮ</t>
  </si>
  <si>
    <t>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</si>
  <si>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11352</t>
  </si>
  <si>
    <t>ODSTRANĚNÍ CHODNÍKOVÝCH OBRUBNÍKŮ BETONOVÝCH</t>
  </si>
  <si>
    <t>15,105m+5,82m+15,105m+4,27m=40,300 [A]m</t>
  </si>
  <si>
    <t>11528</t>
  </si>
  <si>
    <t>PŘEVEDENÍ VODY POTRUBÍM DN 1200</t>
  </si>
  <si>
    <t>40m=40,000 [A]m</t>
  </si>
  <si>
    <t>Položka převedení vody na povrchu zahrnuje zřízení, udržování a odstranění příslušného zařízení. Převedení vody se uvádí buď průměrem potrubí (DN) nebo délkou rozvinutého obvodu žlabu (r.o.).</t>
  </si>
  <si>
    <t>12273</t>
  </si>
  <si>
    <t>ODKOPÁVKY A PROKOPÁVKY OBECNÉ TŘ. I</t>
  </si>
  <si>
    <t>svahování na vtoku: 7m*11m*0,5m*2=77,000 [A]m3
svahování na výtoku a zhotovení svahového kužele až po návaznost na svah chodníku, výtok, vlevo: 7m*5m*0,8m=28,000 [B]m3
A+B=105,000 [C]m3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</si>
  <si>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</si>
  <si>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12473</t>
  </si>
  <si>
    <t>VYKOPÁVKY PRO KORYTA VODOTEČÍ TŘ. I</t>
  </si>
  <si>
    <t>odstranění provizorních hrázek pro převod vody: 2*7m3=14,000 [A]m3</t>
  </si>
  <si>
    <t>12573</t>
  </si>
  <si>
    <t>VYKOPÁVKY ZE ZEMNÍKŮ A SKLÁDEK TŘ. I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</si>
  <si>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
- poplatek za materiál ze zemníku (zemina, ornice)</t>
  </si>
  <si>
    <t>13173</t>
  </si>
  <si>
    <t>HLOUBENÍ JAM ZAPAŽ I NEPAŽ TŘ. I</t>
  </si>
  <si>
    <t>odměřeno z dwg: (51m2*11m -3,5m*2,5m*11m (stávající NK) - 24,2m2*1,1m+23m2*1,1m (stávající čela)) *0,9 (odhad 90% ve tř. I)=417,087 [A]m3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</si>
  <si>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</si>
  <si>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13183</t>
  </si>
  <si>
    <t>HLOUBENÍ JAM ZAPAŽ I NEPAŽ TŘ II</t>
  </si>
  <si>
    <t>odměřeno z dwg: (51m2*11m -3,5m*2,5m*11m (stávající NK) - 24,2m2*1,1m+23m2*1,1m (stávající čela)) *0,1 (odhad 10% ve tř. II)=46,343 [A]m3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</si>
  <si>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</si>
  <si>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17110</t>
  </si>
  <si>
    <t>ULOŽENÍ SYPANINY DO NÁSYPŮ SE ZHUTNĚNÍM</t>
  </si>
  <si>
    <t>výtoku vpravo: 6,6m*1,3m*6m=51,480 [A]m3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</si>
  <si>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</si>
  <si>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17120</t>
  </si>
  <si>
    <t>ULOŽENÍ SYPANINY DO NÁSYPŮ A NA SKLÁDKY BEZ ZHUTNĚNÍ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</si>
  <si>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</si>
  <si>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</si>
  <si>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
ŠD 0/63</t>
  </si>
  <si>
    <t>přechodová oblast, odměřeno z dwg: (7,666m2+1,876m2)*11m=104,962 [A]m3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</si>
  <si>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</si>
  <si>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17710</t>
  </si>
  <si>
    <t>ZEMNÍ HRÁZKY ZE ZEMIN SE ZHUTNĚNÍM</t>
  </si>
  <si>
    <t>hrázky pro převedení vodoteče: 2*7m3=14,000 [A]m3</t>
  </si>
  <si>
    <t>Základy</t>
  </si>
  <si>
    <t>21341</t>
  </si>
  <si>
    <t>DRENÁŽNÍ VRSTVY Z PLASTBETONU (PLASTMALTY)</t>
  </si>
  <si>
    <t>v odvodňovacím úžlabí po celé délce NK a příčně před závěrem na nižší straně: 0,15m*0,035m*(9,85m+7m)=0,088 [A]m3</t>
  </si>
  <si>
    <t>Položka zahrnuje:
- dodávku předepsaného materiálu pro drenážní vrstvu, včetně mimostaveništní a vnitrostaveništní dopravy
- provedení drenážní vrstvy předepsaných rozměrů a předepsaného tvaru</t>
  </si>
  <si>
    <t>227831</t>
  </si>
  <si>
    <t>MIKROPILOTY KOMPLET D DO 150MM NA POVRCHU
Ocelová trubka O 108/16 z oceli S355 J0 s cementovou zálivkou.</t>
  </si>
  <si>
    <t>2*13ks*5m=130,000 [A]m</t>
  </si>
  <si>
    <t>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</si>
  <si>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26184</t>
  </si>
  <si>
    <t>VRT PRO KOTV, INJEK, MIKROPIL NA POVR TŘ III A IV D DO 200MM
D 200MM</t>
  </si>
  <si>
    <t>2*13ks*4,8m=124,800 [A]m</t>
  </si>
  <si>
    <t>položka zahrnuje:
přemístění, montáž a demontáž vrtných souprav
svislou dopravu zeminy z vrtu
vodorovnou dopravu zeminy bez uložení na skládku
případně nutné pažení dočasné (včetně odpažení) i trvalé</t>
  </si>
  <si>
    <t>Svislé konstrukce</t>
  </si>
  <si>
    <t>31717</t>
  </si>
  <si>
    <t>KOVOVÉ KONSTRUKCE PRO KOTVENÍ ŘÍMSY</t>
  </si>
  <si>
    <t xml:space="preserve">KG        </t>
  </si>
  <si>
    <t>20ks*5,44kg/ks=108,800 [A]kg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</si>
  <si>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</si>
  <si>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</si>
  <si>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 (B37)
C30/37 - XC4, XF4, XD3, povrchová úprava striáží.</t>
  </si>
  <si>
    <t>2*10,105m*0,6m2=12,126 [A]m3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</si>
  <si>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</si>
  <si>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</si>
  <si>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10505, B500B</t>
  </si>
  <si>
    <t xml:space="preserve">T         </t>
  </si>
  <si>
    <t>z pol. 317325: 12,126m3*0,12t/m3=1,455 [A]t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</si>
  <si>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</si>
  <si>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333325</t>
  </si>
  <si>
    <t>MOSTNÍ OPĚRY A KŘÍDLA ZE ŽELEZOVÉHO BETONU DO C30/37 (B37)
C30/37 - XC4, XF4, XD3</t>
  </si>
  <si>
    <t>z části B.4, příl. č. 9 - tvar opěr: 42,2m3 (opěry vč. podložiskových bloků) +8,5m3 (křídla)=50,700 [A]m3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</si>
  <si>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</si>
  <si>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333365</t>
  </si>
  <si>
    <t>VÝZTUŽ MOSTNÍCH OPĚR A KŘÍDEL Z OCELI 10505, B500B</t>
  </si>
  <si>
    <t>z pol. 333325: 50,7m3*0,11t/m3=5,577 [A]t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</si>
  <si>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</si>
  <si>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Vodorovné konstrukce</t>
  </si>
  <si>
    <t>421325</t>
  </si>
  <si>
    <t>MOSTNÍ NOSNÉ DESKOVÉ KONSTRUKCE ZE ŽELEZOBETONU C30/37
XC4, XF2</t>
  </si>
  <si>
    <t>z části B.4, příl.8 - tvar nosné konstrukce: 57,4m3=57,400 [A]m3</t>
  </si>
  <si>
    <t>421365</t>
  </si>
  <si>
    <t>VÝZTUŽ MOSTNÍ DESKOVÉ KONSTRUKCE Z OCELI 10505, B500B</t>
  </si>
  <si>
    <t>z pol. 421325: 57,4m3*0,16t/m3=9,184 [A]t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</si>
  <si>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74.
- povrchovou antikorozní úpravu výztuže,
- separaci výztuže,
- osazení měřících zařízení a úpravy pro ně,
- osazení měřících skříní nebo míst pro měření bludných proudů.</t>
  </si>
  <si>
    <t>42862</t>
  </si>
  <si>
    <t>MOSTNÍ LOŽISKA ELASTOMEROVÁ PRO ZATÍŽ DO 2,5MN
Příčně pevné - elastomer rozměr 300 x 400, max. svislé zatížení 1800 kN.</t>
  </si>
  <si>
    <t>D1: 1ks=1,000 [A]ks</t>
  </si>
  <si>
    <t>- výrobní dokumentaci, jde-li o ložisko individuálně vyráběné
- dodání kompletních ložisek požadované kvality
- přípravu, očištění a úpravy úložných ploch
- osazení ložisek podle předepsaného technologického předpisu bez ohledu na způsob uložení a kotvení
- uložení do malty jakéhokoliv druhu včetně dodávky této malty
- uložení na plastické vložky nebo maltu včetně dodávky této vložky nebo malty
- uložení na vrstvu plastbetonové malty nebo podobné vrstvy jako ochranu proti průchodu bludných proudů
- vyplnění kotevních otvorů
- lešení a podpěrné konstrukce
- tmelení, těsnění a výplně spar
- nastavení ložisek a odborná prohlídka
- dočasné zpevnění nebo naopak dočasné uvolnění ložisek
- opatření ložisek znakem výrobce a typovým číslem
- úpravy, očištění a ošetření okolí ložisek
- přiměřeným způsobem je nutné zahrnout ustanovení pro TMCH 94 pro kovové konstrukce.</t>
  </si>
  <si>
    <t>MOSTNÍ LOŽISKA ELASTOMEROVÁ PRO ZATÍŽ DO 2,5MN
Všesměrně pohyblivé - elastomer rozměr 300 x 400, max. svislé zatížení 1800 kN.</t>
  </si>
  <si>
    <t>D2: 1ks=1,000 [A]ks</t>
  </si>
  <si>
    <t>MOSTNÍ LOŽISKA ELASTOMEROVÁ PRO ZATÍŽ DO 2,5MN
Pevné ve všech směrech - elastomer rozměr 300 x 400, max. svislé zatížení 1800 kN.</t>
  </si>
  <si>
    <t>O1: 1ks=1,000 [A]ks</t>
  </si>
  <si>
    <t>MOSTNÍ LOŽISKA ELASTOMEROVÁ PRO ZATÍŽ DO 2,5MN
Podélně pevné - elastomer rozměr 300 x 400, max. svislé zatížení 1800 kN.</t>
  </si>
  <si>
    <t>O2: 1ks=1,000 [A]ks</t>
  </si>
  <si>
    <t>431212</t>
  </si>
  <si>
    <t>SCHODIŠŤ KONSTR Z LOM KAMENE NA MC</t>
  </si>
  <si>
    <t>21*0,16m*0,31m*1m=1,042 [A]m3</t>
  </si>
  <si>
    <t>Položka zahrnuje veškerý materiál, výrobky a polotovary, včetně mimostaveništní a vnitrostaveništní dopravy (rovněž přesuny), včetně naložení a složení, případně s uložením.</t>
  </si>
  <si>
    <t>45131</t>
  </si>
  <si>
    <t>PODKL A VÝPLŇ VRSTVY Z PROST BET
C8/10 - X0</t>
  </si>
  <si>
    <t>přechodové klíny: (0,89m2+0,26m2)*10m=11,500 [A]m3</t>
  </si>
  <si>
    <t>451312</t>
  </si>
  <si>
    <t>PODKLADNÍ A VÝPLŇOVÉ VRSTVY Z PROSTÉHO BETONU C12/15
X0</t>
  </si>
  <si>
    <t>pod úložné prahy: 2*1,7m*0,15m*10,3m=5,253 [A]m3</t>
  </si>
  <si>
    <t>451314</t>
  </si>
  <si>
    <t>PODKLADNÍ A VÝPLŇOVÉ VRSTVY Z PROSTÉHO BETONU C25/30
XF3</t>
  </si>
  <si>
    <t>podklad pro dlažbu:
v NK: 6,6m*10m*0,1m=6,600 [A]m3
na vtoku: (19,2m2+27,2m2+15,2m2+2,2m2)*0,1m=6,380 [B]m3
na výtoku: (7,2m2+2,4m2+6m2+1,8m2)*0,1m=1,740 [C]m3
podklad pro schodiště:
21*0,31m*1m*0,15m=0,976 [D]m3
A+B+C+D=15,696 [E]m3</t>
  </si>
  <si>
    <t>46321</t>
  </si>
  <si>
    <t>ROVNANINA Z LOMOVÉHO KAMENE
Vč. prolití betonem C25/30 - XF3</t>
  </si>
  <si>
    <t>skluz z kamenné rovnaniny na výtoku (odměřeno z dwg): 8,376m2*0,825m=6,910 [A]m3</t>
  </si>
  <si>
    <t>položka zahrnuje:
- dodávku a vyrovnání lomového kamene předepsané frakce do předepsaného tvaru včetně mimostaveništní a vnitrostaveništní dopravy
není-li v zadávací dokumentaci uvedeno jinak, jedná se o nakupovaný materiál</t>
  </si>
  <si>
    <t>465512</t>
  </si>
  <si>
    <t>DLAŽBY Z LOMOVÉHO KAMENE NA MC</t>
  </si>
  <si>
    <t>v NK: 6,6m*10m*0,2m=13,200 [A]m3
na vtoku: (19,2m2+27,2m2+15,2m2+2,2m2)*0,2m=12,760 [B]m3
na výtoku: (7,2m2+2,4m2+6m2+1,8m2)*0,2m=3,480 [C]m3
A+B+C=29,440 [D]m3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</si>
  <si>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</si>
  <si>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467314</t>
  </si>
  <si>
    <t>STUPNĚ A PRAHY VODNÍCH KORYT Z PROSTÉHO BETONU C25/30
XF3</t>
  </si>
  <si>
    <t>na výtoku: 0,4m*0,5m*3,2m=0,640 [A]m3</t>
  </si>
  <si>
    <t>položka zahrnuje:
- nutné zemní práce (hloubení rýh apod.)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</t>
  </si>
  <si>
    <t>575C43</t>
  </si>
  <si>
    <t>LITÝ ASFALT MA IV (OCHRANA MOSTNÍ IZOLACE) 11 TL. 35MM</t>
  </si>
  <si>
    <t>9,85m*7m=68,950 [A]m2</t>
  </si>
  <si>
    <t>Přidružená stavební výroba</t>
  </si>
  <si>
    <t>711112</t>
  </si>
  <si>
    <t>IZOLACE BĚŽNÝCH KONSTRUKCÍ PROTI ZEMNÍ VLHKOSTI ASFALTOVÝMI PÁSY
Vyztužený NAIP tl. 5 mm s ochrannou AL vložkou.</t>
  </si>
  <si>
    <t>pod římsami: 2*15,105m*1,6m=48,336 [A]m2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</si>
  <si>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</si>
  <si>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711331</t>
  </si>
  <si>
    <t>IZOLACE PODZEM OBJ PROTI VOL STÉK VODĚ ASFALT NÁTĚRY
ALP - min. 0,3 kg/m2</t>
  </si>
  <si>
    <t>závěrné zídky ve styku se zeminou/zásypy: 2*1,5m*10m+2*8m*10m+4*1,54m2=196,160 [A]m2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</si>
  <si>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geotextilii, cementový potěr, izolační přizdívku</t>
  </si>
  <si>
    <t>IZOLACE PODZEM OBJ PROTI VOL STÉK VODĚ ASFALT NÁTĚRY
ALN - min. 0,3 kg/m2 každý nátěr</t>
  </si>
  <si>
    <t>závěrné zídky ve styku se zeminou/zásypy: (2*1,5m*10m+2*8m*10m+4*1,54m2)*2=392,320 [A]m2</t>
  </si>
  <si>
    <t>711442</t>
  </si>
  <si>
    <t>IZOLACE MOSTOVEK CELOPLOŠNÁ ASFALTOVÝMI PÁSY S PEČETÍCÍ VRSTVOU
NAIP tl. 5mm plnoplošně spojené s podkladem.</t>
  </si>
  <si>
    <t>horní plocha NK vč. přetažení na závěrné zídky: 10m*13,5m=135,000 [A]m2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</si>
  <si>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litý asfalt, asfaltový beton
v této položce se vykáže i izolace rámových konstrukcí (mosty, propusty, kolektory)</t>
  </si>
  <si>
    <t>711519</t>
  </si>
  <si>
    <t>OCHRANA IZOLACE PODZEMNÍCH OBJEKTŮ TEXTILIÍ
Min. 600g/m2, pevnost v tahu min. 10 kN/m, odolnost proti protlačení min. 4 kN.</t>
  </si>
  <si>
    <t>ochrana izolace závěrných zídek ve styku se zeminou/zásypy: 2*1,5m*10m+2*8m*10m+4*1,54m2=196,160 [A]m2</t>
  </si>
  <si>
    <t>položka zahrnuje:
- dodání  předepsaného ochranného materiálu
- zřízení ochrany izolace</t>
  </si>
  <si>
    <t>78382</t>
  </si>
  <si>
    <t>NÁTĚRY BETON KONSTR TYP S2 (OS-B)</t>
  </si>
  <si>
    <t>pod římsami:  2*15,105m*0,45m=13,595 [A]m2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</si>
  <si>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</si>
  <si>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78383</t>
  </si>
  <si>
    <t>NÁTĚRY BETON KONSTR TYP S4 (OS-C)</t>
  </si>
  <si>
    <t>obrubník římsy: 2*15,105m*0,33m=9,969 [A]m2</t>
  </si>
  <si>
    <t xml:space="preserve">Potrubí    </t>
  </si>
  <si>
    <t>87426</t>
  </si>
  <si>
    <t>POTRUBÍ Z TRUB PLAST ODPAD DN DO 80MM
1/2 tr. PVC DN 75MM</t>
  </si>
  <si>
    <t>odvodnění úložného prahu: 2*10,06m=20,120 [A]m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</si>
  <si>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</si>
  <si>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87627</t>
  </si>
  <si>
    <t>CHRÁNIČKY Z TRUB PLASTOVÝCH DN DO 100MM
HDPE DN 90 s protahovacím drátem</t>
  </si>
  <si>
    <t>v římse: 15,105m=15,105 [A]m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</si>
  <si>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</si>
  <si>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Potrubí</t>
  </si>
  <si>
    <t>9112A3</t>
  </si>
  <si>
    <t>ZÁBRADLÍ MOSTNÍ S VODOR MADLY - DEMONTÁŽ S PŘESUNEM</t>
  </si>
  <si>
    <t>odstranění stávajícího zábradlí: 9,5m=9,500 [A]m</t>
  </si>
  <si>
    <t>položka zahrnuje:
- demontáž a odstranění zařízení
- jeho odvoz na předepsané místo</t>
  </si>
  <si>
    <t>9112B1</t>
  </si>
  <si>
    <t>ZÁBRADLÍ MOSTNÍ SE SVISLOU VÝPLNÍ - DODÁVKA A MONTÁŽ
Ocel S 235 JR, PKO viz TZ</t>
  </si>
  <si>
    <t>2*15,235m=30,470 [A]m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</si>
  <si>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</si>
  <si>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9113A3</t>
  </si>
  <si>
    <t>SVODIDLO OCEL SILNIČ JEDNOSTR, ÚROVEŇ ZADRŽ N1, N2 - DEMONTÁŽ S PŘESUNEM</t>
  </si>
  <si>
    <t>odstranění stávajícího svodidla: 36m=36,000 [A]m</t>
  </si>
  <si>
    <t>91355</t>
  </si>
  <si>
    <t>EVIDENČNÍ ČÍSLO MOSTU
Stávající značky na nové sloupky.</t>
  </si>
  <si>
    <t>2ks=2,000 [A]ks</t>
  </si>
  <si>
    <t>položka zahrnuje štítek s evidenčním číslem mostu, sloupek dopravní značky včetně osazení a nutných zemních prací a zabetonování</t>
  </si>
  <si>
    <t>914123</t>
  </si>
  <si>
    <t>DOPRAVNÍ ZNAČKY ZÁKLADNÍ VELIKOSTI OCELOVÉ FÓLIE TŘ 1 - DEMONTÁŽ</t>
  </si>
  <si>
    <t>odstranění stávajícího SDZ: 2 x B13 + 2 x E12 + 2 x ev.č. mostu (ev.č. mostu bude použito zpět, viz pol. 91355)=6,000 [A]ks</t>
  </si>
  <si>
    <t>Položka zahrnuje odstranění, demontáž a odklizení materiálu s odvozem na předepsané místo</t>
  </si>
  <si>
    <t>914913</t>
  </si>
  <si>
    <t>SLOUPKY A STOJKY DZ Z OCEL TRUBEK ZABETON DEMONTÁŽ</t>
  </si>
  <si>
    <t>odstranění sloupků stávajícího SDZ (B13, E12): 2ks=2,000 [A]ks</t>
  </si>
  <si>
    <t>914922</t>
  </si>
  <si>
    <t>SLOUPKY A STOJKY DZ Z OCEL TRUBEK DO PATKY MONTÁŽ S PŘESUNEM
Vč. případného zřízení bet základu pro patku.</t>
  </si>
  <si>
    <t>opětovná instalace sloupku s S3: 1ks=1,000 [A]ks</t>
  </si>
  <si>
    <t>položka zahrnuje:
- dopravu demontovaného zařízení z dočasné skládky
- osazení a montáž zařízení na místě určeném projektem
- nutnou opravu poškozených částí
nezahrnuje dodávku sloupku, stojky a upevňovacího zařízení</t>
  </si>
  <si>
    <t>914923</t>
  </si>
  <si>
    <t>SLOUPKY A STOJKY DZ Z OCEL TRUBEK DO PATKY DEMONTÁŽ</t>
  </si>
  <si>
    <t>odstranění sloupků stávajícího SDZ IS3 (včetně), bude osazeno zpět, viz pol. 914922: 1ks=1,000 [A]ks</t>
  </si>
  <si>
    <t>podél schodiště: 7m=7,000 [A]m</t>
  </si>
  <si>
    <t>93131</t>
  </si>
  <si>
    <t>TĚSNĚNÍ DILATAČ SPAR ASF ZÁLIVKOU
S přetěsněním</t>
  </si>
  <si>
    <t>podél obrubníku říms: 2*0,11m*0,03m*15,105m=0,100 [A]m3</t>
  </si>
  <si>
    <t>položka zahrnuje dodávku a osazení předepsaného materiálu, očištění ploch spáry před úpravou, očištění okolí spáry po úpravě
nezahrnuje těsnící profil</t>
  </si>
  <si>
    <t>936533</t>
  </si>
  <si>
    <t>položka zahrnuje:
- výrobní dokumentaci (včetně technologického předpisu)
- dodání kompletní odvodňovací soupravy, včetně všech montážních a přepravních úprav a zařízení
- dodání spojovacího, kotevního a těsnícího materiálu
- úprava a příprava úložného prostoru, včetně kotevních prvků, jejich očištění a ošetření
- zřízení kompletní odvodňovací soupravy, dle příslušného technologického předpisu, včetně všech výškových a směrových úprav
- zřízení odvodňovací soupravy po etapách, včetně pracovních spar a spojů
- prodloužení  odpadní trouby pod spodní líc nosné konstr. nebo zaústěním odvodňovače do dalšího odvodňovacího zařízení
- úprava odvod. soupravy na styku s ostatními konstrukcemi a zařízeními (u obrubníku, podél vozovek, napojení izolací a pod.)
- ochrana odvodňovací soupravy do doby provedení definitivního stavu, veškeré provizorní úpravy a opatření
- konečné  úpravy odvodňovací soupravy jako povrchové povlaky, zálivky, které  nejsou součástí jiných konstr., vyčištění, tmelení, těsnění, výplň spar a pod.
- úprava, očištění a ošetření prostoru kolem odvodňovací soupravy
- opatření odvodňovače znakem výrobce a typovým číslem
- provedení odborné prohlídky, je-li požadována</t>
  </si>
  <si>
    <t>96613</t>
  </si>
  <si>
    <t>BOURÁNÍ KONSTRUKCÍ Z KAMENE NA MC</t>
  </si>
  <si>
    <t>stávající kamenné zídky na vtoku: 2*9*0,7=12,600 [A]m3
stávající opevněný svah na výtoku vlevo: 3m*0,6m*1,5m=2,700 [B]m3
A+B=15,300 [C]m3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</si>
  <si>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</si>
  <si>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96616</t>
  </si>
  <si>
    <t>BOURÁNÍ KONSTRUKCÍ ZE ŽELEZOBETONU</t>
  </si>
  <si>
    <t>stávající římsy: 0,15m2*12,08m+0,16m2*9,6m=3,348 [A]m3
stávající čela: 24,2m2*1,1m+23m2*1,1m=51,920 [B]m3
stávající rámová konstrukce: (2*(3,5m+2,0m)*0,25m+4*0,15m*0,15m/2)*11=30,745 [C]m3
A+B+C=86,013 [D]m</t>
  </si>
  <si>
    <t>301</t>
  </si>
  <si>
    <t>Přeložka vodovodu</t>
  </si>
  <si>
    <t>z pol. 11332: 3,3m3=3,300 [A]m3
z pol. 13273.A: 62,973m3=62,973 [B]m3
z pol. 13283: 2,173m3=2,173 [C]m3
A+B+C=68,446 [D]m3</t>
  </si>
  <si>
    <t>z pol. 11352: 3m*0,25m*0,15m=0,112 [A]m3</t>
  </si>
  <si>
    <t>z pol. 11313: 0,743m3=0,743 [A]m3</t>
  </si>
  <si>
    <t>7,5m*1,1m*0,09m=0,742 [A]m3</t>
  </si>
  <si>
    <t>11332</t>
  </si>
  <si>
    <t>ODSTRANĚNÍ PODKLADŮ ZPEVNĚNÝCH PLOCH Z KAMENIVA NESTMELENÉHO</t>
  </si>
  <si>
    <t>7,5m*1,1m*0,4m=3,300 [A]m3</t>
  </si>
  <si>
    <t>3m=3,000 [A]m</t>
  </si>
  <si>
    <t>12110</t>
  </si>
  <si>
    <t>SEJMUTÍ ORNICE NEBO LESNÍ PŮDY</t>
  </si>
  <si>
    <t>1,1m*29,0m*0,1m=3,190 [A]m3</t>
  </si>
  <si>
    <t>položka zahrnuje sejmutí ornice bez ohledu na tloušťku vrstvy a její vodorovnou dopravu
nezahrnuje uložení na trvalou skládku</t>
  </si>
  <si>
    <t>pro pol. 18231 (z mezideponie, viz pol. 12110/18231): 3,19m3=3,190 [A]m3
pro pol. 17411 (z mezideponie, viz pol. 13273.B/17411): 61,311m3=61,311 [B]m3
A+B=64,501 [C]m3</t>
  </si>
  <si>
    <t>13273</t>
  </si>
  <si>
    <t>HLOUBENÍ RÝH ŠÍŘ DO 2M PAŽ I NEPAŽ TŘ. I
Odvoz na skládku.</t>
  </si>
  <si>
    <t>1,1*(1,75+1,72)/2*0,5+1,1*(1,72+1,76)/2*1,4+1,1*(1,76+1,82)/2*1,8=7,178 [A]m3
1,1*(1,82+2,05)/2*6,8+1,1*(2,05+1,99)/2*3,3+1,1*(1,99+2,35)/2*1,0=24,193 [B]m3
1,1*(2,35+2,97)/2*1,0+1,1*(2,97+3,15)/2*4,7+1,1*(3,15+2,89)/2*1,0=22,068 [C]m3
1,1*(2,89+1,75)/2*1,7+1,1*(1,75+1,54)/2*2,3+1,1*(1,54+4,24)/2*4,0=21,216 [D]m3
1,1*(4,24+4,31)/2*1,5+1,1*(4,31+4,34)/2*0,5+1,1*(4,34+1,77)/2*7,0=32,956 [E]m3
1,1*(1,77+1,70)/2*6,3+1,1*(1,70+1,75)/2*6,9+1,1*(1,75+1,75)/2*0,5=26,079 [F]m3
-7,5*1,1*0,49 (komunikace)=-4,042 [G]m3
-3,19 (ornice, z pol. 12110)=-3,190 [H]m3
-2,173 (hornina tř. II, z pol. 13283)=-2,173 [I]m3
A+B+C+D+E+F=133,690 [J]m3
A+B+C+D+E+F+G+H+I=124,285 [K]m3
K-61,311m3 (z pol. 17411)=62,974 [L]m3</t>
  </si>
  <si>
    <t>HLOUBENÍ RÝH ŠÍŘ DO 2M PAŽ I NEPAŽ TŘ. I
Odvoz na meziskládku, bude použito pro zpětný zásyp.</t>
  </si>
  <si>
    <t>1,1*(1,75+1,72)/2*0,5+1,1*(1,72+1,76)/2*1,4+1,1*(1,76+1,82)/2*1,8=7,178 [A]m3
1,1*(1,82+2,05)/2*6,8+1,1*(2,05+1,99)/2*3,3+1,1*(1,99+2,35)/2*1,0=24,193 [B]m3
1,1*(2,35+2,97)/2*1,0+1,1*(2,97+3,15)/2*4,7+1,1*(3,15+2,89)/2*1,0=22,068 [C]m3
1,1*(2,89+1,75)/2*1,7+1,1*(1,75+1,54)/2*2,3+1,1*(1,54+4,24)/2*4,0=21,216 [D]m3
1,1*(4,24+4,31)/2*1,5+1,1*(4,31+4,34)/2*0,5+1,1*(4,34+1,77)/2*7,0=32,956 [E]m3
1,1*(1,77+1,70)/2*6,3+1,1*(1,70+1,75)/2*6,9+1,1*(1,75+1,75)/2*0,5=26,079 [F]m3
-7,5*1,1*0,49 (komunikace)=-4,042 [G]m3
-3,19 (ornice, z pol. 12110)=-3,190 [H]m3
-2,173 (hornina tř. II, z pol. 13283)=-2,173 [I]m3
A+B+C+D+E+F=133,690 [J]m3
A+B+C+D+E+F+G+H+I=124,285 [K]m3
K-62,973m3 (z pol. 13273.A)=61,312 [L]m3</t>
  </si>
  <si>
    <t>13283</t>
  </si>
  <si>
    <t>HLOUBENÍ RÝH ŠÍŘ DO 2M PAŽ I NEPAŽ TŘ. II
Odvoz na skládku.</t>
  </si>
  <si>
    <t>1,1*(0,94+1,01)/2*1,5+1,1*(1,01+1,04)/2*0,5=2,173 [A]m3</t>
  </si>
  <si>
    <t>z pol. 12110 (na mezideponii): 3,19m3=3,190 [A]m3
z pol. 13273.A (na skládku): 62,973m3=62,973 [B]m3
z pol. 13273.B (na mezideponii): 61,311m3=61,311 [C]m3
z pol. 13283 (na skládku): 2,173m3=2,173 [D]m3
A+B+C+D=129,647 [E]m3</t>
  </si>
  <si>
    <t>17411</t>
  </si>
  <si>
    <t>ZÁSYP JAM A RÝH ZEMINOU SE ZHUTNĚNÍM</t>
  </si>
  <si>
    <t>133,69m3 (viz pol. 13273) -1,443m3 (viz pol. 451312) -6,171m3 (viz pol. 45157) -54,809m3 (viz pol. 17581) -0,98m3 (objem potrubí) -1,65m3-1,238m3-0,578m3-0,66m3 (vozovkové vrstvy) -1,66m3 (z pol. 46251) -3,19m3 (viz pol. 12110/18231)=61,311 [A]m3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</si>
  <si>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</si>
  <si>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</si>
  <si>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
Štěrkopísek</t>
  </si>
  <si>
    <t>((1,1*0,47)-0,0227)*52,2=25,802 [A]m3
((1,1*0,42)-0,0109)*3,9=1,759 [B]m3
1,1*(2,10+2,28)/2*4,7+1,1*(2,28+2,02)/2*1,0+1,1*(2,02+0,88)/2*1,7=16,399 [C]m3
1,1*(0,88+0,67)/2*2,3+1,1*(0,67+3,37)/2*4,0=10,849 [D]m3
A+B+C+D=54,809 [E]m3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</si>
  <si>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</si>
  <si>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18231</t>
  </si>
  <si>
    <t>ROZPROSTŘENÍ ORNICE V ROVINĚ V TL DO 0,10M</t>
  </si>
  <si>
    <t>31,9m2=31,900 [A]m2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</si>
  <si>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</si>
  <si>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</si>
  <si>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</si>
  <si>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</si>
  <si>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bloky pro potrubí: 0,5m*0,8m*0,7m*2+0,5m*0,7m*0,5m*2+0,48m*0,49m*0,96m*2=1,362 [A]m3
pod šoupátko: 0,47m2*0,1m=0,047 [B]m3
odláždění poklopu u šoupátka: (1,1m+1,7m)*0,1m*0,12m=0,034 [C]m
A+B+C=1,443 [D]m3</t>
  </si>
  <si>
    <t>451365</t>
  </si>
  <si>
    <t>VÝZTUŽ PODKL VRSTEV Z OCELI 10505, B500B</t>
  </si>
  <si>
    <t>2*2,2*2*0,617/1000=0,005 [A]t</t>
  </si>
  <si>
    <t>položka zahrnuje:
- dodání betonářské výztuže v požadované kvalitě, stříhání, řezání, ohýbání a spojování do všech požadovaných tvarů (vč. armakošů) a uložení s požadovaným zajištěním polohy a krytí výztuže betonem
- veškeré svary nebo jiné spoje výztuže
- pomocné konstrukce a práce pro osazení a upevnění výztuže
- zednické výpomoci pro montáž betonářské výztuže
- úpravy výztuže pro osazení doplňkových konstrukcí
- ochranu výztuže do doby jejího zabetonování
- veškerá opatření pro zajištění soudržnosti výztuže a betonu
- vodivé propojení výztuže, které je součástí ochrany konstrukce proti vlivům bludných proudů, vyvedení do měřících skříní nebo míst pro měření bludných proudů
- povrchovou antikorozní úpravu výztuže
- separaci výztuže</t>
  </si>
  <si>
    <t>45157</t>
  </si>
  <si>
    <t>PODKLADNÍ A VÝPLŇOVÉ VRSTVY Z KAMENIVA TĚŽENÉHO</t>
  </si>
  <si>
    <t>lože pod potrubí: 1,1m*0,10m*52,2m+1,1m*0,10m*3,9m=6,171 [A]m3</t>
  </si>
  <si>
    <t>položka zahrnuje dodávku předepsaného kameniva, mimostaveništní a vnitrostaveništní dopravu a jeho uložení
není-li v zadávací dokumentaci uvedeno jinak, jedná se o nakupovaný materiál</t>
  </si>
  <si>
    <t>46251</t>
  </si>
  <si>
    <t>ZÁHOZ Z LOMOVÉHO KAMENE
Kam. do 200kg bez výplně mezer.</t>
  </si>
  <si>
    <t>dočasné zpevnění koryta toku: 1,1m*5,3m*0,2m=1,166 [A]m3</t>
  </si>
  <si>
    <t>položka zahrnuje:
- dodávku a zához lomového kamene předepsané frakce včetně mimostaveništní a vnitrostaveništní dopravy
není-li v zadávací dokumentaci uvedeno jinak, jedná se o nakupovaný materiál</t>
  </si>
  <si>
    <t>vyspravení podkladu po překopu: 7,5m*1,1m*0,2m=1,650 [A]m3</t>
  </si>
  <si>
    <t>56340</t>
  </si>
  <si>
    <t>VOZOVKOVÉ VRSTVY ZE ŠTĚRKOPÍSKU</t>
  </si>
  <si>
    <t>vyspravení podkladu po překopu: 7,5m*1,1m*0,15m=1,238 [A]m3</t>
  </si>
  <si>
    <t>577212</t>
  </si>
  <si>
    <t>VRSTVY PRO OBNOVU, OPRAVY - SPOJ POSTŘIK DO 0,5KG/M2</t>
  </si>
  <si>
    <t>7,5m*1,1m=8,250 [A]m2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</si>
  <si>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
položka je určena pro obnovu živičného krytu drobných oprav a plošných rozpadů (vztahuje se na plochu jednotlivě do 800m2). Není určena pro souvislou obnovu živičného krytu (ta se vykáže položkami 572***) a pro výspravu výtluků (ta je zahrnuta v položkách 5779**).</t>
  </si>
  <si>
    <t>57740A</t>
  </si>
  <si>
    <t>VRSTVY PRO OBNOVU A OPRAVY Z ASF BETONU ACO</t>
  </si>
  <si>
    <t>7,5m*1,1m*0,07m=0,578 [A]m3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</si>
  <si>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
položka je určena pro obnovu živičného krytu drobných oprav a plošných rozpadů (vztahuje se na plochu jednotlivě do 800m2). Není určena pro souvislou obnovu živičného krytu (ta se vykáže položkami 574*** a 575***) a pro výspravu výtluků (ta se vykáže položkami 5779**, vztahuje se na plochu jednotlivě do 10m2).
nezahrnuje očištění podkladu po veřejném provozu</t>
  </si>
  <si>
    <t>57740E</t>
  </si>
  <si>
    <t>VRSTVY PRO OBNOVU A OPRAVY Z ASF BETONU ACP</t>
  </si>
  <si>
    <t>7,5m*1,1m*0,08m=0,660 [A]m3</t>
  </si>
  <si>
    <t>těsnění napojení mezi stávající a obnovenou vozovkou: 7,5m+7,5m+1,1m=16,100 [A]m</t>
  </si>
  <si>
    <t>91772</t>
  </si>
  <si>
    <t>OBRUBA Z DLAŽEBNÍCH KOSTEK DROBNÝCH</t>
  </si>
  <si>
    <t>odláždění poklopu u šoupátka: 1,1m+1,7m=2,800 [A]m</t>
  </si>
  <si>
    <t>Položka zahrnuje:
dodání a pokládku jedné řady dlažebních kostek o rozměrech předepsaných zadávací dokumentací
betonové lože i boční betonovou opěrku.</t>
  </si>
  <si>
    <t>85127</t>
  </si>
  <si>
    <t>POTRUBÍ Z TRUB LITINOVÝCH TLAKOVÝCH HRDLOVÝCH DN DO 100MM
DN 100</t>
  </si>
  <si>
    <t>výpustné potrubí: 7,7m=7,700 [A]m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</si>
  <si>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tlakové zkoušky ani proplach a dezinfekci</t>
  </si>
  <si>
    <t>85133</t>
  </si>
  <si>
    <t>POTRUBÍ Z TRUB LITINOVÝCH TLAKOVÝCH HRDLOVÝCH DN DO 150MM
DN 150</t>
  </si>
  <si>
    <t>52,2m=52,200 [A]m</t>
  </si>
  <si>
    <t>85833</t>
  </si>
  <si>
    <t>NASUNUTÍ LITIN TRUB DN DO 150MM DO CHRÁNIČKY</t>
  </si>
  <si>
    <t>9,5m=9,500 [A]m</t>
  </si>
  <si>
    <t>položka zahrnuje:
pojízdná sedla (objímky)
případně předepsané utěsnění konců chráničky
nezahrnuje dodávku potrubí</t>
  </si>
  <si>
    <t>86646</t>
  </si>
  <si>
    <t>CHRÁNIČKY Z TRUB OCELOVÝCH DN DO 400MM
324x8</t>
  </si>
  <si>
    <t>v místě křížení s vodním tokem: 9,5m=9,500 [A]m</t>
  </si>
  <si>
    <t>položky pro zhotovení potrubí platí bez ohledu na sklon.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
- opláštění dle dokumentace a nutné opravy opláštění při jeho poškození</t>
  </si>
  <si>
    <t>891127</t>
  </si>
  <si>
    <t>ŠOUPÁTKA DN DO 100MM
DN 100MM</t>
  </si>
  <si>
    <t>- Položka zahrnuje kompletní montáž dle technologického předpisu, dodávku armatury, veškerou mimostaveništní a vnitrostaveništní dopravu.</t>
  </si>
  <si>
    <t>891627</t>
  </si>
  <si>
    <t>KLAPKY DN DO 100MM
Žabí klapka DN 100 PN 16</t>
  </si>
  <si>
    <t>891927</t>
  </si>
  <si>
    <t>ZEMNÍ SOUPRAVY DN DO 100MM S POKLOPEM
Teleskopická 1,05 - 1,75m</t>
  </si>
  <si>
    <t>899305</t>
  </si>
  <si>
    <t>DOPLŇKY NA POTRUBÍ - ORIENTAČ SLOUPKY
Vč. orientační tabulky</t>
  </si>
  <si>
    <t>- Položka zahrnuje veškerý materiál, výrobky a polotovary, včetně mimostaveništní a vnitrostaveništní dopravy (rovněž přesuny), včetně naložení a složení,případně s uložením.</t>
  </si>
  <si>
    <t>899308</t>
  </si>
  <si>
    <t>DOPLŇKY NA POTRUBÍ - SIGNALIZAČ VODIČ
6 mm2</t>
  </si>
  <si>
    <t>62,9m=62,900 [A]m</t>
  </si>
  <si>
    <t>- Položka zahrnuje veškerý materiál, výrobky a polotovary, včetně mimostaveništní a vnitrostaveništní dopravy (rovněž přesuny), včetně naložení a složení,případně s uložením. 
- položka signalizační vodič zahrnuje i kontrolní vývody.</t>
  </si>
  <si>
    <t>899309</t>
  </si>
  <si>
    <t>DOPLŇKY NA POTRUBÍ - VÝSTRAŽNÁ FÓLIE</t>
  </si>
  <si>
    <t>56,1m=56,100 [A]m</t>
  </si>
  <si>
    <t>899331</t>
  </si>
  <si>
    <t>DOPLŇKY NA PLYN POTRUBÍ DN DO 150MM - PROPOJE</t>
  </si>
  <si>
    <t>napojení na stávající potrubí: 2ks=2,000 [A]ks</t>
  </si>
  <si>
    <t>- položka propoje zahrnuje dodávku a montáž propojovacího mezikusu, vypracování technologického postupu a práce s ním spojené, dozor správce potrubí.</t>
  </si>
  <si>
    <t>89943</t>
  </si>
  <si>
    <t>VÝŘEZ, VÝSEK, ÚTES NA POTRUBÍ DN DO 150MM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</si>
  <si>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</si>
  <si>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899621</t>
  </si>
  <si>
    <t>TLAKOVÉ ZKOUŠKY POTRUBÍ DN DO 100MM
DN 100</t>
  </si>
  <si>
    <t>7,7m=7,700 [A]m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</si>
  <si>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</si>
  <si>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899631</t>
  </si>
  <si>
    <t>TLAKOVÉ ZKOUŠKY POTRUBÍ DN DO 150MM
DN 150</t>
  </si>
  <si>
    <t>89972</t>
  </si>
  <si>
    <t>PROPLACH A DEZINFEKCE VODOVODNÍHO POTRUBÍ DN DO 100MM
DN 100</t>
  </si>
  <si>
    <t>- napuštění a vypuštění vody, dodání vody a dezinfekčního prostředku, bakteriologický rozbor vody.</t>
  </si>
  <si>
    <t>89973</t>
  </si>
  <si>
    <t>PROPLACH A DEZINFEKCE VODOVODNÍHO POTRUBÍ DN DO 150MM
DN 150</t>
  </si>
  <si>
    <t>919112</t>
  </si>
  <si>
    <t>ŘEZÁNÍ ASFALTOVÉHO KRYTU VOZOVEK TL DO 100MM</t>
  </si>
  <si>
    <t>7,5m*2+1,1m=16,100 [A]m</t>
  </si>
  <si>
    <t>96618R</t>
  </si>
  <si>
    <t>BOURÁNÍ KONSTRUKCÍ KOVOVÝCH
Odstranění stávajícího šoupátka</t>
  </si>
  <si>
    <t>položka zahrnuje:
- rozebrání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</si>
  <si>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969133</t>
  </si>
  <si>
    <t>VYBOURÁNÍ POTRUBÍ DN DO 150MM VODOVODNÍCH</t>
  </si>
  <si>
    <t>odstranění stávajícího vodovodního potrubí: 35m=35,000 [A]m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</si>
  <si>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</si>
  <si>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Soupis prací</t>
  </si>
  <si>
    <t>Stavba: D16001 - II/354 Radostín nad Oslavou – most ev. č. 354-022</t>
  </si>
  <si>
    <t>Varianta: ZŘ - Základní řešení</t>
  </si>
  <si>
    <t xml:space="preserve">MOSTNÍ ZÁVĚRY ELASTICKÉ </t>
  </si>
  <si>
    <t>Elastické závěry nad O1 a O2                                                                                                    O1: 10,0*0,3m*0,13m=0,390 [A]m3
O2: 10,0*0,3m*0,13m=0,390 [B]m3
A+B=0,780 [C]m3</t>
  </si>
  <si>
    <t>před pokládkou vozovky, vyříznutí a vybourání položené vozovky v prostoru dilatace, dodávka a montáž metalizovaných krycích plechů, položení</t>
  </si>
  <si>
    <t>definitivní separační vrstvy a provedení vlastního mostního závěru zálivkovou hmotou</t>
  </si>
  <si>
    <t>položka zahrnuje:
veškeré práce spojené s kompletním provedením mostních závěrů od úrovně izolace, t.j. položení pracovní separační vrstvy na hotovou izolaci
před pokládkou vozovky, vyříznutí a vybourání položené vozovky v prostoru dilatace, dodávka a montáž metalizovaných krycích plechů, položení
definitivní separační vrstvy a provedení vlastního mostního závěru zálivkovou hmotou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</si>
</sst>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  <numFmt numFmtId="166" formatCode="_-* #,##0\ &quot;Kč&quot;_-;\-* #,##0\ &quot;Kč&quot;_-;_-* &quot;-&quot;\ &quot;Kč&quot;_-;_-@_-"/>
    <numFmt numFmtId="167" formatCode="_-* #,##0\ _K_č_-;\-* #,##0\ _K_č_-;_-* &quot;-&quot;\ _K_č_-;_-@_-"/>
    <numFmt numFmtId="168" formatCode="_-* #,##0.00\ &quot;Kč&quot;_-;\-* #,##0.00\ &quot;Kč&quot;_-;_-* &quot;-&quot;??\ &quot;Kč&quot;_-;_-@_-"/>
    <numFmt numFmtId="169" formatCode="_-* #,##0.00\ _K_č_-;\-* #,##0.00\ _K_č_-;_-* &quot;-&quot;??\ _K_č_-;_-@_-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 wrapText="1" shrinkToFi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2" ht="12.75" customHeight="1">
      <c r="B2" s="1" t="s">
        <v>0</v>
      </c>
    </row>
    <row r="4" spans="2:3" ht="12.75" customHeight="1">
      <c r="B4" s="2" t="s">
        <v>527</v>
      </c>
      <c r="C4" s="14"/>
    </row>
    <row r="5" spans="2:8" ht="12.75" customHeight="1">
      <c r="B5" t="s">
        <v>528</v>
      </c>
      <c r="G5" t="s">
        <v>3</v>
      </c>
      <c r="H5">
        <v>0</v>
      </c>
    </row>
    <row r="6" spans="2:8" ht="12.75" customHeight="1">
      <c r="B6" s="3" t="s">
        <v>1</v>
      </c>
      <c r="C6" s="2">
        <f>SUM(C10:C15)</f>
        <v>0</v>
      </c>
      <c r="G6" t="s">
        <v>4</v>
      </c>
      <c r="H6">
        <v>15</v>
      </c>
    </row>
    <row r="7" spans="2:8" ht="12.75" customHeight="1">
      <c r="B7" s="3" t="s">
        <v>2</v>
      </c>
      <c r="C7" s="2">
        <f>SUM(E10:E15)</f>
        <v>0</v>
      </c>
      <c r="G7" t="s">
        <v>5</v>
      </c>
      <c r="H7">
        <v>21</v>
      </c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6" t="s">
        <v>16</v>
      </c>
      <c r="B10" s="6" t="s">
        <v>17</v>
      </c>
      <c r="C10" s="10">
        <f>'010'!H46</f>
        <v>0</v>
      </c>
      <c r="D10" s="10">
        <f>'010'!P46</f>
        <v>0</v>
      </c>
      <c r="E10" s="10">
        <f aca="true" t="shared" si="0" ref="E10:E15">C10+D10</f>
        <v>0</v>
      </c>
    </row>
    <row r="11" spans="1:5" ht="12.75" customHeight="1">
      <c r="A11" s="6" t="s">
        <v>83</v>
      </c>
      <c r="B11" s="6" t="s">
        <v>84</v>
      </c>
      <c r="C11" s="10">
        <f>'101'!H61</f>
        <v>0</v>
      </c>
      <c r="D11" s="10">
        <f>'101'!P61</f>
        <v>0</v>
      </c>
      <c r="E11" s="10">
        <f t="shared" si="0"/>
        <v>0</v>
      </c>
    </row>
    <row r="12" spans="1:5" ht="12.75" customHeight="1">
      <c r="A12" s="6" t="s">
        <v>136</v>
      </c>
      <c r="B12" s="6" t="s">
        <v>137</v>
      </c>
      <c r="C12" s="10">
        <f>'102'!H37</f>
        <v>0</v>
      </c>
      <c r="D12" s="10">
        <f>'102'!P37</f>
        <v>0</v>
      </c>
      <c r="E12" s="10">
        <f t="shared" si="0"/>
        <v>0</v>
      </c>
    </row>
    <row r="13" spans="1:5" ht="12.75" customHeight="1">
      <c r="A13" s="6" t="s">
        <v>159</v>
      </c>
      <c r="B13" s="6" t="s">
        <v>160</v>
      </c>
      <c r="C13" s="10">
        <f>'182'!H25</f>
        <v>0</v>
      </c>
      <c r="D13" s="10">
        <f>'182'!P25</f>
        <v>0</v>
      </c>
      <c r="E13" s="10">
        <f t="shared" si="0"/>
        <v>0</v>
      </c>
    </row>
    <row r="14" spans="1:5" ht="12.75" customHeight="1">
      <c r="A14" s="6" t="s">
        <v>175</v>
      </c>
      <c r="B14" s="6" t="s">
        <v>176</v>
      </c>
      <c r="C14" s="10">
        <f>'201'!H223</f>
        <v>0</v>
      </c>
      <c r="D14" s="10">
        <f>'201'!P223</f>
        <v>0</v>
      </c>
      <c r="E14" s="10">
        <f t="shared" si="0"/>
        <v>0</v>
      </c>
    </row>
    <row r="15" spans="1:5" ht="12.75" customHeight="1">
      <c r="A15" s="6" t="s">
        <v>394</v>
      </c>
      <c r="B15" s="6" t="s">
        <v>395</v>
      </c>
      <c r="C15" s="10">
        <f>'301'!H169</f>
        <v>0</v>
      </c>
      <c r="D15" s="10">
        <f>'301'!P169</f>
        <v>0</v>
      </c>
      <c r="E15" s="10">
        <f t="shared" si="0"/>
        <v>0</v>
      </c>
    </row>
  </sheetData>
  <sheetProtection formatColumns="0"/>
  <hyperlinks>
    <hyperlink ref="A10" location="#'010'!A1" tooltip="Odkaz na stranku objektu [010]" display="010"/>
    <hyperlink ref="A11" location="#'101'!A1" tooltip="Odkaz na stranku objektu [101]" display="101"/>
    <hyperlink ref="A12" location="#'102'!A1" tooltip="Odkaz na stranku objektu [102]" display="102"/>
    <hyperlink ref="A13" location="#'182'!A1" tooltip="Odkaz na stranku objektu [182]" display="182"/>
    <hyperlink ref="A14" location="#'201'!A1" tooltip="Odkaz na stranku objektu [201]" display="201"/>
    <hyperlink ref="A15" location="#'301'!A1" tooltip="Odkaz na stranku objektu [301]" display="301"/>
  </hyperlinks>
  <printOptions/>
  <pageMargins left="0.75" right="0.75" top="1" bottom="1" header="0.5" footer="0.5"/>
  <pageSetup horizontalDpi="300" verticalDpi="300" orientation="landscape" paperSize="9" scale="8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pane ySplit="9" topLeftCell="A10" activePane="bottomLeft" state="frozen"/>
      <selection pane="topLeft" activeCell="G23" sqref="G23"/>
      <selection pane="bottomLeft" activeCell="G23" sqref="G23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8" ht="12.75" customHeight="1">
      <c r="A1" s="16" t="s">
        <v>526</v>
      </c>
      <c r="B1" s="16"/>
      <c r="C1" s="16"/>
      <c r="D1" s="16"/>
      <c r="E1" s="16"/>
      <c r="F1" s="16"/>
      <c r="G1" s="16"/>
      <c r="H1" s="16"/>
    </row>
    <row r="3" spans="1:5" ht="12.75" customHeight="1">
      <c r="A3" t="s">
        <v>11</v>
      </c>
      <c r="C3" s="5" t="s">
        <v>14</v>
      </c>
      <c r="D3" s="5" t="s">
        <v>15</v>
      </c>
      <c r="E3" s="5"/>
    </row>
    <row r="4" spans="1:5" ht="12.75" customHeight="1">
      <c r="A4" t="s">
        <v>12</v>
      </c>
      <c r="C4" s="5" t="s">
        <v>16</v>
      </c>
      <c r="D4" s="5" t="s">
        <v>17</v>
      </c>
      <c r="E4" s="5"/>
    </row>
    <row r="5" spans="1:5" ht="12.75" customHeight="1">
      <c r="A5" t="s">
        <v>13</v>
      </c>
      <c r="C5" s="5" t="s">
        <v>16</v>
      </c>
      <c r="D5" s="5" t="s">
        <v>17</v>
      </c>
      <c r="E5" s="5"/>
    </row>
    <row r="6" spans="3:5" ht="12.75" customHeight="1">
      <c r="C6" s="5"/>
      <c r="D6" s="5"/>
      <c r="E6" s="5"/>
    </row>
    <row r="7" spans="1:16" ht="12.75" customHeight="1">
      <c r="A7" s="15" t="s">
        <v>18</v>
      </c>
      <c r="B7" s="15" t="s">
        <v>20</v>
      </c>
      <c r="C7" s="15" t="s">
        <v>21</v>
      </c>
      <c r="D7" s="15" t="s">
        <v>22</v>
      </c>
      <c r="E7" s="15" t="s">
        <v>23</v>
      </c>
      <c r="F7" s="15" t="s">
        <v>24</v>
      </c>
      <c r="G7" s="15" t="s">
        <v>25</v>
      </c>
      <c r="H7" s="15"/>
      <c r="O7" t="s">
        <v>28</v>
      </c>
      <c r="P7" t="s">
        <v>9</v>
      </c>
    </row>
    <row r="8" spans="1:15" ht="14.25">
      <c r="A8" s="15"/>
      <c r="B8" s="15"/>
      <c r="C8" s="15"/>
      <c r="D8" s="15"/>
      <c r="E8" s="15"/>
      <c r="F8" s="15"/>
      <c r="G8" s="4" t="s">
        <v>26</v>
      </c>
      <c r="H8" s="4" t="s">
        <v>27</v>
      </c>
      <c r="O8" t="s">
        <v>9</v>
      </c>
    </row>
    <row r="9" spans="1:8" ht="14.25">
      <c r="A9" s="4" t="s">
        <v>19</v>
      </c>
      <c r="B9" s="4" t="s">
        <v>29</v>
      </c>
      <c r="C9" s="4" t="s">
        <v>30</v>
      </c>
      <c r="D9" s="4" t="s">
        <v>31</v>
      </c>
      <c r="E9" s="4" t="s">
        <v>32</v>
      </c>
      <c r="F9" s="4" t="s">
        <v>33</v>
      </c>
      <c r="G9" s="4" t="s">
        <v>34</v>
      </c>
      <c r="H9" s="4" t="s">
        <v>35</v>
      </c>
    </row>
    <row r="10" spans="1:8" ht="12.75" customHeight="1">
      <c r="A10" s="7"/>
      <c r="B10" s="7"/>
      <c r="C10" s="7" t="s">
        <v>37</v>
      </c>
      <c r="D10" s="7" t="s">
        <v>36</v>
      </c>
      <c r="E10" s="7"/>
      <c r="F10" s="9"/>
      <c r="G10" s="7"/>
      <c r="H10" s="9"/>
    </row>
    <row r="11" spans="1:16" ht="38.25">
      <c r="A11" s="6">
        <v>1</v>
      </c>
      <c r="B11" s="6" t="s">
        <v>38</v>
      </c>
      <c r="C11" s="6" t="s">
        <v>39</v>
      </c>
      <c r="D11" s="6" t="s">
        <v>40</v>
      </c>
      <c r="E11" s="6" t="s">
        <v>41</v>
      </c>
      <c r="F11" s="8">
        <v>1</v>
      </c>
      <c r="G11" s="11"/>
      <c r="H11" s="10">
        <f>ROUND((G11*F11),2)</f>
        <v>0</v>
      </c>
      <c r="O11">
        <f>rekapitulace!H7</f>
        <v>21</v>
      </c>
      <c r="P11">
        <f>ROUND(O11/100*H11,2)</f>
        <v>0</v>
      </c>
    </row>
    <row r="12" ht="12.75">
      <c r="D12" s="12" t="s">
        <v>42</v>
      </c>
    </row>
    <row r="13" spans="1:16" ht="25.5">
      <c r="A13" s="6">
        <v>2</v>
      </c>
      <c r="B13" s="6" t="s">
        <v>43</v>
      </c>
      <c r="C13" s="6" t="s">
        <v>39</v>
      </c>
      <c r="D13" s="6" t="s">
        <v>44</v>
      </c>
      <c r="E13" s="6" t="s">
        <v>41</v>
      </c>
      <c r="F13" s="8">
        <v>1</v>
      </c>
      <c r="G13" s="11"/>
      <c r="H13" s="10">
        <f>ROUND((G13*F13),2)</f>
        <v>0</v>
      </c>
      <c r="O13">
        <f>rekapitulace!H7</f>
        <v>21</v>
      </c>
      <c r="P13">
        <f>ROUND(O13/100*H13,2)</f>
        <v>0</v>
      </c>
    </row>
    <row r="14" ht="12.75">
      <c r="D14" s="12" t="s">
        <v>42</v>
      </c>
    </row>
    <row r="15" spans="1:16" ht="25.5">
      <c r="A15" s="6">
        <v>3</v>
      </c>
      <c r="B15" s="6" t="s">
        <v>45</v>
      </c>
      <c r="C15" s="6" t="s">
        <v>39</v>
      </c>
      <c r="D15" s="6" t="s">
        <v>46</v>
      </c>
      <c r="E15" s="6" t="s">
        <v>41</v>
      </c>
      <c r="F15" s="8">
        <v>1</v>
      </c>
      <c r="G15" s="11"/>
      <c r="H15" s="10">
        <f>ROUND((G15*F15),2)</f>
        <v>0</v>
      </c>
      <c r="O15">
        <f>rekapitulace!H7</f>
        <v>21</v>
      </c>
      <c r="P15">
        <f>ROUND(O15/100*H15,2)</f>
        <v>0</v>
      </c>
    </row>
    <row r="16" ht="12.75">
      <c r="D16" s="12" t="s">
        <v>47</v>
      </c>
    </row>
    <row r="17" spans="1:16" ht="51">
      <c r="A17" s="6">
        <v>4</v>
      </c>
      <c r="B17" s="6" t="s">
        <v>45</v>
      </c>
      <c r="C17" s="6" t="s">
        <v>48</v>
      </c>
      <c r="D17" s="6" t="s">
        <v>49</v>
      </c>
      <c r="E17" s="6" t="s">
        <v>41</v>
      </c>
      <c r="F17" s="8">
        <v>1</v>
      </c>
      <c r="G17" s="11"/>
      <c r="H17" s="10">
        <f>ROUND((G17*F17),2)</f>
        <v>0</v>
      </c>
      <c r="O17">
        <f>rekapitulace!H7</f>
        <v>21</v>
      </c>
      <c r="P17">
        <f>ROUND(O17/100*H17,2)</f>
        <v>0</v>
      </c>
    </row>
    <row r="18" ht="12.75">
      <c r="D18" s="12" t="s">
        <v>47</v>
      </c>
    </row>
    <row r="19" spans="1:16" ht="38.25">
      <c r="A19" s="6">
        <v>5</v>
      </c>
      <c r="B19" s="6" t="s">
        <v>45</v>
      </c>
      <c r="C19" s="6" t="s">
        <v>50</v>
      </c>
      <c r="D19" s="6" t="s">
        <v>51</v>
      </c>
      <c r="E19" s="6" t="s">
        <v>41</v>
      </c>
      <c r="F19" s="8">
        <v>1</v>
      </c>
      <c r="G19" s="11"/>
      <c r="H19" s="10">
        <f>ROUND((G19*F19),2)</f>
        <v>0</v>
      </c>
      <c r="O19">
        <f>rekapitulace!H7</f>
        <v>21</v>
      </c>
      <c r="P19">
        <f>ROUND(O19/100*H19,2)</f>
        <v>0</v>
      </c>
    </row>
    <row r="20" ht="12.75">
      <c r="D20" s="12" t="s">
        <v>47</v>
      </c>
    </row>
    <row r="21" spans="1:16" ht="38.25">
      <c r="A21" s="6">
        <v>6</v>
      </c>
      <c r="B21" s="6" t="s">
        <v>45</v>
      </c>
      <c r="C21" s="6" t="s">
        <v>52</v>
      </c>
      <c r="D21" s="6" t="s">
        <v>53</v>
      </c>
      <c r="E21" s="6" t="s">
        <v>41</v>
      </c>
      <c r="F21" s="8">
        <v>1</v>
      </c>
      <c r="G21" s="11"/>
      <c r="H21" s="10">
        <f>ROUND((G21*F21),2)</f>
        <v>0</v>
      </c>
      <c r="O21">
        <f>rekapitulace!H7</f>
        <v>21</v>
      </c>
      <c r="P21">
        <f>ROUND(O21/100*H21,2)</f>
        <v>0</v>
      </c>
    </row>
    <row r="22" ht="12.75">
      <c r="D22" s="12" t="s">
        <v>47</v>
      </c>
    </row>
    <row r="23" spans="1:16" ht="38.25">
      <c r="A23" s="6">
        <v>7</v>
      </c>
      <c r="B23" s="6" t="s">
        <v>54</v>
      </c>
      <c r="C23" s="6" t="s">
        <v>39</v>
      </c>
      <c r="D23" s="6" t="s">
        <v>55</v>
      </c>
      <c r="E23" s="6" t="s">
        <v>41</v>
      </c>
      <c r="F23" s="8">
        <v>1</v>
      </c>
      <c r="G23" s="11"/>
      <c r="H23" s="10">
        <f>ROUND((G23*F23),2)</f>
        <v>0</v>
      </c>
      <c r="O23">
        <f>rekapitulace!H7</f>
        <v>21</v>
      </c>
      <c r="P23">
        <f>ROUND(O23/100*H23,2)</f>
        <v>0</v>
      </c>
    </row>
    <row r="24" ht="12.75">
      <c r="D24" s="12" t="s">
        <v>47</v>
      </c>
    </row>
    <row r="25" spans="1:16" ht="12.75">
      <c r="A25" s="6">
        <v>8</v>
      </c>
      <c r="B25" s="6" t="s">
        <v>56</v>
      </c>
      <c r="C25" s="6" t="s">
        <v>39</v>
      </c>
      <c r="D25" s="6" t="s">
        <v>57</v>
      </c>
      <c r="E25" s="6" t="s">
        <v>58</v>
      </c>
      <c r="F25" s="8">
        <v>1</v>
      </c>
      <c r="G25" s="11"/>
      <c r="H25" s="10">
        <f>ROUND((G25*F25),2)</f>
        <v>0</v>
      </c>
      <c r="O25">
        <f>rekapitulace!H7</f>
        <v>21</v>
      </c>
      <c r="P25">
        <f>ROUND(O25/100*H25,2)</f>
        <v>0</v>
      </c>
    </row>
    <row r="26" ht="12.75">
      <c r="D26" s="12" t="s">
        <v>47</v>
      </c>
    </row>
    <row r="27" spans="1:16" ht="12.75">
      <c r="A27" s="6">
        <v>9</v>
      </c>
      <c r="B27" s="6" t="s">
        <v>59</v>
      </c>
      <c r="C27" s="6" t="s">
        <v>39</v>
      </c>
      <c r="D27" s="6" t="s">
        <v>60</v>
      </c>
      <c r="E27" s="6" t="s">
        <v>41</v>
      </c>
      <c r="F27" s="8">
        <v>1</v>
      </c>
      <c r="G27" s="11"/>
      <c r="H27" s="10">
        <f>ROUND((G27*F27),2)</f>
        <v>0</v>
      </c>
      <c r="O27">
        <f>rekapitulace!H7</f>
        <v>21</v>
      </c>
      <c r="P27">
        <f>ROUND(O27/100*H27,2)</f>
        <v>0</v>
      </c>
    </row>
    <row r="28" ht="12.75">
      <c r="D28" s="12" t="s">
        <v>47</v>
      </c>
    </row>
    <row r="29" spans="1:16" ht="12.75">
      <c r="A29" s="6">
        <v>10</v>
      </c>
      <c r="B29" s="6" t="s">
        <v>61</v>
      </c>
      <c r="C29" s="6" t="s">
        <v>39</v>
      </c>
      <c r="D29" s="6" t="s">
        <v>62</v>
      </c>
      <c r="E29" s="6" t="s">
        <v>41</v>
      </c>
      <c r="F29" s="8">
        <v>1</v>
      </c>
      <c r="G29" s="11"/>
      <c r="H29" s="10">
        <f>ROUND((G29*F29),2)</f>
        <v>0</v>
      </c>
      <c r="O29">
        <f>rekapitulace!H7</f>
        <v>21</v>
      </c>
      <c r="P29">
        <f>ROUND(O29/100*H29,2)</f>
        <v>0</v>
      </c>
    </row>
    <row r="30" ht="12.75">
      <c r="D30" s="12" t="s">
        <v>47</v>
      </c>
    </row>
    <row r="31" spans="1:16" ht="25.5">
      <c r="A31" s="6">
        <v>11</v>
      </c>
      <c r="B31" s="6" t="s">
        <v>63</v>
      </c>
      <c r="C31" s="6" t="s">
        <v>39</v>
      </c>
      <c r="D31" s="6" t="s">
        <v>64</v>
      </c>
      <c r="E31" s="6" t="s">
        <v>41</v>
      </c>
      <c r="F31" s="8">
        <v>1</v>
      </c>
      <c r="G31" s="11"/>
      <c r="H31" s="10">
        <f>ROUND((G31*F31),2)</f>
        <v>0</v>
      </c>
      <c r="O31">
        <f>rekapitulace!H7</f>
        <v>21</v>
      </c>
      <c r="P31">
        <f>ROUND(O31/100*H31,2)</f>
        <v>0</v>
      </c>
    </row>
    <row r="32" ht="63.75">
      <c r="D32" s="12" t="s">
        <v>65</v>
      </c>
    </row>
    <row r="33" spans="1:16" ht="63.75">
      <c r="A33" s="6">
        <v>12</v>
      </c>
      <c r="B33" s="6" t="s">
        <v>66</v>
      </c>
      <c r="C33" s="6" t="s">
        <v>39</v>
      </c>
      <c r="D33" s="6" t="s">
        <v>67</v>
      </c>
      <c r="E33" s="6" t="s">
        <v>41</v>
      </c>
      <c r="F33" s="8">
        <v>1</v>
      </c>
      <c r="G33" s="11"/>
      <c r="H33" s="10">
        <f>ROUND((G33*F33),2)</f>
        <v>0</v>
      </c>
      <c r="O33">
        <f>rekapitulace!H7</f>
        <v>21</v>
      </c>
      <c r="P33">
        <f>ROUND(O33/100*H33,2)</f>
        <v>0</v>
      </c>
    </row>
    <row r="34" ht="12.75">
      <c r="D34" s="12" t="s">
        <v>47</v>
      </c>
    </row>
    <row r="35" spans="1:16" ht="25.5">
      <c r="A35" s="6">
        <v>13</v>
      </c>
      <c r="B35" s="6" t="s">
        <v>68</v>
      </c>
      <c r="C35" s="6" t="s">
        <v>39</v>
      </c>
      <c r="D35" s="6" t="s">
        <v>69</v>
      </c>
      <c r="E35" s="6" t="s">
        <v>58</v>
      </c>
      <c r="F35" s="8">
        <v>1</v>
      </c>
      <c r="G35" s="11"/>
      <c r="H35" s="10">
        <f>ROUND((G35*F35),2)</f>
        <v>0</v>
      </c>
      <c r="O35">
        <f>rekapitulace!H7</f>
        <v>21</v>
      </c>
      <c r="P35">
        <f>ROUND(O35/100*H35,2)</f>
        <v>0</v>
      </c>
    </row>
    <row r="36" ht="51">
      <c r="D36" s="12" t="s">
        <v>70</v>
      </c>
    </row>
    <row r="37" spans="1:16" ht="25.5">
      <c r="A37" s="6">
        <v>14</v>
      </c>
      <c r="B37" s="6" t="s">
        <v>71</v>
      </c>
      <c r="C37" s="6" t="s">
        <v>39</v>
      </c>
      <c r="D37" s="6" t="s">
        <v>72</v>
      </c>
      <c r="E37" s="6" t="s">
        <v>73</v>
      </c>
      <c r="F37" s="8">
        <v>24</v>
      </c>
      <c r="G37" s="11"/>
      <c r="H37" s="10">
        <f>ROUND((G37*F37),2)</f>
        <v>0</v>
      </c>
      <c r="O37">
        <f>rekapitulace!H7</f>
        <v>21</v>
      </c>
      <c r="P37">
        <f>ROUND(O37/100*H37,2)</f>
        <v>0</v>
      </c>
    </row>
    <row r="38" ht="12.75">
      <c r="D38" s="12" t="s">
        <v>74</v>
      </c>
    </row>
    <row r="39" spans="1:16" ht="25.5">
      <c r="A39" s="6">
        <v>15</v>
      </c>
      <c r="B39" s="6" t="s">
        <v>75</v>
      </c>
      <c r="C39" s="6" t="s">
        <v>39</v>
      </c>
      <c r="D39" s="6" t="s">
        <v>76</v>
      </c>
      <c r="E39" s="6" t="s">
        <v>58</v>
      </c>
      <c r="F39" s="8">
        <v>1</v>
      </c>
      <c r="G39" s="11"/>
      <c r="H39" s="10">
        <f>ROUND((G39*F39),2)</f>
        <v>0</v>
      </c>
      <c r="O39">
        <f>rekapitulace!H7</f>
        <v>21</v>
      </c>
      <c r="P39">
        <f>ROUND(O39/100*H39,2)</f>
        <v>0</v>
      </c>
    </row>
    <row r="40" ht="12.75">
      <c r="D40" s="12" t="s">
        <v>77</v>
      </c>
    </row>
    <row r="41" ht="89.25">
      <c r="D41" s="12" t="s">
        <v>78</v>
      </c>
    </row>
    <row r="42" spans="1:16" ht="12.75">
      <c r="A42" s="6">
        <v>16</v>
      </c>
      <c r="B42" s="6" t="s">
        <v>79</v>
      </c>
      <c r="C42" s="6" t="s">
        <v>39</v>
      </c>
      <c r="D42" s="6" t="s">
        <v>80</v>
      </c>
      <c r="E42" s="6" t="s">
        <v>41</v>
      </c>
      <c r="F42" s="8">
        <v>1</v>
      </c>
      <c r="G42" s="11"/>
      <c r="H42" s="10">
        <f>ROUND((G42*F42),2)</f>
        <v>0</v>
      </c>
      <c r="O42">
        <f>rekapitulace!H7</f>
        <v>21</v>
      </c>
      <c r="P42">
        <f>ROUND(O42/100*H42,2)</f>
        <v>0</v>
      </c>
    </row>
    <row r="43" ht="25.5">
      <c r="D43" s="12" t="s">
        <v>81</v>
      </c>
    </row>
    <row r="44" spans="1:16" ht="12.75" customHeight="1">
      <c r="A44" s="13"/>
      <c r="B44" s="13"/>
      <c r="C44" s="13" t="s">
        <v>37</v>
      </c>
      <c r="D44" s="13" t="s">
        <v>36</v>
      </c>
      <c r="E44" s="13"/>
      <c r="F44" s="13"/>
      <c r="G44" s="13"/>
      <c r="H44" s="13">
        <f>SUM(H11:H43)</f>
        <v>0</v>
      </c>
      <c r="P44">
        <f>SUM(P11:P43)</f>
        <v>0</v>
      </c>
    </row>
    <row r="46" spans="1:16" ht="12.75" customHeight="1">
      <c r="A46" s="13"/>
      <c r="B46" s="13"/>
      <c r="C46" s="13"/>
      <c r="D46" s="13" t="s">
        <v>82</v>
      </c>
      <c r="E46" s="13"/>
      <c r="F46" s="13"/>
      <c r="G46" s="13"/>
      <c r="H46" s="13">
        <f>+H44</f>
        <v>0</v>
      </c>
      <c r="P46">
        <f>+P44</f>
        <v>0</v>
      </c>
    </row>
  </sheetData>
  <sheetProtection formatColumns="0"/>
  <mergeCells count="8">
    <mergeCell ref="G7:H7"/>
    <mergeCell ref="A1:H1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horizontalDpi="300" verticalDpi="3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ySplit="9" topLeftCell="A10" activePane="bottomLeft" state="frozen"/>
      <selection pane="topLeft" activeCell="G23" sqref="G23"/>
      <selection pane="bottomLeft" activeCell="G23" sqref="G23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8" ht="12.75" customHeight="1">
      <c r="A1" s="16" t="s">
        <v>526</v>
      </c>
      <c r="B1" s="16"/>
      <c r="C1" s="16"/>
      <c r="D1" s="16"/>
      <c r="E1" s="16"/>
      <c r="F1" s="16"/>
      <c r="G1" s="16"/>
      <c r="H1" s="16"/>
    </row>
    <row r="3" spans="1:5" ht="12.75" customHeight="1">
      <c r="A3" t="s">
        <v>11</v>
      </c>
      <c r="C3" s="5" t="s">
        <v>14</v>
      </c>
      <c r="D3" s="5" t="s">
        <v>15</v>
      </c>
      <c r="E3" s="5"/>
    </row>
    <row r="4" spans="1:5" ht="12.75" customHeight="1">
      <c r="A4" t="s">
        <v>12</v>
      </c>
      <c r="C4" s="5" t="s">
        <v>83</v>
      </c>
      <c r="D4" s="5" t="s">
        <v>84</v>
      </c>
      <c r="E4" s="5"/>
    </row>
    <row r="5" spans="1:5" ht="12.75" customHeight="1">
      <c r="A5" t="s">
        <v>13</v>
      </c>
      <c r="C5" s="5" t="s">
        <v>83</v>
      </c>
      <c r="D5" s="5" t="s">
        <v>84</v>
      </c>
      <c r="E5" s="5"/>
    </row>
    <row r="6" spans="3:5" ht="12.75" customHeight="1">
      <c r="C6" s="5"/>
      <c r="D6" s="5"/>
      <c r="E6" s="5"/>
    </row>
    <row r="7" spans="1:16" ht="12.75" customHeight="1">
      <c r="A7" s="15" t="s">
        <v>18</v>
      </c>
      <c r="B7" s="15" t="s">
        <v>20</v>
      </c>
      <c r="C7" s="15" t="s">
        <v>21</v>
      </c>
      <c r="D7" s="15" t="s">
        <v>22</v>
      </c>
      <c r="E7" s="15" t="s">
        <v>23</v>
      </c>
      <c r="F7" s="15" t="s">
        <v>24</v>
      </c>
      <c r="G7" s="15" t="s">
        <v>25</v>
      </c>
      <c r="H7" s="15"/>
      <c r="O7" t="s">
        <v>28</v>
      </c>
      <c r="P7" t="s">
        <v>9</v>
      </c>
    </row>
    <row r="8" spans="1:15" ht="14.25">
      <c r="A8" s="15"/>
      <c r="B8" s="15"/>
      <c r="C8" s="15"/>
      <c r="D8" s="15"/>
      <c r="E8" s="15"/>
      <c r="F8" s="15"/>
      <c r="G8" s="4" t="s">
        <v>26</v>
      </c>
      <c r="H8" s="4" t="s">
        <v>27</v>
      </c>
      <c r="O8" t="s">
        <v>9</v>
      </c>
    </row>
    <row r="9" spans="1:8" ht="14.25">
      <c r="A9" s="4" t="s">
        <v>19</v>
      </c>
      <c r="B9" s="4" t="s">
        <v>29</v>
      </c>
      <c r="C9" s="4" t="s">
        <v>30</v>
      </c>
      <c r="D9" s="4" t="s">
        <v>31</v>
      </c>
      <c r="E9" s="4" t="s">
        <v>32</v>
      </c>
      <c r="F9" s="4" t="s">
        <v>33</v>
      </c>
      <c r="G9" s="4" t="s">
        <v>34</v>
      </c>
      <c r="H9" s="4" t="s">
        <v>35</v>
      </c>
    </row>
    <row r="10" spans="1:8" ht="12.75" customHeight="1">
      <c r="A10" s="7"/>
      <c r="B10" s="7"/>
      <c r="C10" s="7" t="s">
        <v>37</v>
      </c>
      <c r="D10" s="7" t="s">
        <v>36</v>
      </c>
      <c r="E10" s="7"/>
      <c r="F10" s="9"/>
      <c r="G10" s="7"/>
      <c r="H10" s="9"/>
    </row>
    <row r="11" spans="1:16" ht="25.5">
      <c r="A11" s="6">
        <v>1</v>
      </c>
      <c r="B11" s="6" t="s">
        <v>85</v>
      </c>
      <c r="C11" s="6" t="s">
        <v>52</v>
      </c>
      <c r="D11" s="6" t="s">
        <v>86</v>
      </c>
      <c r="E11" s="6" t="s">
        <v>87</v>
      </c>
      <c r="F11" s="8">
        <v>22.768</v>
      </c>
      <c r="G11" s="11"/>
      <c r="H11" s="10">
        <f>ROUND((G11*F11),2)</f>
        <v>0</v>
      </c>
      <c r="O11">
        <f>rekapitulace!H7</f>
        <v>21</v>
      </c>
      <c r="P11">
        <f>ROUND(O11/100*H11,2)</f>
        <v>0</v>
      </c>
    </row>
    <row r="12" ht="38.25">
      <c r="D12" s="12" t="s">
        <v>88</v>
      </c>
    </row>
    <row r="13" ht="25.5">
      <c r="D13" s="12" t="s">
        <v>89</v>
      </c>
    </row>
    <row r="14" spans="1:16" ht="12.75" customHeight="1">
      <c r="A14" s="13"/>
      <c r="B14" s="13"/>
      <c r="C14" s="13" t="s">
        <v>37</v>
      </c>
      <c r="D14" s="13" t="s">
        <v>36</v>
      </c>
      <c r="E14" s="13"/>
      <c r="F14" s="13"/>
      <c r="G14" s="13"/>
      <c r="H14" s="13">
        <f>SUM(H11:H13)</f>
        <v>0</v>
      </c>
      <c r="P14">
        <f>SUM(P11:P13)</f>
        <v>0</v>
      </c>
    </row>
    <row r="16" spans="1:8" ht="12.75" customHeight="1">
      <c r="A16" s="7"/>
      <c r="B16" s="7"/>
      <c r="C16" s="7" t="s">
        <v>19</v>
      </c>
      <c r="D16" s="7" t="s">
        <v>90</v>
      </c>
      <c r="E16" s="7"/>
      <c r="F16" s="9"/>
      <c r="G16" s="7"/>
      <c r="H16" s="9"/>
    </row>
    <row r="17" spans="1:16" ht="12.75">
      <c r="A17" s="6">
        <v>2</v>
      </c>
      <c r="B17" s="6" t="s">
        <v>91</v>
      </c>
      <c r="C17" s="6" t="s">
        <v>39</v>
      </c>
      <c r="D17" s="6" t="s">
        <v>92</v>
      </c>
      <c r="E17" s="6" t="s">
        <v>87</v>
      </c>
      <c r="F17" s="8">
        <v>7.77</v>
      </c>
      <c r="G17" s="11"/>
      <c r="H17" s="10">
        <f>ROUND((G17*F17),2)</f>
        <v>0</v>
      </c>
      <c r="O17">
        <f>rekapitulace!H7</f>
        <v>21</v>
      </c>
      <c r="P17">
        <f>ROUND(O17/100*H17,2)</f>
        <v>0</v>
      </c>
    </row>
    <row r="18" ht="25.5">
      <c r="D18" s="12" t="s">
        <v>93</v>
      </c>
    </row>
    <row r="19" ht="63.75">
      <c r="D19" s="12" t="s">
        <v>94</v>
      </c>
    </row>
    <row r="20" spans="1:16" ht="25.5">
      <c r="A20" s="6">
        <v>3</v>
      </c>
      <c r="B20" s="6" t="s">
        <v>95</v>
      </c>
      <c r="C20" s="6" t="s">
        <v>39</v>
      </c>
      <c r="D20" s="6" t="s">
        <v>96</v>
      </c>
      <c r="E20" s="6" t="s">
        <v>87</v>
      </c>
      <c r="F20" s="8">
        <v>14.998</v>
      </c>
      <c r="G20" s="11"/>
      <c r="H20" s="10">
        <f>ROUND((G20*F20),2)</f>
        <v>0</v>
      </c>
      <c r="O20">
        <f>rekapitulace!H7</f>
        <v>21</v>
      </c>
      <c r="P20">
        <f>ROUND(O20/100*H20,2)</f>
        <v>0</v>
      </c>
    </row>
    <row r="21" ht="89.25">
      <c r="D21" s="12" t="s">
        <v>97</v>
      </c>
    </row>
    <row r="22" ht="63.75">
      <c r="D22" s="12" t="s">
        <v>94</v>
      </c>
    </row>
    <row r="23" spans="1:16" ht="25.5">
      <c r="A23" s="6">
        <v>4</v>
      </c>
      <c r="B23" s="6" t="s">
        <v>95</v>
      </c>
      <c r="C23" s="6" t="s">
        <v>48</v>
      </c>
      <c r="D23" s="6" t="s">
        <v>98</v>
      </c>
      <c r="E23" s="6" t="s">
        <v>87</v>
      </c>
      <c r="F23" s="8">
        <v>1.386</v>
      </c>
      <c r="G23" s="11"/>
      <c r="H23" s="10">
        <f>ROUND((G23*F23),2)</f>
        <v>0</v>
      </c>
      <c r="O23">
        <f>rekapitulace!H7</f>
        <v>21</v>
      </c>
      <c r="P23">
        <f>ROUND(O23/100*H23,2)</f>
        <v>0</v>
      </c>
    </row>
    <row r="24" ht="76.5">
      <c r="D24" s="12" t="s">
        <v>99</v>
      </c>
    </row>
    <row r="25" ht="63.75">
      <c r="D25" s="12" t="s">
        <v>94</v>
      </c>
    </row>
    <row r="26" spans="1:16" ht="12.75" customHeight="1">
      <c r="A26" s="13"/>
      <c r="B26" s="13"/>
      <c r="C26" s="13" t="s">
        <v>19</v>
      </c>
      <c r="D26" s="13" t="s">
        <v>90</v>
      </c>
      <c r="E26" s="13"/>
      <c r="F26" s="13"/>
      <c r="G26" s="13"/>
      <c r="H26" s="13">
        <f>SUM(H17:H25)</f>
        <v>0</v>
      </c>
      <c r="P26">
        <f>SUM(P17:P25)</f>
        <v>0</v>
      </c>
    </row>
    <row r="28" spans="1:8" ht="12.75" customHeight="1">
      <c r="A28" s="7"/>
      <c r="B28" s="7"/>
      <c r="C28" s="7" t="s">
        <v>32</v>
      </c>
      <c r="D28" s="7" t="s">
        <v>100</v>
      </c>
      <c r="E28" s="7"/>
      <c r="F28" s="9"/>
      <c r="G28" s="7"/>
      <c r="H28" s="9"/>
    </row>
    <row r="29" spans="1:16" ht="25.5">
      <c r="A29" s="6">
        <v>5</v>
      </c>
      <c r="B29" s="6" t="s">
        <v>101</v>
      </c>
      <c r="C29" s="6" t="s">
        <v>39</v>
      </c>
      <c r="D29" s="6" t="s">
        <v>102</v>
      </c>
      <c r="E29" s="6" t="s">
        <v>87</v>
      </c>
      <c r="F29" s="8">
        <v>16.622</v>
      </c>
      <c r="G29" s="11"/>
      <c r="H29" s="10">
        <f>ROUND((G29*F29),2)</f>
        <v>0</v>
      </c>
      <c r="O29">
        <f>rekapitulace!H7</f>
        <v>21</v>
      </c>
      <c r="P29">
        <f>ROUND(O29/100*H29,2)</f>
        <v>0</v>
      </c>
    </row>
    <row r="30" ht="12.75">
      <c r="D30" s="12" t="s">
        <v>103</v>
      </c>
    </row>
    <row r="31" ht="51">
      <c r="D31" s="12" t="s">
        <v>104</v>
      </c>
    </row>
    <row r="32" spans="1:16" ht="25.5">
      <c r="A32" s="6">
        <v>6</v>
      </c>
      <c r="B32" s="6" t="s">
        <v>101</v>
      </c>
      <c r="C32" s="6" t="s">
        <v>48</v>
      </c>
      <c r="D32" s="6" t="s">
        <v>105</v>
      </c>
      <c r="E32" s="6" t="s">
        <v>87</v>
      </c>
      <c r="F32" s="8">
        <v>17.693</v>
      </c>
      <c r="G32" s="11"/>
      <c r="H32" s="10">
        <f>ROUND((G32*F32),2)</f>
        <v>0</v>
      </c>
      <c r="O32">
        <f>rekapitulace!H7</f>
        <v>21</v>
      </c>
      <c r="P32">
        <f>ROUND(O32/100*H32,2)</f>
        <v>0</v>
      </c>
    </row>
    <row r="33" ht="12.75">
      <c r="D33" s="12" t="s">
        <v>106</v>
      </c>
    </row>
    <row r="34" ht="51">
      <c r="D34" s="12" t="s">
        <v>104</v>
      </c>
    </row>
    <row r="35" spans="1:16" ht="25.5">
      <c r="A35" s="6">
        <v>7</v>
      </c>
      <c r="B35" s="6" t="s">
        <v>107</v>
      </c>
      <c r="C35" s="6" t="s">
        <v>39</v>
      </c>
      <c r="D35" s="6" t="s">
        <v>108</v>
      </c>
      <c r="E35" s="6" t="s">
        <v>109</v>
      </c>
      <c r="F35" s="8">
        <v>81.48</v>
      </c>
      <c r="G35" s="11"/>
      <c r="H35" s="10">
        <f>ROUND((G35*F35),2)</f>
        <v>0</v>
      </c>
      <c r="O35">
        <f>rekapitulace!H7</f>
        <v>21</v>
      </c>
      <c r="P35">
        <f>ROUND(O35/100*H35,2)</f>
        <v>0</v>
      </c>
    </row>
    <row r="36" ht="12.75">
      <c r="D36" s="12" t="s">
        <v>110</v>
      </c>
    </row>
    <row r="37" ht="51">
      <c r="D37" s="12" t="s">
        <v>111</v>
      </c>
    </row>
    <row r="38" spans="1:16" ht="25.5">
      <c r="A38" s="6">
        <v>8</v>
      </c>
      <c r="B38" s="6" t="s">
        <v>112</v>
      </c>
      <c r="C38" s="6" t="s">
        <v>39</v>
      </c>
      <c r="D38" s="6" t="s">
        <v>113</v>
      </c>
      <c r="E38" s="6" t="s">
        <v>109</v>
      </c>
      <c r="F38" s="8">
        <v>331.9</v>
      </c>
      <c r="G38" s="11"/>
      <c r="H38" s="10">
        <f>ROUND((G38*F38),2)</f>
        <v>0</v>
      </c>
      <c r="O38">
        <f>rekapitulace!H7</f>
        <v>21</v>
      </c>
      <c r="P38">
        <f>ROUND(O38/100*H38,2)</f>
        <v>0</v>
      </c>
    </row>
    <row r="39" ht="12.75">
      <c r="D39" s="12" t="s">
        <v>114</v>
      </c>
    </row>
    <row r="40" ht="51">
      <c r="D40" s="12" t="s">
        <v>111</v>
      </c>
    </row>
    <row r="41" spans="1:16" ht="25.5">
      <c r="A41" s="6">
        <v>9</v>
      </c>
      <c r="B41" s="6" t="s">
        <v>115</v>
      </c>
      <c r="C41" s="6" t="s">
        <v>39</v>
      </c>
      <c r="D41" s="6" t="s">
        <v>116</v>
      </c>
      <c r="E41" s="6" t="s">
        <v>109</v>
      </c>
      <c r="F41" s="8">
        <v>176.5</v>
      </c>
      <c r="G41" s="11"/>
      <c r="H41" s="10">
        <f>ROUND((G41*F41),2)</f>
        <v>0</v>
      </c>
      <c r="O41">
        <f>rekapitulace!H7</f>
        <v>21</v>
      </c>
      <c r="P41">
        <f>ROUND(O41/100*H41,2)</f>
        <v>0</v>
      </c>
    </row>
    <row r="42" ht="12.75">
      <c r="D42" s="12" t="s">
        <v>117</v>
      </c>
    </row>
    <row r="43" ht="140.25">
      <c r="D43" s="12" t="s">
        <v>118</v>
      </c>
    </row>
    <row r="44" spans="1:16" ht="25.5">
      <c r="A44" s="6">
        <v>10</v>
      </c>
      <c r="B44" s="6" t="s">
        <v>119</v>
      </c>
      <c r="C44" s="6" t="s">
        <v>39</v>
      </c>
      <c r="D44" s="6" t="s">
        <v>120</v>
      </c>
      <c r="E44" s="6" t="s">
        <v>109</v>
      </c>
      <c r="F44" s="8">
        <v>155.4</v>
      </c>
      <c r="G44" s="11"/>
      <c r="H44" s="10">
        <f>ROUND((G44*F44),2)</f>
        <v>0</v>
      </c>
      <c r="O44">
        <f>rekapitulace!H7</f>
        <v>21</v>
      </c>
      <c r="P44">
        <f>ROUND(O44/100*H44,2)</f>
        <v>0</v>
      </c>
    </row>
    <row r="45" ht="12.75">
      <c r="D45" s="12" t="s">
        <v>121</v>
      </c>
    </row>
    <row r="46" ht="140.25">
      <c r="D46" s="12" t="s">
        <v>118</v>
      </c>
    </row>
    <row r="47" spans="1:16" ht="25.5">
      <c r="A47" s="6">
        <v>11</v>
      </c>
      <c r="B47" s="6" t="s">
        <v>122</v>
      </c>
      <c r="C47" s="6" t="s">
        <v>39</v>
      </c>
      <c r="D47" s="6" t="s">
        <v>123</v>
      </c>
      <c r="E47" s="6" t="s">
        <v>109</v>
      </c>
      <c r="F47" s="8">
        <v>81.48</v>
      </c>
      <c r="G47" s="11"/>
      <c r="H47" s="10">
        <f>ROUND((G47*F47),2)</f>
        <v>0</v>
      </c>
      <c r="O47">
        <f>rekapitulace!H7</f>
        <v>21</v>
      </c>
      <c r="P47">
        <f>ROUND(O47/100*H47,2)</f>
        <v>0</v>
      </c>
    </row>
    <row r="48" ht="12.75">
      <c r="D48" s="12" t="s">
        <v>124</v>
      </c>
    </row>
    <row r="49" ht="140.25">
      <c r="D49" s="12" t="s">
        <v>118</v>
      </c>
    </row>
    <row r="50" spans="1:16" ht="25.5">
      <c r="A50" s="6">
        <v>12</v>
      </c>
      <c r="B50" s="6" t="s">
        <v>125</v>
      </c>
      <c r="C50" s="6" t="s">
        <v>39</v>
      </c>
      <c r="D50" s="6" t="s">
        <v>126</v>
      </c>
      <c r="E50" s="6" t="s">
        <v>127</v>
      </c>
      <c r="F50" s="8">
        <v>14</v>
      </c>
      <c r="G50" s="11"/>
      <c r="H50" s="10">
        <f>ROUND((G50*F50),2)</f>
        <v>0</v>
      </c>
      <c r="O50">
        <f>rekapitulace!H7</f>
        <v>21</v>
      </c>
      <c r="P50">
        <f>ROUND(O50/100*H50,2)</f>
        <v>0</v>
      </c>
    </row>
    <row r="51" ht="25.5">
      <c r="D51" s="12" t="s">
        <v>128</v>
      </c>
    </row>
    <row r="52" ht="38.25">
      <c r="D52" s="12" t="s">
        <v>129</v>
      </c>
    </row>
    <row r="53" spans="1:16" ht="12.75" customHeight="1">
      <c r="A53" s="13"/>
      <c r="B53" s="13"/>
      <c r="C53" s="13" t="s">
        <v>32</v>
      </c>
      <c r="D53" s="13" t="s">
        <v>100</v>
      </c>
      <c r="E53" s="13"/>
      <c r="F53" s="13"/>
      <c r="G53" s="13"/>
      <c r="H53" s="13">
        <f>SUM(H29:H52)</f>
        <v>0</v>
      </c>
      <c r="P53">
        <f>SUM(P29:P52)</f>
        <v>0</v>
      </c>
    </row>
    <row r="55" spans="1:8" ht="12.75" customHeight="1">
      <c r="A55" s="7"/>
      <c r="B55" s="7"/>
      <c r="C55" s="7" t="s">
        <v>131</v>
      </c>
      <c r="D55" s="7" t="s">
        <v>130</v>
      </c>
      <c r="E55" s="7"/>
      <c r="F55" s="9"/>
      <c r="G55" s="7"/>
      <c r="H55" s="9"/>
    </row>
    <row r="56" spans="1:16" ht="12.75">
      <c r="A56" s="6">
        <v>13</v>
      </c>
      <c r="B56" s="6" t="s">
        <v>132</v>
      </c>
      <c r="C56" s="6" t="s">
        <v>39</v>
      </c>
      <c r="D56" s="6" t="s">
        <v>133</v>
      </c>
      <c r="E56" s="6" t="s">
        <v>127</v>
      </c>
      <c r="F56" s="8">
        <v>14</v>
      </c>
      <c r="G56" s="11"/>
      <c r="H56" s="10">
        <f>ROUND((G56*F56),2)</f>
        <v>0</v>
      </c>
      <c r="O56">
        <f>rekapitulace!H7</f>
        <v>21</v>
      </c>
      <c r="P56">
        <f>ROUND(O56/100*H56,2)</f>
        <v>0</v>
      </c>
    </row>
    <row r="57" ht="12.75">
      <c r="D57" s="12" t="s">
        <v>134</v>
      </c>
    </row>
    <row r="58" ht="12.75">
      <c r="D58" s="12" t="s">
        <v>135</v>
      </c>
    </row>
    <row r="59" spans="1:16" ht="12.75" customHeight="1">
      <c r="A59" s="13"/>
      <c r="B59" s="13"/>
      <c r="C59" s="13" t="s">
        <v>131</v>
      </c>
      <c r="D59" s="13" t="s">
        <v>130</v>
      </c>
      <c r="E59" s="13"/>
      <c r="F59" s="13"/>
      <c r="G59" s="13"/>
      <c r="H59" s="13">
        <f>SUM(H56:H58)</f>
        <v>0</v>
      </c>
      <c r="P59">
        <f>SUM(P56:P58)</f>
        <v>0</v>
      </c>
    </row>
    <row r="61" spans="1:16" ht="12.75" customHeight="1">
      <c r="A61" s="13"/>
      <c r="B61" s="13"/>
      <c r="C61" s="13"/>
      <c r="D61" s="13" t="s">
        <v>82</v>
      </c>
      <c r="E61" s="13"/>
      <c r="F61" s="13"/>
      <c r="G61" s="13"/>
      <c r="H61" s="13">
        <f>+H14+H26+H53+H59</f>
        <v>0</v>
      </c>
      <c r="P61">
        <f>+P14+P26+P53+P59</f>
        <v>0</v>
      </c>
    </row>
  </sheetData>
  <sheetProtection formatColumns="0"/>
  <mergeCells count="8">
    <mergeCell ref="G7:H7"/>
    <mergeCell ref="A1:H1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ySplit="9" topLeftCell="A22" activePane="bottomLeft" state="frozen"/>
      <selection pane="topLeft" activeCell="G23" sqref="G23"/>
      <selection pane="bottomLeft" activeCell="G20" sqref="G20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8" ht="12.75" customHeight="1">
      <c r="A1" s="16" t="s">
        <v>526</v>
      </c>
      <c r="B1" s="16"/>
      <c r="C1" s="16"/>
      <c r="D1" s="16"/>
      <c r="E1" s="16"/>
      <c r="F1" s="16"/>
      <c r="G1" s="16"/>
      <c r="H1" s="16"/>
    </row>
    <row r="3" spans="1:5" ht="12.75" customHeight="1">
      <c r="A3" t="s">
        <v>11</v>
      </c>
      <c r="C3" s="5" t="s">
        <v>14</v>
      </c>
      <c r="D3" s="5" t="s">
        <v>15</v>
      </c>
      <c r="E3" s="5"/>
    </row>
    <row r="4" spans="1:5" ht="12.75" customHeight="1">
      <c r="A4" t="s">
        <v>12</v>
      </c>
      <c r="C4" s="5" t="s">
        <v>136</v>
      </c>
      <c r="D4" s="5" t="s">
        <v>137</v>
      </c>
      <c r="E4" s="5"/>
    </row>
    <row r="5" spans="1:5" ht="12.75" customHeight="1">
      <c r="A5" t="s">
        <v>13</v>
      </c>
      <c r="C5" s="5" t="s">
        <v>136</v>
      </c>
      <c r="D5" s="5" t="s">
        <v>137</v>
      </c>
      <c r="E5" s="5"/>
    </row>
    <row r="6" spans="3:5" ht="12.75" customHeight="1">
      <c r="C6" s="5"/>
      <c r="D6" s="5"/>
      <c r="E6" s="5"/>
    </row>
    <row r="7" spans="1:16" ht="12.75" customHeight="1">
      <c r="A7" s="15" t="s">
        <v>18</v>
      </c>
      <c r="B7" s="15" t="s">
        <v>20</v>
      </c>
      <c r="C7" s="15" t="s">
        <v>21</v>
      </c>
      <c r="D7" s="15" t="s">
        <v>22</v>
      </c>
      <c r="E7" s="15" t="s">
        <v>23</v>
      </c>
      <c r="F7" s="15" t="s">
        <v>24</v>
      </c>
      <c r="G7" s="15" t="s">
        <v>25</v>
      </c>
      <c r="H7" s="15"/>
      <c r="O7" t="s">
        <v>28</v>
      </c>
      <c r="P7" t="s">
        <v>9</v>
      </c>
    </row>
    <row r="8" spans="1:15" ht="14.25">
      <c r="A8" s="15"/>
      <c r="B8" s="15"/>
      <c r="C8" s="15"/>
      <c r="D8" s="15"/>
      <c r="E8" s="15"/>
      <c r="F8" s="15"/>
      <c r="G8" s="4" t="s">
        <v>26</v>
      </c>
      <c r="H8" s="4" t="s">
        <v>27</v>
      </c>
      <c r="O8" t="s">
        <v>9</v>
      </c>
    </row>
    <row r="9" spans="1:8" ht="14.25">
      <c r="A9" s="4" t="s">
        <v>19</v>
      </c>
      <c r="B9" s="4" t="s">
        <v>29</v>
      </c>
      <c r="C9" s="4" t="s">
        <v>30</v>
      </c>
      <c r="D9" s="4" t="s">
        <v>31</v>
      </c>
      <c r="E9" s="4" t="s">
        <v>32</v>
      </c>
      <c r="F9" s="4" t="s">
        <v>33</v>
      </c>
      <c r="G9" s="4" t="s">
        <v>34</v>
      </c>
      <c r="H9" s="4" t="s">
        <v>35</v>
      </c>
    </row>
    <row r="10" spans="1:8" ht="12.75" customHeight="1">
      <c r="A10" s="7"/>
      <c r="B10" s="7"/>
      <c r="C10" s="7" t="s">
        <v>32</v>
      </c>
      <c r="D10" s="7" t="s">
        <v>100</v>
      </c>
      <c r="E10" s="7"/>
      <c r="F10" s="9"/>
      <c r="G10" s="7"/>
      <c r="H10" s="9"/>
    </row>
    <row r="11" spans="1:16" ht="12.75">
      <c r="A11" s="6">
        <v>1</v>
      </c>
      <c r="B11" s="6" t="s">
        <v>138</v>
      </c>
      <c r="C11" s="6" t="s">
        <v>39</v>
      </c>
      <c r="D11" s="6" t="s">
        <v>139</v>
      </c>
      <c r="E11" s="6" t="s">
        <v>87</v>
      </c>
      <c r="F11" s="8">
        <v>3.465</v>
      </c>
      <c r="G11" s="11"/>
      <c r="H11" s="10">
        <f>ROUND((G11*F11),2)</f>
        <v>0</v>
      </c>
      <c r="O11">
        <f>rekapitulace!H7</f>
        <v>21</v>
      </c>
      <c r="P11">
        <f>ROUND(O11/100*H11,2)</f>
        <v>0</v>
      </c>
    </row>
    <row r="12" ht="12.75">
      <c r="D12" s="12" t="s">
        <v>140</v>
      </c>
    </row>
    <row r="13" ht="51">
      <c r="D13" s="12" t="s">
        <v>104</v>
      </c>
    </row>
    <row r="14" spans="1:16" ht="12.75">
      <c r="A14" s="6">
        <v>2</v>
      </c>
      <c r="B14" s="6" t="s">
        <v>141</v>
      </c>
      <c r="C14" s="6" t="s">
        <v>39</v>
      </c>
      <c r="D14" s="6" t="s">
        <v>142</v>
      </c>
      <c r="E14" s="6" t="s">
        <v>87</v>
      </c>
      <c r="F14" s="8">
        <v>1.386</v>
      </c>
      <c r="G14" s="11"/>
      <c r="H14" s="10">
        <f>ROUND((G14*F14),2)</f>
        <v>0</v>
      </c>
      <c r="O14">
        <f>rekapitulace!H7</f>
        <v>21</v>
      </c>
      <c r="P14">
        <f>ROUND(O14/100*H14,2)</f>
        <v>0</v>
      </c>
    </row>
    <row r="15" ht="12.75">
      <c r="D15" s="12" t="s">
        <v>143</v>
      </c>
    </row>
    <row r="16" ht="102">
      <c r="D16" s="12" t="s">
        <v>144</v>
      </c>
    </row>
    <row r="17" spans="1:16" ht="25.5">
      <c r="A17" s="6">
        <v>3</v>
      </c>
      <c r="B17" s="6" t="s">
        <v>107</v>
      </c>
      <c r="C17" s="6" t="s">
        <v>39</v>
      </c>
      <c r="D17" s="6" t="s">
        <v>145</v>
      </c>
      <c r="E17" s="6" t="s">
        <v>109</v>
      </c>
      <c r="F17" s="8">
        <v>23.1</v>
      </c>
      <c r="G17" s="11"/>
      <c r="H17" s="10">
        <f>ROUND((G17*F17),2)</f>
        <v>0</v>
      </c>
      <c r="O17">
        <f>rekapitulace!H7</f>
        <v>21</v>
      </c>
      <c r="P17">
        <f>ROUND(O17/100*H17,2)</f>
        <v>0</v>
      </c>
    </row>
    <row r="18" ht="12.75">
      <c r="D18" s="12" t="s">
        <v>146</v>
      </c>
    </row>
    <row r="19" ht="51">
      <c r="D19" s="12" t="s">
        <v>111</v>
      </c>
    </row>
    <row r="20" spans="1:16" ht="12.75">
      <c r="A20" s="6">
        <v>4</v>
      </c>
      <c r="B20" s="6" t="s">
        <v>147</v>
      </c>
      <c r="C20" s="6" t="s">
        <v>39</v>
      </c>
      <c r="D20" s="6" t="s">
        <v>148</v>
      </c>
      <c r="E20" s="6" t="s">
        <v>109</v>
      </c>
      <c r="F20" s="8">
        <v>23.1</v>
      </c>
      <c r="G20" s="11"/>
      <c r="H20" s="10">
        <f>ROUND((G20*F20),2)</f>
        <v>0</v>
      </c>
      <c r="O20">
        <f>rekapitulace!H7</f>
        <v>21</v>
      </c>
      <c r="P20">
        <f>ROUND(O20/100*H20,2)</f>
        <v>0</v>
      </c>
    </row>
    <row r="21" ht="12.75">
      <c r="D21" s="12" t="s">
        <v>146</v>
      </c>
    </row>
    <row r="22" ht="140.25">
      <c r="D22" s="12" t="s">
        <v>118</v>
      </c>
    </row>
    <row r="23" spans="1:16" ht="12.75">
      <c r="A23" s="6">
        <v>5</v>
      </c>
      <c r="B23" s="6" t="s">
        <v>149</v>
      </c>
      <c r="C23" s="6" t="s">
        <v>39</v>
      </c>
      <c r="D23" s="6" t="s">
        <v>150</v>
      </c>
      <c r="E23" s="6" t="s">
        <v>127</v>
      </c>
      <c r="F23" s="8">
        <v>2.99</v>
      </c>
      <c r="G23" s="11"/>
      <c r="H23" s="10">
        <f>ROUND((G23*F23),2)</f>
        <v>0</v>
      </c>
      <c r="O23">
        <f>rekapitulace!H7</f>
        <v>21</v>
      </c>
      <c r="P23">
        <f>ROUND(O23/100*H23,2)</f>
        <v>0</v>
      </c>
    </row>
    <row r="24" ht="12.75">
      <c r="D24" s="12" t="s">
        <v>151</v>
      </c>
    </row>
    <row r="25" ht="38.25">
      <c r="D25" s="12" t="s">
        <v>129</v>
      </c>
    </row>
    <row r="26" spans="1:16" ht="12.75" customHeight="1">
      <c r="A26" s="13"/>
      <c r="B26" s="13"/>
      <c r="C26" s="13" t="s">
        <v>32</v>
      </c>
      <c r="D26" s="13" t="s">
        <v>100</v>
      </c>
      <c r="E26" s="13"/>
      <c r="F26" s="13"/>
      <c r="G26" s="13"/>
      <c r="H26" s="13">
        <f>SUM(H11:H25)</f>
        <v>0</v>
      </c>
      <c r="P26">
        <f>SUM(P11:P25)</f>
        <v>0</v>
      </c>
    </row>
    <row r="28" spans="1:8" ht="12.75" customHeight="1">
      <c r="A28" s="7"/>
      <c r="B28" s="7"/>
      <c r="C28" s="7" t="s">
        <v>131</v>
      </c>
      <c r="D28" s="7" t="s">
        <v>130</v>
      </c>
      <c r="E28" s="7"/>
      <c r="F28" s="9"/>
      <c r="G28" s="7"/>
      <c r="H28" s="9"/>
    </row>
    <row r="29" spans="1:16" ht="25.5">
      <c r="A29" s="6">
        <v>6</v>
      </c>
      <c r="B29" s="6" t="s">
        <v>152</v>
      </c>
      <c r="C29" s="6" t="s">
        <v>39</v>
      </c>
      <c r="D29" s="6" t="s">
        <v>153</v>
      </c>
      <c r="E29" s="6" t="s">
        <v>127</v>
      </c>
      <c r="F29" s="8">
        <v>16.1</v>
      </c>
      <c r="G29" s="11"/>
      <c r="H29" s="10">
        <f>ROUND((G29*F29),2)</f>
        <v>0</v>
      </c>
      <c r="O29">
        <f>rekapitulace!H7</f>
        <v>21</v>
      </c>
      <c r="P29">
        <f>ROUND(O29/100*H29,2)</f>
        <v>0</v>
      </c>
    </row>
    <row r="30" ht="12.75">
      <c r="D30" s="12" t="s">
        <v>154</v>
      </c>
    </row>
    <row r="31" ht="51">
      <c r="D31" s="12" t="s">
        <v>155</v>
      </c>
    </row>
    <row r="32" spans="1:16" ht="25.5">
      <c r="A32" s="6">
        <v>7</v>
      </c>
      <c r="B32" s="6" t="s">
        <v>156</v>
      </c>
      <c r="C32" s="6" t="s">
        <v>39</v>
      </c>
      <c r="D32" s="6" t="s">
        <v>157</v>
      </c>
      <c r="E32" s="6" t="s">
        <v>127</v>
      </c>
      <c r="F32" s="8">
        <v>10.09</v>
      </c>
      <c r="G32" s="11"/>
      <c r="H32" s="10">
        <f>ROUND((G32*F32),2)</f>
        <v>0</v>
      </c>
      <c r="O32">
        <f>rekapitulace!H7</f>
        <v>21</v>
      </c>
      <c r="P32">
        <f>ROUND(O32/100*H32,2)</f>
        <v>0</v>
      </c>
    </row>
    <row r="33" ht="12.75">
      <c r="D33" s="12" t="s">
        <v>158</v>
      </c>
    </row>
    <row r="34" ht="51">
      <c r="D34" s="12" t="s">
        <v>155</v>
      </c>
    </row>
    <row r="35" spans="1:16" ht="12.75" customHeight="1">
      <c r="A35" s="13"/>
      <c r="B35" s="13"/>
      <c r="C35" s="13" t="s">
        <v>131</v>
      </c>
      <c r="D35" s="13" t="s">
        <v>130</v>
      </c>
      <c r="E35" s="13"/>
      <c r="F35" s="13"/>
      <c r="G35" s="13"/>
      <c r="H35" s="13">
        <f>SUM(H29:H34)</f>
        <v>0</v>
      </c>
      <c r="P35">
        <f>SUM(P29:P34)</f>
        <v>0</v>
      </c>
    </row>
    <row r="37" spans="1:16" ht="12.75" customHeight="1">
      <c r="A37" s="13"/>
      <c r="B37" s="13"/>
      <c r="C37" s="13"/>
      <c r="D37" s="13" t="s">
        <v>82</v>
      </c>
      <c r="E37" s="13"/>
      <c r="F37" s="13"/>
      <c r="G37" s="13"/>
      <c r="H37" s="13">
        <f>+H26+H35</f>
        <v>0</v>
      </c>
      <c r="P37">
        <f>+P26+P35</f>
        <v>0</v>
      </c>
    </row>
  </sheetData>
  <sheetProtection formatColumns="0"/>
  <mergeCells count="8">
    <mergeCell ref="G7:H7"/>
    <mergeCell ref="A1:H1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horizontalDpi="300" verticalDpi="3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pane ySplit="9" topLeftCell="A10" activePane="bottomLeft" state="frozen"/>
      <selection pane="topLeft" activeCell="G23" sqref="G23"/>
      <selection pane="bottomLeft" activeCell="G23" sqref="G23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8" ht="12.75" customHeight="1">
      <c r="A1" s="16" t="s">
        <v>526</v>
      </c>
      <c r="B1" s="16"/>
      <c r="C1" s="16"/>
      <c r="D1" s="16"/>
      <c r="E1" s="16"/>
      <c r="F1" s="16"/>
      <c r="G1" s="16"/>
      <c r="H1" s="16"/>
    </row>
    <row r="3" spans="1:5" ht="12.75" customHeight="1">
      <c r="A3" t="s">
        <v>11</v>
      </c>
      <c r="C3" s="5" t="s">
        <v>14</v>
      </c>
      <c r="D3" s="5" t="s">
        <v>15</v>
      </c>
      <c r="E3" s="5"/>
    </row>
    <row r="4" spans="1:5" ht="12.75" customHeight="1">
      <c r="A4" t="s">
        <v>12</v>
      </c>
      <c r="C4" s="5" t="s">
        <v>159</v>
      </c>
      <c r="D4" s="5" t="s">
        <v>160</v>
      </c>
      <c r="E4" s="5"/>
    </row>
    <row r="5" spans="1:5" ht="12.75" customHeight="1">
      <c r="A5" t="s">
        <v>13</v>
      </c>
      <c r="C5" s="5" t="s">
        <v>159</v>
      </c>
      <c r="D5" s="5" t="s">
        <v>160</v>
      </c>
      <c r="E5" s="5"/>
    </row>
    <row r="6" spans="3:5" ht="12.75" customHeight="1">
      <c r="C6" s="5"/>
      <c r="D6" s="5"/>
      <c r="E6" s="5"/>
    </row>
    <row r="7" spans="1:16" ht="12.75" customHeight="1">
      <c r="A7" s="15" t="s">
        <v>18</v>
      </c>
      <c r="B7" s="15" t="s">
        <v>20</v>
      </c>
      <c r="C7" s="15" t="s">
        <v>21</v>
      </c>
      <c r="D7" s="15" t="s">
        <v>22</v>
      </c>
      <c r="E7" s="15" t="s">
        <v>23</v>
      </c>
      <c r="F7" s="15" t="s">
        <v>24</v>
      </c>
      <c r="G7" s="15" t="s">
        <v>25</v>
      </c>
      <c r="H7" s="15"/>
      <c r="O7" t="s">
        <v>28</v>
      </c>
      <c r="P7" t="s">
        <v>9</v>
      </c>
    </row>
    <row r="8" spans="1:15" ht="14.25">
      <c r="A8" s="15"/>
      <c r="B8" s="15"/>
      <c r="C8" s="15"/>
      <c r="D8" s="15"/>
      <c r="E8" s="15"/>
      <c r="F8" s="15"/>
      <c r="G8" s="4" t="s">
        <v>26</v>
      </c>
      <c r="H8" s="4" t="s">
        <v>27</v>
      </c>
      <c r="O8" t="s">
        <v>9</v>
      </c>
    </row>
    <row r="9" spans="1:8" ht="14.25">
      <c r="A9" s="4" t="s">
        <v>19</v>
      </c>
      <c r="B9" s="4" t="s">
        <v>29</v>
      </c>
      <c r="C9" s="4" t="s">
        <v>30</v>
      </c>
      <c r="D9" s="4" t="s">
        <v>31</v>
      </c>
      <c r="E9" s="4" t="s">
        <v>32</v>
      </c>
      <c r="F9" s="4" t="s">
        <v>33</v>
      </c>
      <c r="G9" s="4" t="s">
        <v>34</v>
      </c>
      <c r="H9" s="4" t="s">
        <v>35</v>
      </c>
    </row>
    <row r="10" spans="1:8" ht="12.75" customHeight="1">
      <c r="A10" s="7"/>
      <c r="B10" s="7"/>
      <c r="C10" s="7" t="s">
        <v>131</v>
      </c>
      <c r="D10" s="7" t="s">
        <v>130</v>
      </c>
      <c r="E10" s="7"/>
      <c r="F10" s="9"/>
      <c r="G10" s="7"/>
      <c r="H10" s="9"/>
    </row>
    <row r="11" spans="1:16" ht="38.25">
      <c r="A11" s="6">
        <v>1</v>
      </c>
      <c r="B11" s="6" t="s">
        <v>161</v>
      </c>
      <c r="C11" s="6" t="s">
        <v>39</v>
      </c>
      <c r="D11" s="6" t="s">
        <v>162</v>
      </c>
      <c r="E11" s="6" t="s">
        <v>58</v>
      </c>
      <c r="F11" s="8">
        <v>61</v>
      </c>
      <c r="G11" s="11"/>
      <c r="H11" s="10">
        <f>ROUND((G11*F11),2)</f>
        <v>0</v>
      </c>
      <c r="O11">
        <f>rekapitulace!H7</f>
        <v>21</v>
      </c>
      <c r="P11">
        <f>ROUND(O11/100*H11,2)</f>
        <v>0</v>
      </c>
    </row>
    <row r="12" ht="89.25">
      <c r="D12" s="12" t="s">
        <v>163</v>
      </c>
    </row>
    <row r="13" ht="63.75">
      <c r="D13" s="12" t="s">
        <v>164</v>
      </c>
    </row>
    <row r="14" spans="1:16" ht="38.25">
      <c r="A14" s="6">
        <v>2</v>
      </c>
      <c r="B14" s="6" t="s">
        <v>165</v>
      </c>
      <c r="C14" s="6" t="s">
        <v>39</v>
      </c>
      <c r="D14" s="6" t="s">
        <v>166</v>
      </c>
      <c r="E14" s="6" t="s">
        <v>58</v>
      </c>
      <c r="F14" s="8">
        <v>19</v>
      </c>
      <c r="G14" s="11"/>
      <c r="H14" s="10">
        <f>ROUND((G14*F14),2)</f>
        <v>0</v>
      </c>
      <c r="O14">
        <f>rekapitulace!H7</f>
        <v>21</v>
      </c>
      <c r="P14">
        <f>ROUND(O14/100*H14,2)</f>
        <v>0</v>
      </c>
    </row>
    <row r="15" ht="12.75">
      <c r="D15" s="12" t="s">
        <v>167</v>
      </c>
    </row>
    <row r="16" ht="63.75">
      <c r="D16" s="12" t="s">
        <v>164</v>
      </c>
    </row>
    <row r="17" spans="1:16" ht="51">
      <c r="A17" s="6">
        <v>3</v>
      </c>
      <c r="B17" s="6" t="s">
        <v>168</v>
      </c>
      <c r="C17" s="6" t="s">
        <v>39</v>
      </c>
      <c r="D17" s="6" t="s">
        <v>169</v>
      </c>
      <c r="E17" s="6" t="s">
        <v>58</v>
      </c>
      <c r="F17" s="8">
        <v>2</v>
      </c>
      <c r="G17" s="11"/>
      <c r="H17" s="10">
        <f>ROUND((G17*F17),2)</f>
        <v>0</v>
      </c>
      <c r="O17">
        <f>rekapitulace!H7</f>
        <v>21</v>
      </c>
      <c r="P17">
        <f>ROUND(O17/100*H17,2)</f>
        <v>0</v>
      </c>
    </row>
    <row r="18" ht="12.75">
      <c r="D18" s="12" t="s">
        <v>170</v>
      </c>
    </row>
    <row r="19" ht="76.5">
      <c r="D19" s="12" t="s">
        <v>171</v>
      </c>
    </row>
    <row r="20" spans="1:16" ht="38.25">
      <c r="A20" s="6">
        <v>4</v>
      </c>
      <c r="B20" s="6" t="s">
        <v>172</v>
      </c>
      <c r="C20" s="6" t="s">
        <v>39</v>
      </c>
      <c r="D20" s="6" t="s">
        <v>173</v>
      </c>
      <c r="E20" s="6" t="s">
        <v>58</v>
      </c>
      <c r="F20" s="8">
        <v>2</v>
      </c>
      <c r="G20" s="11"/>
      <c r="H20" s="10">
        <f>ROUND((G20*F20),2)</f>
        <v>0</v>
      </c>
      <c r="O20">
        <f>rekapitulace!H7</f>
        <v>21</v>
      </c>
      <c r="P20">
        <f>ROUND(O20/100*H20,2)</f>
        <v>0</v>
      </c>
    </row>
    <row r="21" ht="12.75">
      <c r="D21" s="12" t="s">
        <v>170</v>
      </c>
    </row>
    <row r="22" ht="63.75">
      <c r="D22" s="12" t="s">
        <v>174</v>
      </c>
    </row>
    <row r="23" spans="1:16" ht="12.75" customHeight="1">
      <c r="A23" s="13"/>
      <c r="B23" s="13"/>
      <c r="C23" s="13" t="s">
        <v>131</v>
      </c>
      <c r="D23" s="13" t="s">
        <v>130</v>
      </c>
      <c r="E23" s="13"/>
      <c r="F23" s="13"/>
      <c r="G23" s="13"/>
      <c r="H23" s="13">
        <f>SUM(H11:H22)</f>
        <v>0</v>
      </c>
      <c r="P23">
        <f>SUM(P11:P22)</f>
        <v>0</v>
      </c>
    </row>
    <row r="25" spans="1:16" ht="12.75" customHeight="1">
      <c r="A25" s="13"/>
      <c r="B25" s="13"/>
      <c r="C25" s="13"/>
      <c r="D25" s="13" t="s">
        <v>82</v>
      </c>
      <c r="E25" s="13"/>
      <c r="F25" s="13"/>
      <c r="G25" s="13"/>
      <c r="H25" s="13">
        <f>+H23</f>
        <v>0</v>
      </c>
      <c r="P25">
        <f>+P23</f>
        <v>0</v>
      </c>
    </row>
  </sheetData>
  <sheetProtection formatColumns="0"/>
  <mergeCells count="8">
    <mergeCell ref="G7:H7"/>
    <mergeCell ref="A1:H1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horizontalDpi="300" verticalDpi="3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3"/>
  <sheetViews>
    <sheetView tabSelected="1" zoomScalePageLayoutView="0" workbookViewId="0" topLeftCell="A1">
      <pane ySplit="9" topLeftCell="A205" activePane="bottomLeft" state="frozen"/>
      <selection pane="topLeft" activeCell="G23" sqref="G23"/>
      <selection pane="bottomLeft" activeCell="M207" sqref="M207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8" ht="12.75" customHeight="1">
      <c r="A1" s="16" t="s">
        <v>526</v>
      </c>
      <c r="B1" s="16"/>
      <c r="C1" s="16"/>
      <c r="D1" s="16"/>
      <c r="E1" s="16"/>
      <c r="F1" s="16"/>
      <c r="G1" s="16"/>
      <c r="H1" s="16"/>
    </row>
    <row r="3" spans="1:5" ht="12.75" customHeight="1">
      <c r="A3" t="s">
        <v>11</v>
      </c>
      <c r="C3" s="5" t="s">
        <v>14</v>
      </c>
      <c r="D3" s="5" t="s">
        <v>15</v>
      </c>
      <c r="E3" s="5"/>
    </row>
    <row r="4" spans="1:5" ht="12.75" customHeight="1">
      <c r="A4" t="s">
        <v>12</v>
      </c>
      <c r="C4" s="5" t="s">
        <v>175</v>
      </c>
      <c r="D4" s="5" t="s">
        <v>176</v>
      </c>
      <c r="E4" s="5"/>
    </row>
    <row r="5" spans="1:5" ht="12.75" customHeight="1">
      <c r="A5" t="s">
        <v>13</v>
      </c>
      <c r="C5" s="5" t="s">
        <v>175</v>
      </c>
      <c r="D5" s="5" t="s">
        <v>176</v>
      </c>
      <c r="E5" s="5"/>
    </row>
    <row r="6" spans="3:5" ht="12.75" customHeight="1">
      <c r="C6" s="5"/>
      <c r="D6" s="5"/>
      <c r="E6" s="5"/>
    </row>
    <row r="7" spans="1:16" ht="12.75" customHeight="1">
      <c r="A7" s="15" t="s">
        <v>18</v>
      </c>
      <c r="B7" s="15" t="s">
        <v>20</v>
      </c>
      <c r="C7" s="15" t="s">
        <v>21</v>
      </c>
      <c r="D7" s="15" t="s">
        <v>22</v>
      </c>
      <c r="E7" s="15" t="s">
        <v>23</v>
      </c>
      <c r="F7" s="15" t="s">
        <v>24</v>
      </c>
      <c r="G7" s="15" t="s">
        <v>25</v>
      </c>
      <c r="H7" s="15"/>
      <c r="O7" t="s">
        <v>28</v>
      </c>
      <c r="P7" t="s">
        <v>9</v>
      </c>
    </row>
    <row r="8" spans="1:15" ht="14.25">
      <c r="A8" s="15"/>
      <c r="B8" s="15"/>
      <c r="C8" s="15"/>
      <c r="D8" s="15"/>
      <c r="E8" s="15"/>
      <c r="F8" s="15"/>
      <c r="G8" s="4" t="s">
        <v>26</v>
      </c>
      <c r="H8" s="4" t="s">
        <v>27</v>
      </c>
      <c r="O8" t="s">
        <v>9</v>
      </c>
    </row>
    <row r="9" spans="1:8" ht="14.25">
      <c r="A9" s="4" t="s">
        <v>19</v>
      </c>
      <c r="B9" s="4" t="s">
        <v>29</v>
      </c>
      <c r="C9" s="4" t="s">
        <v>30</v>
      </c>
      <c r="D9" s="4" t="s">
        <v>31</v>
      </c>
      <c r="E9" s="4" t="s">
        <v>32</v>
      </c>
      <c r="F9" s="4" t="s">
        <v>33</v>
      </c>
      <c r="G9" s="4" t="s">
        <v>34</v>
      </c>
      <c r="H9" s="4" t="s">
        <v>35</v>
      </c>
    </row>
    <row r="10" spans="1:8" ht="12.75" customHeight="1">
      <c r="A10" s="7"/>
      <c r="B10" s="7"/>
      <c r="C10" s="7" t="s">
        <v>37</v>
      </c>
      <c r="D10" s="7" t="s">
        <v>36</v>
      </c>
      <c r="E10" s="7"/>
      <c r="F10" s="9"/>
      <c r="G10" s="7"/>
      <c r="H10" s="9"/>
    </row>
    <row r="11" spans="1:16" ht="25.5">
      <c r="A11" s="6">
        <v>1</v>
      </c>
      <c r="B11" s="6" t="s">
        <v>85</v>
      </c>
      <c r="C11" s="6" t="s">
        <v>39</v>
      </c>
      <c r="D11" s="6" t="s">
        <v>177</v>
      </c>
      <c r="E11" s="6" t="s">
        <v>87</v>
      </c>
      <c r="F11" s="8">
        <v>582.43</v>
      </c>
      <c r="G11" s="11"/>
      <c r="H11" s="10">
        <f>ROUND((G11*F11),2)</f>
        <v>0</v>
      </c>
      <c r="O11">
        <f>rekapitulace!H7</f>
        <v>21</v>
      </c>
      <c r="P11">
        <f>ROUND(O11/100*H11,2)</f>
        <v>0</v>
      </c>
    </row>
    <row r="12" ht="63.75">
      <c r="D12" s="12" t="s">
        <v>178</v>
      </c>
    </row>
    <row r="13" ht="25.5">
      <c r="D13" s="12" t="s">
        <v>89</v>
      </c>
    </row>
    <row r="14" spans="1:16" ht="25.5">
      <c r="A14" s="6">
        <v>2</v>
      </c>
      <c r="B14" s="6" t="s">
        <v>85</v>
      </c>
      <c r="C14" s="6" t="s">
        <v>48</v>
      </c>
      <c r="D14" s="6" t="s">
        <v>179</v>
      </c>
      <c r="E14" s="6" t="s">
        <v>87</v>
      </c>
      <c r="F14" s="8">
        <v>15.3</v>
      </c>
      <c r="G14" s="11"/>
      <c r="H14" s="10">
        <f>ROUND((G14*F14),2)</f>
        <v>0</v>
      </c>
      <c r="O14">
        <f>rekapitulace!H7</f>
        <v>21</v>
      </c>
      <c r="P14">
        <f>ROUND(O14/100*H14,2)</f>
        <v>0</v>
      </c>
    </row>
    <row r="15" ht="12.75">
      <c r="D15" s="12" t="s">
        <v>180</v>
      </c>
    </row>
    <row r="16" ht="25.5">
      <c r="D16" s="12" t="s">
        <v>89</v>
      </c>
    </row>
    <row r="17" spans="1:16" ht="25.5">
      <c r="A17" s="6">
        <v>3</v>
      </c>
      <c r="B17" s="6" t="s">
        <v>85</v>
      </c>
      <c r="C17" s="6" t="s">
        <v>50</v>
      </c>
      <c r="D17" s="6" t="s">
        <v>181</v>
      </c>
      <c r="E17" s="6" t="s">
        <v>87</v>
      </c>
      <c r="F17" s="8">
        <v>87.524</v>
      </c>
      <c r="G17" s="11"/>
      <c r="H17" s="10">
        <f>ROUND((G17*F17),2)</f>
        <v>0</v>
      </c>
      <c r="O17">
        <f>rekapitulace!H7</f>
        <v>21</v>
      </c>
      <c r="P17">
        <f>ROUND(O17/100*H17,2)</f>
        <v>0</v>
      </c>
    </row>
    <row r="18" ht="38.25">
      <c r="D18" s="12" t="s">
        <v>182</v>
      </c>
    </row>
    <row r="19" ht="25.5">
      <c r="D19" s="12" t="s">
        <v>89</v>
      </c>
    </row>
    <row r="20" spans="1:16" ht="25.5">
      <c r="A20" s="6">
        <v>4</v>
      </c>
      <c r="B20" s="6" t="s">
        <v>183</v>
      </c>
      <c r="C20" s="6" t="s">
        <v>39</v>
      </c>
      <c r="D20" s="6" t="s">
        <v>184</v>
      </c>
      <c r="E20" s="6" t="s">
        <v>87</v>
      </c>
      <c r="F20" s="8">
        <v>51.48</v>
      </c>
      <c r="G20" s="11"/>
      <c r="H20" s="10">
        <f>ROUND((G20*F20),2)</f>
        <v>0</v>
      </c>
      <c r="O20">
        <f>rekapitulace!H7</f>
        <v>21</v>
      </c>
      <c r="P20">
        <f>ROUND(O20/100*H20,2)</f>
        <v>0</v>
      </c>
    </row>
    <row r="21" ht="12.75">
      <c r="D21" s="12" t="s">
        <v>185</v>
      </c>
    </row>
    <row r="22" ht="25.5">
      <c r="D22" s="12" t="s">
        <v>186</v>
      </c>
    </row>
    <row r="23" spans="1:16" ht="12.75" customHeight="1">
      <c r="A23" s="13"/>
      <c r="B23" s="13"/>
      <c r="C23" s="13" t="s">
        <v>37</v>
      </c>
      <c r="D23" s="13" t="s">
        <v>36</v>
      </c>
      <c r="E23" s="13"/>
      <c r="F23" s="13"/>
      <c r="G23" s="13"/>
      <c r="H23" s="13">
        <f>SUM(H11:H22)</f>
        <v>0</v>
      </c>
      <c r="P23">
        <f>SUM(P11:P22)</f>
        <v>0</v>
      </c>
    </row>
    <row r="25" spans="1:8" ht="12.75" customHeight="1">
      <c r="A25" s="7"/>
      <c r="B25" s="7"/>
      <c r="C25" s="7" t="s">
        <v>19</v>
      </c>
      <c r="D25" s="7" t="s">
        <v>90</v>
      </c>
      <c r="E25" s="7"/>
      <c r="F25" s="9"/>
      <c r="G25" s="7"/>
      <c r="H25" s="9"/>
    </row>
    <row r="26" spans="1:16" ht="12.75">
      <c r="A26" s="6">
        <v>5</v>
      </c>
      <c r="B26" s="6" t="s">
        <v>187</v>
      </c>
      <c r="C26" s="6" t="s">
        <v>39</v>
      </c>
      <c r="D26" s="6" t="s">
        <v>188</v>
      </c>
      <c r="E26" s="6" t="s">
        <v>109</v>
      </c>
      <c r="F26" s="8">
        <v>20</v>
      </c>
      <c r="G26" s="11"/>
      <c r="H26" s="10">
        <f>ROUND((G26*F26),2)</f>
        <v>0</v>
      </c>
      <c r="O26">
        <f>rekapitulace!H7</f>
        <v>21</v>
      </c>
      <c r="P26">
        <f>ROUND(O26/100*H26,2)</f>
        <v>0</v>
      </c>
    </row>
    <row r="27" ht="12.75">
      <c r="D27" s="12" t="s">
        <v>189</v>
      </c>
    </row>
    <row r="28" ht="38.25">
      <c r="D28" s="12" t="s">
        <v>190</v>
      </c>
    </row>
    <row r="29" spans="1:16" ht="12.75">
      <c r="A29" s="6">
        <v>6</v>
      </c>
      <c r="B29" s="6" t="s">
        <v>191</v>
      </c>
      <c r="C29" s="6" t="s">
        <v>39</v>
      </c>
      <c r="D29" s="6" t="s">
        <v>192</v>
      </c>
      <c r="E29" s="6" t="s">
        <v>58</v>
      </c>
      <c r="F29" s="8">
        <v>1</v>
      </c>
      <c r="G29" s="11"/>
      <c r="H29" s="10">
        <f>ROUND((G29*F29),2)</f>
        <v>0</v>
      </c>
      <c r="O29">
        <f>rekapitulace!H7</f>
        <v>21</v>
      </c>
      <c r="P29">
        <f>ROUND(O29/100*H29,2)</f>
        <v>0</v>
      </c>
    </row>
    <row r="30" ht="12.75">
      <c r="D30" s="12" t="s">
        <v>77</v>
      </c>
    </row>
    <row r="31" ht="165.75">
      <c r="D31" s="12" t="s">
        <v>193</v>
      </c>
    </row>
    <row r="32" spans="1:16" ht="12.75">
      <c r="A32" s="6">
        <v>7</v>
      </c>
      <c r="B32" s="6" t="s">
        <v>194</v>
      </c>
      <c r="C32" s="6" t="s">
        <v>39</v>
      </c>
      <c r="D32" s="6" t="s">
        <v>195</v>
      </c>
      <c r="E32" s="6" t="s">
        <v>127</v>
      </c>
      <c r="F32" s="8">
        <v>40.3</v>
      </c>
      <c r="G32" s="11"/>
      <c r="H32" s="10">
        <f>ROUND((G32*F32),2)</f>
        <v>0</v>
      </c>
      <c r="O32">
        <f>rekapitulace!H7</f>
        <v>21</v>
      </c>
      <c r="P32">
        <f>ROUND(O32/100*H32,2)</f>
        <v>0</v>
      </c>
    </row>
    <row r="33" ht="12.75">
      <c r="D33" s="12" t="s">
        <v>196</v>
      </c>
    </row>
    <row r="34" ht="63.75">
      <c r="D34" s="12" t="s">
        <v>94</v>
      </c>
    </row>
    <row r="35" spans="1:16" ht="12.75">
      <c r="A35" s="6">
        <v>8</v>
      </c>
      <c r="B35" s="6" t="s">
        <v>197</v>
      </c>
      <c r="C35" s="6" t="s">
        <v>39</v>
      </c>
      <c r="D35" s="6" t="s">
        <v>198</v>
      </c>
      <c r="E35" s="6" t="s">
        <v>127</v>
      </c>
      <c r="F35" s="8">
        <v>40</v>
      </c>
      <c r="G35" s="11"/>
      <c r="H35" s="10">
        <f>ROUND((G35*F35),2)</f>
        <v>0</v>
      </c>
      <c r="O35">
        <f>rekapitulace!H7</f>
        <v>21</v>
      </c>
      <c r="P35">
        <f>ROUND(O35/100*H35,2)</f>
        <v>0</v>
      </c>
    </row>
    <row r="36" ht="12.75">
      <c r="D36" s="12" t="s">
        <v>199</v>
      </c>
    </row>
    <row r="37" ht="38.25">
      <c r="D37" s="12" t="s">
        <v>200</v>
      </c>
    </row>
    <row r="38" spans="1:16" ht="12.75">
      <c r="A38" s="6">
        <v>9</v>
      </c>
      <c r="B38" s="6" t="s">
        <v>201</v>
      </c>
      <c r="C38" s="6" t="s">
        <v>39</v>
      </c>
      <c r="D38" s="6" t="s">
        <v>202</v>
      </c>
      <c r="E38" s="6" t="s">
        <v>87</v>
      </c>
      <c r="F38" s="8">
        <v>105</v>
      </c>
      <c r="G38" s="11"/>
      <c r="H38" s="10">
        <f>ROUND((G38*F38),2)</f>
        <v>0</v>
      </c>
      <c r="O38">
        <f>rekapitulace!H7</f>
        <v>21</v>
      </c>
      <c r="P38">
        <f>ROUND(O38/100*H38,2)</f>
        <v>0</v>
      </c>
    </row>
    <row r="39" ht="51">
      <c r="D39" s="12" t="s">
        <v>203</v>
      </c>
    </row>
    <row r="40" ht="369.75">
      <c r="D40" s="12" t="s">
        <v>204</v>
      </c>
    </row>
    <row r="41" spans="1:16" ht="12.75">
      <c r="A41" s="6">
        <v>10</v>
      </c>
      <c r="B41" s="6" t="s">
        <v>205</v>
      </c>
      <c r="C41" s="6" t="s">
        <v>39</v>
      </c>
      <c r="D41" s="6" t="s">
        <v>206</v>
      </c>
      <c r="E41" s="6" t="s">
        <v>87</v>
      </c>
      <c r="F41" s="8">
        <v>14</v>
      </c>
      <c r="G41" s="11"/>
      <c r="H41" s="10">
        <f>ROUND((G41*F41),2)</f>
        <v>0</v>
      </c>
      <c r="O41">
        <f>rekapitulace!H7</f>
        <v>21</v>
      </c>
      <c r="P41">
        <f>ROUND(O41/100*H41,2)</f>
        <v>0</v>
      </c>
    </row>
    <row r="42" ht="12.75">
      <c r="D42" s="12" t="s">
        <v>207</v>
      </c>
    </row>
    <row r="43" ht="369.75">
      <c r="D43" s="12" t="s">
        <v>204</v>
      </c>
    </row>
    <row r="44" spans="1:16" ht="12.75">
      <c r="A44" s="6">
        <v>11</v>
      </c>
      <c r="B44" s="6" t="s">
        <v>208</v>
      </c>
      <c r="C44" s="6" t="s">
        <v>39</v>
      </c>
      <c r="D44" s="6" t="s">
        <v>209</v>
      </c>
      <c r="E44" s="6" t="s">
        <v>87</v>
      </c>
      <c r="F44" s="8">
        <v>51.48</v>
      </c>
      <c r="G44" s="11"/>
      <c r="H44" s="10">
        <f>ROUND((G44*F44),2)</f>
        <v>0</v>
      </c>
      <c r="O44">
        <f>rekapitulace!H7</f>
        <v>21</v>
      </c>
      <c r="P44">
        <f>ROUND(O44/100*H44,2)</f>
        <v>0</v>
      </c>
    </row>
    <row r="45" ht="12.75">
      <c r="D45" s="12" t="s">
        <v>185</v>
      </c>
    </row>
    <row r="46" ht="318.75">
      <c r="D46" s="12" t="s">
        <v>210</v>
      </c>
    </row>
    <row r="47" spans="1:16" ht="12.75">
      <c r="A47" s="6">
        <v>12</v>
      </c>
      <c r="B47" s="6" t="s">
        <v>211</v>
      </c>
      <c r="C47" s="6" t="s">
        <v>39</v>
      </c>
      <c r="D47" s="6" t="s">
        <v>212</v>
      </c>
      <c r="E47" s="6" t="s">
        <v>87</v>
      </c>
      <c r="F47" s="8">
        <v>417.087</v>
      </c>
      <c r="G47" s="11"/>
      <c r="H47" s="10">
        <f>ROUND((G47*F47),2)</f>
        <v>0</v>
      </c>
      <c r="O47">
        <f>rekapitulace!H7</f>
        <v>21</v>
      </c>
      <c r="P47">
        <f>ROUND(O47/100*H47,2)</f>
        <v>0</v>
      </c>
    </row>
    <row r="48" ht="25.5">
      <c r="D48" s="12" t="s">
        <v>213</v>
      </c>
    </row>
    <row r="49" ht="318.75">
      <c r="D49" s="12" t="s">
        <v>214</v>
      </c>
    </row>
    <row r="50" spans="1:16" ht="12.75">
      <c r="A50" s="6">
        <v>13</v>
      </c>
      <c r="B50" s="6" t="s">
        <v>215</v>
      </c>
      <c r="C50" s="6" t="s">
        <v>39</v>
      </c>
      <c r="D50" s="6" t="s">
        <v>216</v>
      </c>
      <c r="E50" s="6" t="s">
        <v>87</v>
      </c>
      <c r="F50" s="8">
        <v>46.343</v>
      </c>
      <c r="G50" s="11"/>
      <c r="H50" s="10">
        <f>ROUND((G50*F50),2)</f>
        <v>0</v>
      </c>
      <c r="O50">
        <f>rekapitulace!H7</f>
        <v>21</v>
      </c>
      <c r="P50">
        <f>ROUND(O50/100*H50,2)</f>
        <v>0</v>
      </c>
    </row>
    <row r="51" ht="25.5">
      <c r="D51" s="12" t="s">
        <v>217</v>
      </c>
    </row>
    <row r="52" ht="318.75">
      <c r="D52" s="12" t="s">
        <v>218</v>
      </c>
    </row>
    <row r="53" spans="1:16" ht="12.75">
      <c r="A53" s="6">
        <v>14</v>
      </c>
      <c r="B53" s="6" t="s">
        <v>219</v>
      </c>
      <c r="C53" s="6" t="s">
        <v>39</v>
      </c>
      <c r="D53" s="6" t="s">
        <v>220</v>
      </c>
      <c r="E53" s="6" t="s">
        <v>87</v>
      </c>
      <c r="F53" s="8">
        <v>51.48</v>
      </c>
      <c r="G53" s="11"/>
      <c r="H53" s="10">
        <f>ROUND((G53*F53),2)</f>
        <v>0</v>
      </c>
      <c r="O53">
        <f>rekapitulace!H7</f>
        <v>21</v>
      </c>
      <c r="P53">
        <f>ROUND(O53/100*H53,2)</f>
        <v>0</v>
      </c>
    </row>
    <row r="54" ht="12.75">
      <c r="D54" s="12" t="s">
        <v>221</v>
      </c>
    </row>
    <row r="55" ht="267.75">
      <c r="D55" s="12" t="s">
        <v>222</v>
      </c>
    </row>
    <row r="56" spans="1:16" ht="12.75">
      <c r="A56" s="6">
        <v>15</v>
      </c>
      <c r="B56" s="6" t="s">
        <v>223</v>
      </c>
      <c r="C56" s="6" t="s">
        <v>39</v>
      </c>
      <c r="D56" s="6" t="s">
        <v>224</v>
      </c>
      <c r="E56" s="6" t="s">
        <v>87</v>
      </c>
      <c r="F56" s="8">
        <v>582.43</v>
      </c>
      <c r="G56" s="11"/>
      <c r="H56" s="10">
        <f>ROUND((G56*F56),2)</f>
        <v>0</v>
      </c>
      <c r="O56">
        <f>rekapitulace!H7</f>
        <v>21</v>
      </c>
      <c r="P56">
        <f>ROUND(O56/100*H56,2)</f>
        <v>0</v>
      </c>
    </row>
    <row r="57" ht="63.75">
      <c r="D57" s="12" t="s">
        <v>178</v>
      </c>
    </row>
    <row r="58" ht="191.25">
      <c r="D58" s="12" t="s">
        <v>225</v>
      </c>
    </row>
    <row r="59" spans="1:16" ht="25.5">
      <c r="A59" s="6">
        <v>16</v>
      </c>
      <c r="B59" s="6" t="s">
        <v>226</v>
      </c>
      <c r="C59" s="6" t="s">
        <v>39</v>
      </c>
      <c r="D59" s="6" t="s">
        <v>227</v>
      </c>
      <c r="E59" s="6" t="s">
        <v>87</v>
      </c>
      <c r="F59" s="8">
        <v>104.962</v>
      </c>
      <c r="G59" s="11"/>
      <c r="H59" s="10">
        <f>ROUND((G59*F59),2)</f>
        <v>0</v>
      </c>
      <c r="O59">
        <f>rekapitulace!H7</f>
        <v>21</v>
      </c>
      <c r="P59">
        <f>ROUND(O59/100*H59,2)</f>
        <v>0</v>
      </c>
    </row>
    <row r="60" ht="12.75">
      <c r="D60" s="12" t="s">
        <v>228</v>
      </c>
    </row>
    <row r="61" ht="229.5">
      <c r="D61" s="12" t="s">
        <v>229</v>
      </c>
    </row>
    <row r="62" spans="1:16" ht="12.75">
      <c r="A62" s="6">
        <v>17</v>
      </c>
      <c r="B62" s="6" t="s">
        <v>230</v>
      </c>
      <c r="C62" s="6" t="s">
        <v>39</v>
      </c>
      <c r="D62" s="6" t="s">
        <v>231</v>
      </c>
      <c r="E62" s="6" t="s">
        <v>87</v>
      </c>
      <c r="F62" s="8">
        <v>14</v>
      </c>
      <c r="G62" s="11"/>
      <c r="H62" s="10">
        <f>ROUND((G62*F62),2)</f>
        <v>0</v>
      </c>
      <c r="O62">
        <f>rekapitulace!H7</f>
        <v>21</v>
      </c>
      <c r="P62">
        <f>ROUND(O62/100*H62,2)</f>
        <v>0</v>
      </c>
    </row>
    <row r="63" ht="12.75">
      <c r="D63" s="12" t="s">
        <v>232</v>
      </c>
    </row>
    <row r="64" ht="267.75">
      <c r="D64" s="12" t="s">
        <v>222</v>
      </c>
    </row>
    <row r="65" spans="1:16" ht="12.75" customHeight="1">
      <c r="A65" s="13"/>
      <c r="B65" s="13"/>
      <c r="C65" s="13" t="s">
        <v>19</v>
      </c>
      <c r="D65" s="13" t="s">
        <v>90</v>
      </c>
      <c r="E65" s="13"/>
      <c r="F65" s="13"/>
      <c r="G65" s="13"/>
      <c r="H65" s="13">
        <f>SUM(H26:H64)</f>
        <v>0</v>
      </c>
      <c r="P65">
        <f>SUM(P26:P64)</f>
        <v>0</v>
      </c>
    </row>
    <row r="67" spans="1:8" ht="12.75" customHeight="1">
      <c r="A67" s="7"/>
      <c r="B67" s="7"/>
      <c r="C67" s="7" t="s">
        <v>29</v>
      </c>
      <c r="D67" s="7" t="s">
        <v>233</v>
      </c>
      <c r="E67" s="7"/>
      <c r="F67" s="9"/>
      <c r="G67" s="7"/>
      <c r="H67" s="9"/>
    </row>
    <row r="68" spans="1:16" ht="12.75">
      <c r="A68" s="6">
        <v>18</v>
      </c>
      <c r="B68" s="6" t="s">
        <v>234</v>
      </c>
      <c r="C68" s="6" t="s">
        <v>39</v>
      </c>
      <c r="D68" s="6" t="s">
        <v>235</v>
      </c>
      <c r="E68" s="6" t="s">
        <v>87</v>
      </c>
      <c r="F68" s="8">
        <v>0.088</v>
      </c>
      <c r="G68" s="11"/>
      <c r="H68" s="10">
        <f>ROUND((G68*F68),2)</f>
        <v>0</v>
      </c>
      <c r="O68">
        <f>rekapitulace!H7</f>
        <v>21</v>
      </c>
      <c r="P68">
        <f>ROUND(O68/100*H68,2)</f>
        <v>0</v>
      </c>
    </row>
    <row r="69" ht="25.5">
      <c r="D69" s="12" t="s">
        <v>236</v>
      </c>
    </row>
    <row r="70" ht="51">
      <c r="D70" s="12" t="s">
        <v>237</v>
      </c>
    </row>
    <row r="71" spans="1:16" ht="25.5">
      <c r="A71" s="6">
        <v>19</v>
      </c>
      <c r="B71" s="6" t="s">
        <v>238</v>
      </c>
      <c r="C71" s="6" t="s">
        <v>39</v>
      </c>
      <c r="D71" s="6" t="s">
        <v>239</v>
      </c>
      <c r="E71" s="6" t="s">
        <v>127</v>
      </c>
      <c r="F71" s="8">
        <v>130</v>
      </c>
      <c r="G71" s="11"/>
      <c r="H71" s="10">
        <f>ROUND((G71*F71),2)</f>
        <v>0</v>
      </c>
      <c r="O71">
        <f>rekapitulace!H7</f>
        <v>21</v>
      </c>
      <c r="P71">
        <f>ROUND(O71/100*H71,2)</f>
        <v>0</v>
      </c>
    </row>
    <row r="72" ht="12.75">
      <c r="D72" s="12" t="s">
        <v>240</v>
      </c>
    </row>
    <row r="73" ht="51">
      <c r="D73" s="12" t="s">
        <v>241</v>
      </c>
    </row>
    <row r="74" spans="1:16" ht="25.5">
      <c r="A74" s="6">
        <v>20</v>
      </c>
      <c r="B74" s="6" t="s">
        <v>242</v>
      </c>
      <c r="C74" s="6" t="s">
        <v>39</v>
      </c>
      <c r="D74" s="6" t="s">
        <v>243</v>
      </c>
      <c r="E74" s="6" t="s">
        <v>127</v>
      </c>
      <c r="F74" s="8">
        <v>124.8</v>
      </c>
      <c r="G74" s="11"/>
      <c r="H74" s="10">
        <f>ROUND((G74*F74),2)</f>
        <v>0</v>
      </c>
      <c r="O74">
        <f>rekapitulace!H7</f>
        <v>21</v>
      </c>
      <c r="P74">
        <f>ROUND(O74/100*H74,2)</f>
        <v>0</v>
      </c>
    </row>
    <row r="75" ht="12.75">
      <c r="D75" s="12" t="s">
        <v>244</v>
      </c>
    </row>
    <row r="76" ht="63.75">
      <c r="D76" s="12" t="s">
        <v>245</v>
      </c>
    </row>
    <row r="77" spans="1:16" ht="12.75" customHeight="1">
      <c r="A77" s="13"/>
      <c r="B77" s="13"/>
      <c r="C77" s="13" t="s">
        <v>29</v>
      </c>
      <c r="D77" s="13" t="s">
        <v>233</v>
      </c>
      <c r="E77" s="13"/>
      <c r="F77" s="13"/>
      <c r="G77" s="13"/>
      <c r="H77" s="13">
        <f>SUM(H68:H76)</f>
        <v>0</v>
      </c>
      <c r="P77">
        <f>SUM(P68:P76)</f>
        <v>0</v>
      </c>
    </row>
    <row r="79" spans="1:8" ht="12.75" customHeight="1">
      <c r="A79" s="7"/>
      <c r="B79" s="7"/>
      <c r="C79" s="7" t="s">
        <v>30</v>
      </c>
      <c r="D79" s="7" t="s">
        <v>246</v>
      </c>
      <c r="E79" s="7"/>
      <c r="F79" s="9"/>
      <c r="G79" s="7"/>
      <c r="H79" s="9"/>
    </row>
    <row r="80" spans="1:16" ht="12.75">
      <c r="A80" s="6">
        <v>21</v>
      </c>
      <c r="B80" s="6" t="s">
        <v>247</v>
      </c>
      <c r="C80" s="6" t="s">
        <v>39</v>
      </c>
      <c r="D80" s="6" t="s">
        <v>248</v>
      </c>
      <c r="E80" s="6" t="s">
        <v>249</v>
      </c>
      <c r="F80" s="8">
        <v>108.8</v>
      </c>
      <c r="G80" s="11"/>
      <c r="H80" s="10">
        <f>ROUND((G80*F80),2)</f>
        <v>0</v>
      </c>
      <c r="O80">
        <f>rekapitulace!H7</f>
        <v>21</v>
      </c>
      <c r="P80">
        <f>ROUND(O80/100*H80,2)</f>
        <v>0</v>
      </c>
    </row>
    <row r="81" ht="12.75">
      <c r="D81" s="12" t="s">
        <v>250</v>
      </c>
    </row>
    <row r="82" ht="25.5">
      <c r="D82" s="12" t="s">
        <v>251</v>
      </c>
    </row>
    <row r="83" spans="1:16" ht="25.5">
      <c r="A83" s="6">
        <v>22</v>
      </c>
      <c r="B83" s="6" t="s">
        <v>252</v>
      </c>
      <c r="C83" s="6" t="s">
        <v>39</v>
      </c>
      <c r="D83" s="6" t="s">
        <v>253</v>
      </c>
      <c r="E83" s="6" t="s">
        <v>87</v>
      </c>
      <c r="F83" s="8">
        <v>12.126</v>
      </c>
      <c r="G83" s="11"/>
      <c r="H83" s="10">
        <f>ROUND((G83*F83),2)</f>
        <v>0</v>
      </c>
      <c r="O83">
        <f>rekapitulace!H7</f>
        <v>21</v>
      </c>
      <c r="P83">
        <f>ROUND(O83/100*H83,2)</f>
        <v>0</v>
      </c>
    </row>
    <row r="84" ht="12.75">
      <c r="D84" s="12" t="s">
        <v>254</v>
      </c>
    </row>
    <row r="85" ht="369.75">
      <c r="D85" s="12" t="s">
        <v>255</v>
      </c>
    </row>
    <row r="86" spans="1:16" ht="12.75">
      <c r="A86" s="6">
        <v>23</v>
      </c>
      <c r="B86" s="6" t="s">
        <v>256</v>
      </c>
      <c r="C86" s="6" t="s">
        <v>39</v>
      </c>
      <c r="D86" s="6" t="s">
        <v>257</v>
      </c>
      <c r="E86" s="6" t="s">
        <v>258</v>
      </c>
      <c r="F86" s="8">
        <v>1.455</v>
      </c>
      <c r="G86" s="11"/>
      <c r="H86" s="10">
        <f>ROUND((G86*F86),2)</f>
        <v>0</v>
      </c>
      <c r="O86">
        <f>rekapitulace!H7</f>
        <v>21</v>
      </c>
      <c r="P86">
        <f>ROUND(O86/100*H86,2)</f>
        <v>0</v>
      </c>
    </row>
    <row r="87" ht="12.75">
      <c r="D87" s="12" t="s">
        <v>259</v>
      </c>
    </row>
    <row r="88" ht="242.25">
      <c r="D88" s="12" t="s">
        <v>260</v>
      </c>
    </row>
    <row r="89" spans="1:16" ht="25.5">
      <c r="A89" s="6">
        <v>24</v>
      </c>
      <c r="B89" s="6" t="s">
        <v>261</v>
      </c>
      <c r="C89" s="6" t="s">
        <v>39</v>
      </c>
      <c r="D89" s="6" t="s">
        <v>262</v>
      </c>
      <c r="E89" s="6" t="s">
        <v>87</v>
      </c>
      <c r="F89" s="8">
        <v>50.7</v>
      </c>
      <c r="G89" s="11"/>
      <c r="H89" s="10">
        <f>ROUND((G89*F89),2)</f>
        <v>0</v>
      </c>
      <c r="O89">
        <f>rekapitulace!H7</f>
        <v>21</v>
      </c>
      <c r="P89">
        <f>ROUND(O89/100*H89,2)</f>
        <v>0</v>
      </c>
    </row>
    <row r="90" ht="25.5">
      <c r="D90" s="12" t="s">
        <v>263</v>
      </c>
    </row>
    <row r="91" ht="357">
      <c r="D91" s="12" t="s">
        <v>264</v>
      </c>
    </row>
    <row r="92" spans="1:16" ht="12.75">
      <c r="A92" s="6">
        <v>25</v>
      </c>
      <c r="B92" s="6" t="s">
        <v>265</v>
      </c>
      <c r="C92" s="6" t="s">
        <v>39</v>
      </c>
      <c r="D92" s="6" t="s">
        <v>266</v>
      </c>
      <c r="E92" s="6" t="s">
        <v>258</v>
      </c>
      <c r="F92" s="8">
        <v>5.577</v>
      </c>
      <c r="G92" s="11"/>
      <c r="H92" s="10">
        <f>ROUND((G92*F92),2)</f>
        <v>0</v>
      </c>
      <c r="O92">
        <f>rekapitulace!H7</f>
        <v>21</v>
      </c>
      <c r="P92">
        <f>ROUND(O92/100*H92,2)</f>
        <v>0</v>
      </c>
    </row>
    <row r="93" ht="12.75">
      <c r="D93" s="12" t="s">
        <v>267</v>
      </c>
    </row>
    <row r="94" ht="267.75">
      <c r="D94" s="12" t="s">
        <v>268</v>
      </c>
    </row>
    <row r="95" spans="1:16" ht="12.75" customHeight="1">
      <c r="A95" s="13"/>
      <c r="B95" s="13"/>
      <c r="C95" s="13" t="s">
        <v>30</v>
      </c>
      <c r="D95" s="13" t="s">
        <v>246</v>
      </c>
      <c r="E95" s="13"/>
      <c r="F95" s="13"/>
      <c r="G95" s="13"/>
      <c r="H95" s="13">
        <f>SUM(H80:H94)</f>
        <v>0</v>
      </c>
      <c r="P95">
        <f>SUM(P80:P94)</f>
        <v>0</v>
      </c>
    </row>
    <row r="97" spans="1:8" ht="12.75" customHeight="1">
      <c r="A97" s="7"/>
      <c r="B97" s="7"/>
      <c r="C97" s="7" t="s">
        <v>31</v>
      </c>
      <c r="D97" s="7" t="s">
        <v>269</v>
      </c>
      <c r="E97" s="7"/>
      <c r="F97" s="9"/>
      <c r="G97" s="7"/>
      <c r="H97" s="9"/>
    </row>
    <row r="98" spans="1:16" ht="25.5">
      <c r="A98" s="6">
        <v>26</v>
      </c>
      <c r="B98" s="6" t="s">
        <v>270</v>
      </c>
      <c r="C98" s="6" t="s">
        <v>39</v>
      </c>
      <c r="D98" s="6" t="s">
        <v>271</v>
      </c>
      <c r="E98" s="6" t="s">
        <v>87</v>
      </c>
      <c r="F98" s="8">
        <v>57.4</v>
      </c>
      <c r="G98" s="11"/>
      <c r="H98" s="10">
        <f>ROUND((G98*F98),2)</f>
        <v>0</v>
      </c>
      <c r="O98">
        <f>rekapitulace!H7</f>
        <v>21</v>
      </c>
      <c r="P98">
        <f>ROUND(O98/100*H98,2)</f>
        <v>0</v>
      </c>
    </row>
    <row r="99" ht="12.75">
      <c r="D99" s="12" t="s">
        <v>272</v>
      </c>
    </row>
    <row r="100" ht="357">
      <c r="D100" s="12" t="s">
        <v>264</v>
      </c>
    </row>
    <row r="101" spans="1:16" ht="12.75">
      <c r="A101" s="6">
        <v>27</v>
      </c>
      <c r="B101" s="6" t="s">
        <v>273</v>
      </c>
      <c r="C101" s="6" t="s">
        <v>39</v>
      </c>
      <c r="D101" s="6" t="s">
        <v>274</v>
      </c>
      <c r="E101" s="6" t="s">
        <v>258</v>
      </c>
      <c r="F101" s="8">
        <v>9.184</v>
      </c>
      <c r="G101" s="11"/>
      <c r="H101" s="10">
        <f>ROUND((G101*F101),2)</f>
        <v>0</v>
      </c>
      <c r="O101">
        <f>rekapitulace!H7</f>
        <v>21</v>
      </c>
      <c r="P101">
        <f>ROUND(O101/100*H101,2)</f>
        <v>0</v>
      </c>
    </row>
    <row r="102" ht="12.75">
      <c r="D102" s="12" t="s">
        <v>275</v>
      </c>
    </row>
    <row r="103" ht="267.75">
      <c r="D103" s="12" t="s">
        <v>276</v>
      </c>
    </row>
    <row r="104" spans="1:16" ht="25.5">
      <c r="A104" s="6">
        <v>28</v>
      </c>
      <c r="B104" s="6" t="s">
        <v>277</v>
      </c>
      <c r="C104" s="6" t="s">
        <v>39</v>
      </c>
      <c r="D104" s="6" t="s">
        <v>278</v>
      </c>
      <c r="E104" s="6" t="s">
        <v>58</v>
      </c>
      <c r="F104" s="8">
        <v>1</v>
      </c>
      <c r="G104" s="11"/>
      <c r="H104" s="10">
        <f>ROUND((G104*F104),2)</f>
        <v>0</v>
      </c>
      <c r="O104">
        <f>rekapitulace!H7</f>
        <v>21</v>
      </c>
      <c r="P104">
        <f>ROUND(O104/100*H104,2)</f>
        <v>0</v>
      </c>
    </row>
    <row r="105" ht="12.75">
      <c r="D105" s="12" t="s">
        <v>279</v>
      </c>
    </row>
    <row r="106" ht="229.5">
      <c r="D106" s="12" t="s">
        <v>280</v>
      </c>
    </row>
    <row r="107" spans="1:16" ht="25.5">
      <c r="A107" s="6">
        <v>29</v>
      </c>
      <c r="B107" s="6" t="s">
        <v>277</v>
      </c>
      <c r="C107" s="6" t="s">
        <v>48</v>
      </c>
      <c r="D107" s="6" t="s">
        <v>281</v>
      </c>
      <c r="E107" s="6" t="s">
        <v>58</v>
      </c>
      <c r="F107" s="8">
        <v>1</v>
      </c>
      <c r="G107" s="11"/>
      <c r="H107" s="10">
        <f>ROUND((G107*F107),2)</f>
        <v>0</v>
      </c>
      <c r="O107">
        <f>rekapitulace!H7</f>
        <v>21</v>
      </c>
      <c r="P107">
        <f>ROUND(O107/100*H107,2)</f>
        <v>0</v>
      </c>
    </row>
    <row r="108" ht="12.75">
      <c r="D108" s="12" t="s">
        <v>282</v>
      </c>
    </row>
    <row r="109" ht="229.5">
      <c r="D109" s="12" t="s">
        <v>280</v>
      </c>
    </row>
    <row r="110" spans="1:16" ht="25.5">
      <c r="A110" s="6">
        <v>30</v>
      </c>
      <c r="B110" s="6" t="s">
        <v>277</v>
      </c>
      <c r="C110" s="6" t="s">
        <v>50</v>
      </c>
      <c r="D110" s="6" t="s">
        <v>283</v>
      </c>
      <c r="E110" s="6" t="s">
        <v>58</v>
      </c>
      <c r="F110" s="8">
        <v>1</v>
      </c>
      <c r="G110" s="11"/>
      <c r="H110" s="10">
        <f>ROUND((G110*F110),2)</f>
        <v>0</v>
      </c>
      <c r="O110">
        <f>rekapitulace!H7</f>
        <v>21</v>
      </c>
      <c r="P110">
        <f>ROUND(O110/100*H110,2)</f>
        <v>0</v>
      </c>
    </row>
    <row r="111" ht="12.75">
      <c r="D111" s="12" t="s">
        <v>284</v>
      </c>
    </row>
    <row r="112" ht="229.5">
      <c r="D112" s="12" t="s">
        <v>280</v>
      </c>
    </row>
    <row r="113" spans="1:16" ht="25.5">
      <c r="A113" s="6">
        <v>31</v>
      </c>
      <c r="B113" s="6" t="s">
        <v>277</v>
      </c>
      <c r="C113" s="6" t="s">
        <v>52</v>
      </c>
      <c r="D113" s="6" t="s">
        <v>285</v>
      </c>
      <c r="E113" s="6" t="s">
        <v>58</v>
      </c>
      <c r="F113" s="8">
        <v>1</v>
      </c>
      <c r="G113" s="11"/>
      <c r="H113" s="10">
        <f>ROUND((G113*F113),2)</f>
        <v>0</v>
      </c>
      <c r="O113">
        <f>rekapitulace!H7</f>
        <v>21</v>
      </c>
      <c r="P113">
        <f>ROUND(O113/100*H113,2)</f>
        <v>0</v>
      </c>
    </row>
    <row r="114" ht="12.75">
      <c r="D114" s="12" t="s">
        <v>286</v>
      </c>
    </row>
    <row r="115" ht="229.5">
      <c r="D115" s="12" t="s">
        <v>280</v>
      </c>
    </row>
    <row r="116" spans="1:16" ht="12.75">
      <c r="A116" s="6">
        <v>32</v>
      </c>
      <c r="B116" s="6" t="s">
        <v>287</v>
      </c>
      <c r="C116" s="6" t="s">
        <v>39</v>
      </c>
      <c r="D116" s="6" t="s">
        <v>288</v>
      </c>
      <c r="E116" s="6" t="s">
        <v>87</v>
      </c>
      <c r="F116" s="8">
        <v>1.042</v>
      </c>
      <c r="G116" s="11"/>
      <c r="H116" s="10">
        <f>ROUND((G116*F116),2)</f>
        <v>0</v>
      </c>
      <c r="O116">
        <f>rekapitulace!H7</f>
        <v>21</v>
      </c>
      <c r="P116">
        <f>ROUND(O116/100*H116,2)</f>
        <v>0</v>
      </c>
    </row>
    <row r="117" ht="12.75">
      <c r="D117" s="12" t="s">
        <v>289</v>
      </c>
    </row>
    <row r="118" ht="38.25">
      <c r="D118" s="12" t="s">
        <v>290</v>
      </c>
    </row>
    <row r="119" spans="1:16" ht="25.5">
      <c r="A119" s="6">
        <v>33</v>
      </c>
      <c r="B119" s="6" t="s">
        <v>291</v>
      </c>
      <c r="C119" s="6" t="s">
        <v>39</v>
      </c>
      <c r="D119" s="6" t="s">
        <v>292</v>
      </c>
      <c r="E119" s="6" t="s">
        <v>87</v>
      </c>
      <c r="F119" s="8">
        <v>11.5</v>
      </c>
      <c r="G119" s="11"/>
      <c r="H119" s="10">
        <f>ROUND((G119*F119),2)</f>
        <v>0</v>
      </c>
      <c r="O119">
        <f>rekapitulace!H7</f>
        <v>21</v>
      </c>
      <c r="P119">
        <f>ROUND(O119/100*H119,2)</f>
        <v>0</v>
      </c>
    </row>
    <row r="120" ht="12.75">
      <c r="D120" s="12" t="s">
        <v>293</v>
      </c>
    </row>
    <row r="121" ht="357">
      <c r="D121" s="12" t="s">
        <v>264</v>
      </c>
    </row>
    <row r="122" spans="1:16" ht="25.5">
      <c r="A122" s="6">
        <v>34</v>
      </c>
      <c r="B122" s="6" t="s">
        <v>294</v>
      </c>
      <c r="C122" s="6" t="s">
        <v>39</v>
      </c>
      <c r="D122" s="6" t="s">
        <v>295</v>
      </c>
      <c r="E122" s="6" t="s">
        <v>87</v>
      </c>
      <c r="F122" s="8">
        <v>5.253</v>
      </c>
      <c r="G122" s="11"/>
      <c r="H122" s="10">
        <f>ROUND((G122*F122),2)</f>
        <v>0</v>
      </c>
      <c r="O122">
        <f>rekapitulace!H7</f>
        <v>21</v>
      </c>
      <c r="P122">
        <f>ROUND(O122/100*H122,2)</f>
        <v>0</v>
      </c>
    </row>
    <row r="123" ht="12.75">
      <c r="D123" s="12" t="s">
        <v>296</v>
      </c>
    </row>
    <row r="124" ht="357">
      <c r="D124" s="12" t="s">
        <v>264</v>
      </c>
    </row>
    <row r="125" spans="1:16" ht="25.5">
      <c r="A125" s="6">
        <v>35</v>
      </c>
      <c r="B125" s="6" t="s">
        <v>297</v>
      </c>
      <c r="C125" s="6" t="s">
        <v>39</v>
      </c>
      <c r="D125" s="6" t="s">
        <v>298</v>
      </c>
      <c r="E125" s="6" t="s">
        <v>87</v>
      </c>
      <c r="F125" s="8">
        <v>15.697</v>
      </c>
      <c r="G125" s="11"/>
      <c r="H125" s="10">
        <f>ROUND((G125*F125),2)</f>
        <v>0</v>
      </c>
      <c r="O125">
        <f>rekapitulace!H7</f>
        <v>21</v>
      </c>
      <c r="P125">
        <f>ROUND(O125/100*H125,2)</f>
        <v>0</v>
      </c>
    </row>
    <row r="126" ht="114.75">
      <c r="D126" s="12" t="s">
        <v>299</v>
      </c>
    </row>
    <row r="127" ht="357">
      <c r="D127" s="12" t="s">
        <v>264</v>
      </c>
    </row>
    <row r="128" spans="1:16" ht="25.5">
      <c r="A128" s="6">
        <v>36</v>
      </c>
      <c r="B128" s="6" t="s">
        <v>300</v>
      </c>
      <c r="C128" s="6" t="s">
        <v>39</v>
      </c>
      <c r="D128" s="6" t="s">
        <v>301</v>
      </c>
      <c r="E128" s="6" t="s">
        <v>87</v>
      </c>
      <c r="F128" s="8">
        <v>6.91</v>
      </c>
      <c r="G128" s="11"/>
      <c r="H128" s="10">
        <f>ROUND((G128*F128),2)</f>
        <v>0</v>
      </c>
      <c r="O128">
        <f>rekapitulace!H7</f>
        <v>21</v>
      </c>
      <c r="P128">
        <f>ROUND(O128/100*H128,2)</f>
        <v>0</v>
      </c>
    </row>
    <row r="129" ht="25.5">
      <c r="D129" s="12" t="s">
        <v>302</v>
      </c>
    </row>
    <row r="130" ht="51">
      <c r="D130" s="12" t="s">
        <v>303</v>
      </c>
    </row>
    <row r="131" spans="1:16" ht="12.75">
      <c r="A131" s="6">
        <v>37</v>
      </c>
      <c r="B131" s="6" t="s">
        <v>304</v>
      </c>
      <c r="C131" s="6" t="s">
        <v>39</v>
      </c>
      <c r="D131" s="6" t="s">
        <v>305</v>
      </c>
      <c r="E131" s="6" t="s">
        <v>87</v>
      </c>
      <c r="F131" s="8">
        <v>29.44</v>
      </c>
      <c r="G131" s="11"/>
      <c r="H131" s="10">
        <f>ROUND((G131*F131),2)</f>
        <v>0</v>
      </c>
      <c r="O131">
        <f>rekapitulace!H7</f>
        <v>21</v>
      </c>
      <c r="P131">
        <f>ROUND(O131/100*H131,2)</f>
        <v>0</v>
      </c>
    </row>
    <row r="132" ht="51">
      <c r="D132" s="12" t="s">
        <v>306</v>
      </c>
    </row>
    <row r="133" ht="102">
      <c r="D133" s="12" t="s">
        <v>307</v>
      </c>
    </row>
    <row r="134" spans="1:16" ht="25.5">
      <c r="A134" s="6">
        <v>38</v>
      </c>
      <c r="B134" s="6" t="s">
        <v>308</v>
      </c>
      <c r="C134" s="6" t="s">
        <v>39</v>
      </c>
      <c r="D134" s="6" t="s">
        <v>309</v>
      </c>
      <c r="E134" s="6" t="s">
        <v>87</v>
      </c>
      <c r="F134" s="8">
        <v>0.64</v>
      </c>
      <c r="G134" s="11"/>
      <c r="H134" s="10">
        <f>ROUND((G134*F134),2)</f>
        <v>0</v>
      </c>
      <c r="O134">
        <f>rekapitulace!H7</f>
        <v>21</v>
      </c>
      <c r="P134">
        <f>ROUND(O134/100*H134,2)</f>
        <v>0</v>
      </c>
    </row>
    <row r="135" ht="12.75">
      <c r="D135" s="12" t="s">
        <v>310</v>
      </c>
    </row>
    <row r="136" ht="344.25">
      <c r="D136" s="12" t="s">
        <v>311</v>
      </c>
    </row>
    <row r="137" spans="1:16" ht="12.75" customHeight="1">
      <c r="A137" s="13"/>
      <c r="B137" s="13"/>
      <c r="C137" s="13" t="s">
        <v>31</v>
      </c>
      <c r="D137" s="13" t="s">
        <v>269</v>
      </c>
      <c r="E137" s="13"/>
      <c r="F137" s="13"/>
      <c r="G137" s="13"/>
      <c r="H137" s="13">
        <f>SUM(H98:H136)</f>
        <v>0</v>
      </c>
      <c r="P137">
        <f>SUM(P98:P136)</f>
        <v>0</v>
      </c>
    </row>
    <row r="139" spans="1:8" ht="12.75" customHeight="1">
      <c r="A139" s="7"/>
      <c r="B139" s="7"/>
      <c r="C139" s="7" t="s">
        <v>32</v>
      </c>
      <c r="D139" s="7" t="s">
        <v>100</v>
      </c>
      <c r="E139" s="7"/>
      <c r="F139" s="9"/>
      <c r="G139" s="7"/>
      <c r="H139" s="9"/>
    </row>
    <row r="140" spans="1:16" ht="12.75">
      <c r="A140" s="6">
        <v>39</v>
      </c>
      <c r="B140" s="6" t="s">
        <v>312</v>
      </c>
      <c r="C140" s="6" t="s">
        <v>39</v>
      </c>
      <c r="D140" s="6" t="s">
        <v>313</v>
      </c>
      <c r="E140" s="6" t="s">
        <v>109</v>
      </c>
      <c r="F140" s="8">
        <v>68.95</v>
      </c>
      <c r="G140" s="11"/>
      <c r="H140" s="10">
        <f>ROUND((G140*F140),2)</f>
        <v>0</v>
      </c>
      <c r="O140">
        <f>rekapitulace!H7</f>
        <v>21</v>
      </c>
      <c r="P140">
        <f>ROUND(O140/100*H140,2)</f>
        <v>0</v>
      </c>
    </row>
    <row r="141" ht="12.75">
      <c r="D141" s="12" t="s">
        <v>314</v>
      </c>
    </row>
    <row r="142" ht="140.25">
      <c r="D142" s="12" t="s">
        <v>118</v>
      </c>
    </row>
    <row r="143" spans="1:16" ht="12.75" customHeight="1">
      <c r="A143" s="13"/>
      <c r="B143" s="13"/>
      <c r="C143" s="13" t="s">
        <v>32</v>
      </c>
      <c r="D143" s="13" t="s">
        <v>100</v>
      </c>
      <c r="E143" s="13"/>
      <c r="F143" s="13"/>
      <c r="G143" s="13"/>
      <c r="H143" s="13">
        <f>SUM(H140:H142)</f>
        <v>0</v>
      </c>
      <c r="P143">
        <f>SUM(P140:P142)</f>
        <v>0</v>
      </c>
    </row>
    <row r="145" spans="1:8" ht="12.75" customHeight="1">
      <c r="A145" s="7"/>
      <c r="B145" s="7"/>
      <c r="C145" s="7" t="s">
        <v>34</v>
      </c>
      <c r="D145" s="7" t="s">
        <v>315</v>
      </c>
      <c r="E145" s="7"/>
      <c r="F145" s="9"/>
      <c r="G145" s="7"/>
      <c r="H145" s="9"/>
    </row>
    <row r="146" spans="1:16" ht="25.5">
      <c r="A146" s="6">
        <v>40</v>
      </c>
      <c r="B146" s="6" t="s">
        <v>316</v>
      </c>
      <c r="C146" s="6" t="s">
        <v>39</v>
      </c>
      <c r="D146" s="6" t="s">
        <v>317</v>
      </c>
      <c r="E146" s="6" t="s">
        <v>109</v>
      </c>
      <c r="F146" s="8">
        <v>48.336</v>
      </c>
      <c r="G146" s="11"/>
      <c r="H146" s="10">
        <f>ROUND((G146*F146),2)</f>
        <v>0</v>
      </c>
      <c r="O146">
        <f>rekapitulace!H7</f>
        <v>21</v>
      </c>
      <c r="P146">
        <f>ROUND(O146/100*H146,2)</f>
        <v>0</v>
      </c>
    </row>
    <row r="147" ht="12.75">
      <c r="D147" s="12" t="s">
        <v>318</v>
      </c>
    </row>
    <row r="148" ht="191.25">
      <c r="D148" s="12" t="s">
        <v>319</v>
      </c>
    </row>
    <row r="149" spans="1:16" ht="25.5">
      <c r="A149" s="6">
        <v>41</v>
      </c>
      <c r="B149" s="6" t="s">
        <v>320</v>
      </c>
      <c r="C149" s="6" t="s">
        <v>39</v>
      </c>
      <c r="D149" s="6" t="s">
        <v>321</v>
      </c>
      <c r="E149" s="6" t="s">
        <v>109</v>
      </c>
      <c r="F149" s="8">
        <v>196.16</v>
      </c>
      <c r="G149" s="11"/>
      <c r="H149" s="10">
        <f>ROUND((G149*F149),2)</f>
        <v>0</v>
      </c>
      <c r="O149">
        <f>rekapitulace!H7</f>
        <v>21</v>
      </c>
      <c r="P149">
        <f>ROUND(O149/100*H149,2)</f>
        <v>0</v>
      </c>
    </row>
    <row r="150" ht="25.5">
      <c r="D150" s="12" t="s">
        <v>322</v>
      </c>
    </row>
    <row r="151" ht="191.25">
      <c r="D151" s="12" t="s">
        <v>323</v>
      </c>
    </row>
    <row r="152" spans="1:16" ht="25.5">
      <c r="A152" s="6">
        <v>42</v>
      </c>
      <c r="B152" s="6" t="s">
        <v>320</v>
      </c>
      <c r="C152" s="6" t="s">
        <v>48</v>
      </c>
      <c r="D152" s="6" t="s">
        <v>324</v>
      </c>
      <c r="E152" s="6" t="s">
        <v>109</v>
      </c>
      <c r="F152" s="8">
        <v>392.32</v>
      </c>
      <c r="G152" s="11"/>
      <c r="H152" s="10">
        <f>ROUND((G152*F152),2)</f>
        <v>0</v>
      </c>
      <c r="O152">
        <f>rekapitulace!H7</f>
        <v>21</v>
      </c>
      <c r="P152">
        <f>ROUND(O152/100*H152,2)</f>
        <v>0</v>
      </c>
    </row>
    <row r="153" ht="25.5">
      <c r="D153" s="12" t="s">
        <v>325</v>
      </c>
    </row>
    <row r="154" ht="191.25">
      <c r="D154" s="12" t="s">
        <v>323</v>
      </c>
    </row>
    <row r="155" spans="1:16" ht="25.5">
      <c r="A155" s="6">
        <v>43</v>
      </c>
      <c r="B155" s="6" t="s">
        <v>326</v>
      </c>
      <c r="C155" s="6" t="s">
        <v>39</v>
      </c>
      <c r="D155" s="6" t="s">
        <v>327</v>
      </c>
      <c r="E155" s="6" t="s">
        <v>109</v>
      </c>
      <c r="F155" s="8">
        <v>135</v>
      </c>
      <c r="G155" s="11"/>
      <c r="H155" s="10">
        <f>ROUND((G155*F155),2)</f>
        <v>0</v>
      </c>
      <c r="O155">
        <f>rekapitulace!H7</f>
        <v>21</v>
      </c>
      <c r="P155">
        <f>ROUND(O155/100*H155,2)</f>
        <v>0</v>
      </c>
    </row>
    <row r="156" ht="12.75">
      <c r="D156" s="12" t="s">
        <v>328</v>
      </c>
    </row>
    <row r="157" ht="204">
      <c r="D157" s="12" t="s">
        <v>329</v>
      </c>
    </row>
    <row r="158" spans="1:16" ht="25.5">
      <c r="A158" s="6">
        <v>44</v>
      </c>
      <c r="B158" s="6" t="s">
        <v>330</v>
      </c>
      <c r="C158" s="6" t="s">
        <v>39</v>
      </c>
      <c r="D158" s="6" t="s">
        <v>331</v>
      </c>
      <c r="E158" s="6" t="s">
        <v>109</v>
      </c>
      <c r="F158" s="8">
        <v>196.16</v>
      </c>
      <c r="G158" s="11"/>
      <c r="H158" s="10">
        <f>ROUND((G158*F158),2)</f>
        <v>0</v>
      </c>
      <c r="O158">
        <f>rekapitulace!H7</f>
        <v>21</v>
      </c>
      <c r="P158">
        <f>ROUND(O158/100*H158,2)</f>
        <v>0</v>
      </c>
    </row>
    <row r="159" ht="25.5">
      <c r="D159" s="12" t="s">
        <v>332</v>
      </c>
    </row>
    <row r="160" ht="38.25">
      <c r="D160" s="12" t="s">
        <v>333</v>
      </c>
    </row>
    <row r="161" spans="1:16" ht="12.75">
      <c r="A161" s="6">
        <v>45</v>
      </c>
      <c r="B161" s="6" t="s">
        <v>334</v>
      </c>
      <c r="C161" s="6" t="s">
        <v>39</v>
      </c>
      <c r="D161" s="6" t="s">
        <v>335</v>
      </c>
      <c r="E161" s="6" t="s">
        <v>109</v>
      </c>
      <c r="F161" s="8">
        <v>13.595</v>
      </c>
      <c r="G161" s="11"/>
      <c r="H161" s="10">
        <f>ROUND((G161*F161),2)</f>
        <v>0</v>
      </c>
      <c r="O161">
        <f>rekapitulace!H7</f>
        <v>21</v>
      </c>
      <c r="P161">
        <f>ROUND(O161/100*H161,2)</f>
        <v>0</v>
      </c>
    </row>
    <row r="162" ht="12.75">
      <c r="D162" s="12" t="s">
        <v>336</v>
      </c>
    </row>
    <row r="163" ht="38.25">
      <c r="D163" s="12" t="s">
        <v>337</v>
      </c>
    </row>
    <row r="164" spans="1:16" ht="12.75">
      <c r="A164" s="6">
        <v>46</v>
      </c>
      <c r="B164" s="6" t="s">
        <v>338</v>
      </c>
      <c r="C164" s="6" t="s">
        <v>39</v>
      </c>
      <c r="D164" s="6" t="s">
        <v>339</v>
      </c>
      <c r="E164" s="6" t="s">
        <v>109</v>
      </c>
      <c r="F164" s="8">
        <v>9.969</v>
      </c>
      <c r="G164" s="11"/>
      <c r="H164" s="10">
        <f>ROUND((G164*F164),2)</f>
        <v>0</v>
      </c>
      <c r="O164">
        <f>rekapitulace!H7</f>
        <v>21</v>
      </c>
      <c r="P164">
        <f>ROUND(O164/100*H164,2)</f>
        <v>0</v>
      </c>
    </row>
    <row r="165" ht="12.75">
      <c r="D165" s="12" t="s">
        <v>340</v>
      </c>
    </row>
    <row r="166" ht="38.25">
      <c r="D166" s="12" t="s">
        <v>337</v>
      </c>
    </row>
    <row r="167" spans="1:16" ht="12.75" customHeight="1">
      <c r="A167" s="13"/>
      <c r="B167" s="13"/>
      <c r="C167" s="13" t="s">
        <v>34</v>
      </c>
      <c r="D167" s="13" t="s">
        <v>315</v>
      </c>
      <c r="E167" s="13"/>
      <c r="F167" s="13"/>
      <c r="G167" s="13"/>
      <c r="H167" s="13">
        <f>SUM(H146:H166)</f>
        <v>0</v>
      </c>
      <c r="P167">
        <f>SUM(P146:P166)</f>
        <v>0</v>
      </c>
    </row>
    <row r="169" spans="1:8" ht="12.75" customHeight="1">
      <c r="A169" s="7"/>
      <c r="B169" s="7"/>
      <c r="C169" s="7" t="s">
        <v>35</v>
      </c>
      <c r="D169" s="7" t="s">
        <v>341</v>
      </c>
      <c r="E169" s="7"/>
      <c r="F169" s="9"/>
      <c r="G169" s="7"/>
      <c r="H169" s="9"/>
    </row>
    <row r="170" spans="1:16" ht="25.5">
      <c r="A170" s="6">
        <v>47</v>
      </c>
      <c r="B170" s="6" t="s">
        <v>342</v>
      </c>
      <c r="C170" s="6" t="s">
        <v>39</v>
      </c>
      <c r="D170" s="6" t="s">
        <v>343</v>
      </c>
      <c r="E170" s="6" t="s">
        <v>127</v>
      </c>
      <c r="F170" s="8">
        <v>20.12</v>
      </c>
      <c r="G170" s="11"/>
      <c r="H170" s="10">
        <f>ROUND((G170*F170),2)</f>
        <v>0</v>
      </c>
      <c r="O170">
        <f>rekapitulace!H7</f>
        <v>21</v>
      </c>
      <c r="P170">
        <f>ROUND(O170/100*H170,2)</f>
        <v>0</v>
      </c>
    </row>
    <row r="171" ht="12.75">
      <c r="D171" s="12" t="s">
        <v>344</v>
      </c>
    </row>
    <row r="172" ht="255">
      <c r="D172" s="12" t="s">
        <v>345</v>
      </c>
    </row>
    <row r="173" spans="1:16" ht="25.5">
      <c r="A173" s="6">
        <v>48</v>
      </c>
      <c r="B173" s="6" t="s">
        <v>346</v>
      </c>
      <c r="C173" s="6" t="s">
        <v>39</v>
      </c>
      <c r="D173" s="6" t="s">
        <v>347</v>
      </c>
      <c r="E173" s="6" t="s">
        <v>127</v>
      </c>
      <c r="F173" s="8">
        <v>15.105</v>
      </c>
      <c r="G173" s="11"/>
      <c r="H173" s="10">
        <f>ROUND((G173*F173),2)</f>
        <v>0</v>
      </c>
      <c r="O173">
        <f>rekapitulace!H7</f>
        <v>21</v>
      </c>
      <c r="P173">
        <f>ROUND(O173/100*H173,2)</f>
        <v>0</v>
      </c>
    </row>
    <row r="174" ht="12.75">
      <c r="D174" s="12" t="s">
        <v>348</v>
      </c>
    </row>
    <row r="175" ht="242.25">
      <c r="D175" s="12" t="s">
        <v>349</v>
      </c>
    </row>
    <row r="176" spans="1:16" ht="12.75" customHeight="1">
      <c r="A176" s="13"/>
      <c r="B176" s="13"/>
      <c r="C176" s="13" t="s">
        <v>35</v>
      </c>
      <c r="D176" s="13" t="s">
        <v>350</v>
      </c>
      <c r="E176" s="13"/>
      <c r="F176" s="13"/>
      <c r="G176" s="13"/>
      <c r="H176" s="13">
        <f>SUM(H170:H175)</f>
        <v>0</v>
      </c>
      <c r="P176">
        <f>SUM(P170:P175)</f>
        <v>0</v>
      </c>
    </row>
    <row r="178" spans="1:8" ht="12.75" customHeight="1">
      <c r="A178" s="7"/>
      <c r="B178" s="7"/>
      <c r="C178" s="7" t="s">
        <v>131</v>
      </c>
      <c r="D178" s="7" t="s">
        <v>130</v>
      </c>
      <c r="E178" s="7"/>
      <c r="F178" s="9"/>
      <c r="G178" s="7"/>
      <c r="H178" s="9"/>
    </row>
    <row r="179" spans="1:16" ht="12.75">
      <c r="A179" s="6">
        <v>49</v>
      </c>
      <c r="B179" s="6" t="s">
        <v>351</v>
      </c>
      <c r="C179" s="6" t="s">
        <v>39</v>
      </c>
      <c r="D179" s="6" t="s">
        <v>352</v>
      </c>
      <c r="E179" s="6" t="s">
        <v>127</v>
      </c>
      <c r="F179" s="8">
        <v>9.5</v>
      </c>
      <c r="G179" s="11"/>
      <c r="H179" s="10">
        <f>ROUND((G179*F179),2)</f>
        <v>0</v>
      </c>
      <c r="O179">
        <f>rekapitulace!H7</f>
        <v>21</v>
      </c>
      <c r="P179">
        <f>ROUND(O179/100*H179,2)</f>
        <v>0</v>
      </c>
    </row>
    <row r="180" ht="12.75">
      <c r="D180" s="12" t="s">
        <v>353</v>
      </c>
    </row>
    <row r="181" ht="38.25">
      <c r="D181" s="12" t="s">
        <v>354</v>
      </c>
    </row>
    <row r="182" spans="1:16" ht="25.5">
      <c r="A182" s="6">
        <v>50</v>
      </c>
      <c r="B182" s="6" t="s">
        <v>355</v>
      </c>
      <c r="C182" s="6" t="s">
        <v>39</v>
      </c>
      <c r="D182" s="6" t="s">
        <v>356</v>
      </c>
      <c r="E182" s="6" t="s">
        <v>127</v>
      </c>
      <c r="F182" s="8">
        <v>30.47</v>
      </c>
      <c r="G182" s="11"/>
      <c r="H182" s="10">
        <f>ROUND((G182*F182),2)</f>
        <v>0</v>
      </c>
      <c r="O182">
        <f>rekapitulace!H7</f>
        <v>21</v>
      </c>
      <c r="P182">
        <f>ROUND(O182/100*H182,2)</f>
        <v>0</v>
      </c>
    </row>
    <row r="183" ht="12.75">
      <c r="D183" s="12" t="s">
        <v>357</v>
      </c>
    </row>
    <row r="184" ht="63.75">
      <c r="D184" s="12" t="s">
        <v>358</v>
      </c>
    </row>
    <row r="185" spans="1:16" ht="25.5">
      <c r="A185" s="6">
        <v>51</v>
      </c>
      <c r="B185" s="6" t="s">
        <v>359</v>
      </c>
      <c r="C185" s="6" t="s">
        <v>39</v>
      </c>
      <c r="D185" s="6" t="s">
        <v>360</v>
      </c>
      <c r="E185" s="6" t="s">
        <v>127</v>
      </c>
      <c r="F185" s="8">
        <v>36</v>
      </c>
      <c r="G185" s="11"/>
      <c r="H185" s="10">
        <f>ROUND((G185*F185),2)</f>
        <v>0</v>
      </c>
      <c r="O185">
        <f>rekapitulace!H7</f>
        <v>21</v>
      </c>
      <c r="P185">
        <f>ROUND(O185/100*H185,2)</f>
        <v>0</v>
      </c>
    </row>
    <row r="186" ht="12.75">
      <c r="D186" s="12" t="s">
        <v>361</v>
      </c>
    </row>
    <row r="187" ht="38.25">
      <c r="D187" s="12" t="s">
        <v>354</v>
      </c>
    </row>
    <row r="188" spans="1:16" ht="25.5">
      <c r="A188" s="6">
        <v>52</v>
      </c>
      <c r="B188" s="6" t="s">
        <v>362</v>
      </c>
      <c r="C188" s="6" t="s">
        <v>39</v>
      </c>
      <c r="D188" s="6" t="s">
        <v>363</v>
      </c>
      <c r="E188" s="6" t="s">
        <v>58</v>
      </c>
      <c r="F188" s="8">
        <v>2</v>
      </c>
      <c r="G188" s="11"/>
      <c r="H188" s="10">
        <f>ROUND((G188*F188),2)</f>
        <v>0</v>
      </c>
      <c r="O188">
        <f>rekapitulace!H7</f>
        <v>21</v>
      </c>
      <c r="P188">
        <f>ROUND(O188/100*H188,2)</f>
        <v>0</v>
      </c>
    </row>
    <row r="189" ht="12.75">
      <c r="D189" s="12" t="s">
        <v>364</v>
      </c>
    </row>
    <row r="190" ht="25.5">
      <c r="D190" s="12" t="s">
        <v>365</v>
      </c>
    </row>
    <row r="191" spans="1:16" ht="12.75">
      <c r="A191" s="6">
        <v>53</v>
      </c>
      <c r="B191" s="6" t="s">
        <v>366</v>
      </c>
      <c r="C191" s="6" t="s">
        <v>39</v>
      </c>
      <c r="D191" s="6" t="s">
        <v>367</v>
      </c>
      <c r="E191" s="6" t="s">
        <v>58</v>
      </c>
      <c r="F191" s="8">
        <v>6</v>
      </c>
      <c r="G191" s="11"/>
      <c r="H191" s="10">
        <f>ROUND((G191*F191),2)</f>
        <v>0</v>
      </c>
      <c r="O191">
        <f>rekapitulace!H7</f>
        <v>21</v>
      </c>
      <c r="P191">
        <f>ROUND(O191/100*H191,2)</f>
        <v>0</v>
      </c>
    </row>
    <row r="192" ht="25.5">
      <c r="D192" s="12" t="s">
        <v>368</v>
      </c>
    </row>
    <row r="193" ht="25.5">
      <c r="D193" s="12" t="s">
        <v>369</v>
      </c>
    </row>
    <row r="194" spans="1:16" ht="12.75">
      <c r="A194" s="6">
        <v>54</v>
      </c>
      <c r="B194" s="6" t="s">
        <v>370</v>
      </c>
      <c r="C194" s="6" t="s">
        <v>39</v>
      </c>
      <c r="D194" s="6" t="s">
        <v>371</v>
      </c>
      <c r="E194" s="6" t="s">
        <v>58</v>
      </c>
      <c r="F194" s="8">
        <v>2</v>
      </c>
      <c r="G194" s="11"/>
      <c r="H194" s="10">
        <f>ROUND((G194*F194),2)</f>
        <v>0</v>
      </c>
      <c r="O194">
        <f>rekapitulace!H7</f>
        <v>21</v>
      </c>
      <c r="P194">
        <f>ROUND(O194/100*H194,2)</f>
        <v>0</v>
      </c>
    </row>
    <row r="195" ht="12.75">
      <c r="D195" s="12" t="s">
        <v>372</v>
      </c>
    </row>
    <row r="196" ht="25.5">
      <c r="D196" s="12" t="s">
        <v>369</v>
      </c>
    </row>
    <row r="197" spans="1:16" ht="25.5">
      <c r="A197" s="6">
        <v>55</v>
      </c>
      <c r="B197" s="6" t="s">
        <v>373</v>
      </c>
      <c r="C197" s="6" t="s">
        <v>39</v>
      </c>
      <c r="D197" s="6" t="s">
        <v>374</v>
      </c>
      <c r="E197" s="6" t="s">
        <v>58</v>
      </c>
      <c r="F197" s="8">
        <v>1</v>
      </c>
      <c r="G197" s="11"/>
      <c r="H197" s="10">
        <f>ROUND((G197*F197),2)</f>
        <v>0</v>
      </c>
      <c r="O197">
        <f>rekapitulace!H7</f>
        <v>21</v>
      </c>
      <c r="P197">
        <f>ROUND(O197/100*H197,2)</f>
        <v>0</v>
      </c>
    </row>
    <row r="198" ht="12.75">
      <c r="D198" s="12" t="s">
        <v>375</v>
      </c>
    </row>
    <row r="199" ht="63.75">
      <c r="D199" s="12" t="s">
        <v>376</v>
      </c>
    </row>
    <row r="200" spans="1:16" ht="12.75">
      <c r="A200" s="6">
        <v>56</v>
      </c>
      <c r="B200" s="6" t="s">
        <v>377</v>
      </c>
      <c r="C200" s="6" t="s">
        <v>39</v>
      </c>
      <c r="D200" s="6" t="s">
        <v>378</v>
      </c>
      <c r="E200" s="6" t="s">
        <v>58</v>
      </c>
      <c r="F200" s="8">
        <v>1</v>
      </c>
      <c r="G200" s="11"/>
      <c r="H200" s="10">
        <f>ROUND((G200*F200),2)</f>
        <v>0</v>
      </c>
      <c r="O200">
        <f>rekapitulace!H7</f>
        <v>21</v>
      </c>
      <c r="P200">
        <f>ROUND(O200/100*H200,2)</f>
        <v>0</v>
      </c>
    </row>
    <row r="201" ht="25.5">
      <c r="D201" s="12" t="s">
        <v>379</v>
      </c>
    </row>
    <row r="202" ht="25.5">
      <c r="D202" s="12" t="s">
        <v>369</v>
      </c>
    </row>
    <row r="203" spans="1:16" ht="25.5">
      <c r="A203" s="6">
        <v>57</v>
      </c>
      <c r="B203" s="6" t="s">
        <v>152</v>
      </c>
      <c r="C203" s="6" t="s">
        <v>39</v>
      </c>
      <c r="D203" s="6" t="s">
        <v>153</v>
      </c>
      <c r="E203" s="6" t="s">
        <v>127</v>
      </c>
      <c r="F203" s="8">
        <v>7</v>
      </c>
      <c r="G203" s="11"/>
      <c r="H203" s="10">
        <f>ROUND((G203*F203),2)</f>
        <v>0</v>
      </c>
      <c r="O203">
        <f>rekapitulace!H7</f>
        <v>21</v>
      </c>
      <c r="P203">
        <f>ROUND(O203/100*H203,2)</f>
        <v>0</v>
      </c>
    </row>
    <row r="204" ht="12.75">
      <c r="D204" s="12" t="s">
        <v>380</v>
      </c>
    </row>
    <row r="205" ht="51">
      <c r="D205" s="12" t="s">
        <v>155</v>
      </c>
    </row>
    <row r="206" spans="1:16" ht="25.5">
      <c r="A206" s="6">
        <v>58</v>
      </c>
      <c r="B206" s="6" t="s">
        <v>381</v>
      </c>
      <c r="C206" s="6" t="s">
        <v>39</v>
      </c>
      <c r="D206" s="6" t="s">
        <v>382</v>
      </c>
      <c r="E206" s="6" t="s">
        <v>87</v>
      </c>
      <c r="F206" s="8">
        <v>0.1</v>
      </c>
      <c r="G206" s="11"/>
      <c r="H206" s="10">
        <f>ROUND((G206*F206),2)</f>
        <v>0</v>
      </c>
      <c r="O206">
        <f>rekapitulace!H7</f>
        <v>21</v>
      </c>
      <c r="P206">
        <f>ROUND(O206/100*H206,2)</f>
        <v>0</v>
      </c>
    </row>
    <row r="207" ht="12.75">
      <c r="D207" s="12" t="s">
        <v>383</v>
      </c>
    </row>
    <row r="208" ht="38.25">
      <c r="D208" s="12" t="s">
        <v>384</v>
      </c>
    </row>
    <row r="209" spans="1:16" ht="12.75">
      <c r="A209" s="23">
        <v>59</v>
      </c>
      <c r="B209" s="24">
        <v>93160</v>
      </c>
      <c r="C209" s="23"/>
      <c r="D209" s="25" t="s">
        <v>529</v>
      </c>
      <c r="E209" s="18" t="s">
        <v>87</v>
      </c>
      <c r="F209" s="23">
        <v>0.78</v>
      </c>
      <c r="G209" s="20"/>
      <c r="H209" s="19">
        <f>ROUND((G209*F209),2)</f>
        <v>0</v>
      </c>
      <c r="O209" s="17">
        <f>rekapitulace!H7</f>
        <v>21</v>
      </c>
      <c r="P209" s="17">
        <f>ROUND(O209/100*H209,2)</f>
        <v>0</v>
      </c>
    </row>
    <row r="210" ht="51">
      <c r="D210" s="22" t="s">
        <v>530</v>
      </c>
    </row>
    <row r="211" ht="76.5">
      <c r="D211" s="22" t="s">
        <v>533</v>
      </c>
    </row>
    <row r="212" spans="1:16" ht="25.5">
      <c r="A212" s="6">
        <v>60</v>
      </c>
      <c r="B212" s="6" t="s">
        <v>385</v>
      </c>
      <c r="C212" s="6" t="s">
        <v>39</v>
      </c>
      <c r="D212" s="18" t="s">
        <v>531</v>
      </c>
      <c r="E212" s="6" t="s">
        <v>58</v>
      </c>
      <c r="F212" s="8">
        <v>1</v>
      </c>
      <c r="G212" s="11"/>
      <c r="H212" s="10">
        <f>ROUND((G212*F212),2)</f>
        <v>0</v>
      </c>
      <c r="O212">
        <f>rekapitulace!H7</f>
        <v>21</v>
      </c>
      <c r="P212">
        <f>ROUND(O212/100*H212,2)</f>
        <v>0</v>
      </c>
    </row>
    <row r="213" ht="12.75">
      <c r="D213" s="21" t="s">
        <v>532</v>
      </c>
    </row>
    <row r="214" ht="255">
      <c r="D214" s="22" t="s">
        <v>386</v>
      </c>
    </row>
    <row r="215" spans="1:16" ht="12.75">
      <c r="A215" s="6">
        <v>61</v>
      </c>
      <c r="B215" s="6" t="s">
        <v>387</v>
      </c>
      <c r="C215" s="6" t="s">
        <v>39</v>
      </c>
      <c r="D215" s="6" t="s">
        <v>388</v>
      </c>
      <c r="E215" s="6" t="s">
        <v>87</v>
      </c>
      <c r="F215" s="8">
        <v>15.3</v>
      </c>
      <c r="G215" s="11"/>
      <c r="H215" s="10">
        <f>ROUND((G215*F215),2)</f>
        <v>0</v>
      </c>
      <c r="O215">
        <f>rekapitulace!H7</f>
        <v>21</v>
      </c>
      <c r="P215">
        <f>ROUND(O215/100*H215,2)</f>
        <v>0</v>
      </c>
    </row>
    <row r="216" ht="38.25">
      <c r="D216" s="12" t="s">
        <v>389</v>
      </c>
    </row>
    <row r="217" ht="102">
      <c r="D217" s="12" t="s">
        <v>390</v>
      </c>
    </row>
    <row r="218" spans="1:16" ht="12.75">
      <c r="A218" s="6">
        <v>62</v>
      </c>
      <c r="B218" s="6" t="s">
        <v>391</v>
      </c>
      <c r="C218" s="6" t="s">
        <v>39</v>
      </c>
      <c r="D218" s="6" t="s">
        <v>392</v>
      </c>
      <c r="E218" s="6" t="s">
        <v>87</v>
      </c>
      <c r="F218" s="8">
        <v>86.013</v>
      </c>
      <c r="G218" s="11"/>
      <c r="H218" s="10">
        <f>ROUND((G218*F218),2)</f>
        <v>0</v>
      </c>
      <c r="O218">
        <f>rekapitulace!H7</f>
        <v>21</v>
      </c>
      <c r="P218">
        <f>ROUND(O218/100*H218,2)</f>
        <v>0</v>
      </c>
    </row>
    <row r="219" ht="63.75">
      <c r="D219" s="12" t="s">
        <v>393</v>
      </c>
    </row>
    <row r="220" ht="102">
      <c r="D220" s="12" t="s">
        <v>390</v>
      </c>
    </row>
    <row r="221" spans="1:16" ht="12.75" customHeight="1">
      <c r="A221" s="13"/>
      <c r="B221" s="13"/>
      <c r="C221" s="13" t="s">
        <v>131</v>
      </c>
      <c r="D221" s="13" t="s">
        <v>130</v>
      </c>
      <c r="E221" s="13"/>
      <c r="F221" s="13"/>
      <c r="G221" s="13"/>
      <c r="H221" s="13">
        <f>SUM(H179:H220)</f>
        <v>0</v>
      </c>
      <c r="P221">
        <f>SUM(P179:P220)</f>
        <v>0</v>
      </c>
    </row>
    <row r="223" spans="1:16" ht="12.75" customHeight="1">
      <c r="A223" s="13"/>
      <c r="B223" s="13"/>
      <c r="C223" s="13"/>
      <c r="D223" s="13" t="s">
        <v>82</v>
      </c>
      <c r="E223" s="13"/>
      <c r="F223" s="13"/>
      <c r="G223" s="13"/>
      <c r="H223" s="13">
        <f>+H23+H65+H77+H95+H137+H143+H167+H176+H221</f>
        <v>0</v>
      </c>
      <c r="P223">
        <f>+P23+P65+P77+P95+P137+P143+P167+P176+P221</f>
        <v>0</v>
      </c>
    </row>
  </sheetData>
  <sheetProtection formatColumns="0"/>
  <mergeCells count="8">
    <mergeCell ref="G7:H7"/>
    <mergeCell ref="A1:H1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horizontalDpi="300" verticalDpi="3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9"/>
  <sheetViews>
    <sheetView zoomScalePageLayoutView="0" workbookViewId="0" topLeftCell="A1">
      <pane ySplit="9" topLeftCell="A10" activePane="bottomLeft" state="frozen"/>
      <selection pane="topLeft" activeCell="G23" sqref="G23"/>
      <selection pane="bottomLeft" activeCell="G23" sqref="G23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8" ht="12.75" customHeight="1">
      <c r="A1" s="16" t="s">
        <v>526</v>
      </c>
      <c r="B1" s="16"/>
      <c r="C1" s="16"/>
      <c r="D1" s="16"/>
      <c r="E1" s="16"/>
      <c r="F1" s="16"/>
      <c r="G1" s="16"/>
      <c r="H1" s="16"/>
    </row>
    <row r="3" spans="1:5" ht="12.75" customHeight="1">
      <c r="A3" t="s">
        <v>11</v>
      </c>
      <c r="C3" s="5" t="s">
        <v>14</v>
      </c>
      <c r="D3" s="5" t="s">
        <v>15</v>
      </c>
      <c r="E3" s="5"/>
    </row>
    <row r="4" spans="1:5" ht="12.75" customHeight="1">
      <c r="A4" t="s">
        <v>12</v>
      </c>
      <c r="C4" s="5" t="s">
        <v>394</v>
      </c>
      <c r="D4" s="5" t="s">
        <v>395</v>
      </c>
      <c r="E4" s="5"/>
    </row>
    <row r="5" spans="1:5" ht="12.75" customHeight="1">
      <c r="A5" t="s">
        <v>13</v>
      </c>
      <c r="C5" s="5" t="s">
        <v>394</v>
      </c>
      <c r="D5" s="5" t="s">
        <v>395</v>
      </c>
      <c r="E5" s="5"/>
    </row>
    <row r="6" spans="3:5" ht="12.75" customHeight="1">
      <c r="C6" s="5"/>
      <c r="D6" s="5"/>
      <c r="E6" s="5"/>
    </row>
    <row r="7" spans="1:16" ht="12.75" customHeight="1">
      <c r="A7" s="15" t="s">
        <v>18</v>
      </c>
      <c r="B7" s="15" t="s">
        <v>20</v>
      </c>
      <c r="C7" s="15" t="s">
        <v>21</v>
      </c>
      <c r="D7" s="15" t="s">
        <v>22</v>
      </c>
      <c r="E7" s="15" t="s">
        <v>23</v>
      </c>
      <c r="F7" s="15" t="s">
        <v>24</v>
      </c>
      <c r="G7" s="15" t="s">
        <v>25</v>
      </c>
      <c r="H7" s="15"/>
      <c r="O7" t="s">
        <v>28</v>
      </c>
      <c r="P7" t="s">
        <v>9</v>
      </c>
    </row>
    <row r="8" spans="1:15" ht="14.25">
      <c r="A8" s="15"/>
      <c r="B8" s="15"/>
      <c r="C8" s="15"/>
      <c r="D8" s="15"/>
      <c r="E8" s="15"/>
      <c r="F8" s="15"/>
      <c r="G8" s="4" t="s">
        <v>26</v>
      </c>
      <c r="H8" s="4" t="s">
        <v>27</v>
      </c>
      <c r="O8" t="s">
        <v>9</v>
      </c>
    </row>
    <row r="9" spans="1:8" ht="14.25">
      <c r="A9" s="4" t="s">
        <v>19</v>
      </c>
      <c r="B9" s="4" t="s">
        <v>29</v>
      </c>
      <c r="C9" s="4" t="s">
        <v>30</v>
      </c>
      <c r="D9" s="4" t="s">
        <v>31</v>
      </c>
      <c r="E9" s="4" t="s">
        <v>32</v>
      </c>
      <c r="F9" s="4" t="s">
        <v>33</v>
      </c>
      <c r="G9" s="4" t="s">
        <v>34</v>
      </c>
      <c r="H9" s="4" t="s">
        <v>35</v>
      </c>
    </row>
    <row r="10" spans="1:8" ht="12.75" customHeight="1">
      <c r="A10" s="7"/>
      <c r="B10" s="7"/>
      <c r="C10" s="7" t="s">
        <v>37</v>
      </c>
      <c r="D10" s="7" t="s">
        <v>36</v>
      </c>
      <c r="E10" s="7"/>
      <c r="F10" s="9"/>
      <c r="G10" s="7"/>
      <c r="H10" s="9"/>
    </row>
    <row r="11" spans="1:16" ht="25.5">
      <c r="A11" s="6">
        <v>1</v>
      </c>
      <c r="B11" s="6" t="s">
        <v>85</v>
      </c>
      <c r="C11" s="6" t="s">
        <v>39</v>
      </c>
      <c r="D11" s="6" t="s">
        <v>177</v>
      </c>
      <c r="E11" s="6" t="s">
        <v>87</v>
      </c>
      <c r="F11" s="8">
        <v>68.446</v>
      </c>
      <c r="G11" s="11"/>
      <c r="H11" s="10">
        <f>ROUND((G11*F11),2)</f>
        <v>0</v>
      </c>
      <c r="O11">
        <f>rekapitulace!H7</f>
        <v>21</v>
      </c>
      <c r="P11">
        <f>ROUND(O11/100*H11,2)</f>
        <v>0</v>
      </c>
    </row>
    <row r="12" ht="51">
      <c r="D12" s="12" t="s">
        <v>396</v>
      </c>
    </row>
    <row r="13" ht="25.5">
      <c r="D13" s="12" t="s">
        <v>89</v>
      </c>
    </row>
    <row r="14" spans="1:16" ht="25.5">
      <c r="A14" s="6">
        <v>2</v>
      </c>
      <c r="B14" s="6" t="s">
        <v>85</v>
      </c>
      <c r="C14" s="6" t="s">
        <v>50</v>
      </c>
      <c r="D14" s="6" t="s">
        <v>181</v>
      </c>
      <c r="E14" s="6" t="s">
        <v>87</v>
      </c>
      <c r="F14" s="8">
        <v>0.113</v>
      </c>
      <c r="G14" s="11"/>
      <c r="H14" s="10">
        <f>ROUND((G14*F14),2)</f>
        <v>0</v>
      </c>
      <c r="O14">
        <f>rekapitulace!H7</f>
        <v>21</v>
      </c>
      <c r="P14">
        <f>ROUND(O14/100*H14,2)</f>
        <v>0</v>
      </c>
    </row>
    <row r="15" ht="12.75">
      <c r="D15" s="12" t="s">
        <v>397</v>
      </c>
    </row>
    <row r="16" ht="25.5">
      <c r="D16" s="12" t="s">
        <v>89</v>
      </c>
    </row>
    <row r="17" spans="1:16" ht="25.5">
      <c r="A17" s="6">
        <v>3</v>
      </c>
      <c r="B17" s="6" t="s">
        <v>85</v>
      </c>
      <c r="C17" s="6" t="s">
        <v>52</v>
      </c>
      <c r="D17" s="6" t="s">
        <v>86</v>
      </c>
      <c r="E17" s="6" t="s">
        <v>87</v>
      </c>
      <c r="F17" s="8">
        <v>0.743</v>
      </c>
      <c r="G17" s="11"/>
      <c r="H17" s="10">
        <f>ROUND((G17*F17),2)</f>
        <v>0</v>
      </c>
      <c r="O17">
        <f>rekapitulace!H7</f>
        <v>21</v>
      </c>
      <c r="P17">
        <f>ROUND(O17/100*H17,2)</f>
        <v>0</v>
      </c>
    </row>
    <row r="18" ht="12.75">
      <c r="D18" s="12" t="s">
        <v>398</v>
      </c>
    </row>
    <row r="19" ht="25.5">
      <c r="D19" s="12" t="s">
        <v>89</v>
      </c>
    </row>
    <row r="20" spans="1:16" ht="12.75" customHeight="1">
      <c r="A20" s="13"/>
      <c r="B20" s="13"/>
      <c r="C20" s="13" t="s">
        <v>37</v>
      </c>
      <c r="D20" s="13" t="s">
        <v>36</v>
      </c>
      <c r="E20" s="13"/>
      <c r="F20" s="13"/>
      <c r="G20" s="13"/>
      <c r="H20" s="13">
        <f>SUM(H11:H19)</f>
        <v>0</v>
      </c>
      <c r="P20">
        <f>SUM(P11:P19)</f>
        <v>0</v>
      </c>
    </row>
    <row r="22" spans="1:8" ht="12.75" customHeight="1">
      <c r="A22" s="7"/>
      <c r="B22" s="7"/>
      <c r="C22" s="7" t="s">
        <v>19</v>
      </c>
      <c r="D22" s="7" t="s">
        <v>90</v>
      </c>
      <c r="E22" s="7"/>
      <c r="F22" s="9"/>
      <c r="G22" s="7"/>
      <c r="H22" s="9"/>
    </row>
    <row r="23" spans="1:16" ht="12.75">
      <c r="A23" s="6">
        <v>4</v>
      </c>
      <c r="B23" s="6" t="s">
        <v>91</v>
      </c>
      <c r="C23" s="6" t="s">
        <v>39</v>
      </c>
      <c r="D23" s="6" t="s">
        <v>92</v>
      </c>
      <c r="E23" s="6" t="s">
        <v>87</v>
      </c>
      <c r="F23" s="8">
        <v>0.743</v>
      </c>
      <c r="G23" s="11"/>
      <c r="H23" s="10">
        <f>ROUND((G23*F23),2)</f>
        <v>0</v>
      </c>
      <c r="O23">
        <f>rekapitulace!H7</f>
        <v>21</v>
      </c>
      <c r="P23">
        <f>ROUND(O23/100*H23,2)</f>
        <v>0</v>
      </c>
    </row>
    <row r="24" ht="12.75">
      <c r="D24" s="12" t="s">
        <v>399</v>
      </c>
    </row>
    <row r="25" ht="63.75">
      <c r="D25" s="12" t="s">
        <v>94</v>
      </c>
    </row>
    <row r="26" spans="1:16" ht="12.75">
      <c r="A26" s="6">
        <v>5</v>
      </c>
      <c r="B26" s="6" t="s">
        <v>400</v>
      </c>
      <c r="C26" s="6" t="s">
        <v>39</v>
      </c>
      <c r="D26" s="6" t="s">
        <v>401</v>
      </c>
      <c r="E26" s="6" t="s">
        <v>87</v>
      </c>
      <c r="F26" s="8">
        <v>3.3</v>
      </c>
      <c r="G26" s="11"/>
      <c r="H26" s="10">
        <f>ROUND((G26*F26),2)</f>
        <v>0</v>
      </c>
      <c r="O26">
        <f>rekapitulace!H7</f>
        <v>21</v>
      </c>
      <c r="P26">
        <f>ROUND(O26/100*H26,2)</f>
        <v>0</v>
      </c>
    </row>
    <row r="27" ht="12.75">
      <c r="D27" s="12" t="s">
        <v>402</v>
      </c>
    </row>
    <row r="28" ht="63.75">
      <c r="D28" s="12" t="s">
        <v>94</v>
      </c>
    </row>
    <row r="29" spans="1:16" ht="12.75">
      <c r="A29" s="6">
        <v>6</v>
      </c>
      <c r="B29" s="6" t="s">
        <v>194</v>
      </c>
      <c r="C29" s="6" t="s">
        <v>39</v>
      </c>
      <c r="D29" s="6" t="s">
        <v>195</v>
      </c>
      <c r="E29" s="6" t="s">
        <v>127</v>
      </c>
      <c r="F29" s="8">
        <v>3</v>
      </c>
      <c r="G29" s="11"/>
      <c r="H29" s="10">
        <f>ROUND((G29*F29),2)</f>
        <v>0</v>
      </c>
      <c r="O29">
        <f>rekapitulace!H7</f>
        <v>21</v>
      </c>
      <c r="P29">
        <f>ROUND(O29/100*H29,2)</f>
        <v>0</v>
      </c>
    </row>
    <row r="30" ht="12.75">
      <c r="D30" s="12" t="s">
        <v>403</v>
      </c>
    </row>
    <row r="31" ht="63.75">
      <c r="D31" s="12" t="s">
        <v>94</v>
      </c>
    </row>
    <row r="32" spans="1:16" ht="12.75">
      <c r="A32" s="6">
        <v>7</v>
      </c>
      <c r="B32" s="6" t="s">
        <v>404</v>
      </c>
      <c r="C32" s="6" t="s">
        <v>39</v>
      </c>
      <c r="D32" s="6" t="s">
        <v>405</v>
      </c>
      <c r="E32" s="6" t="s">
        <v>87</v>
      </c>
      <c r="F32" s="8">
        <v>3.19</v>
      </c>
      <c r="G32" s="11"/>
      <c r="H32" s="10">
        <f>ROUND((G32*F32),2)</f>
        <v>0</v>
      </c>
      <c r="O32">
        <f>rekapitulace!H7</f>
        <v>21</v>
      </c>
      <c r="P32">
        <f>ROUND(O32/100*H32,2)</f>
        <v>0</v>
      </c>
    </row>
    <row r="33" ht="12.75">
      <c r="D33" s="12" t="s">
        <v>406</v>
      </c>
    </row>
    <row r="34" ht="25.5">
      <c r="D34" s="12" t="s">
        <v>407</v>
      </c>
    </row>
    <row r="35" spans="1:16" ht="12.75">
      <c r="A35" s="6">
        <v>8</v>
      </c>
      <c r="B35" s="6" t="s">
        <v>208</v>
      </c>
      <c r="C35" s="6" t="s">
        <v>39</v>
      </c>
      <c r="D35" s="6" t="s">
        <v>209</v>
      </c>
      <c r="E35" s="6" t="s">
        <v>87</v>
      </c>
      <c r="F35" s="8">
        <v>64.501</v>
      </c>
      <c r="G35" s="11"/>
      <c r="H35" s="10">
        <f>ROUND((G35*F35),2)</f>
        <v>0</v>
      </c>
      <c r="O35">
        <f>rekapitulace!H7</f>
        <v>21</v>
      </c>
      <c r="P35">
        <f>ROUND(O35/100*H35,2)</f>
        <v>0</v>
      </c>
    </row>
    <row r="36" ht="38.25">
      <c r="D36" s="12" t="s">
        <v>408</v>
      </c>
    </row>
    <row r="37" ht="318.75">
      <c r="D37" s="12" t="s">
        <v>210</v>
      </c>
    </row>
    <row r="38" spans="1:16" ht="25.5">
      <c r="A38" s="6">
        <v>9</v>
      </c>
      <c r="B38" s="6" t="s">
        <v>409</v>
      </c>
      <c r="C38" s="6" t="s">
        <v>39</v>
      </c>
      <c r="D38" s="6" t="s">
        <v>410</v>
      </c>
      <c r="E38" s="6" t="s">
        <v>87</v>
      </c>
      <c r="F38" s="8">
        <v>62.973</v>
      </c>
      <c r="G38" s="11"/>
      <c r="H38" s="10">
        <f>ROUND((G38*F38),2)</f>
        <v>0</v>
      </c>
      <c r="O38">
        <f>rekapitulace!H7</f>
        <v>21</v>
      </c>
      <c r="P38">
        <f>ROUND(O38/100*H38,2)</f>
        <v>0</v>
      </c>
    </row>
    <row r="39" ht="153">
      <c r="D39" s="12" t="s">
        <v>411</v>
      </c>
    </row>
    <row r="40" ht="318.75">
      <c r="D40" s="12" t="s">
        <v>214</v>
      </c>
    </row>
    <row r="41" spans="1:16" ht="25.5">
      <c r="A41" s="6">
        <v>10</v>
      </c>
      <c r="B41" s="6" t="s">
        <v>409</v>
      </c>
      <c r="C41" s="6" t="s">
        <v>48</v>
      </c>
      <c r="D41" s="6" t="s">
        <v>412</v>
      </c>
      <c r="E41" s="6" t="s">
        <v>87</v>
      </c>
      <c r="F41" s="8">
        <v>61.311</v>
      </c>
      <c r="G41" s="11"/>
      <c r="H41" s="10">
        <f>ROUND((G41*F41),2)</f>
        <v>0</v>
      </c>
      <c r="O41">
        <f>rekapitulace!H7</f>
        <v>21</v>
      </c>
      <c r="P41">
        <f>ROUND(O41/100*H41,2)</f>
        <v>0</v>
      </c>
    </row>
    <row r="42" ht="153">
      <c r="D42" s="12" t="s">
        <v>413</v>
      </c>
    </row>
    <row r="43" ht="318.75">
      <c r="D43" s="12" t="s">
        <v>214</v>
      </c>
    </row>
    <row r="44" spans="1:16" ht="25.5">
      <c r="A44" s="6">
        <v>11</v>
      </c>
      <c r="B44" s="6" t="s">
        <v>414</v>
      </c>
      <c r="C44" s="6" t="s">
        <v>39</v>
      </c>
      <c r="D44" s="6" t="s">
        <v>415</v>
      </c>
      <c r="E44" s="6" t="s">
        <v>87</v>
      </c>
      <c r="F44" s="8">
        <v>2.173</v>
      </c>
      <c r="G44" s="11"/>
      <c r="H44" s="10">
        <f>ROUND((G44*F44),2)</f>
        <v>0</v>
      </c>
      <c r="O44">
        <f>rekapitulace!H7</f>
        <v>21</v>
      </c>
      <c r="P44">
        <f>ROUND(O44/100*H44,2)</f>
        <v>0</v>
      </c>
    </row>
    <row r="45" ht="12.75">
      <c r="D45" s="12" t="s">
        <v>416</v>
      </c>
    </row>
    <row r="46" ht="318.75">
      <c r="D46" s="12" t="s">
        <v>218</v>
      </c>
    </row>
    <row r="47" spans="1:16" ht="12.75">
      <c r="A47" s="6">
        <v>12</v>
      </c>
      <c r="B47" s="6" t="s">
        <v>223</v>
      </c>
      <c r="C47" s="6" t="s">
        <v>39</v>
      </c>
      <c r="D47" s="6" t="s">
        <v>224</v>
      </c>
      <c r="E47" s="6" t="s">
        <v>87</v>
      </c>
      <c r="F47" s="8">
        <v>129.647</v>
      </c>
      <c r="G47" s="11"/>
      <c r="H47" s="10">
        <f>ROUND((G47*F47),2)</f>
        <v>0</v>
      </c>
      <c r="O47">
        <f>rekapitulace!H7</f>
        <v>21</v>
      </c>
      <c r="P47">
        <f>ROUND(O47/100*H47,2)</f>
        <v>0</v>
      </c>
    </row>
    <row r="48" ht="63.75">
      <c r="D48" s="12" t="s">
        <v>417</v>
      </c>
    </row>
    <row r="49" ht="191.25">
      <c r="D49" s="12" t="s">
        <v>225</v>
      </c>
    </row>
    <row r="50" spans="1:16" ht="12.75">
      <c r="A50" s="6">
        <v>13</v>
      </c>
      <c r="B50" s="6" t="s">
        <v>418</v>
      </c>
      <c r="C50" s="6" t="s">
        <v>39</v>
      </c>
      <c r="D50" s="6" t="s">
        <v>419</v>
      </c>
      <c r="E50" s="6" t="s">
        <v>87</v>
      </c>
      <c r="F50" s="8">
        <v>61.311</v>
      </c>
      <c r="G50" s="11"/>
      <c r="H50" s="10">
        <f>ROUND((G50*F50),2)</f>
        <v>0</v>
      </c>
      <c r="O50">
        <f>rekapitulace!H7</f>
        <v>21</v>
      </c>
      <c r="P50">
        <f>ROUND(O50/100*H50,2)</f>
        <v>0</v>
      </c>
    </row>
    <row r="51" ht="38.25">
      <c r="D51" s="12" t="s">
        <v>420</v>
      </c>
    </row>
    <row r="52" ht="229.5">
      <c r="D52" s="12" t="s">
        <v>421</v>
      </c>
    </row>
    <row r="53" spans="1:16" ht="25.5">
      <c r="A53" s="6">
        <v>14</v>
      </c>
      <c r="B53" s="6" t="s">
        <v>422</v>
      </c>
      <c r="C53" s="6" t="s">
        <v>39</v>
      </c>
      <c r="D53" s="6" t="s">
        <v>423</v>
      </c>
      <c r="E53" s="6" t="s">
        <v>87</v>
      </c>
      <c r="F53" s="8">
        <v>54.809</v>
      </c>
      <c r="G53" s="11"/>
      <c r="H53" s="10">
        <f>ROUND((G53*F53),2)</f>
        <v>0</v>
      </c>
      <c r="O53">
        <f>rekapitulace!H7</f>
        <v>21</v>
      </c>
      <c r="P53">
        <f>ROUND(O53/100*H53,2)</f>
        <v>0</v>
      </c>
    </row>
    <row r="54" ht="63.75">
      <c r="D54" s="12" t="s">
        <v>424</v>
      </c>
    </row>
    <row r="55" ht="280.5">
      <c r="D55" s="12" t="s">
        <v>425</v>
      </c>
    </row>
    <row r="56" spans="1:16" ht="12.75">
      <c r="A56" s="6">
        <v>15</v>
      </c>
      <c r="B56" s="6" t="s">
        <v>426</v>
      </c>
      <c r="C56" s="6" t="s">
        <v>39</v>
      </c>
      <c r="D56" s="6" t="s">
        <v>427</v>
      </c>
      <c r="E56" s="6" t="s">
        <v>109</v>
      </c>
      <c r="F56" s="8">
        <v>31.9</v>
      </c>
      <c r="G56" s="11"/>
      <c r="H56" s="10">
        <f>ROUND((G56*F56),2)</f>
        <v>0</v>
      </c>
      <c r="O56">
        <f>rekapitulace!H7</f>
        <v>21</v>
      </c>
      <c r="P56">
        <f>ROUND(O56/100*H56,2)</f>
        <v>0</v>
      </c>
    </row>
    <row r="57" ht="12.75">
      <c r="D57" s="12" t="s">
        <v>428</v>
      </c>
    </row>
    <row r="58" ht="38.25">
      <c r="D58" s="12" t="s">
        <v>429</v>
      </c>
    </row>
    <row r="59" spans="1:16" ht="12.75">
      <c r="A59" s="6">
        <v>16</v>
      </c>
      <c r="B59" s="6" t="s">
        <v>430</v>
      </c>
      <c r="C59" s="6" t="s">
        <v>39</v>
      </c>
      <c r="D59" s="6" t="s">
        <v>431</v>
      </c>
      <c r="E59" s="6" t="s">
        <v>109</v>
      </c>
      <c r="F59" s="8">
        <v>31.9</v>
      </c>
      <c r="G59" s="11"/>
      <c r="H59" s="10">
        <f>ROUND((G59*F59),2)</f>
        <v>0</v>
      </c>
      <c r="O59">
        <f>rekapitulace!H7</f>
        <v>21</v>
      </c>
      <c r="P59">
        <f>ROUND(O59/100*H59,2)</f>
        <v>0</v>
      </c>
    </row>
    <row r="60" ht="12.75">
      <c r="D60" s="12" t="s">
        <v>428</v>
      </c>
    </row>
    <row r="61" ht="25.5">
      <c r="D61" s="12" t="s">
        <v>432</v>
      </c>
    </row>
    <row r="62" spans="1:16" ht="12.75" customHeight="1">
      <c r="A62" s="13"/>
      <c r="B62" s="13"/>
      <c r="C62" s="13" t="s">
        <v>19</v>
      </c>
      <c r="D62" s="13" t="s">
        <v>90</v>
      </c>
      <c r="E62" s="13"/>
      <c r="F62" s="13"/>
      <c r="G62" s="13"/>
      <c r="H62" s="13">
        <f>SUM(H23:H61)</f>
        <v>0</v>
      </c>
      <c r="P62">
        <f>SUM(P23:P61)</f>
        <v>0</v>
      </c>
    </row>
    <row r="64" spans="1:8" ht="12.75" customHeight="1">
      <c r="A64" s="7"/>
      <c r="B64" s="7"/>
      <c r="C64" s="7" t="s">
        <v>31</v>
      </c>
      <c r="D64" s="7" t="s">
        <v>269</v>
      </c>
      <c r="E64" s="7"/>
      <c r="F64" s="9"/>
      <c r="G64" s="7"/>
      <c r="H64" s="9"/>
    </row>
    <row r="65" spans="1:16" ht="25.5">
      <c r="A65" s="6">
        <v>17</v>
      </c>
      <c r="B65" s="6" t="s">
        <v>294</v>
      </c>
      <c r="C65" s="6" t="s">
        <v>39</v>
      </c>
      <c r="D65" s="6" t="s">
        <v>295</v>
      </c>
      <c r="E65" s="6" t="s">
        <v>87</v>
      </c>
      <c r="F65" s="8">
        <v>1.443</v>
      </c>
      <c r="G65" s="11"/>
      <c r="H65" s="10">
        <f>ROUND((G65*F65),2)</f>
        <v>0</v>
      </c>
      <c r="O65">
        <f>rekapitulace!H7</f>
        <v>21</v>
      </c>
      <c r="P65">
        <f>ROUND(O65/100*H65,2)</f>
        <v>0</v>
      </c>
    </row>
    <row r="66" ht="63.75">
      <c r="D66" s="12" t="s">
        <v>433</v>
      </c>
    </row>
    <row r="67" ht="357">
      <c r="D67" s="12" t="s">
        <v>264</v>
      </c>
    </row>
    <row r="68" spans="1:16" ht="12.75">
      <c r="A68" s="6">
        <v>18</v>
      </c>
      <c r="B68" s="6" t="s">
        <v>434</v>
      </c>
      <c r="C68" s="6" t="s">
        <v>39</v>
      </c>
      <c r="D68" s="6" t="s">
        <v>435</v>
      </c>
      <c r="E68" s="6" t="s">
        <v>258</v>
      </c>
      <c r="F68" s="8">
        <v>0.005</v>
      </c>
      <c r="G68" s="11"/>
      <c r="H68" s="10">
        <f>ROUND((G68*F68),2)</f>
        <v>0</v>
      </c>
      <c r="O68">
        <f>rekapitulace!H7</f>
        <v>21</v>
      </c>
      <c r="P68">
        <f>ROUND(O68/100*H68,2)</f>
        <v>0</v>
      </c>
    </row>
    <row r="69" ht="12.75">
      <c r="D69" s="12" t="s">
        <v>436</v>
      </c>
    </row>
    <row r="70" ht="178.5">
      <c r="D70" s="12" t="s">
        <v>437</v>
      </c>
    </row>
    <row r="71" spans="1:16" ht="12.75">
      <c r="A71" s="6">
        <v>19</v>
      </c>
      <c r="B71" s="6" t="s">
        <v>438</v>
      </c>
      <c r="C71" s="6" t="s">
        <v>39</v>
      </c>
      <c r="D71" s="6" t="s">
        <v>439</v>
      </c>
      <c r="E71" s="6" t="s">
        <v>87</v>
      </c>
      <c r="F71" s="8">
        <v>6.171</v>
      </c>
      <c r="G71" s="11"/>
      <c r="H71" s="10">
        <f>ROUND((G71*F71),2)</f>
        <v>0</v>
      </c>
      <c r="O71">
        <f>rekapitulace!H7</f>
        <v>21</v>
      </c>
      <c r="P71">
        <f>ROUND(O71/100*H71,2)</f>
        <v>0</v>
      </c>
    </row>
    <row r="72" ht="12.75">
      <c r="D72" s="12" t="s">
        <v>440</v>
      </c>
    </row>
    <row r="73" ht="38.25">
      <c r="D73" s="12" t="s">
        <v>441</v>
      </c>
    </row>
    <row r="74" spans="1:16" ht="25.5">
      <c r="A74" s="6">
        <v>20</v>
      </c>
      <c r="B74" s="6" t="s">
        <v>442</v>
      </c>
      <c r="C74" s="6" t="s">
        <v>39</v>
      </c>
      <c r="D74" s="6" t="s">
        <v>443</v>
      </c>
      <c r="E74" s="6" t="s">
        <v>87</v>
      </c>
      <c r="F74" s="8">
        <v>1.166</v>
      </c>
      <c r="G74" s="11"/>
      <c r="H74" s="10">
        <f>ROUND((G74*F74),2)</f>
        <v>0</v>
      </c>
      <c r="O74">
        <f>rekapitulace!H7</f>
        <v>21</v>
      </c>
      <c r="P74">
        <f>ROUND(O74/100*H74,2)</f>
        <v>0</v>
      </c>
    </row>
    <row r="75" ht="12.75">
      <c r="D75" s="12" t="s">
        <v>444</v>
      </c>
    </row>
    <row r="76" ht="51">
      <c r="D76" s="12" t="s">
        <v>445</v>
      </c>
    </row>
    <row r="77" spans="1:16" ht="12.75" customHeight="1">
      <c r="A77" s="13"/>
      <c r="B77" s="13"/>
      <c r="C77" s="13" t="s">
        <v>31</v>
      </c>
      <c r="D77" s="13" t="s">
        <v>269</v>
      </c>
      <c r="E77" s="13"/>
      <c r="F77" s="13"/>
      <c r="G77" s="13"/>
      <c r="H77" s="13">
        <f>SUM(H65:H76)</f>
        <v>0</v>
      </c>
      <c r="P77">
        <f>SUM(P65:P76)</f>
        <v>0</v>
      </c>
    </row>
    <row r="79" spans="1:8" ht="12.75" customHeight="1">
      <c r="A79" s="7"/>
      <c r="B79" s="7"/>
      <c r="C79" s="7" t="s">
        <v>32</v>
      </c>
      <c r="D79" s="7" t="s">
        <v>100</v>
      </c>
      <c r="E79" s="7"/>
      <c r="F79" s="9"/>
      <c r="G79" s="7"/>
      <c r="H79" s="9"/>
    </row>
    <row r="80" spans="1:16" ht="25.5">
      <c r="A80" s="6">
        <v>21</v>
      </c>
      <c r="B80" s="6" t="s">
        <v>101</v>
      </c>
      <c r="C80" s="6" t="s">
        <v>39</v>
      </c>
      <c r="D80" s="6" t="s">
        <v>102</v>
      </c>
      <c r="E80" s="6" t="s">
        <v>87</v>
      </c>
      <c r="F80" s="8">
        <v>1.65</v>
      </c>
      <c r="G80" s="11"/>
      <c r="H80" s="10">
        <f>ROUND((G80*F80),2)</f>
        <v>0</v>
      </c>
      <c r="O80">
        <f>rekapitulace!H7</f>
        <v>21</v>
      </c>
      <c r="P80">
        <f>ROUND(O80/100*H80,2)</f>
        <v>0</v>
      </c>
    </row>
    <row r="81" ht="12.75">
      <c r="D81" s="12" t="s">
        <v>446</v>
      </c>
    </row>
    <row r="82" ht="51">
      <c r="D82" s="12" t="s">
        <v>104</v>
      </c>
    </row>
    <row r="83" spans="1:16" ht="12.75">
      <c r="A83" s="6">
        <v>22</v>
      </c>
      <c r="B83" s="6" t="s">
        <v>447</v>
      </c>
      <c r="C83" s="6" t="s">
        <v>39</v>
      </c>
      <c r="D83" s="6" t="s">
        <v>448</v>
      </c>
      <c r="E83" s="6" t="s">
        <v>87</v>
      </c>
      <c r="F83" s="8">
        <v>1.238</v>
      </c>
      <c r="G83" s="11"/>
      <c r="H83" s="10">
        <f>ROUND((G83*F83),2)</f>
        <v>0</v>
      </c>
      <c r="O83">
        <f>rekapitulace!H7</f>
        <v>21</v>
      </c>
      <c r="P83">
        <f>ROUND(O83/100*H83,2)</f>
        <v>0</v>
      </c>
    </row>
    <row r="84" ht="12.75">
      <c r="D84" s="12" t="s">
        <v>449</v>
      </c>
    </row>
    <row r="85" ht="51">
      <c r="D85" s="12" t="s">
        <v>104</v>
      </c>
    </row>
    <row r="86" spans="1:16" ht="12.75">
      <c r="A86" s="6">
        <v>23</v>
      </c>
      <c r="B86" s="6" t="s">
        <v>450</v>
      </c>
      <c r="C86" s="6" t="s">
        <v>39</v>
      </c>
      <c r="D86" s="6" t="s">
        <v>451</v>
      </c>
      <c r="E86" s="6" t="s">
        <v>109</v>
      </c>
      <c r="F86" s="8">
        <v>8.25</v>
      </c>
      <c r="G86" s="11"/>
      <c r="H86" s="10">
        <f>ROUND((G86*F86),2)</f>
        <v>0</v>
      </c>
      <c r="O86">
        <f>rekapitulace!H7</f>
        <v>21</v>
      </c>
      <c r="P86">
        <f>ROUND(O86/100*H86,2)</f>
        <v>0</v>
      </c>
    </row>
    <row r="87" ht="12.75">
      <c r="D87" s="12" t="s">
        <v>452</v>
      </c>
    </row>
    <row r="88" ht="102">
      <c r="D88" s="12" t="s">
        <v>453</v>
      </c>
    </row>
    <row r="89" spans="1:16" ht="12.75">
      <c r="A89" s="6">
        <v>24</v>
      </c>
      <c r="B89" s="6" t="s">
        <v>454</v>
      </c>
      <c r="C89" s="6" t="s">
        <v>39</v>
      </c>
      <c r="D89" s="6" t="s">
        <v>455</v>
      </c>
      <c r="E89" s="6" t="s">
        <v>87</v>
      </c>
      <c r="F89" s="8">
        <v>0.578</v>
      </c>
      <c r="G89" s="11"/>
      <c r="H89" s="10">
        <f>ROUND((G89*F89),2)</f>
        <v>0</v>
      </c>
      <c r="O89">
        <f>rekapitulace!H7</f>
        <v>21</v>
      </c>
      <c r="P89">
        <f>ROUND(O89/100*H89,2)</f>
        <v>0</v>
      </c>
    </row>
    <row r="90" ht="12.75">
      <c r="D90" s="12" t="s">
        <v>456</v>
      </c>
    </row>
    <row r="91" ht="204">
      <c r="D91" s="12" t="s">
        <v>457</v>
      </c>
    </row>
    <row r="92" spans="1:16" ht="12.75">
      <c r="A92" s="6">
        <v>25</v>
      </c>
      <c r="B92" s="6" t="s">
        <v>458</v>
      </c>
      <c r="C92" s="6" t="s">
        <v>39</v>
      </c>
      <c r="D92" s="6" t="s">
        <v>459</v>
      </c>
      <c r="E92" s="6" t="s">
        <v>87</v>
      </c>
      <c r="F92" s="8">
        <v>0.66</v>
      </c>
      <c r="G92" s="11"/>
      <c r="H92" s="10">
        <f>ROUND((G92*F92),2)</f>
        <v>0</v>
      </c>
      <c r="O92">
        <f>rekapitulace!H7</f>
        <v>21</v>
      </c>
      <c r="P92">
        <f>ROUND(O92/100*H92,2)</f>
        <v>0</v>
      </c>
    </row>
    <row r="93" ht="12.75">
      <c r="D93" s="12" t="s">
        <v>460</v>
      </c>
    </row>
    <row r="94" ht="204">
      <c r="D94" s="12" t="s">
        <v>457</v>
      </c>
    </row>
    <row r="95" spans="1:16" ht="12.75">
      <c r="A95" s="6">
        <v>26</v>
      </c>
      <c r="B95" s="6" t="s">
        <v>149</v>
      </c>
      <c r="C95" s="6" t="s">
        <v>39</v>
      </c>
      <c r="D95" s="6" t="s">
        <v>150</v>
      </c>
      <c r="E95" s="6" t="s">
        <v>127</v>
      </c>
      <c r="F95" s="8">
        <v>16.1</v>
      </c>
      <c r="G95" s="11"/>
      <c r="H95" s="10">
        <f>ROUND((G95*F95),2)</f>
        <v>0</v>
      </c>
      <c r="O95">
        <f>rekapitulace!H7</f>
        <v>21</v>
      </c>
      <c r="P95">
        <f>ROUND(O95/100*H95,2)</f>
        <v>0</v>
      </c>
    </row>
    <row r="96" ht="12.75">
      <c r="D96" s="12" t="s">
        <v>461</v>
      </c>
    </row>
    <row r="97" ht="38.25">
      <c r="D97" s="12" t="s">
        <v>129</v>
      </c>
    </row>
    <row r="98" spans="1:16" ht="12.75">
      <c r="A98" s="6">
        <v>44</v>
      </c>
      <c r="B98" s="6" t="s">
        <v>462</v>
      </c>
      <c r="C98" s="6" t="s">
        <v>39</v>
      </c>
      <c r="D98" s="6" t="s">
        <v>463</v>
      </c>
      <c r="E98" s="6" t="s">
        <v>127</v>
      </c>
      <c r="F98" s="8">
        <v>2.8</v>
      </c>
      <c r="G98" s="11"/>
      <c r="H98" s="10">
        <f>ROUND((G98*F98),2)</f>
        <v>0</v>
      </c>
      <c r="O98">
        <f>rekapitulace!H7</f>
        <v>21</v>
      </c>
      <c r="P98">
        <f>ROUND(O98/100*H98,2)</f>
        <v>0</v>
      </c>
    </row>
    <row r="99" ht="12.75">
      <c r="D99" s="12" t="s">
        <v>464</v>
      </c>
    </row>
    <row r="100" ht="51">
      <c r="D100" s="12" t="s">
        <v>465</v>
      </c>
    </row>
    <row r="101" spans="1:16" ht="12.75" customHeight="1">
      <c r="A101" s="13"/>
      <c r="B101" s="13"/>
      <c r="C101" s="13" t="s">
        <v>32</v>
      </c>
      <c r="D101" s="13" t="s">
        <v>100</v>
      </c>
      <c r="E101" s="13"/>
      <c r="F101" s="13"/>
      <c r="G101" s="13"/>
      <c r="H101" s="13">
        <f>SUM(H80:H100)</f>
        <v>0</v>
      </c>
      <c r="P101">
        <f>SUM(P80:P100)</f>
        <v>0</v>
      </c>
    </row>
    <row r="103" spans="1:8" ht="12.75" customHeight="1">
      <c r="A103" s="7"/>
      <c r="B103" s="7"/>
      <c r="C103" s="7" t="s">
        <v>35</v>
      </c>
      <c r="D103" s="7" t="s">
        <v>341</v>
      </c>
      <c r="E103" s="7"/>
      <c r="F103" s="9"/>
      <c r="G103" s="7"/>
      <c r="H103" s="9"/>
    </row>
    <row r="104" spans="1:16" ht="25.5">
      <c r="A104" s="6">
        <v>27</v>
      </c>
      <c r="B104" s="6" t="s">
        <v>466</v>
      </c>
      <c r="C104" s="6" t="s">
        <v>39</v>
      </c>
      <c r="D104" s="6" t="s">
        <v>467</v>
      </c>
      <c r="E104" s="6" t="s">
        <v>127</v>
      </c>
      <c r="F104" s="8">
        <v>7.7</v>
      </c>
      <c r="G104" s="11"/>
      <c r="H104" s="10">
        <f>ROUND((G104*F104),2)</f>
        <v>0</v>
      </c>
      <c r="O104">
        <f>rekapitulace!H7</f>
        <v>21</v>
      </c>
      <c r="P104">
        <f>ROUND(O104/100*H104,2)</f>
        <v>0</v>
      </c>
    </row>
    <row r="105" ht="12.75">
      <c r="D105" s="12" t="s">
        <v>468</v>
      </c>
    </row>
    <row r="106" ht="255">
      <c r="D106" s="12" t="s">
        <v>469</v>
      </c>
    </row>
    <row r="107" spans="1:16" ht="25.5">
      <c r="A107" s="6">
        <v>28</v>
      </c>
      <c r="B107" s="6" t="s">
        <v>470</v>
      </c>
      <c r="C107" s="6" t="s">
        <v>39</v>
      </c>
      <c r="D107" s="6" t="s">
        <v>471</v>
      </c>
      <c r="E107" s="6" t="s">
        <v>127</v>
      </c>
      <c r="F107" s="8">
        <v>52.2</v>
      </c>
      <c r="G107" s="11"/>
      <c r="H107" s="10">
        <f>ROUND((G107*F107),2)</f>
        <v>0</v>
      </c>
      <c r="O107">
        <f>rekapitulace!H7</f>
        <v>21</v>
      </c>
      <c r="P107">
        <f>ROUND(O107/100*H107,2)</f>
        <v>0</v>
      </c>
    </row>
    <row r="108" ht="12.75">
      <c r="D108" s="12" t="s">
        <v>472</v>
      </c>
    </row>
    <row r="109" ht="255">
      <c r="D109" s="12" t="s">
        <v>469</v>
      </c>
    </row>
    <row r="110" spans="1:16" ht="12.75">
      <c r="A110" s="6">
        <v>29</v>
      </c>
      <c r="B110" s="6" t="s">
        <v>473</v>
      </c>
      <c r="C110" s="6" t="s">
        <v>39</v>
      </c>
      <c r="D110" s="6" t="s">
        <v>474</v>
      </c>
      <c r="E110" s="6" t="s">
        <v>127</v>
      </c>
      <c r="F110" s="8">
        <v>9.5</v>
      </c>
      <c r="G110" s="11"/>
      <c r="H110" s="10">
        <f>ROUND((G110*F110),2)</f>
        <v>0</v>
      </c>
      <c r="O110">
        <f>rekapitulace!H7</f>
        <v>21</v>
      </c>
      <c r="P110">
        <f>ROUND(O110/100*H110,2)</f>
        <v>0</v>
      </c>
    </row>
    <row r="111" ht="12.75">
      <c r="D111" s="12" t="s">
        <v>475</v>
      </c>
    </row>
    <row r="112" ht="51">
      <c r="D112" s="12" t="s">
        <v>476</v>
      </c>
    </row>
    <row r="113" spans="1:16" ht="25.5">
      <c r="A113" s="6">
        <v>30</v>
      </c>
      <c r="B113" s="6" t="s">
        <v>477</v>
      </c>
      <c r="C113" s="6" t="s">
        <v>39</v>
      </c>
      <c r="D113" s="6" t="s">
        <v>478</v>
      </c>
      <c r="E113" s="6" t="s">
        <v>127</v>
      </c>
      <c r="F113" s="8">
        <v>9.5</v>
      </c>
      <c r="G113" s="11"/>
      <c r="H113" s="10">
        <f>ROUND((G113*F113),2)</f>
        <v>0</v>
      </c>
      <c r="O113">
        <f>rekapitulace!H7</f>
        <v>21</v>
      </c>
      <c r="P113">
        <f>ROUND(O113/100*H113,2)</f>
        <v>0</v>
      </c>
    </row>
    <row r="114" ht="12.75">
      <c r="D114" s="12" t="s">
        <v>479</v>
      </c>
    </row>
    <row r="115" ht="255">
      <c r="D115" s="12" t="s">
        <v>480</v>
      </c>
    </row>
    <row r="116" spans="1:16" ht="25.5">
      <c r="A116" s="6">
        <v>31</v>
      </c>
      <c r="B116" s="6" t="s">
        <v>481</v>
      </c>
      <c r="C116" s="6" t="s">
        <v>39</v>
      </c>
      <c r="D116" s="6" t="s">
        <v>482</v>
      </c>
      <c r="E116" s="6" t="s">
        <v>58</v>
      </c>
      <c r="F116" s="8">
        <v>1</v>
      </c>
      <c r="G116" s="11"/>
      <c r="H116" s="10">
        <f>ROUND((G116*F116),2)</f>
        <v>0</v>
      </c>
      <c r="O116">
        <f>rekapitulace!H7</f>
        <v>21</v>
      </c>
      <c r="P116">
        <f>ROUND(O116/100*H116,2)</f>
        <v>0</v>
      </c>
    </row>
    <row r="117" ht="12.75">
      <c r="D117" s="12" t="s">
        <v>77</v>
      </c>
    </row>
    <row r="118" ht="25.5">
      <c r="D118" s="12" t="s">
        <v>483</v>
      </c>
    </row>
    <row r="119" spans="1:16" ht="25.5">
      <c r="A119" s="6">
        <v>32</v>
      </c>
      <c r="B119" s="6" t="s">
        <v>484</v>
      </c>
      <c r="C119" s="6" t="s">
        <v>39</v>
      </c>
      <c r="D119" s="6" t="s">
        <v>485</v>
      </c>
      <c r="E119" s="6" t="s">
        <v>58</v>
      </c>
      <c r="F119" s="8">
        <v>1</v>
      </c>
      <c r="G119" s="11"/>
      <c r="H119" s="10">
        <f>ROUND((G119*F119),2)</f>
        <v>0</v>
      </c>
      <c r="O119">
        <f>rekapitulace!H7</f>
        <v>21</v>
      </c>
      <c r="P119">
        <f>ROUND(O119/100*H119,2)</f>
        <v>0</v>
      </c>
    </row>
    <row r="120" ht="12.75">
      <c r="D120" s="12" t="s">
        <v>77</v>
      </c>
    </row>
    <row r="121" ht="25.5">
      <c r="D121" s="12" t="s">
        <v>483</v>
      </c>
    </row>
    <row r="122" spans="1:16" ht="25.5">
      <c r="A122" s="6">
        <v>33</v>
      </c>
      <c r="B122" s="6" t="s">
        <v>486</v>
      </c>
      <c r="C122" s="6" t="s">
        <v>39</v>
      </c>
      <c r="D122" s="6" t="s">
        <v>487</v>
      </c>
      <c r="E122" s="6" t="s">
        <v>58</v>
      </c>
      <c r="F122" s="8">
        <v>1</v>
      </c>
      <c r="G122" s="11"/>
      <c r="H122" s="10">
        <f>ROUND((G122*F122),2)</f>
        <v>0</v>
      </c>
      <c r="O122">
        <f>rekapitulace!H7</f>
        <v>21</v>
      </c>
      <c r="P122">
        <f>ROUND(O122/100*H122,2)</f>
        <v>0</v>
      </c>
    </row>
    <row r="123" ht="12.75">
      <c r="D123" s="12" t="s">
        <v>77</v>
      </c>
    </row>
    <row r="124" ht="25.5">
      <c r="D124" s="12" t="s">
        <v>483</v>
      </c>
    </row>
    <row r="125" spans="1:16" ht="25.5">
      <c r="A125" s="6">
        <v>34</v>
      </c>
      <c r="B125" s="6" t="s">
        <v>488</v>
      </c>
      <c r="C125" s="6" t="s">
        <v>39</v>
      </c>
      <c r="D125" s="6" t="s">
        <v>489</v>
      </c>
      <c r="E125" s="6" t="s">
        <v>58</v>
      </c>
      <c r="F125" s="8">
        <v>1</v>
      </c>
      <c r="G125" s="11"/>
      <c r="H125" s="10">
        <f>ROUND((G125*F125),2)</f>
        <v>0</v>
      </c>
      <c r="O125">
        <f>rekapitulace!H7</f>
        <v>21</v>
      </c>
      <c r="P125">
        <f>ROUND(O125/100*H125,2)</f>
        <v>0</v>
      </c>
    </row>
    <row r="126" ht="12.75">
      <c r="D126" s="12" t="s">
        <v>77</v>
      </c>
    </row>
    <row r="127" ht="38.25">
      <c r="D127" s="12" t="s">
        <v>490</v>
      </c>
    </row>
    <row r="128" spans="1:16" ht="25.5">
      <c r="A128" s="6">
        <v>35</v>
      </c>
      <c r="B128" s="6" t="s">
        <v>491</v>
      </c>
      <c r="C128" s="6" t="s">
        <v>39</v>
      </c>
      <c r="D128" s="6" t="s">
        <v>492</v>
      </c>
      <c r="E128" s="6" t="s">
        <v>127</v>
      </c>
      <c r="F128" s="8">
        <v>62.9</v>
      </c>
      <c r="G128" s="11"/>
      <c r="H128" s="10">
        <f>ROUND((G128*F128),2)</f>
        <v>0</v>
      </c>
      <c r="O128">
        <f>rekapitulace!H7</f>
        <v>21</v>
      </c>
      <c r="P128">
        <f>ROUND(O128/100*H128,2)</f>
        <v>0</v>
      </c>
    </row>
    <row r="129" ht="12.75">
      <c r="D129" s="12" t="s">
        <v>493</v>
      </c>
    </row>
    <row r="130" ht="51">
      <c r="D130" s="12" t="s">
        <v>494</v>
      </c>
    </row>
    <row r="131" spans="1:16" ht="12.75">
      <c r="A131" s="6">
        <v>36</v>
      </c>
      <c r="B131" s="6" t="s">
        <v>495</v>
      </c>
      <c r="C131" s="6" t="s">
        <v>39</v>
      </c>
      <c r="D131" s="6" t="s">
        <v>496</v>
      </c>
      <c r="E131" s="6" t="s">
        <v>127</v>
      </c>
      <c r="F131" s="8">
        <v>56.1</v>
      </c>
      <c r="G131" s="11"/>
      <c r="H131" s="10">
        <f>ROUND((G131*F131),2)</f>
        <v>0</v>
      </c>
      <c r="O131">
        <f>rekapitulace!H7</f>
        <v>21</v>
      </c>
      <c r="P131">
        <f>ROUND(O131/100*H131,2)</f>
        <v>0</v>
      </c>
    </row>
    <row r="132" ht="12.75">
      <c r="D132" s="12" t="s">
        <v>497</v>
      </c>
    </row>
    <row r="133" ht="38.25">
      <c r="D133" s="12" t="s">
        <v>490</v>
      </c>
    </row>
    <row r="134" spans="1:16" ht="12.75">
      <c r="A134" s="6">
        <v>37</v>
      </c>
      <c r="B134" s="6" t="s">
        <v>498</v>
      </c>
      <c r="C134" s="6" t="s">
        <v>39</v>
      </c>
      <c r="D134" s="6" t="s">
        <v>499</v>
      </c>
      <c r="E134" s="6" t="s">
        <v>58</v>
      </c>
      <c r="F134" s="8">
        <v>2</v>
      </c>
      <c r="G134" s="11"/>
      <c r="H134" s="10">
        <f>ROUND((G134*F134),2)</f>
        <v>0</v>
      </c>
      <c r="O134">
        <f>rekapitulace!H7</f>
        <v>21</v>
      </c>
      <c r="P134">
        <f>ROUND(O134/100*H134,2)</f>
        <v>0</v>
      </c>
    </row>
    <row r="135" ht="12.75">
      <c r="D135" s="12" t="s">
        <v>500</v>
      </c>
    </row>
    <row r="136" ht="25.5">
      <c r="D136" s="12" t="s">
        <v>501</v>
      </c>
    </row>
    <row r="137" spans="1:16" ht="12.75">
      <c r="A137" s="6">
        <v>38</v>
      </c>
      <c r="B137" s="6" t="s">
        <v>502</v>
      </c>
      <c r="C137" s="6" t="s">
        <v>39</v>
      </c>
      <c r="D137" s="6" t="s">
        <v>503</v>
      </c>
      <c r="E137" s="6" t="s">
        <v>58</v>
      </c>
      <c r="F137" s="8">
        <v>2</v>
      </c>
      <c r="G137" s="11"/>
      <c r="H137" s="10">
        <f>ROUND((G137*F137),2)</f>
        <v>0</v>
      </c>
      <c r="O137">
        <f>rekapitulace!H7</f>
        <v>21</v>
      </c>
      <c r="P137">
        <f>ROUND(O137/100*H137,2)</f>
        <v>0</v>
      </c>
    </row>
    <row r="138" ht="12.75">
      <c r="D138" s="12" t="s">
        <v>364</v>
      </c>
    </row>
    <row r="139" ht="38.25">
      <c r="D139" s="12" t="s">
        <v>504</v>
      </c>
    </row>
    <row r="140" spans="1:16" ht="25.5">
      <c r="A140" s="6">
        <v>39</v>
      </c>
      <c r="B140" s="6" t="s">
        <v>505</v>
      </c>
      <c r="C140" s="6" t="s">
        <v>39</v>
      </c>
      <c r="D140" s="6" t="s">
        <v>506</v>
      </c>
      <c r="E140" s="6" t="s">
        <v>127</v>
      </c>
      <c r="F140" s="8">
        <v>7.7</v>
      </c>
      <c r="G140" s="11"/>
      <c r="H140" s="10">
        <f>ROUND((G140*F140),2)</f>
        <v>0</v>
      </c>
      <c r="O140">
        <f>rekapitulace!H7</f>
        <v>21</v>
      </c>
      <c r="P140">
        <f>ROUND(O140/100*H140,2)</f>
        <v>0</v>
      </c>
    </row>
    <row r="141" ht="12.75">
      <c r="D141" s="12" t="s">
        <v>507</v>
      </c>
    </row>
    <row r="142" ht="51">
      <c r="D142" s="12" t="s">
        <v>508</v>
      </c>
    </row>
    <row r="143" spans="1:16" ht="25.5">
      <c r="A143" s="6">
        <v>40</v>
      </c>
      <c r="B143" s="6" t="s">
        <v>509</v>
      </c>
      <c r="C143" s="6" t="s">
        <v>39</v>
      </c>
      <c r="D143" s="6" t="s">
        <v>510</v>
      </c>
      <c r="E143" s="6" t="s">
        <v>127</v>
      </c>
      <c r="F143" s="8">
        <v>52.2</v>
      </c>
      <c r="G143" s="11"/>
      <c r="H143" s="10">
        <f>ROUND((G143*F143),2)</f>
        <v>0</v>
      </c>
      <c r="O143">
        <f>rekapitulace!H7</f>
        <v>21</v>
      </c>
      <c r="P143">
        <f>ROUND(O143/100*H143,2)</f>
        <v>0</v>
      </c>
    </row>
    <row r="144" ht="12.75">
      <c r="D144" s="12" t="s">
        <v>472</v>
      </c>
    </row>
    <row r="145" ht="51">
      <c r="D145" s="12" t="s">
        <v>508</v>
      </c>
    </row>
    <row r="146" spans="1:16" ht="25.5">
      <c r="A146" s="6">
        <v>41</v>
      </c>
      <c r="B146" s="6" t="s">
        <v>511</v>
      </c>
      <c r="C146" s="6" t="s">
        <v>39</v>
      </c>
      <c r="D146" s="6" t="s">
        <v>512</v>
      </c>
      <c r="E146" s="6" t="s">
        <v>127</v>
      </c>
      <c r="F146" s="8">
        <v>7.7</v>
      </c>
      <c r="G146" s="11"/>
      <c r="H146" s="10">
        <f>ROUND((G146*F146),2)</f>
        <v>0</v>
      </c>
      <c r="O146">
        <f>rekapitulace!H7</f>
        <v>21</v>
      </c>
      <c r="P146">
        <f>ROUND(O146/100*H146,2)</f>
        <v>0</v>
      </c>
    </row>
    <row r="147" ht="12.75">
      <c r="D147" s="12" t="s">
        <v>507</v>
      </c>
    </row>
    <row r="148" ht="25.5">
      <c r="D148" s="12" t="s">
        <v>513</v>
      </c>
    </row>
    <row r="149" spans="1:16" ht="25.5">
      <c r="A149" s="6">
        <v>42</v>
      </c>
      <c r="B149" s="6" t="s">
        <v>514</v>
      </c>
      <c r="C149" s="6" t="s">
        <v>39</v>
      </c>
      <c r="D149" s="6" t="s">
        <v>515</v>
      </c>
      <c r="E149" s="6" t="s">
        <v>127</v>
      </c>
      <c r="F149" s="8">
        <v>52.2</v>
      </c>
      <c r="G149" s="11"/>
      <c r="H149" s="10">
        <f>ROUND((G149*F149),2)</f>
        <v>0</v>
      </c>
      <c r="O149">
        <f>rekapitulace!H7</f>
        <v>21</v>
      </c>
      <c r="P149">
        <f>ROUND(O149/100*H149,2)</f>
        <v>0</v>
      </c>
    </row>
    <row r="150" ht="12.75">
      <c r="D150" s="12" t="s">
        <v>472</v>
      </c>
    </row>
    <row r="151" ht="25.5">
      <c r="D151" s="12" t="s">
        <v>513</v>
      </c>
    </row>
    <row r="152" spans="1:16" ht="12.75" customHeight="1">
      <c r="A152" s="13"/>
      <c r="B152" s="13"/>
      <c r="C152" s="13" t="s">
        <v>35</v>
      </c>
      <c r="D152" s="13" t="s">
        <v>350</v>
      </c>
      <c r="E152" s="13"/>
      <c r="F152" s="13"/>
      <c r="G152" s="13"/>
      <c r="H152" s="13">
        <f>SUM(H104:H151)</f>
        <v>0</v>
      </c>
      <c r="P152">
        <f>SUM(P104:P151)</f>
        <v>0</v>
      </c>
    </row>
    <row r="154" spans="1:8" ht="12.75" customHeight="1">
      <c r="A154" s="7"/>
      <c r="B154" s="7"/>
      <c r="C154" s="7" t="s">
        <v>131</v>
      </c>
      <c r="D154" s="7" t="s">
        <v>130</v>
      </c>
      <c r="E154" s="7"/>
      <c r="F154" s="9"/>
      <c r="G154" s="7"/>
      <c r="H154" s="9"/>
    </row>
    <row r="155" spans="1:16" ht="25.5">
      <c r="A155" s="6">
        <v>43</v>
      </c>
      <c r="B155" s="6" t="s">
        <v>156</v>
      </c>
      <c r="C155" s="6" t="s">
        <v>39</v>
      </c>
      <c r="D155" s="6" t="s">
        <v>157</v>
      </c>
      <c r="E155" s="6" t="s">
        <v>127</v>
      </c>
      <c r="F155" s="8">
        <v>3</v>
      </c>
      <c r="G155" s="11"/>
      <c r="H155" s="10">
        <f>ROUND((G155*F155),2)</f>
        <v>0</v>
      </c>
      <c r="O155">
        <f>rekapitulace!H7</f>
        <v>21</v>
      </c>
      <c r="P155">
        <f>ROUND(O155/100*H155,2)</f>
        <v>0</v>
      </c>
    </row>
    <row r="156" ht="12.75">
      <c r="D156" s="12" t="s">
        <v>403</v>
      </c>
    </row>
    <row r="157" ht="51">
      <c r="D157" s="12" t="s">
        <v>155</v>
      </c>
    </row>
    <row r="158" spans="1:16" ht="12.75">
      <c r="A158" s="6">
        <v>45</v>
      </c>
      <c r="B158" s="6" t="s">
        <v>516</v>
      </c>
      <c r="C158" s="6" t="s">
        <v>39</v>
      </c>
      <c r="D158" s="6" t="s">
        <v>517</v>
      </c>
      <c r="E158" s="6" t="s">
        <v>127</v>
      </c>
      <c r="F158" s="8">
        <v>16.1</v>
      </c>
      <c r="G158" s="11"/>
      <c r="H158" s="10">
        <f>ROUND((G158*F158),2)</f>
        <v>0</v>
      </c>
      <c r="O158">
        <f>rekapitulace!H7</f>
        <v>21</v>
      </c>
      <c r="P158">
        <f>ROUND(O158/100*H158,2)</f>
        <v>0</v>
      </c>
    </row>
    <row r="159" ht="12.75">
      <c r="D159" s="12" t="s">
        <v>518</v>
      </c>
    </row>
    <row r="160" ht="12.75">
      <c r="D160" s="12" t="s">
        <v>135</v>
      </c>
    </row>
    <row r="161" spans="1:16" ht="25.5">
      <c r="A161" s="6">
        <v>46</v>
      </c>
      <c r="B161" s="6" t="s">
        <v>519</v>
      </c>
      <c r="C161" s="6" t="s">
        <v>39</v>
      </c>
      <c r="D161" s="6" t="s">
        <v>520</v>
      </c>
      <c r="E161" s="6" t="s">
        <v>58</v>
      </c>
      <c r="F161" s="8">
        <v>1</v>
      </c>
      <c r="G161" s="11"/>
      <c r="H161" s="10">
        <f>ROUND((G161*F161),2)</f>
        <v>0</v>
      </c>
      <c r="O161">
        <f>rekapitulace!H7</f>
        <v>21</v>
      </c>
      <c r="P161">
        <f>ROUND(O161/100*H161,2)</f>
        <v>0</v>
      </c>
    </row>
    <row r="162" ht="12.75">
      <c r="D162" s="12" t="s">
        <v>77</v>
      </c>
    </row>
    <row r="163" ht="102">
      <c r="D163" s="12" t="s">
        <v>521</v>
      </c>
    </row>
    <row r="164" spans="1:16" ht="12.75">
      <c r="A164" s="6">
        <v>47</v>
      </c>
      <c r="B164" s="6" t="s">
        <v>522</v>
      </c>
      <c r="C164" s="6" t="s">
        <v>39</v>
      </c>
      <c r="D164" s="6" t="s">
        <v>523</v>
      </c>
      <c r="E164" s="6" t="s">
        <v>127</v>
      </c>
      <c r="F164" s="8">
        <v>35</v>
      </c>
      <c r="G164" s="11"/>
      <c r="H164" s="10">
        <f>ROUND((G164*F164),2)</f>
        <v>0</v>
      </c>
      <c r="O164">
        <f>rekapitulace!H7</f>
        <v>21</v>
      </c>
      <c r="P164">
        <f>ROUND(O164/100*H164,2)</f>
        <v>0</v>
      </c>
    </row>
    <row r="165" ht="12.75">
      <c r="D165" s="12" t="s">
        <v>524</v>
      </c>
    </row>
    <row r="166" ht="76.5">
      <c r="D166" s="12" t="s">
        <v>525</v>
      </c>
    </row>
    <row r="167" spans="1:16" ht="12.75" customHeight="1">
      <c r="A167" s="13"/>
      <c r="B167" s="13"/>
      <c r="C167" s="13" t="s">
        <v>131</v>
      </c>
      <c r="D167" s="13" t="s">
        <v>130</v>
      </c>
      <c r="E167" s="13"/>
      <c r="F167" s="13"/>
      <c r="G167" s="13"/>
      <c r="H167" s="13">
        <f>SUM(H155:H166)</f>
        <v>0</v>
      </c>
      <c r="P167">
        <f>SUM(P155:P166)</f>
        <v>0</v>
      </c>
    </row>
    <row r="169" spans="1:16" ht="12.75" customHeight="1">
      <c r="A169" s="13"/>
      <c r="B169" s="13"/>
      <c r="C169" s="13"/>
      <c r="D169" s="13" t="s">
        <v>82</v>
      </c>
      <c r="E169" s="13"/>
      <c r="F169" s="13"/>
      <c r="G169" s="13"/>
      <c r="H169" s="13">
        <f>+H20+H62+H77+H101+H152+H167</f>
        <v>0</v>
      </c>
      <c r="P169">
        <f>+P20+P62+P77+P101+P152+P167</f>
        <v>0</v>
      </c>
    </row>
  </sheetData>
  <sheetProtection formatColumns="0"/>
  <mergeCells count="8">
    <mergeCell ref="G7:H7"/>
    <mergeCell ref="A1:H1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Plšek</cp:lastModifiedBy>
  <dcterms:modified xsi:type="dcterms:W3CDTF">2017-03-20T11:38:40Z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