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workbookProtection workbookAlgorithmName="SHA-512" workbookHashValue="O+HOMwXe58WINv1UAd2fIeogCJgVbaeagGwGVDNOAsFN5Y0X0gsgw8it3YKMEjhi0bYI4wQwqECa7w6zIWkCug==" workbookSpinCount="100000" workbookSaltValue="CC75jYsFkvq7Zf+zYzWrMA==" lockStructure="1"/>
  <bookViews>
    <workbookView xWindow="0" yWindow="0" windowWidth="19200" windowHeight="7190" activeTab="5"/>
  </bookViews>
  <sheets>
    <sheet name="krycí list NC" sheetId="6" r:id="rId1"/>
    <sheet name="castA_wifi" sheetId="1" r:id="rId2"/>
    <sheet name="castB_aktivní prvky" sheetId="2" r:id="rId3"/>
    <sheet name="castC_firewall" sheetId="3" r:id="rId4"/>
    <sheet name="castD_IDM" sheetId="4" r:id="rId5"/>
    <sheet name="castE_servery" sheetId="5" r:id="rId6"/>
  </sheets>
  <definedNames>
    <definedName name="CRITERIA" localSheetId="3">'castC_firewall'!$I$9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<sst xmlns="http://schemas.openxmlformats.org/spreadsheetml/2006/main" count="406" uniqueCount="114">
  <si>
    <t>Název nabízeného výrobku a označení výrobce</t>
  </si>
  <si>
    <t>licence pro kontroler pro správu minimálně 25 přístupových bodů. Rozšiřující licence lze po upřesnění počtu přístupových bodů dodat v bundle v krocích po 25.</t>
  </si>
  <si>
    <t>centrální management ve formě SW, který bude centralizovat informace z jednotlivých kontrolérů za účelem dohledování, statistiky, reportingu</t>
  </si>
  <si>
    <t>1.</t>
  </si>
  <si>
    <t>2.</t>
  </si>
  <si>
    <t>3.</t>
  </si>
  <si>
    <t>4.</t>
  </si>
  <si>
    <t>5.</t>
  </si>
  <si>
    <t>6.</t>
  </si>
  <si>
    <t>7.</t>
  </si>
  <si>
    <t>¹</t>
  </si>
  <si>
    <t>detailní technická specifikace je samostatnou přílohou ZD</t>
  </si>
  <si>
    <t>Popis¹</t>
  </si>
  <si>
    <r>
      <t>Počet kusů</t>
    </r>
    <r>
      <rPr>
        <b/>
        <sz val="11"/>
        <rFont val="Calibri"/>
        <family val="2"/>
      </rPr>
      <t>²</t>
    </r>
  </si>
  <si>
    <t>²</t>
  </si>
  <si>
    <t>modelový (předpokládaný)  počet kusů pro účely hodnocení celkové nabídkové ceny</t>
  </si>
  <si>
    <t>Celkem</t>
  </si>
  <si>
    <t>Cena celkem Kč s DPH</t>
  </si>
  <si>
    <t>Cena Kč bez DPH za jeden kus    (jednotková - JC)</t>
  </si>
  <si>
    <t>Část A</t>
  </si>
  <si>
    <t>Wifi</t>
  </si>
  <si>
    <t>Část B</t>
  </si>
  <si>
    <t>Aktivní prvky</t>
  </si>
  <si>
    <t>8.</t>
  </si>
  <si>
    <t>9.</t>
  </si>
  <si>
    <t>10.</t>
  </si>
  <si>
    <t>11.</t>
  </si>
  <si>
    <t>12.</t>
  </si>
  <si>
    <t>SFP+ 10G MM</t>
  </si>
  <si>
    <t>SFP 1G RJ45</t>
  </si>
  <si>
    <t>SW pro vzdálený MGMT</t>
  </si>
  <si>
    <t>Pokyny:</t>
  </si>
  <si>
    <t>Část C</t>
  </si>
  <si>
    <t>Firewall a web filter pro 300 souběžných uživatelů</t>
  </si>
  <si>
    <t>Firewall a web filter pro 1000 souběžných uživatelů</t>
  </si>
  <si>
    <t>Centrální dohledový software pro Firewall a web filter</t>
  </si>
  <si>
    <t>Část E</t>
  </si>
  <si>
    <t>Servery</t>
  </si>
  <si>
    <t>Část D</t>
  </si>
  <si>
    <t>Rekapitulace celkové nabídkové ceny</t>
  </si>
  <si>
    <t>Část A - wifi</t>
  </si>
  <si>
    <t>Část B - aktivní prvky</t>
  </si>
  <si>
    <t>Část C - firewall</t>
  </si>
  <si>
    <t>Část D - identita</t>
  </si>
  <si>
    <t>Část E - servery</t>
  </si>
  <si>
    <t>Část veřejné zakázky</t>
  </si>
  <si>
    <t xml:space="preserve">Cena celkem Kč bez DPH      </t>
  </si>
  <si>
    <t>Cena celkem Kč bez DPH      (počet ks x JC)</t>
  </si>
  <si>
    <t>konfigurace komodita 1 dle specifikace</t>
  </si>
  <si>
    <t>konfigurace komodita 2 dle specifikace</t>
  </si>
  <si>
    <t>konfigurace komodita 3 dle specifikace</t>
  </si>
  <si>
    <t>IDM integrace s SAS</t>
  </si>
  <si>
    <t>IDM integrace s AD</t>
  </si>
  <si>
    <t>IDM integrace s Office365</t>
  </si>
  <si>
    <t xml:space="preserve">Firewall a web filter pro 50 souběžných uživatelů </t>
  </si>
  <si>
    <t>Firewall a web filter pro 50 souběžných uživatelů - VA</t>
  </si>
  <si>
    <t>Firewall a web filter pro 300 souběžných uživatelů - VA</t>
  </si>
  <si>
    <t>Firewall a web filter pro 1000 souběžných uživatelů - VA</t>
  </si>
  <si>
    <t>IDM integrace s IDM Kraje Vysočina</t>
  </si>
  <si>
    <t xml:space="preserve"> Sazba DPH %</t>
  </si>
  <si>
    <t>Dodavatel vyplní u každé položky cenu za jednotku bez DPH (jednotková cena)</t>
  </si>
  <si>
    <t>Dodavatel vyplní sazbu DPH v % (např. 21). Dodavatel neplátce vyplní sazbu "0". Jednotkové ceny jsou v takovém případě konečnými (viz podrobně v ZD)</t>
  </si>
  <si>
    <t>Dodavatel vyplní u každé položky název nabízeného výrobku a označení výrobce</t>
  </si>
  <si>
    <t xml:space="preserve"> DPH</t>
  </si>
  <si>
    <t>Firewall a proxy servery</t>
  </si>
  <si>
    <t>switch 24x10G SFP/SFP+</t>
  </si>
  <si>
    <t xml:space="preserve">switch 24x1G RJ45 + 4x10G SFP/SFP+ současně využitelných portů  </t>
  </si>
  <si>
    <t>switch 48x1G RJ45  + 4x10G SFP/SFP+ současně využitelných portů</t>
  </si>
  <si>
    <t>switch 24x1G RJ45 PoE + 4x10G SFP/SFP+ současně využitelných portů</t>
  </si>
  <si>
    <t>switch 48x1G RJ45 PoE a 4x10G SFP/SFP+  současně využitelných portů</t>
  </si>
  <si>
    <t>switch 24x1G RJ45 + 2x SFP fanless</t>
  </si>
  <si>
    <t>SFP+ 10G WDM 1330 nm/10 km</t>
  </si>
  <si>
    <t>SFP+ 10G WDM 1270 nm/10 km</t>
  </si>
  <si>
    <t>SFP 1G SM WDM 1310 nm/10 km</t>
  </si>
  <si>
    <t>SFP 1G SM WDM 1550 nm/10 km</t>
  </si>
  <si>
    <t>13.</t>
  </si>
  <si>
    <t>Identity management (IDM)</t>
  </si>
  <si>
    <t>ano</t>
  </si>
  <si>
    <t>ne</t>
  </si>
  <si>
    <t>Doprava</t>
  </si>
  <si>
    <t>Instalace</t>
  </si>
  <si>
    <t>Technický list</t>
  </si>
  <si>
    <t>součást položky dle ZD a smluvních podmínek (viz RS)</t>
  </si>
  <si>
    <t>Název nabízeného řešení a označení výrobce</t>
  </si>
  <si>
    <t>Podpora výrobce 5 let k položce 1</t>
  </si>
  <si>
    <t>Podpora výrobce 5 let k položce 2</t>
  </si>
  <si>
    <t>Podpora výrobce 5 let k položce 3</t>
  </si>
  <si>
    <t>Podpora výrobce 5 let k položce 4</t>
  </si>
  <si>
    <t>Podpora výrobce 5 let k položce 5</t>
  </si>
  <si>
    <t>Podpora výrobce 5 let k položce 6</t>
  </si>
  <si>
    <t>Detailní popis řešení dle čl. 10. a 15.3.2 ZD</t>
  </si>
  <si>
    <t>Dodavatel vyplní u každé položky název nabízeného řešení a označení výrobce</t>
  </si>
  <si>
    <t>Dodavatel vyplní pouze listy té části veřejné zakázky, na kterou podává nabídku.</t>
  </si>
  <si>
    <t xml:space="preserve">Nabídky se podávají na každou část zvlášť, tj. při podání nabídek na více částí bude v nabídce na </t>
  </si>
  <si>
    <t>danou část veřejné zakázky příslušně vyplněna příloha č. 4 zadávací dokumentace.</t>
  </si>
  <si>
    <t>Příloha č. 4 zadávací dokumentace</t>
  </si>
  <si>
    <r>
      <t>Nepovinné požadavky</t>
    </r>
    <r>
      <rPr>
        <sz val="10"/>
        <rFont val="Arial"/>
        <family val="2"/>
      </rPr>
      <t xml:space="preserve"> (vybrat ano/ne viz pokyny níže)</t>
    </r>
  </si>
  <si>
    <t>V případě, že dodavatel nevybere žádnou z možností v poli "Nepovinné požadavky," platí, že nepovinný požadavek nesplňuje.</t>
  </si>
  <si>
    <t>Veřejná zakázka: Rámcové smlouvy na dodávky ICT komponent</t>
  </si>
  <si>
    <t>Položka (komodita)</t>
  </si>
  <si>
    <t xml:space="preserve">Dodavatel označí u položek (komodit) 1-6 v poli "Nepovinné požadavky" splnění či nesplnění nepovinných požadavků definovaných v příloze č. 1 zadávací dokumentace výběrem "ano" nebo "ne". </t>
  </si>
  <si>
    <t>IDM cena licence</t>
  </si>
  <si>
    <t xml:space="preserve">IDM integrace s Bakalář </t>
  </si>
  <si>
    <t>Cena za ČD integračních prací</t>
  </si>
  <si>
    <t>-</t>
  </si>
  <si>
    <t>přístupový bod 802.11 G/N+A/N/AC - 25 souběžných klientů</t>
  </si>
  <si>
    <t>přístupový bod 802.11 G/N + A/N/AC - 50 souběžných klientů</t>
  </si>
  <si>
    <t>přístupový bod 802.11 G/N + A/N/AC - 70 souběžných klientů</t>
  </si>
  <si>
    <t>outdoor přístupový bod 802.11 G/N + A/N/AC -  50 souběžných klientů</t>
  </si>
  <si>
    <t>kontroler pro řízení přístupových bodů se základním licenčním pokrytím dle podmínek výrobce - VA</t>
  </si>
  <si>
    <t>kontroler pro řízení přístupových bodů se základním licenčním pokrytím dle podmínek výrobce - fyzický box</t>
  </si>
  <si>
    <t>Dodavatel vyplní u každé položky cenu za jednotku bez DPH (jednotková cena), resp. U položek 2-6 vyplní cenu za manday (člověkoden = ČD) integrace.</t>
  </si>
  <si>
    <t>Zadavatele ohdadovaná pracnost (ČD) v jedné organizaci²</t>
  </si>
  <si>
    <t>modelový (předpokládaný)  počet kusů/člověkodnů integrace (ČD položky 2-6) pro účely hodnocení celkové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</si>
</sst>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u val="single"/>
      <sz val="11"/>
      <color theme="1"/>
      <name val="Arial"/>
      <family val="2"/>
    </font>
    <font>
      <u val="single"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5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3" borderId="2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Fill="1"/>
    <xf numFmtId="49" fontId="5" fillId="4" borderId="2" xfId="0" applyNumberFormat="1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2" fillId="3" borderId="2" xfId="0" applyFont="1" applyFill="1" applyBorder="1" applyAlignment="1">
      <alignment horizontal="left" vertical="top" wrapText="1"/>
    </xf>
    <xf numFmtId="164" fontId="5" fillId="4" borderId="2" xfId="0" applyNumberFormat="1" applyFont="1" applyFill="1" applyBorder="1" applyAlignment="1">
      <alignment wrapText="1"/>
    </xf>
    <xf numFmtId="164" fontId="5" fillId="0" borderId="2" xfId="0" applyNumberFormat="1" applyFont="1" applyFill="1" applyBorder="1" applyAlignment="1">
      <alignment wrapText="1"/>
    </xf>
    <xf numFmtId="0" fontId="2" fillId="3" borderId="3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wrapText="1"/>
    </xf>
    <xf numFmtId="0" fontId="2" fillId="3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wrapText="1"/>
    </xf>
    <xf numFmtId="164" fontId="5" fillId="0" borderId="5" xfId="0" applyNumberFormat="1" applyFont="1" applyFill="1" applyBorder="1" applyAlignment="1">
      <alignment wrapText="1"/>
    </xf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164" fontId="7" fillId="2" borderId="1" xfId="0" applyNumberFormat="1" applyFont="1" applyFill="1" applyBorder="1"/>
    <xf numFmtId="164" fontId="7" fillId="2" borderId="8" xfId="0" applyNumberFormat="1" applyFont="1" applyFill="1" applyBorder="1"/>
    <xf numFmtId="0" fontId="3" fillId="2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/>
    <xf numFmtId="0" fontId="5" fillId="0" borderId="2" xfId="0" applyFont="1" applyFill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2" fillId="3" borderId="2" xfId="0" applyFont="1" applyFill="1" applyBorder="1" applyAlignment="1">
      <alignment wrapText="1"/>
    </xf>
    <xf numFmtId="0" fontId="5" fillId="0" borderId="0" xfId="0" applyFont="1"/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2" fillId="3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wrapText="1"/>
    </xf>
    <xf numFmtId="164" fontId="5" fillId="0" borderId="2" xfId="0" applyNumberFormat="1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0" fontId="5" fillId="0" borderId="2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2" fillId="3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2" xfId="0" applyFont="1" applyBorder="1"/>
    <xf numFmtId="164" fontId="7" fillId="0" borderId="2" xfId="0" applyNumberFormat="1" applyFont="1" applyBorder="1"/>
    <xf numFmtId="0" fontId="5" fillId="0" borderId="3" xfId="0" applyFont="1" applyBorder="1"/>
    <xf numFmtId="164" fontId="7" fillId="0" borderId="3" xfId="0" applyNumberFormat="1" applyFont="1" applyBorder="1"/>
    <xf numFmtId="0" fontId="5" fillId="0" borderId="4" xfId="0" applyFont="1" applyBorder="1"/>
    <xf numFmtId="164" fontId="7" fillId="0" borderId="4" xfId="0" applyNumberFormat="1" applyFont="1" applyBorder="1"/>
    <xf numFmtId="0" fontId="5" fillId="2" borderId="1" xfId="0" applyFont="1" applyFill="1" applyBorder="1"/>
    <xf numFmtId="164" fontId="7" fillId="3" borderId="2" xfId="0" applyNumberFormat="1" applyFont="1" applyFill="1" applyBorder="1"/>
    <xf numFmtId="164" fontId="7" fillId="3" borderId="3" xfId="0" applyNumberFormat="1" applyFont="1" applyFill="1" applyBorder="1"/>
    <xf numFmtId="164" fontId="7" fillId="3" borderId="4" xfId="0" applyNumberFormat="1" applyFont="1" applyFill="1" applyBorder="1"/>
    <xf numFmtId="164" fontId="5" fillId="4" borderId="3" xfId="0" applyNumberFormat="1" applyFont="1" applyFill="1" applyBorder="1" applyAlignment="1">
      <alignment wrapText="1"/>
    </xf>
    <xf numFmtId="164" fontId="5" fillId="4" borderId="4" xfId="0" applyNumberFormat="1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3" fillId="0" borderId="0" xfId="0" applyFont="1" applyFill="1"/>
    <xf numFmtId="0" fontId="5" fillId="0" borderId="0" xfId="0" applyFont="1" applyFill="1" applyAlignment="1">
      <alignment wrapText="1"/>
    </xf>
    <xf numFmtId="0" fontId="2" fillId="0" borderId="0" xfId="0" applyFont="1" applyFill="1"/>
    <xf numFmtId="0" fontId="3" fillId="0" borderId="0" xfId="0" applyFont="1" applyFill="1" applyAlignment="1">
      <alignment wrapText="1"/>
    </xf>
    <xf numFmtId="0" fontId="6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9" fillId="0" borderId="0" xfId="0" applyFont="1"/>
    <xf numFmtId="0" fontId="10" fillId="0" borderId="0" xfId="0" applyFont="1" applyFill="1"/>
    <xf numFmtId="0" fontId="5" fillId="3" borderId="3" xfId="0" applyFont="1" applyFill="1" applyBorder="1" applyAlignment="1">
      <alignment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="85" zoomScaleNormal="85" workbookViewId="0" topLeftCell="A1">
      <selection activeCell="D12" sqref="D12"/>
    </sheetView>
  </sheetViews>
  <sheetFormatPr defaultColWidth="8.7109375" defaultRowHeight="15"/>
  <cols>
    <col min="1" max="1" width="22.7109375" style="31" customWidth="1"/>
    <col min="2" max="2" width="17.7109375" style="31" customWidth="1"/>
    <col min="3" max="3" width="18.8515625" style="31" customWidth="1"/>
    <col min="4" max="4" width="18.00390625" style="31" customWidth="1"/>
    <col min="5" max="16384" width="8.7109375" style="31" customWidth="1"/>
  </cols>
  <sheetData>
    <row r="1" spans="1:8" s="6" customFormat="1" ht="15">
      <c r="A1" s="72" t="s">
        <v>95</v>
      </c>
      <c r="H1" s="71"/>
    </row>
    <row r="2" spans="1:8" s="6" customFormat="1" ht="15">
      <c r="A2" s="72" t="s">
        <v>98</v>
      </c>
      <c r="H2" s="71"/>
    </row>
    <row r="3" s="6" customFormat="1" ht="15">
      <c r="H3" s="71"/>
    </row>
    <row r="4" s="6" customFormat="1" ht="15"/>
    <row r="5" s="6" customFormat="1" ht="15">
      <c r="A5" s="6" t="s">
        <v>39</v>
      </c>
    </row>
    <row r="6" s="6" customFormat="1" ht="15"/>
    <row r="7" ht="14.5" thickBot="1"/>
    <row r="8" spans="1:4" ht="28.5" thickBot="1">
      <c r="A8" s="1" t="s">
        <v>45</v>
      </c>
      <c r="B8" s="1" t="s">
        <v>46</v>
      </c>
      <c r="C8" s="1" t="s">
        <v>63</v>
      </c>
      <c r="D8" s="1" t="s">
        <v>17</v>
      </c>
    </row>
    <row r="9" spans="1:4" ht="15">
      <c r="A9" s="57" t="s">
        <v>40</v>
      </c>
      <c r="B9" s="58">
        <f>castA_wifi!E17</f>
        <v>0</v>
      </c>
      <c r="C9" s="58">
        <f>castA_wifi!F17</f>
        <v>0</v>
      </c>
      <c r="D9" s="64">
        <f>castA_wifi!G17</f>
        <v>0</v>
      </c>
    </row>
    <row r="10" spans="1:4" ht="15">
      <c r="A10" s="59" t="s">
        <v>41</v>
      </c>
      <c r="B10" s="60">
        <f>'castB_aktivní prvky'!E22</f>
        <v>0</v>
      </c>
      <c r="C10" s="60">
        <f>'castB_aktivní prvky'!F22</f>
        <v>0</v>
      </c>
      <c r="D10" s="65">
        <f>'castB_aktivní prvky'!G22</f>
        <v>0</v>
      </c>
    </row>
    <row r="11" spans="1:4" ht="15">
      <c r="A11" s="59" t="s">
        <v>42</v>
      </c>
      <c r="B11" s="60">
        <f>castC_firewall!E22</f>
        <v>0</v>
      </c>
      <c r="C11" s="60">
        <f>castC_firewall!F22</f>
        <v>0</v>
      </c>
      <c r="D11" s="65">
        <f>castC_firewall!G22</f>
        <v>0</v>
      </c>
    </row>
    <row r="12" spans="1:4" ht="15">
      <c r="A12" s="59" t="s">
        <v>43</v>
      </c>
      <c r="B12" s="60">
        <f>castD_IDM!G21</f>
        <v>0</v>
      </c>
      <c r="C12" s="60">
        <f>castD_IDM!H21</f>
        <v>0</v>
      </c>
      <c r="D12" s="65">
        <f>castD_IDM!I21</f>
        <v>0</v>
      </c>
    </row>
    <row r="13" spans="1:4" ht="14.5" thickBot="1">
      <c r="A13" s="61" t="s">
        <v>44</v>
      </c>
      <c r="B13" s="62">
        <f>castE_servery!E12</f>
        <v>0</v>
      </c>
      <c r="C13" s="62">
        <f>castE_servery!F12</f>
        <v>0</v>
      </c>
      <c r="D13" s="66">
        <f>castE_servery!G12</f>
        <v>0</v>
      </c>
    </row>
    <row r="14" spans="1:4" ht="14.5" thickBot="1">
      <c r="A14" s="63" t="s">
        <v>16</v>
      </c>
      <c r="B14" s="22">
        <f>SUM(B9:B13)</f>
        <v>0</v>
      </c>
      <c r="C14" s="21">
        <f aca="true" t="shared" si="0" ref="C14:D14">SUM(C9:C13)</f>
        <v>0</v>
      </c>
      <c r="D14" s="21">
        <f t="shared" si="0"/>
        <v>0</v>
      </c>
    </row>
    <row r="16" ht="15">
      <c r="A16" s="77" t="s">
        <v>31</v>
      </c>
    </row>
    <row r="17" ht="15">
      <c r="A17" s="26" t="s">
        <v>92</v>
      </c>
    </row>
    <row r="18" ht="15">
      <c r="A18" s="26" t="s">
        <v>93</v>
      </c>
    </row>
    <row r="19" ht="15">
      <c r="A19" s="26" t="s">
        <v>94</v>
      </c>
    </row>
  </sheetData>
  <sheetProtection sheet="1" objects="1" scenarios="1" selectLockedCells="1" selectUnlockedCells="1"/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zoomScale="70" zoomScaleNormal="70" workbookViewId="0" topLeftCell="A7">
      <selection activeCell="H9" sqref="H9:H16"/>
    </sheetView>
  </sheetViews>
  <sheetFormatPr defaultColWidth="9.140625" defaultRowHeight="15"/>
  <cols>
    <col min="1" max="1" width="11.28125" style="5" customWidth="1"/>
    <col min="2" max="2" width="53.421875" style="4" customWidth="1"/>
    <col min="3" max="3" width="13.00390625" style="5" customWidth="1"/>
    <col min="4" max="4" width="17.00390625" style="5" customWidth="1"/>
    <col min="5" max="5" width="19.00390625" style="5" customWidth="1"/>
    <col min="6" max="6" width="14.7109375" style="5" customWidth="1"/>
    <col min="7" max="7" width="19.28125" style="5" customWidth="1"/>
    <col min="8" max="8" width="31.00390625" style="5" bestFit="1" customWidth="1"/>
    <col min="9" max="9" width="9.140625" style="5" customWidth="1"/>
    <col min="10" max="10" width="10.140625" style="5" customWidth="1"/>
    <col min="11" max="11" width="12.00390625" style="5" customWidth="1"/>
    <col min="12" max="16384" width="9.140625" style="5" customWidth="1"/>
  </cols>
  <sheetData>
    <row r="1" spans="1:8" s="6" customFormat="1" ht="15">
      <c r="A1" s="72" t="s">
        <v>95</v>
      </c>
      <c r="B1" s="71"/>
      <c r="H1" s="71"/>
    </row>
    <row r="2" spans="1:8" s="6" customFormat="1" ht="15">
      <c r="A2" s="72" t="s">
        <v>98</v>
      </c>
      <c r="B2" s="73"/>
      <c r="H2" s="71"/>
    </row>
    <row r="3" spans="2:8" s="6" customFormat="1" ht="15">
      <c r="B3" s="71"/>
      <c r="H3" s="71"/>
    </row>
    <row r="4" spans="2:8" s="6" customFormat="1" ht="15">
      <c r="B4" s="71"/>
      <c r="H4" s="71"/>
    </row>
    <row r="5" spans="1:8" s="6" customFormat="1" ht="15">
      <c r="A5" s="70" t="s">
        <v>19</v>
      </c>
      <c r="B5" s="73" t="s">
        <v>20</v>
      </c>
      <c r="H5" s="71"/>
    </row>
    <row r="6" spans="1:8" s="6" customFormat="1" ht="15">
      <c r="A6" s="70"/>
      <c r="B6" s="73"/>
      <c r="H6" s="71"/>
    </row>
    <row r="7" spans="1:11" ht="44.15" customHeight="1">
      <c r="A7" s="83" t="s">
        <v>99</v>
      </c>
      <c r="B7" s="83" t="s">
        <v>12</v>
      </c>
      <c r="C7" s="83" t="s">
        <v>13</v>
      </c>
      <c r="D7" s="83" t="s">
        <v>18</v>
      </c>
      <c r="E7" s="83" t="s">
        <v>47</v>
      </c>
      <c r="F7" s="23" t="s">
        <v>59</v>
      </c>
      <c r="G7" s="83" t="s">
        <v>17</v>
      </c>
      <c r="H7" s="83" t="s">
        <v>0</v>
      </c>
      <c r="I7" s="80" t="s">
        <v>82</v>
      </c>
      <c r="J7" s="81"/>
      <c r="K7" s="82"/>
    </row>
    <row r="8" spans="1:11" s="2" customFormat="1" ht="57.65" customHeight="1">
      <c r="A8" s="83"/>
      <c r="B8" s="83"/>
      <c r="C8" s="83"/>
      <c r="D8" s="83"/>
      <c r="E8" s="83"/>
      <c r="F8" s="24"/>
      <c r="G8" s="83"/>
      <c r="H8" s="83"/>
      <c r="I8" s="47" t="s">
        <v>79</v>
      </c>
      <c r="J8" s="47" t="s">
        <v>80</v>
      </c>
      <c r="K8" s="47" t="s">
        <v>81</v>
      </c>
    </row>
    <row r="9" spans="1:11" s="4" customFormat="1" ht="28">
      <c r="A9" s="10" t="s">
        <v>3</v>
      </c>
      <c r="B9" s="3" t="s">
        <v>105</v>
      </c>
      <c r="C9" s="27">
        <v>155</v>
      </c>
      <c r="D9" s="11"/>
      <c r="E9" s="12">
        <f aca="true" t="shared" si="0" ref="E9:E16">C9*D9</f>
        <v>0</v>
      </c>
      <c r="F9" s="12">
        <f>E9*0.01*$F$8</f>
        <v>0</v>
      </c>
      <c r="G9" s="12">
        <f>E9+F9</f>
        <v>0</v>
      </c>
      <c r="H9" s="7"/>
      <c r="I9" s="27" t="s">
        <v>77</v>
      </c>
      <c r="J9" s="27" t="s">
        <v>77</v>
      </c>
      <c r="K9" s="27" t="s">
        <v>77</v>
      </c>
    </row>
    <row r="10" spans="1:11" s="4" customFormat="1" ht="28">
      <c r="A10" s="13" t="s">
        <v>4</v>
      </c>
      <c r="B10" s="8" t="s">
        <v>106</v>
      </c>
      <c r="C10" s="28">
        <v>402</v>
      </c>
      <c r="D10" s="14"/>
      <c r="E10" s="12">
        <f t="shared" si="0"/>
        <v>0</v>
      </c>
      <c r="F10" s="12">
        <f>E10*0.01*$F$8</f>
        <v>0</v>
      </c>
      <c r="G10" s="12">
        <f>E10+F10</f>
        <v>0</v>
      </c>
      <c r="H10" s="84"/>
      <c r="I10" s="27" t="s">
        <v>77</v>
      </c>
      <c r="J10" s="27" t="s">
        <v>77</v>
      </c>
      <c r="K10" s="27" t="s">
        <v>77</v>
      </c>
    </row>
    <row r="11" spans="1:11" s="4" customFormat="1" ht="28">
      <c r="A11" s="13" t="s">
        <v>5</v>
      </c>
      <c r="B11" s="8" t="s">
        <v>107</v>
      </c>
      <c r="C11" s="28">
        <v>83</v>
      </c>
      <c r="D11" s="14"/>
      <c r="E11" s="12">
        <f t="shared" si="0"/>
        <v>0</v>
      </c>
      <c r="F11" s="12">
        <f>E11*0.01*$F$8</f>
        <v>0</v>
      </c>
      <c r="G11" s="12">
        <f aca="true" t="shared" si="1" ref="G11:G16">E11+F11</f>
        <v>0</v>
      </c>
      <c r="H11" s="84"/>
      <c r="I11" s="27" t="s">
        <v>77</v>
      </c>
      <c r="J11" s="27" t="s">
        <v>77</v>
      </c>
      <c r="K11" s="27" t="s">
        <v>77</v>
      </c>
    </row>
    <row r="12" spans="1:11" s="4" customFormat="1" ht="28">
      <c r="A12" s="13" t="s">
        <v>6</v>
      </c>
      <c r="B12" s="8" t="s">
        <v>108</v>
      </c>
      <c r="C12" s="28">
        <v>31</v>
      </c>
      <c r="D12" s="14"/>
      <c r="E12" s="12">
        <f t="shared" si="0"/>
        <v>0</v>
      </c>
      <c r="F12" s="12">
        <f>E12*0.01*$F$8</f>
        <v>0</v>
      </c>
      <c r="G12" s="12">
        <f t="shared" si="1"/>
        <v>0</v>
      </c>
      <c r="H12" s="84"/>
      <c r="I12" s="27" t="s">
        <v>77</v>
      </c>
      <c r="J12" s="27" t="s">
        <v>77</v>
      </c>
      <c r="K12" s="27" t="s">
        <v>77</v>
      </c>
    </row>
    <row r="13" spans="1:11" s="4" customFormat="1" ht="28">
      <c r="A13" s="13" t="s">
        <v>7</v>
      </c>
      <c r="B13" s="8" t="s">
        <v>109</v>
      </c>
      <c r="C13" s="28">
        <v>15</v>
      </c>
      <c r="D13" s="14"/>
      <c r="E13" s="12">
        <f t="shared" si="0"/>
        <v>0</v>
      </c>
      <c r="F13" s="12">
        <f aca="true" t="shared" si="2" ref="F13:F16">E13*0.01*$F$8</f>
        <v>0</v>
      </c>
      <c r="G13" s="12">
        <f t="shared" si="1"/>
        <v>0</v>
      </c>
      <c r="H13" s="84"/>
      <c r="I13" s="27" t="s">
        <v>77</v>
      </c>
      <c r="J13" s="27" t="s">
        <v>77</v>
      </c>
      <c r="K13" s="27" t="s">
        <v>77</v>
      </c>
    </row>
    <row r="14" spans="1:11" s="4" customFormat="1" ht="28">
      <c r="A14" s="13">
        <v>6</v>
      </c>
      <c r="B14" s="44" t="s">
        <v>110</v>
      </c>
      <c r="C14" s="28">
        <v>10</v>
      </c>
      <c r="D14" s="37"/>
      <c r="E14" s="36">
        <f t="shared" si="0"/>
        <v>0</v>
      </c>
      <c r="F14" s="36">
        <f t="shared" si="2"/>
        <v>0</v>
      </c>
      <c r="G14" s="36">
        <f t="shared" si="1"/>
        <v>0</v>
      </c>
      <c r="H14" s="84"/>
      <c r="I14" s="27"/>
      <c r="J14" s="27"/>
      <c r="K14" s="27"/>
    </row>
    <row r="15" spans="1:11" s="4" customFormat="1" ht="42">
      <c r="A15" s="13">
        <v>7</v>
      </c>
      <c r="B15" s="8" t="s">
        <v>1</v>
      </c>
      <c r="C15" s="28">
        <v>15</v>
      </c>
      <c r="D15" s="14"/>
      <c r="E15" s="12">
        <f t="shared" si="0"/>
        <v>0</v>
      </c>
      <c r="F15" s="12">
        <f t="shared" si="2"/>
        <v>0</v>
      </c>
      <c r="G15" s="12">
        <f t="shared" si="1"/>
        <v>0</v>
      </c>
      <c r="H15" s="84"/>
      <c r="I15" s="27" t="s">
        <v>78</v>
      </c>
      <c r="J15" s="27" t="s">
        <v>77</v>
      </c>
      <c r="K15" s="27" t="s">
        <v>77</v>
      </c>
    </row>
    <row r="16" spans="1:11" s="4" customFormat="1" ht="42.5" thickBot="1">
      <c r="A16" s="15">
        <v>8</v>
      </c>
      <c r="B16" s="9" t="s">
        <v>2</v>
      </c>
      <c r="C16" s="29">
        <v>671</v>
      </c>
      <c r="D16" s="16"/>
      <c r="E16" s="17">
        <f t="shared" si="0"/>
        <v>0</v>
      </c>
      <c r="F16" s="12">
        <f t="shared" si="2"/>
        <v>0</v>
      </c>
      <c r="G16" s="17">
        <f t="shared" si="1"/>
        <v>0</v>
      </c>
      <c r="H16" s="84"/>
      <c r="I16" s="27" t="s">
        <v>78</v>
      </c>
      <c r="J16" s="27" t="s">
        <v>77</v>
      </c>
      <c r="K16" s="27" t="s">
        <v>77</v>
      </c>
    </row>
    <row r="17" spans="1:7" ht="14.5" thickBot="1">
      <c r="A17" s="18" t="s">
        <v>16</v>
      </c>
      <c r="B17" s="19"/>
      <c r="C17" s="20"/>
      <c r="D17" s="20"/>
      <c r="E17" s="21">
        <f>SUM(E9:E16)</f>
        <v>0</v>
      </c>
      <c r="F17" s="22">
        <f>SUM(F9:F16)</f>
        <v>0</v>
      </c>
      <c r="G17" s="21">
        <f>SUM(G9:G16)</f>
        <v>0</v>
      </c>
    </row>
    <row r="18" spans="1:2" ht="15">
      <c r="A18" s="5" t="s">
        <v>10</v>
      </c>
      <c r="B18" s="74" t="s">
        <v>11</v>
      </c>
    </row>
    <row r="19" spans="1:2" ht="15">
      <c r="A19" s="5" t="s">
        <v>14</v>
      </c>
      <c r="B19" s="74" t="s">
        <v>15</v>
      </c>
    </row>
    <row r="21" ht="15">
      <c r="A21" s="77" t="s">
        <v>31</v>
      </c>
    </row>
    <row r="22" ht="15">
      <c r="A22" s="26" t="s">
        <v>60</v>
      </c>
    </row>
    <row r="23" ht="15">
      <c r="A23" s="26" t="s">
        <v>61</v>
      </c>
    </row>
    <row r="24" ht="15">
      <c r="A24" s="26" t="s">
        <v>62</v>
      </c>
    </row>
  </sheetData>
  <sheetProtection sheet="1" formatCells="0"/>
  <protectedRanges>
    <protectedRange sqref="D9:D16 F8 H9:H16" name="Oblast A"/>
  </protectedRanges>
  <mergeCells count="8">
    <mergeCell ref="I7:K7"/>
    <mergeCell ref="G7:G8"/>
    <mergeCell ref="H7:H8"/>
    <mergeCell ref="A7:A8"/>
    <mergeCell ref="B7:B8"/>
    <mergeCell ref="C7:C8"/>
    <mergeCell ref="D7:D8"/>
    <mergeCell ref="E7:E8"/>
  </mergeCells>
  <printOptions/>
  <pageMargins left="0.7" right="0.7" top="0.787401575" bottom="0.787401575" header="0.3" footer="0.3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="70" zoomScaleNormal="70" workbookViewId="0" topLeftCell="A1">
      <selection activeCell="D21" sqref="D21"/>
    </sheetView>
  </sheetViews>
  <sheetFormatPr defaultColWidth="9.140625" defaultRowHeight="15"/>
  <cols>
    <col min="1" max="1" width="11.28125" style="5" customWidth="1"/>
    <col min="2" max="2" width="53.421875" style="4" customWidth="1"/>
    <col min="3" max="3" width="13.00390625" style="5" customWidth="1"/>
    <col min="4" max="4" width="17.00390625" style="5" customWidth="1"/>
    <col min="5" max="5" width="19.00390625" style="5" customWidth="1"/>
    <col min="6" max="6" width="14.7109375" style="5" customWidth="1"/>
    <col min="7" max="7" width="19.28125" style="5" customWidth="1"/>
    <col min="8" max="8" width="31.00390625" style="5" bestFit="1" customWidth="1"/>
    <col min="9" max="9" width="9.140625" style="5" customWidth="1"/>
    <col min="10" max="10" width="10.28125" style="5" customWidth="1"/>
    <col min="11" max="11" width="12.8515625" style="5" customWidth="1"/>
    <col min="12" max="16384" width="9.140625" style="5" customWidth="1"/>
  </cols>
  <sheetData>
    <row r="1" spans="1:8" s="6" customFormat="1" ht="15">
      <c r="A1" s="72" t="s">
        <v>95</v>
      </c>
      <c r="B1" s="71"/>
      <c r="H1" s="71"/>
    </row>
    <row r="2" spans="1:8" s="6" customFormat="1" ht="15">
      <c r="A2" s="76" t="s">
        <v>98</v>
      </c>
      <c r="B2" s="73"/>
      <c r="H2" s="71"/>
    </row>
    <row r="3" spans="1:8" s="6" customFormat="1" ht="15">
      <c r="A3" s="78"/>
      <c r="B3" s="71"/>
      <c r="H3" s="71"/>
    </row>
    <row r="4" spans="2:8" s="6" customFormat="1" ht="15">
      <c r="B4" s="71"/>
      <c r="H4" s="71"/>
    </row>
    <row r="5" spans="1:8" s="6" customFormat="1" ht="15">
      <c r="A5" s="70" t="s">
        <v>21</v>
      </c>
      <c r="B5" s="73" t="s">
        <v>22</v>
      </c>
      <c r="H5" s="71"/>
    </row>
    <row r="6" spans="1:8" s="6" customFormat="1" ht="15">
      <c r="A6" s="70"/>
      <c r="B6" s="73"/>
      <c r="H6" s="71"/>
    </row>
    <row r="7" spans="1:11" ht="36.65" customHeight="1">
      <c r="A7" s="83" t="s">
        <v>99</v>
      </c>
      <c r="B7" s="83" t="s">
        <v>12</v>
      </c>
      <c r="C7" s="83" t="s">
        <v>13</v>
      </c>
      <c r="D7" s="83" t="s">
        <v>18</v>
      </c>
      <c r="E7" s="83" t="s">
        <v>47</v>
      </c>
      <c r="F7" s="23" t="s">
        <v>59</v>
      </c>
      <c r="G7" s="83" t="s">
        <v>17</v>
      </c>
      <c r="H7" s="83" t="s">
        <v>0</v>
      </c>
      <c r="I7" s="80" t="s">
        <v>82</v>
      </c>
      <c r="J7" s="81"/>
      <c r="K7" s="82"/>
    </row>
    <row r="8" spans="1:11" s="2" customFormat="1" ht="57.65" customHeight="1">
      <c r="A8" s="83"/>
      <c r="B8" s="83"/>
      <c r="C8" s="83"/>
      <c r="D8" s="83"/>
      <c r="E8" s="83"/>
      <c r="F8" s="24"/>
      <c r="G8" s="83"/>
      <c r="H8" s="83"/>
      <c r="I8" s="47" t="s">
        <v>79</v>
      </c>
      <c r="J8" s="47" t="s">
        <v>80</v>
      </c>
      <c r="K8" s="47" t="s">
        <v>81</v>
      </c>
    </row>
    <row r="9" spans="1:11" s="4" customFormat="1" ht="15">
      <c r="A9" s="34" t="s">
        <v>3</v>
      </c>
      <c r="B9" s="30" t="s">
        <v>65</v>
      </c>
      <c r="C9" s="35">
        <v>35</v>
      </c>
      <c r="D9" s="11"/>
      <c r="E9" s="12">
        <f>C9*D9</f>
        <v>0</v>
      </c>
      <c r="F9" s="12">
        <f>E9*0.01*$F$8</f>
        <v>0</v>
      </c>
      <c r="G9" s="12">
        <f>E9+F9</f>
        <v>0</v>
      </c>
      <c r="H9" s="7"/>
      <c r="I9" s="27" t="s">
        <v>77</v>
      </c>
      <c r="J9" s="27" t="s">
        <v>77</v>
      </c>
      <c r="K9" s="27" t="s">
        <v>77</v>
      </c>
    </row>
    <row r="10" spans="1:11" s="4" customFormat="1" ht="28">
      <c r="A10" s="45" t="s">
        <v>4</v>
      </c>
      <c r="B10" s="32" t="s">
        <v>66</v>
      </c>
      <c r="C10" s="32">
        <v>30</v>
      </c>
      <c r="D10" s="67"/>
      <c r="E10" s="12">
        <f aca="true" t="shared" si="0" ref="E10:E14">C10*D10</f>
        <v>0</v>
      </c>
      <c r="F10" s="12">
        <f aca="true" t="shared" si="1" ref="F10:F19">E10*0.01*$F$8</f>
        <v>0</v>
      </c>
      <c r="G10" s="12">
        <f aca="true" t="shared" si="2" ref="G10:G14">E10+F10</f>
        <v>0</v>
      </c>
      <c r="H10" s="84"/>
      <c r="I10" s="27" t="s">
        <v>77</v>
      </c>
      <c r="J10" s="27" t="s">
        <v>77</v>
      </c>
      <c r="K10" s="27" t="s">
        <v>77</v>
      </c>
    </row>
    <row r="11" spans="1:11" s="4" customFormat="1" ht="28">
      <c r="A11" s="45" t="s">
        <v>5</v>
      </c>
      <c r="B11" s="32" t="s">
        <v>67</v>
      </c>
      <c r="C11" s="32">
        <v>60</v>
      </c>
      <c r="D11" s="67"/>
      <c r="E11" s="12">
        <f t="shared" si="0"/>
        <v>0</v>
      </c>
      <c r="F11" s="12">
        <f t="shared" si="1"/>
        <v>0</v>
      </c>
      <c r="G11" s="12">
        <f t="shared" si="2"/>
        <v>0</v>
      </c>
      <c r="H11" s="84"/>
      <c r="I11" s="27" t="s">
        <v>77</v>
      </c>
      <c r="J11" s="27" t="s">
        <v>77</v>
      </c>
      <c r="K11" s="27" t="s">
        <v>77</v>
      </c>
    </row>
    <row r="12" spans="1:11" s="4" customFormat="1" ht="28">
      <c r="A12" s="45" t="s">
        <v>6</v>
      </c>
      <c r="B12" s="32" t="s">
        <v>68</v>
      </c>
      <c r="C12" s="32">
        <v>26</v>
      </c>
      <c r="D12" s="67"/>
      <c r="E12" s="12">
        <f t="shared" si="0"/>
        <v>0</v>
      </c>
      <c r="F12" s="12">
        <f t="shared" si="1"/>
        <v>0</v>
      </c>
      <c r="G12" s="12">
        <f t="shared" si="2"/>
        <v>0</v>
      </c>
      <c r="H12" s="84"/>
      <c r="I12" s="27" t="s">
        <v>77</v>
      </c>
      <c r="J12" s="27" t="s">
        <v>77</v>
      </c>
      <c r="K12" s="27" t="s">
        <v>77</v>
      </c>
    </row>
    <row r="13" spans="1:11" s="4" customFormat="1" ht="28">
      <c r="A13" s="45" t="s">
        <v>7</v>
      </c>
      <c r="B13" s="32" t="s">
        <v>69</v>
      </c>
      <c r="C13" s="32">
        <v>15</v>
      </c>
      <c r="D13" s="67"/>
      <c r="E13" s="12">
        <f t="shared" si="0"/>
        <v>0</v>
      </c>
      <c r="F13" s="12">
        <f t="shared" si="1"/>
        <v>0</v>
      </c>
      <c r="G13" s="12">
        <f t="shared" si="2"/>
        <v>0</v>
      </c>
      <c r="H13" s="84"/>
      <c r="I13" s="27" t="s">
        <v>77</v>
      </c>
      <c r="J13" s="27" t="s">
        <v>77</v>
      </c>
      <c r="K13" s="27" t="s">
        <v>77</v>
      </c>
    </row>
    <row r="14" spans="1:11" s="4" customFormat="1" ht="15">
      <c r="A14" s="45" t="s">
        <v>8</v>
      </c>
      <c r="B14" s="32" t="s">
        <v>70</v>
      </c>
      <c r="C14" s="32">
        <v>23</v>
      </c>
      <c r="D14" s="67"/>
      <c r="E14" s="12">
        <f t="shared" si="0"/>
        <v>0</v>
      </c>
      <c r="F14" s="12">
        <f t="shared" si="1"/>
        <v>0</v>
      </c>
      <c r="G14" s="12">
        <f t="shared" si="2"/>
        <v>0</v>
      </c>
      <c r="H14" s="84"/>
      <c r="I14" s="27" t="s">
        <v>77</v>
      </c>
      <c r="J14" s="27" t="s">
        <v>77</v>
      </c>
      <c r="K14" s="27" t="s">
        <v>77</v>
      </c>
    </row>
    <row r="15" spans="1:11" s="4" customFormat="1" ht="15">
      <c r="A15" s="45" t="s">
        <v>9</v>
      </c>
      <c r="B15" s="33" t="s">
        <v>72</v>
      </c>
      <c r="C15" s="33">
        <v>130</v>
      </c>
      <c r="D15" s="68"/>
      <c r="E15" s="12">
        <f aca="true" t="shared" si="3" ref="E15:E19">C15*D15</f>
        <v>0</v>
      </c>
      <c r="F15" s="12">
        <f t="shared" si="1"/>
        <v>0</v>
      </c>
      <c r="G15" s="12">
        <f aca="true" t="shared" si="4" ref="G15:G20">E15+F15</f>
        <v>0</v>
      </c>
      <c r="H15" s="84"/>
      <c r="I15" s="27" t="s">
        <v>77</v>
      </c>
      <c r="J15" s="27" t="s">
        <v>77</v>
      </c>
      <c r="K15" s="27" t="s">
        <v>77</v>
      </c>
    </row>
    <row r="16" spans="1:11" s="4" customFormat="1" ht="15">
      <c r="A16" s="45" t="s">
        <v>23</v>
      </c>
      <c r="B16" s="33" t="s">
        <v>71</v>
      </c>
      <c r="C16" s="33">
        <v>130</v>
      </c>
      <c r="D16" s="68"/>
      <c r="E16" s="12">
        <f t="shared" si="3"/>
        <v>0</v>
      </c>
      <c r="F16" s="12">
        <f t="shared" si="1"/>
        <v>0</v>
      </c>
      <c r="G16" s="12">
        <f t="shared" si="4"/>
        <v>0</v>
      </c>
      <c r="H16" s="84"/>
      <c r="I16" s="27" t="s">
        <v>77</v>
      </c>
      <c r="J16" s="27" t="s">
        <v>77</v>
      </c>
      <c r="K16" s="27" t="s">
        <v>77</v>
      </c>
    </row>
    <row r="17" spans="1:11" s="4" customFormat="1" ht="15">
      <c r="A17" s="45" t="s">
        <v>24</v>
      </c>
      <c r="B17" s="33" t="s">
        <v>28</v>
      </c>
      <c r="C17" s="33">
        <v>50</v>
      </c>
      <c r="D17" s="68"/>
      <c r="E17" s="12">
        <f t="shared" si="3"/>
        <v>0</v>
      </c>
      <c r="F17" s="12">
        <f t="shared" si="1"/>
        <v>0</v>
      </c>
      <c r="G17" s="12">
        <f t="shared" si="4"/>
        <v>0</v>
      </c>
      <c r="H17" s="84"/>
      <c r="I17" s="27" t="s">
        <v>77</v>
      </c>
      <c r="J17" s="27" t="s">
        <v>77</v>
      </c>
      <c r="K17" s="27" t="s">
        <v>77</v>
      </c>
    </row>
    <row r="18" spans="1:11" s="4" customFormat="1" ht="15">
      <c r="A18" s="45" t="s">
        <v>25</v>
      </c>
      <c r="B18" s="33" t="s">
        <v>29</v>
      </c>
      <c r="C18" s="33">
        <v>50</v>
      </c>
      <c r="D18" s="68"/>
      <c r="E18" s="12">
        <f t="shared" si="3"/>
        <v>0</v>
      </c>
      <c r="F18" s="12">
        <f t="shared" si="1"/>
        <v>0</v>
      </c>
      <c r="G18" s="12">
        <f t="shared" si="4"/>
        <v>0</v>
      </c>
      <c r="H18" s="84"/>
      <c r="I18" s="27" t="s">
        <v>77</v>
      </c>
      <c r="J18" s="27" t="s">
        <v>77</v>
      </c>
      <c r="K18" s="27" t="s">
        <v>77</v>
      </c>
    </row>
    <row r="19" spans="1:11" s="4" customFormat="1" ht="15">
      <c r="A19" s="45" t="s">
        <v>26</v>
      </c>
      <c r="B19" s="33" t="s">
        <v>73</v>
      </c>
      <c r="C19" s="33">
        <v>23</v>
      </c>
      <c r="D19" s="68"/>
      <c r="E19" s="12">
        <f t="shared" si="3"/>
        <v>0</v>
      </c>
      <c r="F19" s="12">
        <f t="shared" si="1"/>
        <v>0</v>
      </c>
      <c r="G19" s="12">
        <f t="shared" si="4"/>
        <v>0</v>
      </c>
      <c r="H19" s="84"/>
      <c r="I19" s="27" t="s">
        <v>77</v>
      </c>
      <c r="J19" s="27" t="s">
        <v>77</v>
      </c>
      <c r="K19" s="27" t="s">
        <v>77</v>
      </c>
    </row>
    <row r="20" spans="1:11" s="4" customFormat="1" ht="15">
      <c r="A20" s="45" t="s">
        <v>27</v>
      </c>
      <c r="B20" s="33" t="s">
        <v>74</v>
      </c>
      <c r="C20" s="33">
        <v>23</v>
      </c>
      <c r="D20" s="68"/>
      <c r="E20" s="12">
        <f>C20*D20</f>
        <v>0</v>
      </c>
      <c r="F20" s="12">
        <f>E20*0.01*$F$8</f>
        <v>0</v>
      </c>
      <c r="G20" s="12">
        <f t="shared" si="4"/>
        <v>0</v>
      </c>
      <c r="H20" s="84"/>
      <c r="I20" s="27" t="s">
        <v>77</v>
      </c>
      <c r="J20" s="27" t="s">
        <v>77</v>
      </c>
      <c r="K20" s="27" t="s">
        <v>77</v>
      </c>
    </row>
    <row r="21" spans="1:11" ht="14.5" thickBot="1">
      <c r="A21" s="45" t="s">
        <v>75</v>
      </c>
      <c r="B21" s="33" t="s">
        <v>30</v>
      </c>
      <c r="C21" s="33">
        <v>10</v>
      </c>
      <c r="D21" s="68"/>
      <c r="E21" s="36">
        <f aca="true" t="shared" si="5" ref="E21">C21*D21</f>
        <v>0</v>
      </c>
      <c r="F21" s="36">
        <f aca="true" t="shared" si="6" ref="F21">E21*0.01*$F$8</f>
        <v>0</v>
      </c>
      <c r="G21" s="36">
        <f>E21+F21</f>
        <v>0</v>
      </c>
      <c r="H21" s="84"/>
      <c r="I21" s="27" t="s">
        <v>78</v>
      </c>
      <c r="J21" s="27" t="s">
        <v>77</v>
      </c>
      <c r="K21" s="27" t="s">
        <v>77</v>
      </c>
    </row>
    <row r="22" spans="1:7" ht="14.5" thickBot="1">
      <c r="A22" s="38" t="s">
        <v>16</v>
      </c>
      <c r="B22" s="39"/>
      <c r="C22" s="40"/>
      <c r="D22" s="20"/>
      <c r="E22" s="21">
        <f>SUM(E9:E21)</f>
        <v>0</v>
      </c>
      <c r="F22" s="21">
        <f>SUM(F9:F21)</f>
        <v>0</v>
      </c>
      <c r="G22" s="21">
        <f>SUM(G9:G21)</f>
        <v>0</v>
      </c>
    </row>
    <row r="23" spans="1:2" ht="15">
      <c r="A23" s="31" t="s">
        <v>10</v>
      </c>
      <c r="B23" s="74" t="s">
        <v>11</v>
      </c>
    </row>
    <row r="24" spans="1:2" ht="15">
      <c r="A24" s="31" t="s">
        <v>14</v>
      </c>
      <c r="B24" s="74" t="s">
        <v>15</v>
      </c>
    </row>
    <row r="25" ht="15">
      <c r="A25" s="31"/>
    </row>
    <row r="26" ht="15">
      <c r="A26" s="77" t="s">
        <v>31</v>
      </c>
    </row>
    <row r="27" ht="15">
      <c r="A27" s="26" t="s">
        <v>60</v>
      </c>
    </row>
    <row r="28" ht="15">
      <c r="A28" s="26" t="s">
        <v>61</v>
      </c>
    </row>
    <row r="29" ht="15">
      <c r="A29" s="26" t="s">
        <v>62</v>
      </c>
    </row>
  </sheetData>
  <sheetProtection sheet="1" objects="1" scenarios="1" formatCells="0"/>
  <protectedRanges>
    <protectedRange sqref="D9:D21 F8 H9:H21" name="Oblast B"/>
  </protectedRanges>
  <mergeCells count="8">
    <mergeCell ref="I7:K7"/>
    <mergeCell ref="G7:G8"/>
    <mergeCell ref="H7:H8"/>
    <mergeCell ref="A7:A8"/>
    <mergeCell ref="B7:B8"/>
    <mergeCell ref="C7:C8"/>
    <mergeCell ref="D7:D8"/>
    <mergeCell ref="E7:E8"/>
  </mergeCells>
  <printOptions/>
  <pageMargins left="0.7" right="0.7" top="0.787401575" bottom="0.787401575" header="0.3" footer="0.3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zoomScale="70" zoomScaleNormal="70" workbookViewId="0" topLeftCell="A1">
      <selection activeCell="H9" sqref="H9:H21"/>
    </sheetView>
  </sheetViews>
  <sheetFormatPr defaultColWidth="9.140625" defaultRowHeight="15"/>
  <cols>
    <col min="1" max="1" width="11.28125" style="5" customWidth="1"/>
    <col min="2" max="2" width="56.28125" style="4" customWidth="1"/>
    <col min="3" max="3" width="13.00390625" style="5" customWidth="1"/>
    <col min="4" max="4" width="17.00390625" style="5" customWidth="1"/>
    <col min="5" max="5" width="19.00390625" style="5" customWidth="1"/>
    <col min="6" max="6" width="14.7109375" style="5" customWidth="1"/>
    <col min="7" max="7" width="19.28125" style="5" customWidth="1"/>
    <col min="8" max="8" width="31.00390625" style="5" bestFit="1" customWidth="1"/>
    <col min="9" max="12" width="6.57421875" style="5" customWidth="1"/>
    <col min="13" max="13" width="9.140625" style="5" customWidth="1"/>
    <col min="14" max="14" width="9.8515625" style="5" customWidth="1"/>
    <col min="15" max="15" width="12.140625" style="5" customWidth="1"/>
    <col min="16" max="16384" width="9.140625" style="5" customWidth="1"/>
  </cols>
  <sheetData>
    <row r="1" spans="1:8" s="6" customFormat="1" ht="15">
      <c r="A1" s="72" t="s">
        <v>95</v>
      </c>
      <c r="B1" s="71"/>
      <c r="H1" s="71"/>
    </row>
    <row r="2" spans="1:8" s="6" customFormat="1" ht="15">
      <c r="A2" s="76" t="s">
        <v>98</v>
      </c>
      <c r="B2" s="73"/>
      <c r="H2" s="71"/>
    </row>
    <row r="3" spans="1:8" s="6" customFormat="1" ht="15">
      <c r="A3" s="72"/>
      <c r="B3" s="71"/>
      <c r="H3" s="71"/>
    </row>
    <row r="4" spans="2:8" s="6" customFormat="1" ht="15">
      <c r="B4" s="71"/>
      <c r="H4" s="71"/>
    </row>
    <row r="5" spans="1:8" s="6" customFormat="1" ht="15">
      <c r="A5" s="70" t="s">
        <v>32</v>
      </c>
      <c r="B5" s="73" t="s">
        <v>64</v>
      </c>
      <c r="H5" s="71"/>
    </row>
    <row r="6" spans="1:8" s="6" customFormat="1" ht="15">
      <c r="A6" s="70"/>
      <c r="B6" s="73"/>
      <c r="H6" s="71"/>
    </row>
    <row r="7" spans="1:15" ht="40.5" customHeight="1">
      <c r="A7" s="83" t="s">
        <v>99</v>
      </c>
      <c r="B7" s="83" t="s">
        <v>12</v>
      </c>
      <c r="C7" s="83" t="s">
        <v>13</v>
      </c>
      <c r="D7" s="83" t="s">
        <v>18</v>
      </c>
      <c r="E7" s="83" t="s">
        <v>47</v>
      </c>
      <c r="F7" s="23" t="s">
        <v>59</v>
      </c>
      <c r="G7" s="83" t="s">
        <v>17</v>
      </c>
      <c r="H7" s="83" t="s">
        <v>0</v>
      </c>
      <c r="I7" s="80" t="s">
        <v>96</v>
      </c>
      <c r="J7" s="81"/>
      <c r="K7" s="81"/>
      <c r="L7" s="82"/>
      <c r="M7" s="80" t="s">
        <v>82</v>
      </c>
      <c r="N7" s="81"/>
      <c r="O7" s="82"/>
    </row>
    <row r="8" spans="1:15" s="2" customFormat="1" ht="57.65" customHeight="1">
      <c r="A8" s="83"/>
      <c r="B8" s="83"/>
      <c r="C8" s="83"/>
      <c r="D8" s="83"/>
      <c r="E8" s="83"/>
      <c r="F8" s="24"/>
      <c r="G8" s="83"/>
      <c r="H8" s="83"/>
      <c r="I8" s="23" t="s">
        <v>3</v>
      </c>
      <c r="J8" s="23" t="s">
        <v>4</v>
      </c>
      <c r="K8" s="23" t="s">
        <v>5</v>
      </c>
      <c r="L8" s="23" t="s">
        <v>6</v>
      </c>
      <c r="M8" s="47" t="s">
        <v>79</v>
      </c>
      <c r="N8" s="47" t="s">
        <v>80</v>
      </c>
      <c r="O8" s="47" t="s">
        <v>81</v>
      </c>
    </row>
    <row r="9" spans="1:16" s="4" customFormat="1" ht="15">
      <c r="A9" s="10" t="s">
        <v>3</v>
      </c>
      <c r="B9" s="3" t="s">
        <v>54</v>
      </c>
      <c r="C9" s="41">
        <v>2</v>
      </c>
      <c r="D9" s="11"/>
      <c r="E9" s="12">
        <f>C9*D9</f>
        <v>0</v>
      </c>
      <c r="F9" s="12">
        <f>E9*0.01*$F$8</f>
        <v>0</v>
      </c>
      <c r="G9" s="12">
        <f>E9+F9</f>
        <v>0</v>
      </c>
      <c r="H9" s="7"/>
      <c r="I9" s="7"/>
      <c r="J9" s="7"/>
      <c r="K9" s="7"/>
      <c r="L9" s="7"/>
      <c r="M9" s="27" t="s">
        <v>77</v>
      </c>
      <c r="N9" s="27" t="s">
        <v>77</v>
      </c>
      <c r="O9" s="27" t="s">
        <v>77</v>
      </c>
      <c r="P9" s="75" t="s">
        <v>77</v>
      </c>
    </row>
    <row r="10" spans="1:16" s="4" customFormat="1" ht="15">
      <c r="A10" s="45" t="s">
        <v>4</v>
      </c>
      <c r="B10" s="3" t="s">
        <v>55</v>
      </c>
      <c r="C10" s="41">
        <v>3</v>
      </c>
      <c r="D10" s="11"/>
      <c r="E10" s="12">
        <f aca="true" t="shared" si="0" ref="E10:E21">C10*D10</f>
        <v>0</v>
      </c>
      <c r="F10" s="12">
        <f aca="true" t="shared" si="1" ref="F10:F21">E10*0.01*$F$8</f>
        <v>0</v>
      </c>
      <c r="G10" s="12">
        <f aca="true" t="shared" si="2" ref="G10:G21">E10+F10</f>
        <v>0</v>
      </c>
      <c r="H10" s="7"/>
      <c r="I10" s="7"/>
      <c r="J10" s="7"/>
      <c r="K10" s="7"/>
      <c r="L10" s="7"/>
      <c r="M10" s="27" t="s">
        <v>77</v>
      </c>
      <c r="N10" s="27" t="s">
        <v>77</v>
      </c>
      <c r="O10" s="27" t="s">
        <v>77</v>
      </c>
      <c r="P10" s="75" t="s">
        <v>78</v>
      </c>
    </row>
    <row r="11" spans="1:15" s="4" customFormat="1" ht="15">
      <c r="A11" s="45" t="s">
        <v>5</v>
      </c>
      <c r="B11" s="8" t="s">
        <v>33</v>
      </c>
      <c r="C11" s="41">
        <v>5</v>
      </c>
      <c r="D11" s="11"/>
      <c r="E11" s="12">
        <f t="shared" si="0"/>
        <v>0</v>
      </c>
      <c r="F11" s="12">
        <f t="shared" si="1"/>
        <v>0</v>
      </c>
      <c r="G11" s="12">
        <f t="shared" si="2"/>
        <v>0</v>
      </c>
      <c r="H11" s="84"/>
      <c r="I11" s="7"/>
      <c r="J11" s="7"/>
      <c r="K11" s="7"/>
      <c r="L11" s="7"/>
      <c r="M11" s="27" t="s">
        <v>77</v>
      </c>
      <c r="N11" s="27" t="s">
        <v>77</v>
      </c>
      <c r="O11" s="27" t="s">
        <v>77</v>
      </c>
    </row>
    <row r="12" spans="1:15" s="4" customFormat="1" ht="15">
      <c r="A12" s="45" t="s">
        <v>6</v>
      </c>
      <c r="B12" s="8" t="s">
        <v>56</v>
      </c>
      <c r="C12" s="41">
        <v>6</v>
      </c>
      <c r="D12" s="11"/>
      <c r="E12" s="12">
        <f t="shared" si="0"/>
        <v>0</v>
      </c>
      <c r="F12" s="12">
        <f t="shared" si="1"/>
        <v>0</v>
      </c>
      <c r="G12" s="12">
        <f t="shared" si="2"/>
        <v>0</v>
      </c>
      <c r="H12" s="84"/>
      <c r="I12" s="7"/>
      <c r="J12" s="7"/>
      <c r="K12" s="7"/>
      <c r="L12" s="7"/>
      <c r="M12" s="27" t="s">
        <v>77</v>
      </c>
      <c r="N12" s="27" t="s">
        <v>77</v>
      </c>
      <c r="O12" s="27" t="s">
        <v>77</v>
      </c>
    </row>
    <row r="13" spans="1:15" s="4" customFormat="1" ht="15">
      <c r="A13" s="45" t="s">
        <v>7</v>
      </c>
      <c r="B13" s="8" t="s">
        <v>34</v>
      </c>
      <c r="C13" s="41">
        <v>5</v>
      </c>
      <c r="D13" s="11"/>
      <c r="E13" s="12">
        <f t="shared" si="0"/>
        <v>0</v>
      </c>
      <c r="F13" s="12">
        <f t="shared" si="1"/>
        <v>0</v>
      </c>
      <c r="G13" s="12">
        <f t="shared" si="2"/>
        <v>0</v>
      </c>
      <c r="H13" s="84"/>
      <c r="I13" s="7"/>
      <c r="J13" s="7"/>
      <c r="K13" s="7"/>
      <c r="L13" s="7"/>
      <c r="M13" s="27" t="s">
        <v>77</v>
      </c>
      <c r="N13" s="27" t="s">
        <v>77</v>
      </c>
      <c r="O13" s="27" t="s">
        <v>77</v>
      </c>
    </row>
    <row r="14" spans="1:15" s="4" customFormat="1" ht="15">
      <c r="A14" s="45" t="s">
        <v>8</v>
      </c>
      <c r="B14" s="8" t="s">
        <v>57</v>
      </c>
      <c r="C14" s="41">
        <v>7</v>
      </c>
      <c r="D14" s="11"/>
      <c r="E14" s="12">
        <f t="shared" si="0"/>
        <v>0</v>
      </c>
      <c r="F14" s="12">
        <f t="shared" si="1"/>
        <v>0</v>
      </c>
      <c r="G14" s="12">
        <f t="shared" si="2"/>
        <v>0</v>
      </c>
      <c r="H14" s="84"/>
      <c r="I14" s="7"/>
      <c r="J14" s="7"/>
      <c r="K14" s="7"/>
      <c r="L14" s="7"/>
      <c r="M14" s="27" t="s">
        <v>77</v>
      </c>
      <c r="N14" s="27" t="s">
        <v>77</v>
      </c>
      <c r="O14" s="27" t="s">
        <v>77</v>
      </c>
    </row>
    <row r="15" spans="1:15" s="4" customFormat="1" ht="15">
      <c r="A15" s="45" t="s">
        <v>9</v>
      </c>
      <c r="B15" s="8" t="s">
        <v>35</v>
      </c>
      <c r="C15" s="41">
        <v>1</v>
      </c>
      <c r="D15" s="11"/>
      <c r="E15" s="12">
        <f t="shared" si="0"/>
        <v>0</v>
      </c>
      <c r="F15" s="12">
        <f t="shared" si="1"/>
        <v>0</v>
      </c>
      <c r="G15" s="12">
        <f t="shared" si="2"/>
        <v>0</v>
      </c>
      <c r="H15" s="84"/>
      <c r="I15" s="48"/>
      <c r="J15" s="49"/>
      <c r="K15" s="49"/>
      <c r="L15" s="50"/>
      <c r="M15" s="27" t="s">
        <v>78</v>
      </c>
      <c r="N15" s="27" t="s">
        <v>77</v>
      </c>
      <c r="O15" s="27" t="s">
        <v>77</v>
      </c>
    </row>
    <row r="16" spans="1:15" s="4" customFormat="1" ht="15">
      <c r="A16" s="45" t="s">
        <v>23</v>
      </c>
      <c r="B16" s="69" t="s">
        <v>84</v>
      </c>
      <c r="C16" s="41">
        <v>2</v>
      </c>
      <c r="D16" s="11"/>
      <c r="E16" s="12">
        <f t="shared" si="0"/>
        <v>0</v>
      </c>
      <c r="F16" s="12">
        <f t="shared" si="1"/>
        <v>0</v>
      </c>
      <c r="G16" s="12">
        <f t="shared" si="2"/>
        <v>0</v>
      </c>
      <c r="H16" s="84"/>
      <c r="I16" s="51"/>
      <c r="J16" s="52"/>
      <c r="K16" s="52"/>
      <c r="L16" s="53"/>
      <c r="M16" s="27" t="s">
        <v>78</v>
      </c>
      <c r="N16" s="27" t="s">
        <v>78</v>
      </c>
      <c r="O16" s="27" t="s">
        <v>77</v>
      </c>
    </row>
    <row r="17" spans="1:15" s="4" customFormat="1" ht="15">
      <c r="A17" s="45" t="s">
        <v>24</v>
      </c>
      <c r="B17" s="69" t="s">
        <v>85</v>
      </c>
      <c r="C17" s="41">
        <v>3</v>
      </c>
      <c r="D17" s="11"/>
      <c r="E17" s="12">
        <f t="shared" si="0"/>
        <v>0</v>
      </c>
      <c r="F17" s="12">
        <f t="shared" si="1"/>
        <v>0</v>
      </c>
      <c r="G17" s="12">
        <f t="shared" si="2"/>
        <v>0</v>
      </c>
      <c r="H17" s="84"/>
      <c r="I17" s="51"/>
      <c r="J17" s="52"/>
      <c r="K17" s="52"/>
      <c r="L17" s="53"/>
      <c r="M17" s="27" t="s">
        <v>78</v>
      </c>
      <c r="N17" s="27" t="s">
        <v>78</v>
      </c>
      <c r="O17" s="27" t="s">
        <v>77</v>
      </c>
    </row>
    <row r="18" spans="1:15" s="4" customFormat="1" ht="15">
      <c r="A18" s="45" t="s">
        <v>25</v>
      </c>
      <c r="B18" s="69" t="s">
        <v>86</v>
      </c>
      <c r="C18" s="41">
        <v>5</v>
      </c>
      <c r="D18" s="11"/>
      <c r="E18" s="12">
        <f t="shared" si="0"/>
        <v>0</v>
      </c>
      <c r="F18" s="12">
        <f t="shared" si="1"/>
        <v>0</v>
      </c>
      <c r="G18" s="12">
        <f t="shared" si="2"/>
        <v>0</v>
      </c>
      <c r="H18" s="84"/>
      <c r="I18" s="51"/>
      <c r="J18" s="52"/>
      <c r="K18" s="52"/>
      <c r="L18" s="53"/>
      <c r="M18" s="27" t="s">
        <v>78</v>
      </c>
      <c r="N18" s="27" t="s">
        <v>78</v>
      </c>
      <c r="O18" s="27" t="s">
        <v>77</v>
      </c>
    </row>
    <row r="19" spans="1:15" s="4" customFormat="1" ht="15">
      <c r="A19" s="45" t="s">
        <v>26</v>
      </c>
      <c r="B19" s="69" t="s">
        <v>87</v>
      </c>
      <c r="C19" s="41">
        <v>6</v>
      </c>
      <c r="D19" s="11"/>
      <c r="E19" s="12">
        <f t="shared" si="0"/>
        <v>0</v>
      </c>
      <c r="F19" s="12">
        <f t="shared" si="1"/>
        <v>0</v>
      </c>
      <c r="G19" s="12">
        <f t="shared" si="2"/>
        <v>0</v>
      </c>
      <c r="H19" s="84"/>
      <c r="I19" s="51"/>
      <c r="J19" s="52"/>
      <c r="K19" s="52"/>
      <c r="L19" s="53"/>
      <c r="M19" s="27" t="s">
        <v>78</v>
      </c>
      <c r="N19" s="27" t="s">
        <v>78</v>
      </c>
      <c r="O19" s="27" t="s">
        <v>77</v>
      </c>
    </row>
    <row r="20" spans="1:15" s="4" customFormat="1" ht="15">
      <c r="A20" s="45" t="s">
        <v>27</v>
      </c>
      <c r="B20" s="69" t="s">
        <v>88</v>
      </c>
      <c r="C20" s="41">
        <v>5</v>
      </c>
      <c r="D20" s="11"/>
      <c r="E20" s="12">
        <f t="shared" si="0"/>
        <v>0</v>
      </c>
      <c r="F20" s="12">
        <f t="shared" si="1"/>
        <v>0</v>
      </c>
      <c r="G20" s="12">
        <f t="shared" si="2"/>
        <v>0</v>
      </c>
      <c r="H20" s="84"/>
      <c r="I20" s="51"/>
      <c r="J20" s="52"/>
      <c r="K20" s="52"/>
      <c r="L20" s="53"/>
      <c r="M20" s="27" t="s">
        <v>78</v>
      </c>
      <c r="N20" s="27" t="s">
        <v>78</v>
      </c>
      <c r="O20" s="27" t="s">
        <v>77</v>
      </c>
    </row>
    <row r="21" spans="1:15" s="4" customFormat="1" ht="14.5" thickBot="1">
      <c r="A21" s="45" t="s">
        <v>75</v>
      </c>
      <c r="B21" s="69" t="s">
        <v>89</v>
      </c>
      <c r="C21" s="41">
        <v>7</v>
      </c>
      <c r="D21" s="11"/>
      <c r="E21" s="12">
        <f t="shared" si="0"/>
        <v>0</v>
      </c>
      <c r="F21" s="12">
        <f t="shared" si="1"/>
        <v>0</v>
      </c>
      <c r="G21" s="12">
        <f t="shared" si="2"/>
        <v>0</v>
      </c>
      <c r="H21" s="84"/>
      <c r="I21" s="54"/>
      <c r="J21" s="55"/>
      <c r="K21" s="55"/>
      <c r="L21" s="56"/>
      <c r="M21" s="27" t="s">
        <v>78</v>
      </c>
      <c r="N21" s="27" t="s">
        <v>78</v>
      </c>
      <c r="O21" s="27" t="s">
        <v>77</v>
      </c>
    </row>
    <row r="22" spans="1:7" ht="14.5" thickBot="1">
      <c r="A22" s="18" t="s">
        <v>16</v>
      </c>
      <c r="B22" s="19"/>
      <c r="C22" s="20"/>
      <c r="D22" s="20"/>
      <c r="E22" s="21">
        <f>SUM(E9:E21)</f>
        <v>0</v>
      </c>
      <c r="F22" s="21">
        <f>SUM(F9:F21)</f>
        <v>0</v>
      </c>
      <c r="G22" s="21">
        <f>SUM(G9:G21)</f>
        <v>0</v>
      </c>
    </row>
    <row r="23" spans="1:2" ht="15">
      <c r="A23" s="5" t="s">
        <v>10</v>
      </c>
      <c r="B23" s="74" t="s">
        <v>11</v>
      </c>
    </row>
    <row r="24" spans="1:2" ht="15">
      <c r="A24" s="5" t="s">
        <v>14</v>
      </c>
      <c r="B24" s="74" t="s">
        <v>15</v>
      </c>
    </row>
    <row r="26" spans="1:2" s="26" customFormat="1" ht="15">
      <c r="A26" s="77" t="s">
        <v>31</v>
      </c>
      <c r="B26" s="25"/>
    </row>
    <row r="27" spans="1:2" s="26" customFormat="1" ht="15">
      <c r="A27" s="26" t="s">
        <v>60</v>
      </c>
      <c r="B27" s="25"/>
    </row>
    <row r="28" spans="1:2" s="26" customFormat="1" ht="15">
      <c r="A28" s="26" t="s">
        <v>61</v>
      </c>
      <c r="B28" s="25"/>
    </row>
    <row r="29" spans="1:2" s="26" customFormat="1" ht="15">
      <c r="A29" s="26" t="s">
        <v>62</v>
      </c>
      <c r="B29" s="25"/>
    </row>
    <row r="30" ht="15">
      <c r="A30" s="26" t="s">
        <v>100</v>
      </c>
    </row>
    <row r="31" ht="15">
      <c r="A31" s="26" t="s">
        <v>97</v>
      </c>
    </row>
  </sheetData>
  <sheetProtection sheet="1" objects="1" scenarios="1" formatCells="0"/>
  <protectedRanges>
    <protectedRange sqref="D9:D21 F8 H9:H21 I9:L14" name="Oblast C"/>
  </protectedRanges>
  <mergeCells count="9">
    <mergeCell ref="M7:O7"/>
    <mergeCell ref="I7:L7"/>
    <mergeCell ref="G7:G8"/>
    <mergeCell ref="H7:H8"/>
    <mergeCell ref="A7:A8"/>
    <mergeCell ref="B7:B8"/>
    <mergeCell ref="C7:C8"/>
    <mergeCell ref="D7:D8"/>
    <mergeCell ref="E7:E8"/>
  </mergeCells>
  <dataValidations count="1">
    <dataValidation type="list" allowBlank="1" showInputMessage="1" showErrorMessage="1" sqref="I9:L14">
      <formula1>$P$9:$P$10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="70" zoomScaleNormal="70" workbookViewId="0" topLeftCell="A1">
      <selection activeCell="J20" sqref="J20"/>
    </sheetView>
  </sheetViews>
  <sheetFormatPr defaultColWidth="9.140625" defaultRowHeight="15"/>
  <cols>
    <col min="1" max="1" width="11.28125" style="5" customWidth="1"/>
    <col min="2" max="2" width="53.421875" style="4" customWidth="1"/>
    <col min="3" max="3" width="13.00390625" style="5" customWidth="1"/>
    <col min="4" max="4" width="14.00390625" style="31" customWidth="1"/>
    <col min="5" max="5" width="14.421875" style="31" customWidth="1"/>
    <col min="6" max="6" width="17.00390625" style="5" customWidth="1"/>
    <col min="7" max="7" width="19.00390625" style="5" customWidth="1"/>
    <col min="8" max="8" width="14.7109375" style="5" customWidth="1"/>
    <col min="9" max="9" width="19.28125" style="5" customWidth="1"/>
    <col min="10" max="10" width="31.00390625" style="5" bestFit="1" customWidth="1"/>
    <col min="11" max="11" width="9.140625" style="5" customWidth="1"/>
    <col min="12" max="12" width="10.140625" style="5" customWidth="1"/>
    <col min="13" max="13" width="10.8515625" style="5" customWidth="1"/>
    <col min="14" max="16384" width="9.140625" style="5" customWidth="1"/>
  </cols>
  <sheetData>
    <row r="1" spans="1:10" s="6" customFormat="1" ht="15">
      <c r="A1" s="72" t="s">
        <v>95</v>
      </c>
      <c r="B1" s="71"/>
      <c r="J1" s="71"/>
    </row>
    <row r="2" spans="1:10" s="6" customFormat="1" ht="15">
      <c r="A2" s="76" t="s">
        <v>98</v>
      </c>
      <c r="B2" s="73"/>
      <c r="J2" s="71"/>
    </row>
    <row r="3" spans="1:10" s="6" customFormat="1" ht="15">
      <c r="A3" s="72"/>
      <c r="B3" s="71"/>
      <c r="J3" s="71"/>
    </row>
    <row r="4" spans="2:10" s="6" customFormat="1" ht="15">
      <c r="B4" s="71"/>
      <c r="J4" s="71"/>
    </row>
    <row r="5" spans="1:10" s="6" customFormat="1" ht="15">
      <c r="A5" s="70" t="s">
        <v>38</v>
      </c>
      <c r="B5" s="73" t="s">
        <v>76</v>
      </c>
      <c r="J5" s="71"/>
    </row>
    <row r="6" spans="1:10" s="6" customFormat="1" ht="15">
      <c r="A6" s="70"/>
      <c r="B6" s="73"/>
      <c r="J6" s="71"/>
    </row>
    <row r="7" spans="1:13" ht="46.5" customHeight="1">
      <c r="A7" s="83" t="s">
        <v>99</v>
      </c>
      <c r="B7" s="83" t="s">
        <v>12</v>
      </c>
      <c r="C7" s="83" t="s">
        <v>13</v>
      </c>
      <c r="D7" s="83" t="s">
        <v>112</v>
      </c>
      <c r="E7" s="83" t="s">
        <v>103</v>
      </c>
      <c r="F7" s="83" t="s">
        <v>18</v>
      </c>
      <c r="G7" s="83" t="s">
        <v>47</v>
      </c>
      <c r="H7" s="23" t="s">
        <v>59</v>
      </c>
      <c r="I7" s="83" t="s">
        <v>17</v>
      </c>
      <c r="J7" s="83" t="s">
        <v>83</v>
      </c>
      <c r="K7" s="80" t="s">
        <v>82</v>
      </c>
      <c r="L7" s="81"/>
      <c r="M7" s="82"/>
    </row>
    <row r="8" spans="1:13" s="2" customFormat="1" ht="86.15" customHeight="1">
      <c r="A8" s="83"/>
      <c r="B8" s="83"/>
      <c r="C8" s="83"/>
      <c r="D8" s="83"/>
      <c r="E8" s="83"/>
      <c r="F8" s="83"/>
      <c r="G8" s="83"/>
      <c r="H8" s="24"/>
      <c r="I8" s="83"/>
      <c r="J8" s="83"/>
      <c r="K8" s="47" t="s">
        <v>79</v>
      </c>
      <c r="L8" s="47" t="s">
        <v>80</v>
      </c>
      <c r="M8" s="47" t="s">
        <v>90</v>
      </c>
    </row>
    <row r="9" spans="1:13" s="4" customFormat="1" ht="15">
      <c r="A9" s="10" t="s">
        <v>3</v>
      </c>
      <c r="B9" s="3" t="s">
        <v>101</v>
      </c>
      <c r="C9" s="43">
        <v>44</v>
      </c>
      <c r="D9" s="46" t="s">
        <v>104</v>
      </c>
      <c r="E9" s="46" t="s">
        <v>104</v>
      </c>
      <c r="F9" s="11"/>
      <c r="G9" s="12">
        <f>C9*F9</f>
        <v>0</v>
      </c>
      <c r="H9" s="12">
        <f>G9*0.01*$H$8</f>
        <v>0</v>
      </c>
      <c r="I9" s="12">
        <f>G9+H9</f>
        <v>0</v>
      </c>
      <c r="J9" s="7"/>
      <c r="K9" s="27" t="s">
        <v>77</v>
      </c>
      <c r="L9" s="27" t="s">
        <v>77</v>
      </c>
      <c r="M9" s="27" t="s">
        <v>77</v>
      </c>
    </row>
    <row r="10" spans="1:13" s="4" customFormat="1" ht="15">
      <c r="A10" s="45" t="s">
        <v>4</v>
      </c>
      <c r="B10" s="8" t="s">
        <v>102</v>
      </c>
      <c r="C10" s="42">
        <v>15</v>
      </c>
      <c r="D10" s="44">
        <v>14</v>
      </c>
      <c r="E10" s="67"/>
      <c r="F10" s="79">
        <f>E10*D10</f>
        <v>0</v>
      </c>
      <c r="G10" s="12">
        <f aca="true" t="shared" si="0" ref="G10:G13">C10*F10</f>
        <v>0</v>
      </c>
      <c r="H10" s="12">
        <f aca="true" t="shared" si="1" ref="H10:H20">G10*0.01*$H$8</f>
        <v>0</v>
      </c>
      <c r="I10" s="12">
        <f aca="true" t="shared" si="2" ref="I10:I13">G10+H10</f>
        <v>0</v>
      </c>
      <c r="J10" s="7"/>
      <c r="K10" s="27" t="s">
        <v>77</v>
      </c>
      <c r="L10" s="27" t="s">
        <v>77</v>
      </c>
      <c r="M10" s="27" t="s">
        <v>77</v>
      </c>
    </row>
    <row r="11" spans="1:13" s="4" customFormat="1" ht="15">
      <c r="A11" s="45" t="s">
        <v>5</v>
      </c>
      <c r="B11" s="8" t="s">
        <v>51</v>
      </c>
      <c r="C11" s="42">
        <v>5</v>
      </c>
      <c r="D11" s="44">
        <v>14</v>
      </c>
      <c r="E11" s="67"/>
      <c r="F11" s="79">
        <f>E11*D11</f>
        <v>0</v>
      </c>
      <c r="G11" s="12">
        <f t="shared" si="0"/>
        <v>0</v>
      </c>
      <c r="H11" s="12">
        <f t="shared" si="1"/>
        <v>0</v>
      </c>
      <c r="I11" s="12">
        <f t="shared" si="2"/>
        <v>0</v>
      </c>
      <c r="J11" s="7"/>
      <c r="K11" s="27" t="s">
        <v>77</v>
      </c>
      <c r="L11" s="27" t="s">
        <v>77</v>
      </c>
      <c r="M11" s="27" t="s">
        <v>77</v>
      </c>
    </row>
    <row r="12" spans="1:13" s="4" customFormat="1" ht="15">
      <c r="A12" s="45" t="s">
        <v>6</v>
      </c>
      <c r="B12" s="8" t="s">
        <v>52</v>
      </c>
      <c r="C12" s="42">
        <v>44</v>
      </c>
      <c r="D12" s="44">
        <v>3</v>
      </c>
      <c r="E12" s="67"/>
      <c r="F12" s="79">
        <f>E12*D12</f>
        <v>0</v>
      </c>
      <c r="G12" s="12">
        <f t="shared" si="0"/>
        <v>0</v>
      </c>
      <c r="H12" s="12">
        <f t="shared" si="1"/>
        <v>0</v>
      </c>
      <c r="I12" s="12">
        <f t="shared" si="2"/>
        <v>0</v>
      </c>
      <c r="J12" s="7"/>
      <c r="K12" s="27" t="s">
        <v>77</v>
      </c>
      <c r="L12" s="27" t="s">
        <v>77</v>
      </c>
      <c r="M12" s="27" t="s">
        <v>77</v>
      </c>
    </row>
    <row r="13" spans="1:13" s="4" customFormat="1" ht="15">
      <c r="A13" s="45" t="s">
        <v>7</v>
      </c>
      <c r="B13" s="8" t="s">
        <v>53</v>
      </c>
      <c r="C13" s="42">
        <v>15</v>
      </c>
      <c r="D13" s="44">
        <v>5</v>
      </c>
      <c r="E13" s="67"/>
      <c r="F13" s="79">
        <f>E13*D13</f>
        <v>0</v>
      </c>
      <c r="G13" s="12">
        <f t="shared" si="0"/>
        <v>0</v>
      </c>
      <c r="H13" s="12">
        <f t="shared" si="1"/>
        <v>0</v>
      </c>
      <c r="I13" s="12">
        <f t="shared" si="2"/>
        <v>0</v>
      </c>
      <c r="J13" s="7"/>
      <c r="K13" s="27" t="s">
        <v>77</v>
      </c>
      <c r="L13" s="27" t="s">
        <v>77</v>
      </c>
      <c r="M13" s="27" t="s">
        <v>77</v>
      </c>
    </row>
    <row r="14" spans="1:13" s="4" customFormat="1" ht="15">
      <c r="A14" s="45" t="s">
        <v>8</v>
      </c>
      <c r="B14" s="8" t="s">
        <v>58</v>
      </c>
      <c r="C14" s="42">
        <v>44</v>
      </c>
      <c r="D14" s="44">
        <v>3</v>
      </c>
      <c r="E14" s="67"/>
      <c r="F14" s="79">
        <f>E14*D14</f>
        <v>0</v>
      </c>
      <c r="G14" s="12">
        <f aca="true" t="shared" si="3" ref="G14:G20">C14*F14</f>
        <v>0</v>
      </c>
      <c r="H14" s="12">
        <f t="shared" si="1"/>
        <v>0</v>
      </c>
      <c r="I14" s="12">
        <f aca="true" t="shared" si="4" ref="I14:I20">G14+H14</f>
        <v>0</v>
      </c>
      <c r="J14" s="7"/>
      <c r="K14" s="27" t="s">
        <v>77</v>
      </c>
      <c r="L14" s="27" t="s">
        <v>77</v>
      </c>
      <c r="M14" s="27" t="s">
        <v>77</v>
      </c>
    </row>
    <row r="15" spans="1:13" s="4" customFormat="1" ht="15">
      <c r="A15" s="45" t="s">
        <v>9</v>
      </c>
      <c r="B15" s="8" t="s">
        <v>84</v>
      </c>
      <c r="C15" s="42">
        <v>44</v>
      </c>
      <c r="D15" s="44" t="s">
        <v>104</v>
      </c>
      <c r="E15" s="44" t="s">
        <v>104</v>
      </c>
      <c r="F15" s="67"/>
      <c r="G15" s="12">
        <f t="shared" si="3"/>
        <v>0</v>
      </c>
      <c r="H15" s="12">
        <f t="shared" si="1"/>
        <v>0</v>
      </c>
      <c r="I15" s="12">
        <f t="shared" si="4"/>
        <v>0</v>
      </c>
      <c r="J15" s="84"/>
      <c r="K15" s="27" t="s">
        <v>78</v>
      </c>
      <c r="L15" s="27" t="s">
        <v>78</v>
      </c>
      <c r="M15" s="27" t="s">
        <v>77</v>
      </c>
    </row>
    <row r="16" spans="1:13" s="4" customFormat="1" ht="14.15" customHeight="1">
      <c r="A16" s="45" t="s">
        <v>23</v>
      </c>
      <c r="B16" s="8" t="s">
        <v>85</v>
      </c>
      <c r="C16" s="42">
        <v>15</v>
      </c>
      <c r="D16" s="44" t="s">
        <v>104</v>
      </c>
      <c r="E16" s="44" t="s">
        <v>104</v>
      </c>
      <c r="F16" s="67"/>
      <c r="G16" s="12">
        <f t="shared" si="3"/>
        <v>0</v>
      </c>
      <c r="H16" s="12">
        <f t="shared" si="1"/>
        <v>0</v>
      </c>
      <c r="I16" s="12">
        <f t="shared" si="4"/>
        <v>0</v>
      </c>
      <c r="J16" s="84"/>
      <c r="K16" s="27" t="s">
        <v>78</v>
      </c>
      <c r="L16" s="27" t="s">
        <v>78</v>
      </c>
      <c r="M16" s="27" t="s">
        <v>77</v>
      </c>
    </row>
    <row r="17" spans="1:13" s="4" customFormat="1" ht="15">
      <c r="A17" s="45" t="s">
        <v>24</v>
      </c>
      <c r="B17" s="8" t="s">
        <v>86</v>
      </c>
      <c r="C17" s="42">
        <v>5</v>
      </c>
      <c r="D17" s="44" t="s">
        <v>104</v>
      </c>
      <c r="E17" s="44" t="s">
        <v>104</v>
      </c>
      <c r="F17" s="67"/>
      <c r="G17" s="12">
        <f t="shared" si="3"/>
        <v>0</v>
      </c>
      <c r="H17" s="12">
        <f t="shared" si="1"/>
        <v>0</v>
      </c>
      <c r="I17" s="12">
        <f t="shared" si="4"/>
        <v>0</v>
      </c>
      <c r="J17" s="84"/>
      <c r="K17" s="27" t="s">
        <v>78</v>
      </c>
      <c r="L17" s="27" t="s">
        <v>78</v>
      </c>
      <c r="M17" s="27" t="s">
        <v>77</v>
      </c>
    </row>
    <row r="18" spans="1:13" s="4" customFormat="1" ht="15">
      <c r="A18" s="45" t="s">
        <v>25</v>
      </c>
      <c r="B18" s="8" t="s">
        <v>87</v>
      </c>
      <c r="C18" s="42">
        <v>44</v>
      </c>
      <c r="D18" s="44" t="s">
        <v>104</v>
      </c>
      <c r="E18" s="44" t="s">
        <v>104</v>
      </c>
      <c r="F18" s="67"/>
      <c r="G18" s="12">
        <f t="shared" si="3"/>
        <v>0</v>
      </c>
      <c r="H18" s="12">
        <f t="shared" si="1"/>
        <v>0</v>
      </c>
      <c r="I18" s="12">
        <f t="shared" si="4"/>
        <v>0</v>
      </c>
      <c r="J18" s="84"/>
      <c r="K18" s="27" t="s">
        <v>78</v>
      </c>
      <c r="L18" s="27" t="s">
        <v>78</v>
      </c>
      <c r="M18" s="27" t="s">
        <v>77</v>
      </c>
    </row>
    <row r="19" spans="1:13" s="4" customFormat="1" ht="15">
      <c r="A19" s="45" t="s">
        <v>26</v>
      </c>
      <c r="B19" s="8" t="s">
        <v>88</v>
      </c>
      <c r="C19" s="42">
        <v>15</v>
      </c>
      <c r="D19" s="44" t="s">
        <v>104</v>
      </c>
      <c r="E19" s="44" t="s">
        <v>104</v>
      </c>
      <c r="F19" s="67"/>
      <c r="G19" s="12">
        <f t="shared" si="3"/>
        <v>0</v>
      </c>
      <c r="H19" s="12">
        <f t="shared" si="1"/>
        <v>0</v>
      </c>
      <c r="I19" s="12">
        <f t="shared" si="4"/>
        <v>0</v>
      </c>
      <c r="J19" s="84"/>
      <c r="K19" s="27" t="s">
        <v>78</v>
      </c>
      <c r="L19" s="27" t="s">
        <v>78</v>
      </c>
      <c r="M19" s="27" t="s">
        <v>77</v>
      </c>
    </row>
    <row r="20" spans="1:13" s="4" customFormat="1" ht="14.5" thickBot="1">
      <c r="A20" s="45" t="s">
        <v>27</v>
      </c>
      <c r="B20" s="8" t="s">
        <v>89</v>
      </c>
      <c r="C20" s="42">
        <v>44</v>
      </c>
      <c r="D20" s="44" t="s">
        <v>104</v>
      </c>
      <c r="E20" s="44" t="s">
        <v>104</v>
      </c>
      <c r="F20" s="67"/>
      <c r="G20" s="12">
        <f t="shared" si="3"/>
        <v>0</v>
      </c>
      <c r="H20" s="12">
        <f t="shared" si="1"/>
        <v>0</v>
      </c>
      <c r="I20" s="12">
        <f t="shared" si="4"/>
        <v>0</v>
      </c>
      <c r="J20" s="84"/>
      <c r="K20" s="27" t="s">
        <v>78</v>
      </c>
      <c r="L20" s="27" t="s">
        <v>78</v>
      </c>
      <c r="M20" s="27" t="s">
        <v>77</v>
      </c>
    </row>
    <row r="21" spans="1:9" ht="14.5" thickBot="1">
      <c r="A21" s="18" t="s">
        <v>16</v>
      </c>
      <c r="B21" s="19"/>
      <c r="C21" s="20"/>
      <c r="D21" s="40"/>
      <c r="E21" s="40"/>
      <c r="F21" s="20"/>
      <c r="G21" s="21">
        <f>SUM(G9:G20)</f>
        <v>0</v>
      </c>
      <c r="H21" s="21">
        <f aca="true" t="shared" si="5" ref="H21:I21">SUM(H9:H20)</f>
        <v>0</v>
      </c>
      <c r="I21" s="21">
        <f t="shared" si="5"/>
        <v>0</v>
      </c>
    </row>
    <row r="22" spans="1:2" ht="15">
      <c r="A22" s="5" t="s">
        <v>10</v>
      </c>
      <c r="B22" s="74" t="s">
        <v>11</v>
      </c>
    </row>
    <row r="23" spans="1:2" ht="15">
      <c r="A23" s="5" t="s">
        <v>14</v>
      </c>
      <c r="B23" s="74" t="s">
        <v>113</v>
      </c>
    </row>
    <row r="25" spans="1:2" s="26" customFormat="1" ht="15">
      <c r="A25" s="77" t="s">
        <v>31</v>
      </c>
      <c r="B25" s="25"/>
    </row>
    <row r="26" spans="1:2" s="26" customFormat="1" ht="15">
      <c r="A26" s="26" t="s">
        <v>111</v>
      </c>
      <c r="B26" s="25"/>
    </row>
    <row r="27" spans="1:2" s="26" customFormat="1" ht="15">
      <c r="A27" s="26" t="s">
        <v>61</v>
      </c>
      <c r="B27" s="25"/>
    </row>
    <row r="28" spans="1:2" s="26" customFormat="1" ht="15">
      <c r="A28" s="26" t="s">
        <v>91</v>
      </c>
      <c r="B28" s="25"/>
    </row>
  </sheetData>
  <sheetProtection sheet="1" objects="1" scenarios="1" formatCells="0"/>
  <protectedRanges>
    <protectedRange sqref="F9 E10:E14 F15:F20 H8 J9:J20" name="Oblast D"/>
  </protectedRanges>
  <mergeCells count="10">
    <mergeCell ref="K7:M7"/>
    <mergeCell ref="I7:I8"/>
    <mergeCell ref="J7:J8"/>
    <mergeCell ref="A7:A8"/>
    <mergeCell ref="B7:B8"/>
    <mergeCell ref="C7:C8"/>
    <mergeCell ref="F7:F8"/>
    <mergeCell ref="G7:G8"/>
    <mergeCell ref="E7:E8"/>
    <mergeCell ref="D7:D8"/>
  </mergeCells>
  <printOptions/>
  <pageMargins left="0.7" right="0.7" top="0.787401575" bottom="0.787401575" header="0.3" footer="0.3"/>
  <pageSetup fitToHeight="1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zoomScale="70" zoomScaleNormal="70" workbookViewId="0" topLeftCell="A1">
      <selection activeCell="H11" sqref="H11"/>
    </sheetView>
  </sheetViews>
  <sheetFormatPr defaultColWidth="9.140625" defaultRowHeight="15"/>
  <cols>
    <col min="1" max="1" width="11.28125" style="5" customWidth="1"/>
    <col min="2" max="2" width="53.421875" style="4" customWidth="1"/>
    <col min="3" max="3" width="13.00390625" style="5" customWidth="1"/>
    <col min="4" max="4" width="17.00390625" style="5" customWidth="1"/>
    <col min="5" max="5" width="19.00390625" style="5" customWidth="1"/>
    <col min="6" max="6" width="14.7109375" style="5" customWidth="1"/>
    <col min="7" max="7" width="19.28125" style="5" customWidth="1"/>
    <col min="8" max="8" width="31.00390625" style="5" bestFit="1" customWidth="1"/>
    <col min="9" max="9" width="9.140625" style="5" customWidth="1"/>
    <col min="10" max="10" width="10.00390625" style="5" customWidth="1"/>
    <col min="11" max="11" width="11.28125" style="5" customWidth="1"/>
    <col min="12" max="16384" width="9.140625" style="5" customWidth="1"/>
  </cols>
  <sheetData>
    <row r="1" spans="1:8" s="6" customFormat="1" ht="15">
      <c r="A1" s="72" t="s">
        <v>95</v>
      </c>
      <c r="B1" s="71"/>
      <c r="H1" s="71"/>
    </row>
    <row r="2" spans="1:8" s="6" customFormat="1" ht="15">
      <c r="A2" s="76" t="s">
        <v>98</v>
      </c>
      <c r="B2" s="73"/>
      <c r="H2" s="71"/>
    </row>
    <row r="3" spans="1:8" s="6" customFormat="1" ht="15">
      <c r="A3" s="72"/>
      <c r="B3" s="71"/>
      <c r="H3" s="71"/>
    </row>
    <row r="4" spans="2:8" s="6" customFormat="1" ht="15">
      <c r="B4" s="71"/>
      <c r="H4" s="71"/>
    </row>
    <row r="5" spans="1:8" s="6" customFormat="1" ht="15">
      <c r="A5" s="70" t="s">
        <v>36</v>
      </c>
      <c r="B5" s="73" t="s">
        <v>37</v>
      </c>
      <c r="H5" s="71"/>
    </row>
    <row r="6" spans="1:8" s="6" customFormat="1" ht="15">
      <c r="A6" s="70"/>
      <c r="B6" s="73"/>
      <c r="H6" s="71"/>
    </row>
    <row r="7" spans="1:11" ht="28" customHeight="1">
      <c r="A7" s="83" t="s">
        <v>99</v>
      </c>
      <c r="B7" s="83" t="s">
        <v>12</v>
      </c>
      <c r="C7" s="83" t="s">
        <v>13</v>
      </c>
      <c r="D7" s="83" t="s">
        <v>18</v>
      </c>
      <c r="E7" s="83" t="s">
        <v>47</v>
      </c>
      <c r="F7" s="23" t="s">
        <v>59</v>
      </c>
      <c r="G7" s="83" t="s">
        <v>17</v>
      </c>
      <c r="H7" s="83" t="s">
        <v>0</v>
      </c>
      <c r="I7" s="80" t="s">
        <v>82</v>
      </c>
      <c r="J7" s="81"/>
      <c r="K7" s="82"/>
    </row>
    <row r="8" spans="1:11" s="2" customFormat="1" ht="57.65" customHeight="1">
      <c r="A8" s="83"/>
      <c r="B8" s="83"/>
      <c r="C8" s="83"/>
      <c r="D8" s="83"/>
      <c r="E8" s="83"/>
      <c r="F8" s="24"/>
      <c r="G8" s="83"/>
      <c r="H8" s="83"/>
      <c r="I8" s="47" t="s">
        <v>79</v>
      </c>
      <c r="J8" s="47" t="s">
        <v>80</v>
      </c>
      <c r="K8" s="47" t="s">
        <v>81</v>
      </c>
    </row>
    <row r="9" spans="1:11" s="4" customFormat="1" ht="15">
      <c r="A9" s="10" t="s">
        <v>3</v>
      </c>
      <c r="B9" s="3" t="s">
        <v>48</v>
      </c>
      <c r="C9" s="46">
        <v>15</v>
      </c>
      <c r="D9" s="11"/>
      <c r="E9" s="12">
        <f>C9*D9</f>
        <v>0</v>
      </c>
      <c r="F9" s="12">
        <f>E9*0.01*$F$8</f>
        <v>0</v>
      </c>
      <c r="G9" s="12">
        <f>E9+F9</f>
        <v>0</v>
      </c>
      <c r="H9" s="7"/>
      <c r="I9" s="27" t="s">
        <v>77</v>
      </c>
      <c r="J9" s="27" t="s">
        <v>77</v>
      </c>
      <c r="K9" s="27" t="s">
        <v>77</v>
      </c>
    </row>
    <row r="10" spans="1:11" s="4" customFormat="1" ht="15">
      <c r="A10" s="13" t="s">
        <v>4</v>
      </c>
      <c r="B10" s="3" t="s">
        <v>49</v>
      </c>
      <c r="C10" s="44">
        <v>6</v>
      </c>
      <c r="D10" s="67"/>
      <c r="E10" s="12">
        <f aca="true" t="shared" si="0" ref="E10:E11">C10*D10</f>
        <v>0</v>
      </c>
      <c r="F10" s="12">
        <f>E10*0.01*$F$8</f>
        <v>0</v>
      </c>
      <c r="G10" s="12">
        <f aca="true" t="shared" si="1" ref="G10:G11">E10+F10</f>
        <v>0</v>
      </c>
      <c r="H10" s="84"/>
      <c r="I10" s="27" t="s">
        <v>77</v>
      </c>
      <c r="J10" s="27" t="s">
        <v>77</v>
      </c>
      <c r="K10" s="27" t="s">
        <v>77</v>
      </c>
    </row>
    <row r="11" spans="1:11" s="4" customFormat="1" ht="14.5" thickBot="1">
      <c r="A11" s="13" t="s">
        <v>5</v>
      </c>
      <c r="B11" s="3" t="s">
        <v>50</v>
      </c>
      <c r="C11" s="44">
        <v>12</v>
      </c>
      <c r="D11" s="67"/>
      <c r="E11" s="12">
        <f t="shared" si="0"/>
        <v>0</v>
      </c>
      <c r="F11" s="12">
        <f aca="true" t="shared" si="2" ref="F11">E11*0.01*$F$8</f>
        <v>0</v>
      </c>
      <c r="G11" s="12">
        <f t="shared" si="1"/>
        <v>0</v>
      </c>
      <c r="H11" s="84"/>
      <c r="I11" s="27" t="s">
        <v>77</v>
      </c>
      <c r="J11" s="27" t="s">
        <v>77</v>
      </c>
      <c r="K11" s="27" t="s">
        <v>77</v>
      </c>
    </row>
    <row r="12" spans="1:7" ht="14.5" thickBot="1">
      <c r="A12" s="18" t="s">
        <v>16</v>
      </c>
      <c r="B12" s="19"/>
      <c r="C12" s="20"/>
      <c r="D12" s="20"/>
      <c r="E12" s="21">
        <f>SUM(E9:E11)</f>
        <v>0</v>
      </c>
      <c r="F12" s="22">
        <f>SUM(F9:F11)</f>
        <v>0</v>
      </c>
      <c r="G12" s="21">
        <f>SUM(G9:G11)</f>
        <v>0</v>
      </c>
    </row>
    <row r="13" spans="1:2" ht="15">
      <c r="A13" s="5" t="s">
        <v>10</v>
      </c>
      <c r="B13" s="74" t="s">
        <v>11</v>
      </c>
    </row>
    <row r="14" spans="1:2" ht="15">
      <c r="A14" s="5" t="s">
        <v>14</v>
      </c>
      <c r="B14" s="74" t="s">
        <v>15</v>
      </c>
    </row>
    <row r="16" spans="1:2" s="26" customFormat="1" ht="15">
      <c r="A16" s="77" t="s">
        <v>31</v>
      </c>
      <c r="B16" s="25"/>
    </row>
    <row r="17" spans="1:2" s="26" customFormat="1" ht="15">
      <c r="A17" s="26" t="s">
        <v>60</v>
      </c>
      <c r="B17" s="25"/>
    </row>
    <row r="18" spans="1:2" s="26" customFormat="1" ht="15">
      <c r="A18" s="26" t="s">
        <v>61</v>
      </c>
      <c r="B18" s="25"/>
    </row>
    <row r="19" spans="1:2" s="26" customFormat="1" ht="15">
      <c r="A19" s="26" t="s">
        <v>62</v>
      </c>
      <c r="B19" s="25"/>
    </row>
  </sheetData>
  <sheetProtection sheet="1" objects="1" scenarios="1" formatCells="0"/>
  <protectedRanges>
    <protectedRange sqref="D9:D11 F8 H9:H11" name="Oblast1 E"/>
  </protectedRanges>
  <mergeCells count="8">
    <mergeCell ref="I7:K7"/>
    <mergeCell ref="G7:G8"/>
    <mergeCell ref="H7:H8"/>
    <mergeCell ref="A7:A8"/>
    <mergeCell ref="B7:B8"/>
    <mergeCell ref="C7:C8"/>
    <mergeCell ref="D7:D8"/>
    <mergeCell ref="E7:E8"/>
  </mergeCells>
  <printOptions/>
  <pageMargins left="0.7" right="0.7" top="0.787401575" bottom="0.787401575" header="0.3" footer="0.3"/>
  <pageSetup fitToHeight="1" fitToWidth="1" horizontalDpi="600" verticalDpi="600" orientation="landscape" paperSize="9" scale="6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E 4 B F S f z Z c E C n A A A A + A A A A B I A H A B D b 2 5 m a W c v U G F j a 2 F n Z S 5 4 b W w g o h g A K K A U A A A A A A A A A A A A A A A A A A A A A A A A A A A A h Y 8 x D o I w G E a v Q r r T F m j Q k J 8 y s E p i Y m K M G y k V G q E Y W i x 3 c / B I X k E S R d 0 c v 5 c 3 v O 9 x u 0 M 2 d a 1 3 l Y N R v U 5 R g C n y p B Z 9 p X S d o t G e / D X K O G x L c S 5 r 6 c 2 y N s l k q h Q 1 1 l 4 S Q p x z 2 E W 4 H 2 o S U h q Q Q 7 H Z i U Z 2 J f r I 6 r / s K 2 1 s q Y V E H P a v G B 7 i a I U Z i x m O G Q O y Y C i U / i r h X I w p k B 8 I + d j a c Z B c G D 8 / A l k m k P c L / g R Q S w M E F A A C A A g A E 4 B F S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O A R U k o i k e 4 D g A A A B E A A A A T A B w A R m 9 y b X V s Y X M v U 2 V j d G l v b j E u b S C i G A A o o B Q A A A A A A A A A A A A A A A A A A A A A A A A A A A A r T k 0 u y c z P U w i G 0 I b W A F B L A Q I t A B Q A A g A I A B O A R U n 8 2 X B A p w A A A P g A A A A S A A A A A A A A A A A A A A A A A A A A A A B D b 2 5 m a W c v U G F j a 2 F n Z S 5 4 b W x Q S w E C L Q A U A A I A C A A T g E V J D 8 r p q 6 Q A A A D p A A A A E w A A A A A A A A A A A A A A A A D z A A A A W 0 N v b n R l b n R f V H l w Z X N d L n h t b F B L A Q I t A B Q A A g A I A B O A R U k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8 S 6 C r z Z C 9 Q I r K 2 o I n A / E n A A A A A A I A A A A A A A N m A A D A A A A A E A A A A K + W K X P w U c L T B S Z V Z 1 9 F N l s A A A A A B I A A A K A A A A A Q A A A A J c m Z k v X P R T e j t x d O S 5 C q + V A A A A A g E t k 4 N y 1 x R E T 5 G / F c f O p / a T m R a e y 0 2 D V G z k X + U y z r e w a f B T F r F F F H 4 K J K u u S b d C t T k s 3 P s / h K u A X V O P 2 G / v 1 5 9 Q k l w A N e t + D H j Q L L Q A a o 2 R Q A A A D O W m u g c p W 8 O + W X v c L L H c B U H d c j 7 w = = < / D a t a M a s h u p > 
</file>

<file path=customXml/itemProps1.xml><?xml version="1.0" encoding="utf-8"?>
<ds:datastoreItem xmlns:ds="http://schemas.openxmlformats.org/officeDocument/2006/customXml" ds:itemID="{055D2EFE-F95D-413C-8FC0-13D6B570183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Páleník Robert</dc:creator>
  <cp:keywords/>
  <dc:description/>
  <cp:lastModifiedBy>Páleník Robert</cp:lastModifiedBy>
  <cp:lastPrinted>2016-11-16T07:58:41Z</cp:lastPrinted>
  <dcterms:created xsi:type="dcterms:W3CDTF">2016-08-29T06:57:19Z</dcterms:created>
  <dcterms:modified xsi:type="dcterms:W3CDTF">2017-04-20T12:31:14Z</dcterms:modified>
  <cp:category/>
  <cp:version/>
  <cp:contentType/>
  <cp:contentStatus/>
</cp:coreProperties>
</file>