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5"/>
  </bookViews>
  <sheets>
    <sheet name="rekapitulace" sheetId="1" r:id="rId1"/>
    <sheet name="SO 000" sheetId="2" r:id="rId2"/>
    <sheet name="SO 134 " sheetId="3" r:id="rId3"/>
    <sheet name="SO 182" sheetId="4" r:id="rId4"/>
    <sheet name="SO 201" sheetId="5" r:id="rId5"/>
    <sheet name="SO 430" sheetId="6" r:id="rId6"/>
  </sheets>
  <definedNames/>
  <calcPr fullCalcOnLoad="1"/>
</workbook>
</file>

<file path=xl/sharedStrings.xml><?xml version="1.0" encoding="utf-8"?>
<sst xmlns="http://schemas.openxmlformats.org/spreadsheetml/2006/main" count="1918" uniqueCount="779">
  <si>
    <t>Soupis objektů s DPH</t>
  </si>
  <si>
    <t>Stavba:1256-15-3 - III/03810  Havlíčkův Brod – most ev. č. 03810 – 2</t>
  </si>
  <si>
    <t>Varianta:ZŘ - Základní řešení</t>
  </si>
  <si>
    <t>Odbytová cena:</t>
  </si>
  <si>
    <t>OC+DPH:</t>
  </si>
  <si>
    <t>Sazba 1</t>
  </si>
  <si>
    <t>Sazba 2</t>
  </si>
  <si>
    <t>Sazba 3</t>
  </si>
  <si>
    <t>Objekt</t>
  </si>
  <si>
    <t>Popis</t>
  </si>
  <si>
    <t>OC</t>
  </si>
  <si>
    <t>DPH</t>
  </si>
  <si>
    <t>OC+DPH</t>
  </si>
  <si>
    <t>ASPE 9</t>
  </si>
  <si>
    <t>Firma: Firma</t>
  </si>
  <si>
    <t>Příloha k formuláři pro ocenění nabídky</t>
  </si>
  <si>
    <t>Stavba :</t>
  </si>
  <si>
    <t>číslo a název SO:</t>
  </si>
  <si>
    <t>číslo a název rozpočtu:</t>
  </si>
  <si>
    <t>1256-15-3</t>
  </si>
  <si>
    <t>III/03810  Havlíčkův Brod – most ev. č. 03810 – 2</t>
  </si>
  <si>
    <t>SO 000</t>
  </si>
  <si>
    <t>Všeobecné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</si>
  <si>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</si>
  <si>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</si>
  <si>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</si>
  <si>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</si>
  <si>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</si>
  <si>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</si>
  <si>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</si>
  <si>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</si>
  <si>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</si>
  <si>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</si>
  <si>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</si>
  <si>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</si>
  <si>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</si>
  <si>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</si>
  <si>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</si>
  <si>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</si>
  <si>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</si>
  <si>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</si>
  <si>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</si>
  <si>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</si>
  <si>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</si>
  <si>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</si>
  <si>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2016_OTSKP</t>
  </si>
  <si>
    <t>02110</t>
  </si>
  <si>
    <t/>
  </si>
  <si>
    <t>PROSTORY PRO OBJEDNATELE - KANCELÁŘE</t>
  </si>
  <si>
    <t xml:space="preserve">KČ        </t>
  </si>
  <si>
    <t>kompletní zajištění prostoru pro zástupce objednatele, TDI a AD pro kancelářskou činnost, projednání a jednání
celkem předpoklad na 8 měsíců a nebo po celou dobu realizace stavby s maximální dobou trvání 8 měsíců.
Součástí zajištěných prostor na stavebě bude stůl, židle pro jednání a projednání. Včetně elektropřípojky a topení.
1=1,000 [A]</t>
  </si>
  <si>
    <t>zahrnuje náklady na pořízení, provozování, udržování a likvidaci objednatelem požadovaného zařízení</t>
  </si>
  <si>
    <t>02730</t>
  </si>
  <si>
    <t>POMOC PRÁCE ZŘÍZ NEBO ZAJIŠŤ OCHRANU INŽENÝRSKÝCH SÍTÍ</t>
  </si>
  <si>
    <t>Položka společná pro celou stavbu
Zahrnuje náklady na veškeré nutné ochrany a oprávněně požadovaná opatření vlastníkem dotčené inženýrské sítě a případné další související práce na obnažených nebo jiným způsobem dotčených inženýrských sítí.
Zajištění stávajících inženýrských sítí stávající 
Vytyčení, případné sondy, zajištění před stavebními pracemi po dobu výstavby SO 182, 134, 201 a přeložek inženýrských sítí SO 430 a 460
1=1,000 [A]</t>
  </si>
  <si>
    <t>zahrnuje veškeré náklady spojené s objednatelem požadovanými zařízeními</t>
  </si>
  <si>
    <t>02910</t>
  </si>
  <si>
    <t>OSTATNÍ POŽADAVKY - ZEMĚMĚŘIČSKÁ MĚŘENÍ</t>
  </si>
  <si>
    <t>Položka společná pro celou stavbu
Rozsah prací je definován PD akce mezi objednatelem a dodavatelem stavby.
Práce související s koordinací souřadných a výškových systému, Koordinace systémů s DSP+PDPS
Práce geodetické se zajištěním PBPP, převzetí souřadného systému S-JTSK a výškového systému BpV. Zajištění souřadného a výškového systému na staveništi a koordinace těchto systémů mezi všemi objekty.
1=1,000 [A]</t>
  </si>
  <si>
    <t>zahrnuje veškeré náklady spojené s objednatelem požadovanými pracemi</t>
  </si>
  <si>
    <t>02945</t>
  </si>
  <si>
    <t>OSTAT POŽADAVKY - GEOMETRICKÝ PLÁN</t>
  </si>
  <si>
    <t>Položka společná pro celou stavbu
Zpracování geometrického plánu potvrzeného katastrálním úřadem.
Celkem počet 10ks, nebo dle požadavku objednatele.
1=1,000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</si>
  <si>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</si>
  <si>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</si>
  <si>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</si>
  <si>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Položka společná pro celou stavbu
Fotodokumentace z průběhu realizace akce v časovém sledu s předáním dokumentace v tištěné i elektronické podobě.
Počet paré a rozsah je definován požadavkem objednatele akce.
Zpracování podrobné fotodokumetace s časovým určením vč.popisu. 
1=1,000 [A]</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</si>
  <si>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</si>
  <si>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</si>
  <si>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</si>
  <si>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"Zkoušky vypracované nezávislou zkušebnou v požadovaném rozsahu objednatelem. Položka bude čerpána v průběhu realizace akce po odsouhlasení objednatelem. Zkoušky budou předepisovány v průběhu realizace akce objednatelem. Jedná se o zkoušky např.:planograf, IRI, betony, odvrty, odtrhy, PKO, Diagnostika nosníků, nosných prvků mostu a předpínací výztuže atd.
Dále tato položka obsahu zjištění funkčnosti nespecifikovaného kabelu, jeho zajištění a případně přeložení
Cena této položky je pevná ""PEVNÁ CENA"" 150 000 kč"
1=1,000 [A]</t>
  </si>
  <si>
    <t>029511</t>
  </si>
  <si>
    <t>OSTATNÍ POŽADAVKY - POSUDKY A KONTROLY</t>
  </si>
  <si>
    <t>Položka společná pro celou akci.
Zdokumentování (pasportizace) stávajícího stavu konstrukcí, objektů, pozemků apod., které budou stavbou dotčeny vč. fotodokumentace, projednání a odsouhlasení dotčenými osobami, správci, vlastníky.
Provedení souboru prací PŘED započetím stavebních prací vč. vypracování zprávy vč. projednání a odsouhlasení
Provedení souboru prací v PRŮBĚHU výstavby akce - 1x/měsíc vč. vypracování zprávy vč. projednání a odsouhlasení
Provedení souboru prací PO dokončení stavebních prací vč. vypracování zprávy vč. projednání a odsouhlasení
Závěrečné vyhodnocení stavu ploch, objektů apod., návrh nápravných opatření, závěrečná zpráva jako podklad pro nápravná opatření řešení mimo tuto akci (v rámci samostatné akce)
1=1,000 [A]</t>
  </si>
  <si>
    <t>03100</t>
  </si>
  <si>
    <t>ZAŘÍZENÍ STAVENIŠTĚ - ZŘÍZENÍ, PROVOZ, DEMONTÁŽ</t>
  </si>
  <si>
    <t>"Zařízení staveniště – zřízení, provoz, demontáž
úhrnná částka na položku musí pokrývat všechna potřebná zařízení staveniště po celou dobu výstavby. Zahrnuje náklady na veškeré zařízení staveniště vč. jeho zřízení, provoz a odstranění či jakékoliv potřebné přemisťování v rozsahu stavby, etap nebo ve fází výstavby, do doby úplného dokončení a předání stavby objednateli."
Komplet - vybudování, provoz a likvidaci zařízení staveniště pro všechny stavební objekty akce komplet včetně oplocení a zajištění - komplet na uvedenou akci poro všechny objeky po celou dobu výstavby.
1=1,000 [A]</t>
  </si>
  <si>
    <t>zahrnuje objednatelem povolené náklady na pořízení (event. pronájem), provozování, udržování a likvidaci zhotovitelova zařízení</t>
  </si>
  <si>
    <t>03101</t>
  </si>
  <si>
    <t>BOZP</t>
  </si>
  <si>
    <t xml:space="preserve">SOUBOR    </t>
  </si>
  <si>
    <t>Kompletní práce související s BOZP dle plánu BOZP v projektové dokumentaci DSP a pravidel BOZP a platných znění předpisů.
Práve související s osvětlením staveniště, převedením pěších a pracovníků ve a přes staveniště, provizorní lávky, vodící prvky, zábradlí, pásky atp. Kompletní soubor činností souvisejících s BOZP na staveništi.
1=1,000 [A]</t>
  </si>
  <si>
    <t>C e l k e m</t>
  </si>
  <si>
    <t>Ostatní ve výkazu nespecifikované práce</t>
  </si>
  <si>
    <t>Vícepráce</t>
  </si>
  <si>
    <t>Vícepráce celkem</t>
  </si>
  <si>
    <t>Méněpráce</t>
  </si>
  <si>
    <t>Méněpráce celkem</t>
  </si>
  <si>
    <t>Celkem</t>
  </si>
  <si>
    <t>SO 134</t>
  </si>
  <si>
    <t>Chodníky</t>
  </si>
  <si>
    <t>014101</t>
  </si>
  <si>
    <t>POPLATKY ZA SKLÁDKU</t>
  </si>
  <si>
    <t xml:space="preserve">M3        </t>
  </si>
  <si>
    <t>poplatky za uložení zemin a přebytků výkopku - skládka dle zadávacích podmínek v režii dodavatele s poplatkem a evidencí
celkem položka - 12110 - 29,13 m3=29,130 [A]
celkem položka - 11332 - 54,18 m3=54,180 [B]
celkem položka - 12273 - 113,8 m3=113,800 [C]
celkem položka - 13173 - 3,71 m3=3,710 [D]
celkem odpočet položky - 18221 - (-0,1)*161,4=-16,140 [E]
celkem odpočet položky - 18231 - (-0,1)*42,4=-4,240 [F]
Celkem: A+B+C+D+E+F=180,440 [G]</t>
  </si>
  <si>
    <t>zahrnuje veškeré poplatky provozovateli skládky související s uložením odpadu na skládce.</t>
  </si>
  <si>
    <t>014122</t>
  </si>
  <si>
    <t>POPLATKY ZA SKLÁDKU TYP S-OO (OSTATNÍ ODPAD)</t>
  </si>
  <si>
    <t xml:space="preserve">T         </t>
  </si>
  <si>
    <t>poplatky za uložení stavebních sutí a kamene, vybouraných živic - skládka dle zadávacích podmínek v režii dodavatele s poplatkem a evidencí. 
celkem položka 11313 - 2,2*16,99=37,378 [A]
celkem položka 11351 - 0,05*0,25*73,00=0,913 [B]
celkem položka 96615 - 10,8*2,5=27,000 [C]
Celkem: A+B+C=65,291 [D]</t>
  </si>
  <si>
    <t>vytyčovací práce + cena za vytyčení prostorové polohy stavby před jejím zahájením odborně způsobilými osobami. Kompletní geodetické práce na vytyčení vytyčovaných bodů definovaného objektu v rozsahu PD a TKP.
celkem včetně geoetického sledování konstrukce v průběhu výstavby a po dokončení stavby dle TZ kapitola  14.
cena za zaměření skutečného provedení stavby výškopisné i polohopisné 
celkem včetně ochrany vytyčovacích a vytyčovaných bodů
Celkem rozsah dle požadavku dodavatele a objednatele.
1=1,000 [A]</t>
  </si>
  <si>
    <t>02940</t>
  </si>
  <si>
    <t>OSTATNÍ POŽADAVKY - VYPRACOVÁNÍ DOKUMENTACE</t>
  </si>
  <si>
    <t>dokumentace bude požadovaná v (počet výtisků, paré a CD v el. podobě dle požadavku dodavatele a objednatele) objednatelem včetně dokumentace v elektronické podobě
cena za zpracování - DSPS (dokumentace skutečného provedení stavby)  - dokumentace bude vypracována dle požadavku objednatele v aktualizovaném znění.
Zahrnuje i práce s kompletní závěrečnou zprávou, její projednání, odsouhlasení dle požadavku objednatele. V tištěné a elektronické podobě.
1=1,000 [A]</t>
  </si>
  <si>
    <t>02943</t>
  </si>
  <si>
    <t>OSTATNÍ POŽADAVKY - VYPRACOVÁNÍ RDS</t>
  </si>
  <si>
    <t>dokumentace bude požadovaná  (počet výtisků, paré a CD v el. podobě dle požadavku objednatele) objednatelem včetně dokumentace v elektronické podobě 1x CD
cena za vypracování - RDS (realizační dokumentace stavby) včetně včetně plánu údržby mostu
1=1,000 [A]</t>
  </si>
  <si>
    <t>Zemní práce</t>
  </si>
  <si>
    <t>11313</t>
  </si>
  <si>
    <t>ODSTRANĚNÍ KRYTU ZPEVNĚNÝCH PLOCH S ASFALTOVÝM POJIVEM</t>
  </si>
  <si>
    <t>Uložení je zahrnuto v položce, poplatek za uložení v samostatné položce
celkem demolice stávajícího chodníku přes mostem - 0,1*45,9=4,590 [A]
celkem demolice stávajícího chodníku za mostem - 0,1*124,0=12,400 [B]
Celkem: A+B=16,990 [C]</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</si>
  <si>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</si>
  <si>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</si>
  <si>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</si>
  <si>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včetně odvozu na skládku dle požadavku objednatele a sle PD akce do dodavatelem určené vzdálenosti
položka nezahrnuje poplatek za uložení a zahrnuje uložení na skládku
celkem demolice stávajícího chodníku přes mostem - 0,25*62,2=15,550 [A]
celkem demolice stávajícího chodníku za mostem - 0,25*154,5=38,625 [B]
Celkem: A+B=54,175 [C]</t>
  </si>
  <si>
    <t>11351</t>
  </si>
  <si>
    <t>ODSTRANĚNÍ ZÁHONOVÝCH OBRUBNÍKŮ</t>
  </si>
  <si>
    <t xml:space="preserve">M         </t>
  </si>
  <si>
    <t>včetně odvozu na skládku dle  dle požadavku objednatele a sle PD akce do dodavatelem určené vzdálenosti
položka nezahrnuje poplatek za uložení a zahrnuje uložení na skládku
celkem záhonové obrubníky před mostem 23,0=23,000 [A]
celkem záhonové obrubníky za mostem 50,0=50,000 [B]
Celkem: A+B=73,000 [C]</t>
  </si>
  <si>
    <t>11353</t>
  </si>
  <si>
    <t>ODSTRANĚNÍ CHODNÍKOVÝCH KAMENNÝCH OBRUBNÍKŮ</t>
  </si>
  <si>
    <t>Včetně odvozu na skládku dle  dle požadavku objednatele a sle PD akce do dodavatelem určené vzdálenosti
Včetně uložení. Poplatek za uložení se neuvažuje. Přebytek obrubníků se uloží na skládku města Havlíčkův Brod.
Obrubníky ke zpětnému použití budou uloženy na dočasnou skládku zhotovitele k dalšímu použití zpět v tomto SO
celkem záhonové obrubníky před mostem 23,0=23,000 [A]
celkem záhonové obrubníky za mostem 53,0=53,000 [B]
Celkem: A+B=76,000 [C]</t>
  </si>
  <si>
    <t>12110</t>
  </si>
  <si>
    <t>SEJMUTÍ ORNICE NEBO LESNÍ PŮDY</t>
  </si>
  <si>
    <t>Položka zahrnuje pouze sejmutí s převozem na trvalou a nebo dočasnou skládku dle PD a požadavku objednatele
uložení zahrnuto v položce 17120
celkem před mostem 0,2*1,2*(52,7)=12,648 [A]
celkem za mostem 0,2*1,2*(61,8)+0,2*0,5*16,5=16,482 [B]
Celkem: A+B=29,130 [C]</t>
  </si>
  <si>
    <t>položka zahrnuje sejmutí ornice bez ohledu na tloušťku vrstvy a její vodorovnou dopravu
nezahrnuje uložení na trvalou skládku</t>
  </si>
  <si>
    <t>12273</t>
  </si>
  <si>
    <t>ODKOPÁVKY A PROKOPÁVKY OBECNÉ TŘ. I</t>
  </si>
  <si>
    <t>Třída těžitelnosti je uvažována dle ČSN 73 3050. Tato třída těžitelnosti odpovídá třídě I. dle ČSN 73 6133 a TKP 4- 2005.
Uložení není zahrnuto v položce, poplatek za uložení v samostatné položce
celkem odkop pro násyp chodníku před mostem - 1,75*1,25*21,6=47,250 [A]
celkem odkop pro násyp chodníku za mostem - 1,75*1,25*30,4=66,500 [B]
Celkem: A+B=113,750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</si>
  <si>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</si>
  <si>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</si>
  <si>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</si>
  <si>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18221 - 0,10*161,4=16,140 [A]
celkem položka 18231 - 0,10*42,4=4,240 [B]
Celkem: A+B=20,380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</si>
  <si>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</si>
  <si>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13173</t>
  </si>
  <si>
    <t>HLOUBENÍ JAM ZAPAŽ I NEPAŽ TŘ. I</t>
  </si>
  <si>
    <t>Třída těžitelnosti je uvažována dle ČSN 73 3050. Tato třída těžitelnosti odpovídá třídě I. dle ČSN 73 6133 a TKP 4- 2005.
včetně odvozu na skládku dle požadavku objednatele a sle PD akce do dodavatelem určené vzdálenosti
uložení zahrnuto v položce 17120
celkem výkopy pro patky základů zábradlí - 0,4*0,4*0,8*(12+17)=3,712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</si>
  <si>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</si>
  <si>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</si>
  <si>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</si>
  <si>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celkem položka 12273 - 113,8 m3=113,800 [A]
celkem položka - 12110 - 29,1 m3=29,100 [B]
celkem položka - 12273 - 130,0 m3=130,000 [C]
celkem položka 13173 - 3,71 m3=3,710 [D]
Celkem: A+B+C+D=276,610 [E]</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</si>
  <si>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</si>
  <si>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</si>
  <si>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</si>
  <si>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celkem včetně získání vhodné zeminy do násypu dle ČSN 73 6133 a TKP 4
celkem násyp před mostem - 2,0*1,25*21,6=54,000 [A]
celkem násyp za mostěm - 2,0*1,25*30,4=76,000 [B]
Celkem: A+B=130,000 [C]</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</si>
  <si>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</si>
  <si>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</si>
  <si>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</si>
  <si>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M2        </t>
  </si>
  <si>
    <t>celkem pro násyp před mostem 2,5*21,6=54,000 [A]
celkem pro násyp za mostem 2,5*30,4+3,0*21,4=140,200 [B]
Celkem: A+B=194,200 [C]</t>
  </si>
  <si>
    <t>položka zahrnuje úpravu pláně včetně vyrovnání výškových rozdílů. Míru zhutnění určuje projekt.</t>
  </si>
  <si>
    <t>18130</t>
  </si>
  <si>
    <t>ÚPRAVA PLÁNĚ BEZ ZHUTNĚNÍ</t>
  </si>
  <si>
    <t>celkem ohumusování před mostem - 1,2*(52,7+10,0)=75,240 [A]
celkem ohumusování za mostem - 1,2*(61,8+10,0)=86,160 [B]
celkem ohumusování před mostem - 11,1=11,100 [C]
celkem ohumusování za mostem - 0,5*(16,5+1,0)+22,5=31,250 [D]
Celkem: A+B+C+D=203,750 [E]</t>
  </si>
  <si>
    <t>položka zahrnuje úpravu pláně včetně vyrovnání výškových rozdílů</t>
  </si>
  <si>
    <t>18221</t>
  </si>
  <si>
    <t>ROZPROSTŘENÍ ORNICE VE SVAHU V TL DO 0,10M</t>
  </si>
  <si>
    <t>získání zeminy v položce 12573
celkem ohumusování před mostem - 1,2*(52,7+10,0)=75,240 [A]
celkem ohumusování za mostem - 1,2*(61,8+10,0)=86,160 [B]
Celkem: A+B=161,400 [C]</t>
  </si>
  <si>
    <t>položka zahrnuje:
nutné přemístění ornice z dočasných skládek vzdálených do 50m
rozprostření ornice v předepsané tloušťce ve svahu přes 1:5</t>
  </si>
  <si>
    <t>18231</t>
  </si>
  <si>
    <t>ROZPROSTŘENÍ ORNICE V ROVINĚ V TL DO 0,10M</t>
  </si>
  <si>
    <t>získání zeminy v položce 12573
celkem ohumusování před mostem - 11,1=11,100 [A]
celkem ohumusování za mostem - 0,5*(16,5+1,0)+22,5=31,250 [B]
Celkem: A+B=42,350 [C]</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</si>
  <si>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</si>
  <si>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</si>
  <si>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</si>
  <si>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</si>
  <si>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Základy</t>
  </si>
  <si>
    <t>28997</t>
  </si>
  <si>
    <t>OPLÁŠTĚNÍ (ZPEVNĚNÍ) Z GEOTEXTILIE A GEOMŘÍŽOVIN</t>
  </si>
  <si>
    <t>kompletní protierozní svahů georohoží s jejím nakotvením dle TP a TeP dodavatele (včetně kotvení)
celkem ohumusování před mostem - 1,2*(52,7+10,0)=75,240 [A]
celkem ohumusování za mostem - 1,2*(61,8+10,0)=86,160 [B]
celkem ohumusování před mostem - 0=0,000 [C]
celkem ohumusování za mostem - 0,5*(16,5+1,0)=8,750 [D]
Celkem: A+B+C+D=170,150 [E]</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</si>
  <si>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</si>
  <si>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Vodorovné konstrukce</t>
  </si>
  <si>
    <t>46138</t>
  </si>
  <si>
    <t>PATKY ZE ŽELEZOBETONU VČET VÝZTUŽE</t>
  </si>
  <si>
    <t>Beton C30/37-XF4,XD3
celkem základové patky zábradlí - 0,4*0,4*0,8*(12+17)=3,712 [A]
bednění z PE trouby DN 350 mm dl = 0,8m</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</si>
  <si>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</si>
  <si>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Komunikace</t>
  </si>
  <si>
    <t>56330</t>
  </si>
  <si>
    <t>VOZOVKOVÉ VRSTVY ZE ŠTĚRKODRTI</t>
  </si>
  <si>
    <t>celkem konstrukce vozovky před mostem - 2,8*21,6*0,15=9,072 [A]
celkem konstrukce vozovky za mostem - 2,8*35,7*0,15+0,5*(2,8+1,8)*0,15*16,5=20,687 [B]
Celkem: A+B=29,759 [C]</t>
  </si>
  <si>
    <t>- dodání kameniva předepsané kvality a zrnitosti
- rozprostření a zhutnění vrstvy v předepsané tloušťce
- zřízení vrstvy bez rozlišení šířky, pokládání vrstvy po etapách
- nezahrnuje postřiky, nátěry</t>
  </si>
  <si>
    <t>56930</t>
  </si>
  <si>
    <t>ZPEVNĚNÍ KRAJNIC ZE ŠTĚRKODRTI</t>
  </si>
  <si>
    <t>násyp krajnic 0,5*0,15*(21,6+48,0)=5,220 [A]</t>
  </si>
  <si>
    <t>- dodání kameniva předepsané kvality a zrnitosti
- rozprostření a zhutnění vrstvy v předepsané tloušťce
- zřízení vrstvy bez rozlišení šířky, pokládání vrstvy po etapách</t>
  </si>
  <si>
    <t>572211</t>
  </si>
  <si>
    <t>SPOJOVACÍ POSTŘIK Z ASFALTU DO 0,5KG/M2</t>
  </si>
  <si>
    <t>dle PD - PSE - 0,15*0,2 kg/m2
celkem spojovací postřik vozovky před mostem - 59,4 m2=59,400 [A]
celkem spojovací postřik vozovky za mostem - 125,5 m2=125,500 [B]
Celkem: A+B=184,900 [C]</t>
  </si>
  <si>
    <t>- dodání všech předepsaných materiálů pro postřiky v předepsaném množství
- provedení dle předepsaného technologického předpisu
- zřízení vrstvy bez rozlišení šířky, pokládání vrstvy po etapách
- úpravu napojení, ukončení</t>
  </si>
  <si>
    <t>574B44</t>
  </si>
  <si>
    <t>ASFALTOVÝ BETON PRO OBRUSNÉ VRSTVY MODIFIK ACO 11+, 11S TL. 50MM</t>
  </si>
  <si>
    <t>celkem ACO 11+ tl 50 mm
celkem vozovka před mostem - 59,4 m2=59,400 [A]
celkem vozovka za mostem - 125,5 m2=125,500 [B]
Celkem: A+B=184,900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</si>
  <si>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</si>
  <si>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574E06</t>
  </si>
  <si>
    <t>ASFALTOVÝ BETON PRO PODKLADNÍ VRSTVY ACP 16+, 16S</t>
  </si>
  <si>
    <t>celkem vozovka před mostem - 59,4*0,05=2,970 [A]
celkem vozovka za mostem - 125,5*0,05=6,275 [B]
Celkem: A+B=9,245 [C]</t>
  </si>
  <si>
    <t>58261A</t>
  </si>
  <si>
    <t>KRYTY Z BETON DLAŽDIC SE ZÁMKEM BAREV RELIÉF TL 60MM DO LOŽE Z KAM</t>
  </si>
  <si>
    <t>lože z betonu C20/25nXF3, dlažba z betonu C30/37-XF4,XD3 s barvou a reliéfem dle vyhlášky 398/2009 Sb
celkem dle situace - 0,4*5,0=2,000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</si>
  <si>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</si>
  <si>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Ostatní konstrukce a práce</t>
  </si>
  <si>
    <t>9111A1</t>
  </si>
  <si>
    <t>ZÁBRADLÍ SILNIČNÍ S VODOR MADLY - DODÁVKA A MONTÁŽ</t>
  </si>
  <si>
    <t>celkem dodávka zábradlí včetně kotvení a PKO dle TKP 19.B - zábradlí podél chodníku dle PD a TP 186
celkem délka - 21,6+32,4=54,000 [A]</t>
  </si>
  <si>
    <t>položka zahrnuje:
- dodání zábradlí včetně předepsané povrchové úpravy
- osazení sloupků zaberaněním nebo osazením do betonových bloků (včetně betonových bloků a nutných zemních prací)</t>
  </si>
  <si>
    <t>9111B3</t>
  </si>
  <si>
    <t>ZÁBRADLÍ SILNIČNÍ SE SVISLOU VÝPLNÍ - DEMONTÁŽ S PŘESUNEM</t>
  </si>
  <si>
    <t>Včetně odvozu a uložení na skládku dodavatelem s do dodavatelem určené vzdálenosti. Kompletní likvidace v režii dodavatele.
Likvidace ocelového zábradlí dle požadavku PD a objednatele.
celkem zábradlí na předmostí - 24,0+33,3=57,300 [A]</t>
  </si>
  <si>
    <t>položka zahrnuje:
- demontáž a odstranění zařízení
- jeho odvoz na předepsané místo</t>
  </si>
  <si>
    <t>917212</t>
  </si>
  <si>
    <t>ZÁHONOVÉ OBRUBY Z BETONOVÝCH OBRUBNÍKŮ ŠÍŘ 80MM</t>
  </si>
  <si>
    <t>celkem betonové obrubníky z betonu C30/37-XF4,XD3 do betonového lože C20/25nXF3
celkem před mostem  - 21,6=21,600 [A]
celkem za mostem - 48,0=48,000 [B]
Celkem: A+B=69,600 [C]</t>
  </si>
  <si>
    <t>Položka zahrnuje:
dodání a pokládku betonových obrubníků o rozměrech předepsaných zadávací dokumentací
betonové lože i boční betonovou opěrku.</t>
  </si>
  <si>
    <t>917426</t>
  </si>
  <si>
    <t>a</t>
  </si>
  <si>
    <t>CHODNÍKOVÉ OBRUBY Z KAMENNÝCH OBRUBNÍKŮ ŠÍŘ 250MM</t>
  </si>
  <si>
    <t>stávající obrubníky do nového uspořádání s úpravou a doplněním do betonového lože C20/25nXF3
použití stávajících kamenných obrubníků s jejich úpravou
celkem před mostem  - 21,6=21,600 [A]
celkem za mostem - 52,2=52,200 [B]
Celkem: A+B=73,800 [C]</t>
  </si>
  <si>
    <t>Položka zahrnuje:
dodání a pokládku kamenných obrubníků o rozměrech předepsaných zadávací dokumentací
betonové lože i boční betonovou opěrku.</t>
  </si>
  <si>
    <t>919112</t>
  </si>
  <si>
    <t>ŘEZÁNÍ ASFALTOVÉHO KRYTU VOZOVEK TL DO 100MM</t>
  </si>
  <si>
    <t>celkem zaříznutí vozovky chodníku - 3,0+2,0=5,000 [A]</t>
  </si>
  <si>
    <t>položka zahrnuje řezání vozovkové vrstvy v předepsané tloušťce, včetně spotřeby vody</t>
  </si>
  <si>
    <t>931327</t>
  </si>
  <si>
    <t>TĚSNĚNÍ DILATAČ SPAR ASF ZÁLIVKOU MODIFIK PRŮŘ PŘES 800MM2</t>
  </si>
  <si>
    <t>celkem zálivky (3,0+2,0)=5,000 [A]</t>
  </si>
  <si>
    <t>položka zahrnuje dodávku a osazení předepsaného materiálu, očištění ploch spáry před úpravou, očištění okolí spáry po úpravě
nezahrnuje těsnící profil</t>
  </si>
  <si>
    <t>96615</t>
  </si>
  <si>
    <t>BOURÁNÍ KONSTRUKCÍ Z PROSTÉHO BETONU</t>
  </si>
  <si>
    <t>Včetně odvozu a uložení na skládku dle PD a požadavku objednatele do dodavatelem určené vzdálenosti.
do položky bourání je třeba zahrnout veškeré pracovní kroky a činnosti včetně odvozu a uložení. Poplatek je zahrnut v položce **0141**
vybourání patek stávajícího zábradlí - předpoklad 3,0 m3=3,000 [A]
celkem lože pro obrubníky silniční 0,4*0,15*76,0=4,560 [B]
celkem lože pro obrubníky záhonové 0,3*0,15*73,0=3,285 [C]
Celkem: A+B+C=10,845 [D]</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</si>
  <si>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</si>
  <si>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182</t>
  </si>
  <si>
    <t>Dočasné dopravní opatření</t>
  </si>
  <si>
    <t>02720</t>
  </si>
  <si>
    <t>POMOC PRÁCE ZŘÍZ NEBO ZAJIŠŤ REGULACI A OCHRANU DOPRAVY</t>
  </si>
  <si>
    <t>Položka v souladu s PD a požadavkem objednatele.
Zahrnuje veškeré práce související s zajištěním bezpečnosti provozu na podchozí komunikaci v 3. poli. Jedná se o soubor panelových základů, prostorového lešení svislé části a vodorovné části. Dále potažení průjezdného prostoru pod mostem obedněním a geotextílií. 
Založení na stávající terén do pískového lože na panelech v režii dodavatele.
Svislá část obednění bude z prostorového lešení s obedněním průjezdného prostoru bedněním a geotextílií.
Vodorovná část pak s příčných a podélných ocelových nebo dřevěných nosníků s bedněním a opláštěním z geotextílie.
Kompletní návrh, dodávka, údržba po celou dobu výstavby objektu SO 201 a následně i odstranění.
Zahrnuje návrh konstrukce dodavatelem včetně odsouhlasení AD, TDI a správcem stavby
kompletní soubor činností pro zajištění průjezného profilu pod mostem na komunikaci ve 3 poli. Šíčka profilu min 3,0m, výška pak 4,25-4,50m a délka (2,0+14,0+2,0)=18,0m Kubatura průjezdného prostoru je 3,0*4,50*18,0m
1=1,000 [A]</t>
  </si>
  <si>
    <t>vytyčovací práce + cena za vytyčení prostorové polohy stavby před jejím zahájením odborně způsobilými osobami. Kompletní geodetické práce na vytyčení vytyčovaných bodů definovaného objektu v rozsahu PD a TKP.
celkem včetně geoetického sledování kosntrukce v průběhu výstavby a po dokončení stavby dle TZ kapitola  14.
Cena za vytyčení polohy DIO a prvků DIO dle návrhu postupu opravy objektu SO 201. Poloha betonových vodících stěn a poloh dočasného DZ dle dodavatelem navrženého postupu prací.
celkem včetně ochrany vytyčovacích a vytyčovaných bodů
Celkem rozsah dle PD a požadavku dodavatele a objednatele.
1=1,000 [A]</t>
  </si>
  <si>
    <t>Celkem rozsah dle PD a požadavku dodavatele a objednatele včetně počtu předávané dokumentace.
"Aktualizace projektu DIO, povolení zvláštní užív. kom., Stanovení DIO atp. komplet soubor činností k povolení DIO na této akci a jeho provozování.
Podrobný návrh přechodné úpravy provozu na pozemní komunikaci bude vyhotoven zhotovitelem stavby. Přechodná úprava provozu bude před zahájením stavby odsouhlasena příslušným dopravním inspektorátem PČR.
"cena za vypracování - RDS (realizační dokumentace stavby SO 182 včetně zajištění výkopů se statickým a stabilitním návrhem a posudkem a DIO daného objektu) včetně kompletního projednání a odsouhlasení a stanovení na DIO
1=1,000 [A]</t>
  </si>
  <si>
    <t>02953</t>
  </si>
  <si>
    <t>OSTATNÍ POŽADAVKY - HLAVNÍ MOSTNÍ PROHLÍDKA</t>
  </si>
  <si>
    <t xml:space="preserve">KUS       </t>
  </si>
  <si>
    <t>Položka v souladu s požadavkem PD v rozsahu dle požadavku dodavatele a objednatele.
Kompletní Hlavní mostní prohlídka před uvedením DIO 2. Fáze na opravenou část mostu dle ČSN 73 6221.
1=1,000 [A]</t>
  </si>
  <si>
    <t>položka zahrnuje :
- úkony dle ČSN 73 6221
- provedení hlavní mostní prohlídky oprávněnou fyzickou nebo právnickou osobou
- vyhotovení záznamu (protokolu), který jednoznačně definuje stav mostu</t>
  </si>
  <si>
    <t>9111A2</t>
  </si>
  <si>
    <t>ZÁBRADLÍ SILNIČNÍ S VODOR MADLY - MONTÁŽ S PŘESUNEM (BEZ DODÁVKY)</t>
  </si>
  <si>
    <t>Celkem dočasné zábradlí na okraji provizorní komunikace pro pěší. (dodávka a montáž komplet (konstrukce zábradlí včetně základových patek))
Místo konstrukce zábradlí je možné použít mobilní vodící oplocení podél prostoru pěších pro jejich vymezení od prostoru staveniště.
Celkem DIO - pouze pronájem na danou stavbu.
Fáze 1. - celkem 20,0+20,0 m=40,000 [A]
Fáze 2. - celkem 20,0+20,0 m=40,000 [B]
Celkem: A+B=80,000 [C]</t>
  </si>
  <si>
    <t>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</si>
  <si>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9111A3</t>
  </si>
  <si>
    <t>ZÁBRADLÍ SILNIČNÍ S VODOR MADLY - DEMONTÁŽ S PŘESUNEM</t>
  </si>
  <si>
    <t>9111A9</t>
  </si>
  <si>
    <t>ZÁBRADLÍ SILNIČNÍ S VODOR MADLY - NÁJEM</t>
  </si>
  <si>
    <t xml:space="preserve">MDEN      </t>
  </si>
  <si>
    <t>Celkem dočasné zábradlí na okraji provizorní komunikace pro pěší. (dodávka a montáž komplet (konstrukce zábradlí včetně základových patek))
Místo konstrukce zábradlí je možné použít mobilní vodící oplocení podél prostoru pěších pro jejich vymezení od prostoru staveniště.
Doba nájmu se předpokládá 8 měsíců, tedy 4*30+4*31=244 dní. V případě delšího trvání akce bude provedeno vyúčtování kubatury dle této položky.
Fáze 1.,2. - celkem 20,0+20,0=40
40*244=9 760,000 [A]</t>
  </si>
  <si>
    <t>položka zahrnuje denní sazbu za pronájem zařízení
počet měrných jednotek se určí jako součin délky zařízení a počtu dnů použití</t>
  </si>
  <si>
    <t>914112</t>
  </si>
  <si>
    <t>DOPRAVNÍ ZNAČKY ZÁKLAD VELIKOSTI OCEL NEREFLEXNÍ - MONTÁŽ S PŘEMÍST</t>
  </si>
  <si>
    <t>Soustava svislých dopravních značek vhodných a odsouhlasených pro SO 182 včetně sloupku a podkladní a patní desky (komplet za kus)
Celkem DIO - pouze pronájem na danou stavbu.
celkem dle DIO - fáze 1. - 4+8=12=12,000 [A]
celkem dle DIO - fáze 2. - 4+8=12=12,000 [B]
celkem nad rámec DIO - 6=6,000 [C]
Celkem: A+B+C=30,000 [D]</t>
  </si>
  <si>
    <t>položka zahrnuje:
- dopravu demontované značky z dočasné skládky
- osazení a montáž značky na místě určeném projektem
- nutnou opravu poškozených částí
nezahrnuje dodávku značky</t>
  </si>
  <si>
    <t>914113</t>
  </si>
  <si>
    <t>DOPRAVNÍ ZNAČKY ZÁKLADNÍ VELIKOSTI OCELOVÉ NEREFLEXNÍ - DEMONTÁŽ</t>
  </si>
  <si>
    <t>Položka zahrnuje odstranění, demontáž a odklizení materiálu s odvozem na předepsané místo</t>
  </si>
  <si>
    <t>914119</t>
  </si>
  <si>
    <t>DOPRAV ZNAČKY ZÁKLAD VEL OCEL NEREFLEXNÍ - NÁJEMNÉ</t>
  </si>
  <si>
    <t xml:space="preserve">KSDEN     </t>
  </si>
  <si>
    <t xml:space="preserve">Soustava svislých dopravních značek vhodných a odsouhlasených pro SO 182 včetně sloupku a podkladní a patní desky (komplet za kus)
Celkem DIO - pouze pronájem na danou stavbu.
Doba nájmu se předpokládá 8 měsíců, tedy 4*30+4*31=244 dní. V případě delšího trvání akce bude provedeno vyúčtování kubatury dle této položky.
celkem (12+6)*244=4 392,000 [A]
celkem dle DIO - fáze 1. - 4+8
celkem dle DIO - fáze 2. - 4+8
celkem nad rámec DIO - 6
</t>
  </si>
  <si>
    <t>položka zahrnuje sazbu za pronájem dopravních značek a zařízení, počet jednotek je určen jako součin počtu značek a počtu dní použití</t>
  </si>
  <si>
    <t>915111</t>
  </si>
  <si>
    <t>VODOROVNÉ DOPRAVNÍ ZNAČENÍ BARVOU HLADKÉ - DODÁVKA A POKLÁDKA</t>
  </si>
  <si>
    <t>celkem VDZ dle DIO
celkem dle DIO - fáze 1. - 0,5*4,25+0,5*4,25=4,250 [A]
celkem dle DIO - fáze 2. - 0,5*4,25+0,5*4,25=4,250 [B]
(případně možno dle odsouhlasení TDI a objednatelem provést i jako odstranitelné VDZ z folie)
Celkem: A+B=8,500 [C]</t>
  </si>
  <si>
    <t>položka zahrnuje:
- dodání a pokládku nátěrového materiálu (měří se pouze natíraná plocha)
- předznačení a reflexní úpravu</t>
  </si>
  <si>
    <t>915112</t>
  </si>
  <si>
    <t>VODOROVNÉ DOPRAVNÍ ZNAČENÍ BARVOU HLADKÉ - ODSTRANĚNÍ</t>
  </si>
  <si>
    <t>celkem dle DIO - fáze 1. - 0,5*4,25+0,5*4,25=4,250 [A]
celkem dle DIO - fáze 2. - 0,5*4,25+0,5*4,25=4,250 [B]
(případně možno dle odsouhlasení TDI a objednatelem provést i jako odstranitelné VDZ z folie)
Celkem: A+B=8,500 [C]</t>
  </si>
  <si>
    <t>zahrnuje odstranění značení bez ohledu na způsob provedení (zatření, zbroušení) a odklizení vzniklé suti</t>
  </si>
  <si>
    <t>916112</t>
  </si>
  <si>
    <t>DOPRAV SVĚTLO VÝSTRAŽ SAMOSTATNÉ - MONTÁŽ S PŘESUNEM</t>
  </si>
  <si>
    <t>Celkem DIO - pouze pronájem na danou stavbu.
Soustava svislých dopravních značek vhodných a odsouhlasených pro SO 182 včetně sloupku a podkladní a patní desky (komplet za kus)
celkem dle DIO fáze 1. - 3 ks=3,000 [A]
celkem dle DIO fáze 2. - 3 ks=3,000 [B]
Celkem: A+B=6,000 [C]</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</si>
  <si>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</si>
  <si>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</si>
  <si>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</si>
  <si>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Celkem vrámci SO 182 - pouze pronájem na danou stavbu.
Soustava svislých dopravních značek vhodných a odsouhlasených pro SO 182 včetně sloupku a podkladní a patní desky (komplet za kus)
celkem dle DIO fáze 1. - 3 ks=3,000 [A]
celkem dle DIO fáze 2. - 3 ks=3,000 [B]
Celkem: A+B=6,000 [C]</t>
  </si>
  <si>
    <t>Položka zahrnuje odstranění, demontáž a odklizení zařízení s odvozem na předepsané místo</t>
  </si>
  <si>
    <t>916119</t>
  </si>
  <si>
    <t>DOPRAV SVĚTLO VÝSTRAŽ SAMOSTATNÉ - NÁJEMNÉ</t>
  </si>
  <si>
    <t>Celkem vrámci SO 182 - pouze pronájem na danou stavbu.
Soustava svislých dopravních značek vhodných a odsouhlasených pro SO 182 včetně sloupku a podkladní a patní desky (komplet za kus)
Doba nájmu se předpokládá 8 měsíců, tedy 4*30+4*31=244 dní. V případě delšího trvání akce bude provedeno vyúčtování kubatury dle této položky.
celkem (3)*244=732,000 [A]</t>
  </si>
  <si>
    <t>položka zahrnuje sazbu za pronájem zařízení. Počet měrných jednotek se určí jako součin počtu zařízení a počtu dní použití.</t>
  </si>
  <si>
    <t>916122</t>
  </si>
  <si>
    <t>DOPRAV SVĚTLO VÝSTRAŽ SOUPRAVA 3KS - MONTÁŽ S PŘESUNEM</t>
  </si>
  <si>
    <t>Soustava svislých dopravních značek vhodných a odsouhlasených pro SO 182 včetně sloupku a podkladní a patní desky (komplet za kus)
Celkem DIO - pouze pronájem na danou stavbu.
celkem dle DIO fáze 1. - 2 ks=2,000 [A]
celkem dle DIO fáze 2. - 2 ks=2,000 [B]
celkem na chodnících ve fázi 1 a 2 - 2+2 ks=4,000 [C]
Celkem: A+B+C=8,000 [D]</t>
  </si>
  <si>
    <t>916123</t>
  </si>
  <si>
    <t>DOPRAV SVĚTLO VÝSTRAŽ SOUPRAVA 3KS - DEMONTÁŽ</t>
  </si>
  <si>
    <t>916129</t>
  </si>
  <si>
    <t>DOPRAV SVĚTLO VÝSTRAŽ SOUPRAVA 3KS - NÁJEMNÉ</t>
  </si>
  <si>
    <t>Soustava svislých dopravních značek vhodných a odsouhlasených pro SO 182 včetně sloupku a podkladní a patní desky (komplet za kus)
Doba nájmu se předpokládá 8 měsíců, tedy 4*30+4*31=244 dní. V případě delšího trvání akce bude provedeno vyúčtování kubatury dle této položky.
celkem (2+2)*244=976,000 [A]</t>
  </si>
  <si>
    <t>916152</t>
  </si>
  <si>
    <t>SEMAFOROVÁ PŘENOSNÁ SOUPRAVA - MONTÁŽ S PŘESUNEM</t>
  </si>
  <si>
    <t>Soustava svislých dopravních značek vhodných a odsouhlasených pro SO 182 včetně sloupku a podkladní a patní desky (komplet za kus)
Celkem DIO - pouze pronájem na danou stavbu.
celkem dle DIO - 1 ks soupravy o 2 semaforech=1,000 [A]</t>
  </si>
  <si>
    <t>916153</t>
  </si>
  <si>
    <t>SEMAFOROVÁ PŘENOSNÁ SOUPRAVA - DEMONTÁŽ</t>
  </si>
  <si>
    <t>916159</t>
  </si>
  <si>
    <t>SEMAFOROVÁ PŘENOSNÁ SOUPRAVA - NÁJEMNÉ</t>
  </si>
  <si>
    <t>Soustava svislých dopravních značek vhodných a odsouhlasených pro SO 182 včetně sloupku a podkladní a patní desky (komplet za kus)
Celkem DIO - pouze pronájem na danou stavbu.
Doba nájmu se předpokládá 8 měsíců, tedy 4*30+4*31=244 dní. V případě delšího trvání akce bude provedeno vyúčtování kubatury dle této položky.
celkem počet  1 ks soupravy po dobu realizace akce 1*244 dní=244,000 [A]</t>
  </si>
  <si>
    <t>916312</t>
  </si>
  <si>
    <t>DOPRAVNÍ ZÁBRANY Z2 S FÓLIÍ TŘ 1 - MONTÁŽ S PŘESUNEM</t>
  </si>
  <si>
    <t>Soustava svislých dopravních značek vhodných a odsouhlasených pro SO 182 včetně sloupku a podkladní a patní desky (komplet za kus)
Celkem DIO - pouze pronájem na danou stavbu.
celkem dle DIO fáze 1. - 2 ks=2,000 [A]
celkem dle DIO fáze 2. - 2 ks=2,000 [B]
celkem na chodnících ve fázi 1 a 2 - 2 ks=2,000 [C]
Celkem: A+B+C=6,000 [D]</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</si>
  <si>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</si>
  <si>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</si>
  <si>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</si>
  <si>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916319</t>
  </si>
  <si>
    <t>DOPRAVNÍ ZÁBRANY Z2 - NÁJEMNÉ</t>
  </si>
  <si>
    <t>916332</t>
  </si>
  <si>
    <t>SMĚROVACÍ DESKY Z4 JEDNOSTR S FÓLIÍ TŘ 1 - MONTÁŽ S PŘESUNEM</t>
  </si>
  <si>
    <t>Soustava svislých dopravních značek vhodných a odsouhlasených pro SO 182 včetně sloupku a podkladní a patní desky (komplet za kus)
Celkem DIO - pouze pronájem na danou stavbu.
celkem dle DIO fáze 1. - 12 ks=12,000 [A]
celkem dle DIO fáze 2. - 12 ks=12,000 [B]
celkem nad rámec DIO - 6=6,000 [C]
Celkem: A+B+C=30,000 [D]</t>
  </si>
  <si>
    <t>916333</t>
  </si>
  <si>
    <t>SMĚROVACÍ DESKY Z4 JEDNOSTR S FÓLIÍ TŘ 1 - DEMONTÁŽ</t>
  </si>
  <si>
    <t>Soustava svislých dopravních značek vhodných a odsouhlasených pro SO 182 včetně sloupku a podkladní a patní desky (komplet za kus)
Celkem DIO - pouze pronájem na danou stavbu.
celkem dle DIO fáze 1. - 12 ks=12,000 [A]
celkem dle DIO fáze 2. - 12 ks=12,000 [B]
celkem nad rámec DIO - 6=6,000 [C]
Celkem: A+B+C=30,000 [D]</t>
  </si>
  <si>
    <t>916339</t>
  </si>
  <si>
    <t>SMĚROVACÍ DESKY Z4 - NÁJEMNÉ</t>
  </si>
  <si>
    <t>Soustava svislých dopravních značek vhodných a odsouhlasených pro SO 182 včetně sloupku a podkladní a patní desky (komplet za kus)
Celkem DIO - pouze pronájem na danou stavbu.
Doba nájmu se předpokládá 8 měsíců, tedy 4*30+4*31=244 dní. V případě delšího trvání akce bude provedeno vyúčtování kubatury dle této položky.
celkem (12+6)*244=4 392,000 [A]</t>
  </si>
  <si>
    <t>9166C2</t>
  </si>
  <si>
    <t>DOČASNÁ SVODIDLA, ÚROVEŇ ZADRŽENÍ T3 - MONTÁŽ S PŘESUNEM</t>
  </si>
  <si>
    <t>Celkem DIO - pouze pronájem na danou stavbu. - Výška min 1,0 m včetně spojů jednotlivých dílců dle příslušného TP.
celkem DIO ve Fázi 1. - 4,0*31=124,000 [A]
celkem DIO ve Fázi 2. - 4,0*31=124,000 [B]
Celkem: A+B=248,000 [C]</t>
  </si>
  <si>
    <t>9166C3</t>
  </si>
  <si>
    <t>DOČASNÁ SVODIDLA, ÚROVEŇ ZADRŽENÍ T3 - DEMONTÁŽ</t>
  </si>
  <si>
    <t>9166C9</t>
  </si>
  <si>
    <t>DOČASNÁ SVODIDLA, ÚROVEŇ ZADRŽENÍ T3 - NÁJEMNÉ</t>
  </si>
  <si>
    <t>Celkem DIO - pouze pronájem na danou stavbu. - Výška min 1,0 m včetně spojů jednotlivých dílců dle příslušného TP.
Doba nájmu se předpokládá 8 měsíců, tedy 4*30+4*31=244 dní. V případě delšího trvání akce bude provedeno vyúčtování kubatury dle této položky.
celkem 4*31*244=30 256,000 [A]</t>
  </si>
  <si>
    <t>položka zahrnuje sazbu za pronájem zařízení. Počet měrných jednotek se určí jako součin délky zařízení a počtu dní použití.</t>
  </si>
  <si>
    <t>SO 201</t>
  </si>
  <si>
    <t>Most ev.č. 03810-2</t>
  </si>
  <si>
    <t>poplatky za uložení zemin a přebytků výkopku - skládka dle zadávacích podmínek v režii dodavatele s poplatkem a evidencí
celkem položka - 12110 - 266,4 m3=266,400 [A]
celkem položka - 11332 - 165,8 m3=165,800 [B]
celkem položka - 11336 - 210,0 m3 - kubatura dle skutečného množství na stavbě (kubatura čerpána po odsouhlasení TDI a objednatele) =210,000 [C]
celkem položka - 12273 - 62,7 m3=62,700 [D]
celkem položka 13173 - 414,6 m3=414,600 [E]
celkem položka 13273 - 141,0 m3=141,000 [F]
celkem odpočet položka 17411 - (-1)*95,42 m3=-95,420 [G]
celkem odpočet položka 18221 - (-1)*0,1*633,0 m2=-63,300 [H]
celkem odpočet položky 18230 - (-1)*114,6 m3=- 114,600 [I]
celkem odpočet položka 18231 - (-1)*0,1*266,7 m2=-26,670 [J]
celkem vývrtek z položky 26185 - 3,1415*0,15*0,15*84,0=5,937 [K]
Celkem: A+B+C+D+E+F+G+H+I+J+K=966,447 [L]</t>
  </si>
  <si>
    <t>poplatky za uložení stavebních sutí a kamene - skládka dle zadávacích podmínek v režii dodavatele s poplatkem a evidencí. 
celkem položka - 11313 - 2,2*71,51=157,322 [A]
celkem položka 11351 - 0,4*0,4*58,8*2,5=23,520 [B]
celkem položka 11353 - 0=0,000 [C]
celkem položka 11346 - 2,5*105,0 kubatura dle skutečného množství na stěvbě (kubatura čerpána po odsouhlasení TDI a objednatele) =262,500 [D]
celkem položka 96613 - 2,2*29,5=64,900 [E]
celkem položka 96615 - 2,5*228,0=570,000 [F]
celkem položka 96616 - 2,5*203,2=508,000 [G]
celkem položka 97816 - 2,5*161,72=404,300 [H]
celkem položka 96687 - 7*0,5*2,2=7,700 [I]
Celkem: A+B+C+D+E+F+G+H+I=1 998,242 [J]</t>
  </si>
  <si>
    <t>014132</t>
  </si>
  <si>
    <t>POPLATKY ZA SKLÁDKU TYP S-NO (NEBEZPEČNÝ ODPAD)</t>
  </si>
  <si>
    <t>poplatky za uložení materiálů se živicemi a pojivy na asfaltové bázi - skládka dle zadávacích podmínek v režii dodavatele s poplatkem a evidencí.U izolace nosné konstrukce případné uložení dehtové izolace s poplatkem - položka 97817
celkem položka - 97817 - 2,5*0,01*1145,61=28,640 [A]</t>
  </si>
  <si>
    <t>Zajištění nosné konstrukce kanalizace.
Kompletní práce související se zajištěním a ochrany nosné konstrukce a kanalizace dle popisu v TZ projektové dokumentace SO 201
Zajištění a ochrana chráničky kanalizace po dobu realizace akce. Zřízení, údržna, odstranění
Zajištění a ochrana nosné konstrukce kanalizace dočasnou podpůronou konstrukci včetně jejího založení po dobu realizace akce. Zřízení, údržna, odstranění, uvedení dotčených ploch do původního stavu.
1=1,000 [A]</t>
  </si>
  <si>
    <t>02851</t>
  </si>
  <si>
    <t>PRŮZKUMNÉ PRÁCE DIAGNOSTIKY KONSTRUKCÍ NA POVRCHU</t>
  </si>
  <si>
    <t>Doplňkový diagnostický průzkum související se stavem zainjektovanosti kanálnů podélného předpětí nosné konstrukce. Průzkum bude proveden u včech kabelových kanlálků z čel nosné konstrukci i na povrchu n.k. Na základě průzkumu bude provedena reinjentáž v rozsahu dle projektové dokumentace a tohoto průzkumu.
Doplňkový diagnostický průzkum a posouzení stavu ložisek nosné konstrukce. Na základě tohoto průzkumu bude provedena oprava a rekonstrukce ložisek s popisem rozsahu, postupu opravy a dalšího užítí.
Práce diagnostiky související s opravou betonových konstrukcí n.k. a spodní stavby, budou a jsou zahrnuty v položkách sanačních prací.
1=1,000 [A]</t>
  </si>
  <si>
    <t>02861</t>
  </si>
  <si>
    <t>PRŮZKUMNÉ PRÁCE PROTIKOROZNÍ A BLUDNÝCH PROUDŮ NA POVRCHU</t>
  </si>
  <si>
    <t>Měření dle TP a Technické zprávy. Předpoklad 1x nulté měření a následně ve dvou měřeních po půl roce. Poslední měření včetně ověření nevodivosti příslušenství vůči okolním konstrukcím.
Položka zahrnuje kompletní práce související s ochranou objektu proti bludným proudům dle TP 124 ve stupni základních pasivních ochranných opatření č. 3
1=1,000 [A]</t>
  </si>
  <si>
    <t>vytyčovací práce + cena za vytyčení prostorové polohy stavby před jejím zahájením odborně způsobilými osobami. Kompletní geodetické práce na vytyčení vytyčovaných bodů definovaného objektu v rozsahu PD a TKP.
celkem včetně geoetickéh osledování kosntrukce v průběhu výstavby a po dokončení stavby dle TZ 
cena za zaměření skutečného provedení stavby výškopisné i polohopisné 
celkem včetně ochrany vytyčovacích a vytyčovaných bodů
Celkem rozsah dle požadavku dle PD a požadavku objednatele.
1=1,000 [A]</t>
  </si>
  <si>
    <t>dokumentace bude požadovaná v (počet výtisků, paré a CD v el. podobě dle požadavku PD, dodavatele a objednatele) objednatelem včetně dokumentace v elektronické podobě
Zahrnuje i práce s kompletní závěrečnou zprávou, její projednání, odsouhlasení dle požadavku objednatele. V tištěné a elektronické podobě.
cena za zpracování - DSPS (dokumentace skutečného provedení stavby)  - dokumentace bude vypracována dle požadavku objednatele v aktualizovaném znění
1=1,000 [A]</t>
  </si>
  <si>
    <t>029412</t>
  </si>
  <si>
    <t>OSTATNÍ POŽADAVKY - VYPRACOVÁNÍ MOSTNÍHO LISTU</t>
  </si>
  <si>
    <t>Mostní list na objekt mostu ev.č. 03810-2  včetně zadání do BMS (vše dle ČSN 73 6220, 736221 a 736222)
1=1,000 [A]</t>
  </si>
  <si>
    <t>dokumentace bude požadovaná  (počet výtisků, paré a CD v el. podobě dle požadavku PD, dodavatele a objednatele) objednatelem včetně dokumentace v elektronické podobě 1x CD
a vč. plánu havarijních a povodňových opatření
cena za vypracování - RDS (realizační dokumentace stavby) včetně včetně plánu údržby mostu
1=1,000 [A]</t>
  </si>
  <si>
    <t>Práce geotechnika na stavbě při při realizaci zajištění výkopu. Vyhodnocení souladu s DSP, PDPS a RDS.
Geotechnický průzkum na stavbě při zakládání objektu dle TKP, ČSN a PD - kompletní práce dodavatele včetně vyhodnocení, zápisů, zpráv atp.
1=1,000 [A]</t>
  </si>
  <si>
    <t>Položka zahrnuje pasport panelové komunikace pod mostem jako přístup na staveniště dle technické zprávy)
Položka zahrnuje pasport dotčecnách pozemků dočasným záborem stavby dle technické zprávy
Zdokumentování (pasportizace) stávajícího stavu konstrukce panelové komunikace a pozemků dočasného záboru, projednání a odsouhlasení dotčenými osobami, správci, vlastníky.
Provedení souboru prací PŘED započetím stavebních prací vč. vypracování zprávy vč. projednání a odsouhlasení
Provedení souboru prací v PRŮBĚHU výstavby akce - 1x/měsíc vč. vypracování zprávy vč. projednání a odsouhlasení
Provedení souboru prací PO dokončení stavebních prací vč. vypracování zprávy vč. projednání a odsouhlasení
Závěrečné vyhodnocení stavu panelové komunikace a dotčených ploch, návrh nápravných opatření, závěrečná zpráva jako podklad pro nápravná opatření řešení opravy komunikace a uvedení ploch do původního stavu
1=1,000 [A]</t>
  </si>
  <si>
    <t>Dokumentace bude požadovaná  (počet výtisků, paré a CD v el. podobě dle požadavku PD, dodavatele a objednatele) objednatelem včetně dokumentace v elektronické podobě na CD.
1. HMP včetně zadání do BMS (vše dle ČSN 73 6220, 736221 a 736222), projednání a odsouhlasení
1=1,000 [A]</t>
  </si>
  <si>
    <t>11010</t>
  </si>
  <si>
    <t>VŠEOBECNÉ VYKLIZENÍ ZASTAVĚNÉHO ÚZEMÍ</t>
  </si>
  <si>
    <t>komplet odstranění všech drobných objektů v prostoru předpokládané polohy objektu SO 201
celkem odstranění a vyklizení včetně odvozu, uložení s případnou likvidací a poplatkem - pod mostem, před a za mostem SO 201 - 321,0+642,0+389,0+327,0=1 679,000 [A]</t>
  </si>
  <si>
    <t>zahrnuje odstranění všech překážek pro uskutečnění stavby</t>
  </si>
  <si>
    <t>11090</t>
  </si>
  <si>
    <t>VŠEOBECNÉ VYKLIZENÍ OSTATNÍCH PLOCH</t>
  </si>
  <si>
    <t>kompletní vyčištění dutin nosné konstrukce
plocha je dána půdorysnou plochou dutin n.k. - 8*27*3*1,33=861,840 [A]</t>
  </si>
  <si>
    <t>11120</t>
  </si>
  <si>
    <t>ODSTRANĚNÍ KŘOVIN</t>
  </si>
  <si>
    <t>komplet odstranění včetně dopravy dřevin do vzdálenosti dle určení dodavatele a spáleno nebo štěpkování
Kompletní odstranění a likvidace v režii dodavatele.
Celkem odstranění křovin i dřevin v této ploše komplet.
celkem odstranění křovin na předmostích předpoklad před mostem - 1,2*(39,0+39,0) + celkem za mostem 1,2*(39,0+39,0)=187,200 [A]</t>
  </si>
  <si>
    <t>odstranění křovin a stromů do průměru 100 mm
doprava dřevin bez ohledu na vzdálenost
spálení na hromadách nebo štěpkování</t>
  </si>
  <si>
    <t>11201</t>
  </si>
  <si>
    <t>KÁCENÍ STROMŮ D KMENE DO 0,5M S ODSTRANĚNÍM PAŘEZŮ</t>
  </si>
  <si>
    <t>komplet odstranění včetně dopravy dřevin do vzdálenosti dle určení dodavatele a spáleno nebo štěpkování s likvidací dřevní hmoty v režii dodavatele.
kompletní odstranění a likvidace v režii dodavatele.
zahrnuje i odstranění pařezů komplet. Stromy nevyžadují povolení ke kácení. Obvod kmene je do 80 cm v dané výšce dle Dendrologické studie akce v DSP.
celklem dle dendrologické studie kácení - celkem  4 ks stromů jednomen - 4=4,000 [A]
celklem dle dendrologické studie kácení - celkem  1 ks stromů trojkmen - 1*3=3,000 [B]
Celkem: A+B=7,000 [C]</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</si>
  <si>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</si>
  <si>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včetně odvozu na skládku dle požadavku objednatele a dle PD akce do dodavatelem určené vzdálenosti
Uložení je zahrnuto v položce, poplatek za uložení v samostatné položce 0141***
odstranění chodníku na mostě - 86,2*2*0,05*2,3=19,826 [A]
pro přípojku UV - 1,0*0,1*21,0=2,100 [B]
celkem odstranění krytu vozovek před mostem - 0,1*8,0*14,5=11,600 [C]
celkem odstranění krytu vozovek za mostem - 0,1*8,0*18,3=14,640 [D]
odstranění vozovky na chodníku před mostem - 0,1*24,8=2,480 [E]
odstranění vozovky na chodníku za mostem - 0,1*89,6=8,960 [F]
celkem podél obrubníků před mostem - 0,2*0,5*24,5=2,450 [G]
celkem podél obrubníků za mostem - 0,2*0,5*54,5+0,5*0,2*10,0+0,2*0,5*30,0=9,450 [H]
Celkem: A+B+C+D+E+F+G+H=71,506 [I]</t>
  </si>
  <si>
    <t>včetně odvozu na skládku dle požadavku objednatele a dle PD akce do dodavatelem určené vzdálenosti
položka nezahrnuje poplatek za uložení a zahrnuje uložení na skládku, poplatek za uložení v položce 0141***
pro přípojku UV - 1,0*0,4*21,0=8,400 [A]
celkem odstranění vozovek před mostem - 0,4*8,0*14,5=46,400 [B]
celkem odstranění krytu vozovek za mostem - 0,4*8,0*18,3=58,560 [C]
odstranění vozovky na chodníku před mostem - 0,25*24,8=6,200 [D]
odstranění vozovky na chodníku za mostem - 0,25*89,6=22,400 [E]
celkem podél obrubníků před mostem - 0,4*0,5*24,5=4,900 [F]
celkem podél obrubníků za mostem - 0,4*0,5*54,5+0,5*0,4*10,0+0,4*0,5*30,0=18,900 [G]
Celkem: A+B+C+D+E+F+G=165,760 [H]</t>
  </si>
  <si>
    <t>11336</t>
  </si>
  <si>
    <t>ODSTRANĚNÍ PODKLADU ZPEVNĚNÝCH PLOCH ZE SILNIČNÍCH DÍLCŮ (PANELŮ)</t>
  </si>
  <si>
    <t>včetně odvozu na skládku dle požadavku objednatele a dle PD akce do dodavatelem určené vzdálenosti
položka nezahrnuje poplatek za uložení a zahrnuje uložení na skládku, poplatek za uložení v položce 0141***
celkem podkladní vrstvy pod panelovou přístupovou komunikací
položka čerpána na základě pasportu komunikace v položce 029511 v rozsahu do této kubatury maximální obnovy komunikace
kubatura čerpána po odsouhlasení TDI a objednatele           
celkem 4,0*175*0,25+0,5*2*175,0*0,2=210,000 [A]</t>
  </si>
  <si>
    <t>11346</t>
  </si>
  <si>
    <t>ODSTRANĚNÍ KRYTU ZPEVNĚNÝCH PLOCH ZE SILNIČ DÍLCŮ (PANELŮ) VČET PODKL</t>
  </si>
  <si>
    <t>včetně odvozu na skládku dle požadavku objednatele a dle PD akce do dodavatelem určené vzdálenosti
položka nezahrnuje poplatek za uložení a zahrnuje uložení na skládku, poplatek za uložení v položce 0141***
celkem vrstvy panelové vozovky komunikace pod mostem bez podkladní vrstvy, ta je v položce 11336
položka čerpána na základě pasportu komunikace v položce 029511 v rozsahu do této kubatury maximální obnovy komunikace
kubatura čerpána po odsouhlasení TDI a objednatele          
celkem 3,0*0,2*175,0=105,000 [A]</t>
  </si>
  <si>
    <t>včetně odvozu na skládku dle požadavku objednatele a dle PD akce do dodavatelem určené vzdálenosti
položka nezahrnuje poplatek za uložení a zahrnuje uložení na skládku, poplatek za uložení v položce 0141***
celkem záhonové obrubníky před mostem 12,6=12,600 [A]
celkem záhonové obrubníky za mostem 46,2=46,200 [B]
Celkem: A+B=58,800 [C]</t>
  </si>
  <si>
    <t>včetně odvozu na skládku dle požadavku objednatele a dle PD akce do dodavatelem určené vzdálenosti
Včetně uložení. Poplatek za uložení se neuvažuje. Přebytek obrubníků se uloží na skládku města HB a SUS dle rozdělení (podél chodníků na skládku města a podél chodníků na mostě na skládku SUS).
Obrubníky ke zpětnému použití budou uloženy na dočasnou skládku zhotovitele k dalšímu použití zpět v tomto SO
celkem na mostě - 2*87,0=174,000 [A]
celkem před mostem 13,0=13,000 [B]
celkem za mostem 46,0=46,000 [C]
Celkem: A+B+C=233,000 [D]</t>
  </si>
  <si>
    <t>11372</t>
  </si>
  <si>
    <t>FRÉZOVÁNÍ ZPEVNĚNÝCH PLOCH ASFALTOVÝCH</t>
  </si>
  <si>
    <t>Komplet včetně manipulace, dopravy a uložení na předepsané skládce.
Položka nezahrnuje poplatek za uložení a zahrnuje uložení na skládku.
Frézovaný materiál uložit na skládku SUS dle požadavku objednatele.
pro přípojku UV - 1,0*0,1*21,0=2,100 [A]
celkem vozovka na mostě - 0,1*8,5*82,2=69,870 [B]
celkem vozovka v této akci - 0,1*8,5*155,0+0,1*22,4=133,990 [C]
Celkem: A+B+C=205,960 [D]</t>
  </si>
  <si>
    <t>Položka zahrnuje pouze sejmutí s převozem na trvalou a nebo dočasnou skládku dle PD a požadavku objednatele akce.
Uložení zahrnuto v položce 17120, poplatek za případné uložení v položce 0141**
sejmutí vrstvy pod mostem před stavbou - 0,2*(338,0+235,0)=114,600 [A]
celkem sejmutí ornice na svazích před mostem - 0,2*(1,2*(101,25+81,4)+40,0)=51,836 [B]
celkem sejmutí ornice na svazích za mostem - 0,2*(1,2*(141,0+242,0)+40,0)=99,920 [C]
Celkem: A+B+C=266,356 [D]</t>
  </si>
  <si>
    <t>Třída těžitelnosti je uvažována dle ČSN 73 3050. Tato třída těžitelnosti odpovídá třídě I. dle ČSN 73 6133 a TKP 4- 2005.
položka nezahrnuje poplatek za uložení a zahrnuje uložení na skládku, poplatek za uložení v položce 0141***
celkem odkop pro násyp chodníku před mostem - 1,75*1,25*11,6=25,375 [A]
celkem za mostem v trase úpravy chodníku - 0,4*0,3*30,0=3,600 [B]
celkem odkop pro násyp chodníku za mostem - 1,75*1,25*15,4=33,688 [C]
Celkem: A+B+C=62,663 [D]</t>
  </si>
  <si>
    <t>Třída těžitelnosti je uvažována dle ČSN 73 3050. Tato třída těžitelnosti odpovídá třídě I. dle ČSN 73 6133 a TKP 4- 2005.
Vykopávky z mezideponie vhodné zeminy k danému účelu obsypu, zásypu a ohumusování.
celkem položka 17411 - 95,42 m3=95,420 [A]
celkem položka 18221 - 0,10*633,0=63,300 [B]
celkem položka 18231 - 0,10*266,7=26,670 [C]
Celkem: A+B+C=185,390 [D]</t>
  </si>
  <si>
    <t>Třída těžitelnosti je uvažována dle ČSN 73 3050. Tato třída těžitelnosti odpovídá třídě I. dle ČSN 73 6133 a TKP 4- 2005.
Uložení není zahrnuto v položce. Zahrnuto v polžce 17120, poplatek za uložení v samostatné položce 0141**
celkem výkop opěry 01 dle výkopového schema - 8,41*7,86+2*10,2*4,15=150,763 [A]
celkem výkop opěry 04 dle výkopového schema - 8,6*7,86+2*11,9*4,25=168,746 [B]
celkem pro uliční vpusti - 1,5*1,5*2,0*(3+4)=31,500 [C]
celkem pod opevnění pod mostem - 1,2*0,2*(82,4+174,0)=61,536 [D]
celkem výkopy pro patky základů zábradlí - 0,4*0,4*0,8*(7+9)=2,048 [E]
Celkem: A+B+C+D+E=414,593 [F]</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</si>
  <si>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</si>
  <si>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</si>
  <si>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celkem přípojky kanalizace před mostem - 0,8*1,75*(38,8+7,25+3,8+3,8)=75,110 [A]
celkem drenáže vozovky před mostem 0,4*0,6*11,6*2=5,568 [B]
celkem přípojky kanalizace před mostem - 0,8*1,75*(2,0+2,0+2,0+2,0)=11,200 [C]
celkem drenáže vozovky před mostem 0,4*0,6*15,3*2=7,344 [D]
celkem patka před opěrou 01 a 02 - 0,6*1,0*15,0*2=18,000 [E]
celkem svahové schodiště - 1,0*0,4*1,2*(4,8+11,0)=7,584 [F]
celkem výkop pro drenáže pod mostem podél opevnění - 0,4*0,6*1,2*(5,6+5,6+11,0+11,0)=9,562 [G]
celkem pro obrubníky opevnění pod mostem - 0,4*0,4*1,2*(5,5+5,5+11,75+11,75)=6,624 [H]
Celkem: A+B+C+D+E+F+G+H=140,992 [I]</t>
  </si>
  <si>
    <t>celkem položka - 12110 - 266,4 m3=266,400 [A]
celkem položka - 13173 - 414,6 m3=414,600 [B]
celkem položka - 13273 - 141,0 m3=141,000 [C]
Celkem: A+B+C=822,000 [D]</t>
  </si>
  <si>
    <t>celkem včetně získání vhodné zeminy do násypu dle ČSN 73 6133 a TKP 4
celkem násyp před mostem - 2,0*1,25*11,6=29,000 [A]
celkem násyp za mostěm - 2,0*1,25*15,4=38,500 [B]
celkem pod opevnění pod mostem - 1,2*0,2*(82,4+174,0)=61,536 [C]
Celkem: A+B+C=129,036 [D]</t>
  </si>
  <si>
    <t>17411</t>
  </si>
  <si>
    <t>ZÁSYP JAM A RÝH ZEMINOU SE ZHUTNĚNÍM</t>
  </si>
  <si>
    <t>celkem obsyp kužele mostu opěra 01 - 2*0,5*0,3*15,6*2,8=13,104 [A]
celkem obsyp kužele mostu opěra 04 - 2*0,5*0,3*16,6*2,9=14,442 [B]
celkem podél opevnění pod mostem 0,4*0,4*1,2*(5,5+5,5+11,75+11,75)=6,624 [C]
celkem obnova podél přístupové komunikace - 0,5*0,35*2*175,0=61,250 [D]
Celkem: A+B+C+D=95,420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</si>
  <si>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</si>
  <si>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</si>
  <si>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</si>
  <si>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celkem použitá vhodná stávající zemina v místě vybourání stávajícího mostu
celkem trativody komunikace - 0,4*0,6*15,3*2+0,4*0,6*2*11,6=12,912 [A]
celkem přípojky odvodnění komunikace - 0,8*1,75*(38,8+7,25+3,8+3,8+2,0+2,0+2,0+2,0)=86,310 [B]
celkem uliční vpusti -  1,5*1,5*2,0*(3+4)-0,6*0,6*1,75*(3+4)=27,090 [C]
Celkem: A+B+C=126,312 [D]</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</si>
  <si>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</si>
  <si>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celkem pod přechodové desky - 5,25*12,5*2=131,250 [A]
celkem pod násypy chodníku - 2,5*(11,6+15,4)=67,500 [B]
celkem pro opevnění pod mostem - 1,2*(87,6+179,2)=320,160 [C]
celkem dno výkopu za opěrami - 2*(2,0*11,9+2,0*1,0*2,8)=58,800 [D]
Celkem: A+B+C+D=577,710 [E]</t>
  </si>
  <si>
    <t>celkem ohumusování násypů komunikace před mostem 1,2*(74,5+88,5)+0,45*8,6+1,0*3,15+2,0*(2+15+2)=240,620 [A]
celkem ohumusování násypů komunikace za mostem 1,2*(128,5+222,5)+0,45*12,2+1,0*3,15+2,0*(2+15+2)=467,840 [B]
celkem ohumusování násypů za mostem vlevo 0,45*1,2*30,0=16,200 [C]
Celkem: A+B+C=724,660 [D]</t>
  </si>
  <si>
    <t>získání zeminy v položce 12573
celkem ohumusování před mostem - 1,2*(74,5+88,5)=195,600 [A]
celkem ohumusování za mostem - 1,2*(128,5+222,5)+0,45*1,2*30,0=437,400 [B]
Celkem: A+B=633,000 [C]</t>
  </si>
  <si>
    <t>18230</t>
  </si>
  <si>
    <t>ROZPROSTŘENÍ ORNICE V ROVINĚ</t>
  </si>
  <si>
    <t>získání zeminy v položce 12573
sejmutí vrstvy pod mostem před stavbou - 0,2*(338,0+235,0)=114,600 [A]</t>
  </si>
  <si>
    <t>získání zeminy v položce 12573
celkem obnova podél přístupové komunikace - 0,5*2*175,0=175,000 [A]
celkem ohumusování před mostem - 0,45*8,6+1,0*3,15+2,0*(2,0+15,0+2,0)=45,020 [B]
celkem ohumusování za mostem - 0,45*12,2+1,0*3,15+2,0*(2,0+15,0+2,0)=46,640 [C]
Celkem: A+B+C=266,660 [D]</t>
  </si>
  <si>
    <t>celkem ohumusování před mostem - 1,2*(74,5+88,5)=195,600 [A]
celkem ohumusování za mostem - 1,2*(128,5+222,5)+0,45*1,2*30,0=437,400 [B]
celkem ohumusování před mostem - 0,45*8,6+1,0*3,15+2,0*(2,0+15,0+2,0)=45,020 [C]
celkem ohumusování za mostem - 0,45*12,2+1,0*3,15+2,0*(2,0+15,0+2,0)=46,640 [D]
Celkem: A+B+C+D=724,660 [E]</t>
  </si>
  <si>
    <t>21263</t>
  </si>
  <si>
    <t>TRATIVODY KOMPLET Z TRUB Z PLAST HMOT DN DO 150MM</t>
  </si>
  <si>
    <t>trativod za opěrou 01 - 1,2*(15,0+15,0)=36,000 [A]
celkem vozovka před opěrou 01 - 2*14,5=29,000 [B]
trativo za opěrou 04 - 1,2*(21,2+21,2)=50,880 [C]
celkem vozovka za opěrou 04 - 2*18,2=36,400 [D]
Celkem: A+B+C+D=152,280 [E]</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</si>
  <si>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</si>
  <si>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21341</t>
  </si>
  <si>
    <t>DRENÁŽNÍ VRSTVY Z PLASTBETONU (PLASTMALTY)</t>
  </si>
  <si>
    <t>celkem drenážní pero napříč vozovky 0,15*0,04*(3,65+3,65)=0,044 [A]
celkem odvodňovací proužek podél chodníků 0,15*0,04*(2*82,2)+0,5*0,35*0,05*17+0,5*0,475*0,05*17+0,15*2*0,05*0,4*2*3=1,373 [B]
Celkem: A+B=1,417 [C]</t>
  </si>
  <si>
    <t>Položka zahrnuje:
- dodávku předepsaného materiálu pro drenážní vrstvu, včetně mimostaveništní a vnitrostaveništní dopravy
- provedení drenážní vrstvy předepsaných rozměrů a předepsaného tvaru</t>
  </si>
  <si>
    <t>22694</t>
  </si>
  <si>
    <t>ZÁPOROVÉ PAŽENÍ Z KOVU DOČASNÉ</t>
  </si>
  <si>
    <t>celkem dle návrhu v v DSP+PDPS včetně upřesnění v RDS dokumentaci
celkem svislé zápory opěry 01 - 0,0337*(4,0*(3)+6,0*(5))=1,415 [A]
celkem svislé zápory opěry 04 - 0,0337*(4,0*(3)+6,0*(5))=1,415 [B]
celkem vodorovné převázky pažení opěry 01 - 1,5*0,0832*(4)=0,499 [C]
celkem vodorovné převázky pažení opěry 04 - 1,5*0,0832*(4)=0,499 [D]
Celkem: A+B+C+D=3,828 [E]</t>
  </si>
  <si>
    <t>položka zahrnuje opotřebení ocelových zápor, jejich osazení do připravených vrtů včetně zabetonování konců a obsypu, případně jejich zaberanění a jejich odstranění. Ocelová převázka se započítá do výsledné hmotnosti.</t>
  </si>
  <si>
    <t>22695</t>
  </si>
  <si>
    <t>VÝDŘEVA ZÁPOROVÉHO PAŽENÍ DOČASNÁ (KUBATURA)</t>
  </si>
  <si>
    <t>celkem předpoklad pažení opěry 01 - 0,08*14,8=1,184 [A]
celkem předpoklad pažení opěry 04 - 0,08*14,8=1,184 [B]
Celkem: A+B=2,368 [C]</t>
  </si>
  <si>
    <t>položka zahrnuje osazení pažin bez ohledu na druh, jejich opotřebení a jejich odstranění</t>
  </si>
  <si>
    <t>261513</t>
  </si>
  <si>
    <t>VRTY PRO KOTVENÍ A INJEKTÁŽ TŘ V NA POVRCHU D DO 25MM</t>
  </si>
  <si>
    <t>Položka bude čerpána po souhlasu objednatele. Injektáž bude provedena buď z cementových pojiv, nebo z chemických pojiv dle TeP dodavatele s odsouhlasením objednatelem, TDI a AD.
celkem pro injektáž v trhlinách nosné konstrukce - 0,12*2*27,0*3 =19,440 [A](podélné spáry mezi nosníky)
celkem pro injektáž v trhlinách nosné konstrukce - 0,1*8*2*4*3*2=38,400 [B] (podélné spáry v korálkách nosníků)
celkem pro injektáž spáry mezi patkou a sloupy pilířů - 0,3*4*(0,6+0,6+1,5+1,5)*3*2=30,240 [C] (spáry)
celkem proinjektáž spár mezi sloupy a úložným prahem - 0,2*4*(0,6+1,5+1,5+0,6)*3*2=20,160 [D] (spáry)
Celkem: A+B+C+D=108,240 [E]</t>
  </si>
  <si>
    <t>položka zahrnuje:
přemístění, montáž a demontáž vrtných souprav
svislou dopravu zeminy z vrtu
vodorovnou dopravu zeminy bez uložení na skládku
případně nutné pažení dočasné (včetně odpažení) i trvalé</t>
  </si>
  <si>
    <t>261516</t>
  </si>
  <si>
    <t>VRTY PRO KOTV, INJEKT, MIKROPIL NA POVRCHU TŘ V D DO 80MM</t>
  </si>
  <si>
    <t>celkem vrty dutin nosníků v podhledu - celkem 3*8*0,12=2,880 [A]
celkem vrrty pro odvodňovače celopločné izolace na n.k. - typické - 17*2*(0,12+0,12)=8,160 [B]
celkem vrrty pro odvodňovače celopločné izolace na n.k. - atypické - 2*1*(2,1+1,5)=7,200 [C]
Celkem: A+B+C=18,240 [D]</t>
  </si>
  <si>
    <t>26154</t>
  </si>
  <si>
    <t>VRTY PRO KOTVENÍ, INJEKTÁŽ A MIKROPILOTY NA POVRCHU TŘ. V D DO 200MM</t>
  </si>
  <si>
    <t>celkem prostup pro rubovou drenáž v křídlech 2*2*1,2=4,800 [A]
celkem pro svody mostních odvodňovačů - 6*2*(0,12+0,15)=3,240 [B]
Celkem: A+B=8,040 [C]</t>
  </si>
  <si>
    <t>26185</t>
  </si>
  <si>
    <t>VRT PRO KOTV, INJEK, MIKROPIL NA POVR TŘ III A IV D DO 300MM</t>
  </si>
  <si>
    <t>vrty jsou navrženy v přechodové oblasti mostu. V místě přechodových desek bude provedeno lokální vybourání.
celkem svislé zápory opěry 01 - (4,0*3+6,0*5)=42,000 [A]
celkem svislé zápory opěry 04 - (4,0*3+6,0*5)=42,000 [B]
Celkem: A+B=84,000 [C]</t>
  </si>
  <si>
    <t>281661</t>
  </si>
  <si>
    <t>INJEKTOVÁNÍ NÍZKOTLAKÉ Z CHEMICKÝCH POJIV NA POVRCHU</t>
  </si>
  <si>
    <t>Položka bude čerpána po souhlasu objednatele. Injektáž bude provedena buď z cementových pojiv, nebo z chemických pojiv dle TeP dodavatele s odsouhlasením objednatelem, TDI a AD.
celkem injektáž v trhlinách nosné konstrukce - 0,065*0,12*2*27,0*4=1,685 [A] (6,5% podélné spáry mezi nosníky)
celkem injektáž v trhlinách nosné konstrukce - 0,1*0,1*0,68*4*3*2=0,163 [B] (6,5% podélné spáry v korálkách nosníků)
celkem injektáž spáry mezi patkou a sloupy pilířů - 0,3*0,25*0,1*(0,6+0,6+1,5+1,5)*3*2=0,189 [C] (30% spáry)
celkem injektáž spár mezi sloupy a úložným prahem - 0,2*0,6*1,5*0,05*3*2=0,054 [D] (20% spáry)
Celkem: A+B+C+D=2,091 [E]</t>
  </si>
  <si>
    <t>Položka injektážních prací obsahuje kompletní práce, mimo zřízení vrtů (vykazují se položkami 261, 262), které jsou nutné pro předepsanou funkci injektáže (statickou, těsnící a pod.).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</si>
  <si>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</si>
  <si>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</si>
  <si>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komplet vrtání, dodání bet. výztuže a vlepení do předvrtaného otvoru včetně úpravy otvoru dle RDS
celkem betonářská výztuž pro vlepení do předvrtaných otvorů průměru 16mm délky prutu do 0,5m do o hloubky vrtu 0,11m
nosná konstrukce celkem (9 nosníků, 55 řad, 2 vrty na nosník, 3 pole) - 9*55*2*3=2 970,000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</si>
  <si>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</si>
  <si>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285393</t>
  </si>
  <si>
    <t>DODATEČNÉ KOTVENÍ VLEPENÍM BETONÁŘSKÉ VÝZTUŽE D DO 20MM DO VRTŮ</t>
  </si>
  <si>
    <t>komplet vrtání, dodání bet. výztuže a vlepení do předvrtaného otvoru včetně úpravy otvoru dle RDS
celkem betonářská výztuž pro vlepení do předvrtaných otvorů průměru 20mm délky prutu do 1,0m do hlouky vrtu 0,11m
celkem nosná konstrukce - (9 nosníků, 4 řady, 3 v řadě, 2 konce a 3 pole) - 9*4*2*3*2=432,000 [A]
celkem betonářská výztuž pro vlepení do předvrtaných otvorů průměru 20mm délky prutu do 1,0m do hlouky vrtu 0,2m
celkem opěry (2 opěry, 4 řady, 4 ks, 13,5m) - 2*4*4*13,5=432,000 [B]
celkem betonářská výztuž pro vlepení do předvrtaných otvorů průměru 20mm délky prutu do 1,0m do hlouky vrtu 0,2m
celkem křídla (4 křídla, 4 řady, 8 ks, 3m) - 4*4*8*3=384,000 [C]
celkem betonářská výztuž pro vlepení do předvrtaných otvorů průměru 20mm délky prutu do 1,0m do hlouky vrtu 0,2m
celkem pilíře (2 opěry, 4 řady, 4 ks, 13,5m) - 2*4*4*13,5=432,000 [D]
celkem betonářská výztuž pro vlepení do předvrtaných otvorů průměru 20mm délky prutu do 1,0m do hlouky vrtu 0,2m
celkem ložiskové bloky (9 bloků, 6 řad, 4 ks) - 9*6*4=216,000 [E]
Celkem: A+B+C+D+E=1 896,000 [F]</t>
  </si>
  <si>
    <t>kompletní protierozní svahů georohoží s jejím nakotvením dle TP a TeP dodavatele (včetně kotvení)
celkem ohumusování před mostem - 1,2*(74,5+88,5)=195,600 [A]
celkem ohumusování za mostem - 1,2*(128,5+222,5)+0,45*1,2*30,0=437,400 [B]
celkem ohumusování před mostem - 0,45*8,6+1,0*3,15+2,0*(2,0+15,0+2,0)=45,020 [C]
celkem ohumusování za mostem - 0,45*12,2+1,0*3,15+2,0*(2,0+15,0+2,0)=46,640 [D]
v přechodové oblasti dle ČSN 73 6244
přechodová oblast celkem 2*(6,7*13,5+6,7*13,5)=361,800 [E]
Celkem: A+B+C+D+E=1 086,460 [F]</t>
  </si>
  <si>
    <t>28999</t>
  </si>
  <si>
    <t>OPLÁŠTĚNÍ (ZPEVNĚNÍ) Z FÓLIE</t>
  </si>
  <si>
    <t>celkem dle ČSN 73 6244 - Těsnící folie
přechodová oblast celkem 6,7*13,5+6,7*13,5=180,900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</si>
  <si>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</si>
  <si>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</si>
  <si>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31717</t>
  </si>
  <si>
    <t>KOVOVÉ KONSTRUKCE PRO KOTVENÍ ŘÍMSY</t>
  </si>
  <si>
    <t xml:space="preserve">KG        </t>
  </si>
  <si>
    <t>celkem dle souboru detailu dokumentace - 6,47*(42*2*2+4*2+4*2)=1 190,480 [A]</t>
  </si>
  <si>
    <t>Položka zahrnuje dodávku (výrobu) kotevního prvku předepsaného tvaru a jeho osazení do předepsané polohy včetně nezbytných prací (vrty, zálivky apod.)</t>
  </si>
  <si>
    <t>317325</t>
  </si>
  <si>
    <t>ŘÍMSY ZE ŽELEZOBETONU DO C30/37 (B37)</t>
  </si>
  <si>
    <t>Beton říms C30/37-XF4,XD3
celkem římsa a chodník na pravé straně mostu (0,35*0,7+(3,25-0,35)*0,27)*88,2=90,670 [A]
celkem římsa a chodník na levé straně mostu (0,35*0,7+(2,75-0,35)*0,27)*88,2=78,763 [B]
Celkem: A+B=169,433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</si>
  <si>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</si>
  <si>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</si>
  <si>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</si>
  <si>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předpoklad 135 kg/m3
celkem 0,135*169,43=22,873 [A] m3</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</si>
  <si>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</si>
  <si>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</si>
  <si>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</si>
  <si>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beton opěr a křídel C30/37-XF2,XD1, nadbetonávky křídel C30/37-XF2,XD1, ložiskové bloky C30/37-XF4,XD3
celkem oprava opěry 01 - 1,6*0,2*13,5+0,9*13,5+2*(3,0*0,8*2,08)=26,454 [A]
celkem oprava opěry 04 - 1,6*0,2*13,5+0,85*13,5+2*(3,0*0,8*2,1)=25,875 [B]
celkem ložiskové bloky - 2*9*(0,3*0,6*0,5)=1,620 [C]
rezerva na opravy spodní stavby 2*2,5=5,000 [D]
Celkem: A+B+C+D=58,949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</si>
  <si>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</si>
  <si>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</si>
  <si>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</si>
  <si>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předpoklad 175 kg/m3
celkem výztuž opěr a křídel 0,175*58,95=10,316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</si>
  <si>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</si>
  <si>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334325</t>
  </si>
  <si>
    <t>MOSTNÍ PILÍŘE A STATIVA ZE ŽELEZOVÉHO BETONU DO C30/37 (B37)</t>
  </si>
  <si>
    <t>beton opravy pilířů a stativ C30/37-XF2,XD1, ložiskové bloky C30/37-XF4,XD3
celkem oprava podpory P2 - 1,7*0,15*13,5=3,443 [A]
celkem oprava podpory P3 - 1,7*0,15*13,5=3,443 [B]
celkem ložiskové bloky - 2*9*2*(0,3*0,6*0,5)=3,240 [C]
rezerva na opravy spodní stavby 2*2,5=5,000 [D]
Celkem: A+B+C+D=15,126 [E]</t>
  </si>
  <si>
    <t>334365</t>
  </si>
  <si>
    <t>VÝZTUŽ MOSTNÍCH PILÍŘŮ A STATIV Z OCELI 10505, B500B</t>
  </si>
  <si>
    <t>předpoklad 195 kg/m3
celkem výztuž 0,195*15,13=2,950 [A]</t>
  </si>
  <si>
    <t>34223</t>
  </si>
  <si>
    <t>STĚNY A PŘÍČKY VÝPLŇ A ODDĚL Z CIHEL PÁLENÝCH</t>
  </si>
  <si>
    <t>celkem zazdění dutin mezi nosníky
celkem 8*2*3*0,15*1,33*1,02=9,768 [A]</t>
  </si>
  <si>
    <t>Položka zahrnuje veškerý materiál, výrobky a polotovary, včetně mimostaveništní a vnitrostaveništní dopravy (rovněž přesuny), včetně naložení a složení, případně s uložením.</t>
  </si>
  <si>
    <t>420324</t>
  </si>
  <si>
    <t>PŘECHODOVÉ DESKY MOSTNÍCH OPĚR ZE ŽELEZOBETONU C25/30</t>
  </si>
  <si>
    <t>betonový práh z betonu C25/30-XF1
celkem přechodová deska opěry 01 - (0,3*5,0*11,8)=17,700 [A]
celkem přechodová deska opěry 04 - (0,3*5,0*11,8)=17,700 [B]
Celkem: A+B=35,400 [C]</t>
  </si>
  <si>
    <t>420365</t>
  </si>
  <si>
    <t>VÝZTUŽ PŘECHODOVÝCH DESEK MOSTNÍCH OPĚR Z OCELI 10505, B500B</t>
  </si>
  <si>
    <t>předpoklad 150 kg/m3
celkem 0,15*35,4=5,310 [A]</t>
  </si>
  <si>
    <t>422325</t>
  </si>
  <si>
    <t>MOSTNÍ NOSNÉ TRÁMOVÉ KONSTRUKCE ZE ŽELEZOBETONU C30/37</t>
  </si>
  <si>
    <t>Beton nosné konstrukce C30/37-XF2,XD1
celkem nadpodporové příčníky nad opěrami - 2*(1,0*1,25*13,3-9*0,7*0,62)=25,438 [A]
celkem nadpodporové příčníky nad podporavmi P2 a P3 - 2*(2,0*1,25*13,3-9*2*0,7*0,62)=50,876 [B]
celkem dobetonávky nosné konstrkce po vyboruání spojů mezi nosníky 2*0,12*27,0*3=19,440 [C]
Celkem: A+B+C=95,754 [D]</t>
  </si>
  <si>
    <t>422365</t>
  </si>
  <si>
    <t>VÝZTUŽ MOSTNÍ TRÁMOVÉ KONSTRUKCE Z OCELI 10505, B500B</t>
  </si>
  <si>
    <t>předpoklad 170 kg/m3
celkem 0,17*95,75=16,278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</si>
  <si>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</si>
  <si>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425123</t>
  </si>
  <si>
    <t>SYNCHR ZVED MOST POLE ŠÍŘ DO 10M HMOT DO 400T NA VÝŠ DO 1,5M</t>
  </si>
  <si>
    <t>celkem zvednutí 3 polí n.k. rozdělených na dvě části. Zvednutí celkem 6 polí.=6,000 [A]
Hmotnost celého pole n.k je 27*(9*0,602*2,6+8*2*0,12*0,37*2,5)=42,83 tuny. 
"zvedání NK pro repasy a rektifikaci ložisek a pro sanaci kotev předpínací výztuže, vč. podpůrných věží
zdvih uvažován po rozdělených polovinách mostu"
celkem předpoklad dle ZOV. V případě jiného postupu zvedání, bude dodavatel nárokovat pouze tyto položky.
Práce zahrnují výstavbu podpůrné konstrukce, zvednuní polí, posun polí pro rektifikaci a uložení, pokládku polí a demontáž konstrukcí pro zvedání včetně uvedení ploch do původního stavu.</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</si>
  <si>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</si>
  <si>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42838</t>
  </si>
  <si>
    <t>KLOUB ZE ŽELEZOBETONU VČET VÝZTUŽE</t>
  </si>
  <si>
    <t>celkem kloub pro uložení přechodových desek - cekem 2*11,9=23,800 [A]
celkem kloub v nosné konstrukce nad mezilehlými podporami - celkem 2*13,35=26,700 [B]
Celkem: A+B=50,500 [C]</t>
  </si>
  <si>
    <t>Položka kloub ze železobetonu zahrnuje pouze zhotovení kloubu (zřízení a odstranění vložky pro pérové a vrubové klouby a pod.), beton a výztuž musí být zahrnuta v příslušných konstrukčních částech. Beton a výztuž samostatného kloubu (např. kyvné sloupečky) se zařazují jako vodorovná konstrukce.</t>
  </si>
  <si>
    <t>428400</t>
  </si>
  <si>
    <t>MOSTNÍ LOŽISKA Z OCELI (OCELOLITINY) - ÚDRŽBA</t>
  </si>
  <si>
    <t>"vyjmutí stávajících ložisek
repase stávajících válcových ložisek a pevných ložisek typ I.V. a typ I.P.-vyjmutí s odvozem
otryskání (opískování) povrchu
zfrézování, výměny poškozených částí, potřebné montážní úpravy. atd
PKO dle TKP 19B
funkční plochy opatřeny směsí tuku a grafitu
osazení (zpětná montáž)"
celkem ke zpětnému použití ložiska 9*1 I.P. a 3*9 I.V. - nad mezilehlými podporami - 2*2*9=36,000 [A]</t>
  </si>
  <si>
    <t>- zahrnuje úpravu stávajících ložisek předepsanou v zadávací dokumentaci
- lešení a podpěrné konstrukce
- nastavení ložisek a odborná prohlídka
- dočasné zpevnění nebo naopak dočasné uvolnění ložisek</t>
  </si>
  <si>
    <t>42861</t>
  </si>
  <si>
    <t>MOSTNÍ LOŽISKA ELASTOMEROVÁ PRO ZATÍŽ DO 1,0MN</t>
  </si>
  <si>
    <t>celkem nová elastomerová ložiska nad opěrami 01 a 04. Celkem nad opěrou vždy 8 ks všesměrně pohyblivých a 1 ks podélně pohyblivých a příčně pevných ložisek
Silové a přetvárné charakteristiky v MSU a MSP jsou uvedeny v technické zprávě (kapitola 4.2.4.4.)
celkem nad opěrami 2*9=18,000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</si>
  <si>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</si>
  <si>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431125</t>
  </si>
  <si>
    <t>SCHODIŠŤ KONSTR Z DÍLCŮ ŽELEZOBETON DO C30/37 (B37)</t>
  </si>
  <si>
    <t>schodišťové stupně C30/37-XF4,XD3
celkem 0,3*0,3*0,75*(17+38)=3,713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</si>
  <si>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</si>
  <si>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</si>
  <si>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B12,5</t>
  </si>
  <si>
    <t>celkem pod přechodové desky - 0,1*11,9*5,0*2=11,900 [A]
celkem pod chodníky na křídlech - 0,2*2*(3,0*1,95+3,0*2,45)=5,280 [B]
celkem pod křídla opěr mostu - 2*2*0,15*1,15*1,1=0,759 [C]
celkem pod rubovou drenáž za opěrami - 0,2*2*0,65*11,9=3,094 [D]
Celkem: A+B+C+D=21,033 [E]</t>
  </si>
  <si>
    <t>451313</t>
  </si>
  <si>
    <t>PODKLADNÍ A VÝPLŇOVÉ VRSTVY Z PROSTÉHO BETONU C16/20</t>
  </si>
  <si>
    <t>beton C16/20nXF1
celkem obetonování svodného potrubí 0,6*0,6*(5,4+5,4)=3,888 [A]
celkem pod revizní schodistě - 0,75*0,3*1,2*(5,0+11,4)=4,428 [B]
Celkem: A+B=8,316 [C]</t>
  </si>
  <si>
    <t>45152</t>
  </si>
  <si>
    <t>PODKLADNÍ A VÝPLŇOVÉ VRSTVY Z KAMENIVA DRCENÉHO</t>
  </si>
  <si>
    <t>celkem sanace základové spáry křídel
celkem 0,25*2*(1,25*1,25)*2=1,563 [A]</t>
  </si>
  <si>
    <t>položka zahrnuje dodávku předepsaného kameniva, mimostaveništní a vnitrostaveništní dopravu a jeho uložení
není-li v zadávací dokumentaci uvedeno jinak, jedná se o nakupovaný materiál</t>
  </si>
  <si>
    <t>45160</t>
  </si>
  <si>
    <t>PODKL A VÝPLŇ VRSTVY Z MEZEROVITÉHO BETONU</t>
  </si>
  <si>
    <t>celkem rubová drenáž - 1,0*0,65*2*11,9=15,470 [A]</t>
  </si>
  <si>
    <t>Položka zahrnuje dodávku mezerovitého betonu a jeho uložení se zhutněním, včetně mimostaveništní a vnitrostaveništní dopravy (rovněž přesuny)</t>
  </si>
  <si>
    <t>457325</t>
  </si>
  <si>
    <t>VYROVNÁVACÍ A SPÁDOVÝ ŽELEZOBETON C30/37</t>
  </si>
  <si>
    <t>celkem vyrovnávací a spřažená deska n.k. - beton C30/37-XF2,XD1
celkem 0,225*13,35*81,15=243,754 [A]</t>
  </si>
  <si>
    <t>45734</t>
  </si>
  <si>
    <t>VYROVNÁVACÍ A SPÁD BETON ZVLÁŠTNÍ (PLASTBETON)</t>
  </si>
  <si>
    <t>celkem podlití ložisek nad podporami 2*2*9*2*0,04*0,4*0,6=0,691 [A]
celkem podlití ložisek nad opěrami 2*9*2*0,04*0,4*0,6=0,346 [B]
Celkem: A+B=1,037 [C]</t>
  </si>
  <si>
    <t>položka zahrnuje:
- dodání zvláštního betonu (plastbetonu) předepsané kvality a jeho rozprostření v předepsané tloušťce a v předepsaném tvaru</t>
  </si>
  <si>
    <t>457365</t>
  </si>
  <si>
    <t>VÝZTUŽ VYROV A SPÁD BETONU Z OCELI 10505, B500B</t>
  </si>
  <si>
    <t>celkem předpoklad - 0,09*243,75=21,938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</si>
  <si>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</si>
  <si>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457366</t>
  </si>
  <si>
    <t>VÝZTUŽ VYROVNÁVACÍHO A SPÁDOVÉHO BETONU Z KARI SÍTÍ</t>
  </si>
  <si>
    <t>betonářské sítě 100/100/6 MM v jedné vrstvě + 15% na překlady a prořez
celkem 3,1415*0,003*0,003*7,85*10*10*(13,35*81,15)*1,15=27,651 [A]</t>
  </si>
  <si>
    <t>45852</t>
  </si>
  <si>
    <t>VÝPLŇ ZA OPĚRAMI A ZDMI Z KAMENIVA DRCENÉHO</t>
  </si>
  <si>
    <t>Zásyp za opěrami dle ČSN 73 6244 na dané ID dle materiálu
celkem zásyp za opěrou 01 - 4,9*11,9+4,9*0,8*2+2,2*2,5*2+9,9*1,0*2=96,950 [A]
celkem zásyp za opěrou 01 - 5,9*11,9+5,9*0,8*2+2,9*2,5*2+10,9*1,0*2=115,950 [B]
Celkem: A+B=212,900 [C]</t>
  </si>
  <si>
    <t>458523</t>
  </si>
  <si>
    <t>VÝPLŇ ZA OPĚRAMI A ZDMI Z KAMENIVA DRCENÉHO, INDEX ZHUTNĚNÍ ID DO 0,9</t>
  </si>
  <si>
    <t>ochranný obsyp opěr dle ČSN 73 6244 - na ID 0,85
celkem ochranný obsyp opěry 01 - 1,0*2,35*11,9+1,0*2,35*3,0*2=42,065 [A]
celkem ochranný obsyp opěry 02 - 1,0*2,35*11,9+1,0*2,35*3,0*2=42,065 [B]
Celkem: A+B=84,130 [C]</t>
  </si>
  <si>
    <t>461314</t>
  </si>
  <si>
    <t>PATKY Z PROSTÉHO BETONU C25/30</t>
  </si>
  <si>
    <t>celkem zajišťující prahy z betonu C25/30nXF3
celkem zajišťující práh v patě svahu opěry 01 a 02 - 0,6*1,0*15,0*2=18,000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</si>
  <si>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</si>
  <si>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Beton C30/37-XF4,XD3
celkem základové patky zábradlí - 0,4*0,4*0,8*(7,0+9,0)=2,048 [A]
bednění z PE trouby DN 350 mm dl = 0,8m</t>
  </si>
  <si>
    <t>46321</t>
  </si>
  <si>
    <t>ROVNANINA Z LOMOVÉHO KAMENE</t>
  </si>
  <si>
    <t>celkem rovnanina podél zajišťujícího prahu v patě 
celkem 1,0*0,25*15,0*2=7,500 [A]</t>
  </si>
  <si>
    <t>položka zahrnuje:
- dodávku a vyrovnání lomového kamene předepsané frakce do předepsaného tvaru včetně mimostaveništní a vnitrostaveništní dopravy
není-li v zadávací dokumentaci uvedeno jinak, jedná se o nakupovaný materiál</t>
  </si>
  <si>
    <t>465512</t>
  </si>
  <si>
    <t>DLAŽBY Z LOMOVÉHO KAMENE NA MC</t>
  </si>
  <si>
    <t>celkem dlažby opevnění a úprav pod mostem tl kamene 0,25m s podkladním betonem 0,1-0,15m z betonu C16/20nXF1 s vyspárováním z malty M25 XF4 a nebo M25 XF3
opevnění pod mostem a podél křídel - (0,25+0,15)*1,2*(87,6+179,2)=128,064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</si>
  <si>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</si>
  <si>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obnova komunikace - 9,1*0,25*(14,6+18,2)=74,620 [A]
celkem chodníky na předmostích - 2,5*0,15*(11,6+15,3+30,0)=21,338 [B]
obnova vozovky nad přípojkou UV - 0,8*(21,0+10,0)*0,25=6,200 [C]
Celkem: A+B+C=102,158 [D]</t>
  </si>
  <si>
    <t>položka čerpána na základě pasportu komunikace v položce 029511 v rozsahu do této kubatury maximální obnovy komunikace
celkem obnova panelové přístupové komunikace
kubatura čerpána po odsouhlasení TDI a objednatele          
celkem 0,25*4,0*175,0=175,000 [A]</t>
  </si>
  <si>
    <t>násyp krajnic 0,5*0,15*(11,6+15,3+30,0)=4,268 [A]</t>
  </si>
  <si>
    <t>572121</t>
  </si>
  <si>
    <t>INFILTRAČNÍ POSTŘIK ASFALTOVÝ DO 1,0KG/M2</t>
  </si>
  <si>
    <t>dle PD - PSI - 0,3-0,5 kg/m2
celkem obnova vozovky nad přípojkou UV - 1,0*(21,0+10,0)=31,000 [A]
celkem pod ACP - 116,0+187,0=303,000 [B]
Celkem: A+B=334,000 [C]</t>
  </si>
  <si>
    <t>dle PD - PSE - 0,15-0,2 kg/m2
celkem obnova vozovky nad přípojkou UV - 1,0*31,0=31,000 [A]
vozovka - 1262,0*2=2 524,000 [B]
Celkem: A+B=2 555,000 [C]</t>
  </si>
  <si>
    <t>574B34</t>
  </si>
  <si>
    <t>ASFALTOVÝ BETON PRO OBRUSNÉ VRSTVY MODIFIK ACO 11+, 11S TL. 40MM</t>
  </si>
  <si>
    <t>celkem ACO 11+ tl 40 mm
celkem obnova vozovky nad přípojkou UV - 1,0*21,0=21,000 [A]
celkem vozovka obrusné vrstvy - 1262,0=1 262,000 [B]
Celkem: A+B=1 283,000 [C]</t>
  </si>
  <si>
    <t>574C46</t>
  </si>
  <si>
    <t>ASFALTOVÝ BETON PRO LOŽNÍ VRSTVY ACL 16+, 16S TL. 50MM</t>
  </si>
  <si>
    <t>celkem ložná vrstva - ACL 16+ tl 50mm
celkem obnova vozovky nad přípojkou UV - 1,0*21,0=21,000 [A]
celkem vozovka ložné vrstvy - 1262,0=1 262,000 [B]
Celkem: A+B=1 283,000 [C]</t>
  </si>
  <si>
    <t>574E07</t>
  </si>
  <si>
    <t>ASFALTOVÝ BETON PRO PODKLADNÍ VRSTVY ACP 22+, 22S</t>
  </si>
  <si>
    <t>celkem podkladní vrstva ACP 22+ tl 90 mm
celkem obnova vozovky nad přípojkou UV - 1,0*(21,0+10,0)*0,09=2,790 [A]
celkem před mostem - 0,09*116,0=10,440 [B]
celkem za mostem - 0,09*187,0=16,830 [C]
Celkem: A+B+C=30,060 [D]</t>
  </si>
  <si>
    <t>575C03</t>
  </si>
  <si>
    <t>LITÝ ASFALT MA IV (OCHRANA MOSTNÍ IZOLACE) 11</t>
  </si>
  <si>
    <t>ochrana izolace z MA 11 IV na mostě pod konstrukcí vozovky  včetně pohozu z drti
celkem s odpočtem kubatury položky 21341 - 0,04*(81,15+1,5+1,5)*8,0-0,15*2*81,15*0,04=25,954 [A]</t>
  </si>
  <si>
    <t>582611</t>
  </si>
  <si>
    <t>KRYTY Z BETON DLAŽDIC SE ZÁMKEM ŠEDÝCH TL 60MM DO LOŽE Z KAM</t>
  </si>
  <si>
    <t>včetně lože z drti tl 30-60mm, dlažba z betonu C30/37-XF4,XD3
celkem chodníky na levé straně vozovky - 2,25*(11,6+15,3+30,0)=128,025 [A]</t>
  </si>
  <si>
    <t>58300</t>
  </si>
  <si>
    <t>KRYT ZE SINIČNÍCH DÍLCŮ (PANELŮ)</t>
  </si>
  <si>
    <t>položka čerpána na základě pasportu komunikace v položce 029511 v rozsahu do této kubatury maximální obnovy komunikace
celkem obnova panelové přístupové komunikace
kubatura čerpána po odsouhlasení TDI a objednatele           
celkem 0,2*3,0*175,0=105,000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</si>
  <si>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</si>
  <si>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Úpravy povrchů, podlahy, výplně otvorů</t>
  </si>
  <si>
    <t>626111</t>
  </si>
  <si>
    <t>REPROFILACE PODHLEDŮ, SVISLÝCH PLOCH SANAČNÍ MALTOU JEDNOVRST TL 10MM</t>
  </si>
  <si>
    <t>celkem pro sanaci opěry 01 - (1,25*13,5+2*(3,6*1,25)+2*(2,0*1,25)+1,25*11,9)*0,8=36,600 [A]
celkem pro sanaci opěry 04 - (1,4*13,5+2*(3,6*1,4)+2*(2,0*1,4)+1,4*11,9)*0,8=40,992 [B]
celkem pro sanaci mezilehlé podpory P2 - (3*(0,6+0,6+1,2+1,2)*3,85+1,7*0,9*2+0,9*13,5*2+1,7*13,5)*0,8=73,512 [C]
celkem pro sanaci mezilehlé podpory P3 - (3*(0,6+0,6+1,2+1,2)*3,85+1,7*0,9*2+0,9*13,5*2+1,7*13,5)*0,8=73,512 [D]
celkem vnější plocha nosné konstrukce - 3*27,0*(13,35+1,9+1,9)*0,5=694,575 [E]
celkem dutiny nosné konstrukce - (8*4,03*27,0*3)*0,05=130,572 [F] - kubatura čerpána dle odsouhlasení TDI a AD
Celkem: A+B+C+D+E+F=1 049,763 [G]</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</si>
  <si>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</si>
  <si>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626112</t>
  </si>
  <si>
    <t>REPROFILACE PODHLEDŮ, SVISLÝCH PLOCH SANAČNÍ MALTOU JEDNOVRST TL 20MM</t>
  </si>
  <si>
    <t>celkem pro sanaci opěry 01 - (1,25*13,5+2*(3,6*1,25)+2*(2,0*1,25)+1,25*11,9)*0,1=4,575 [A]
celkem pro sanaci opěry 04 - (1,4*13,5+2*(3,6*1,4)+2*(2,0*1,4)+1,4*11,9)*0,1=5,124 [B]
celkem pro sanaci mezilehlé podpory P2 - (3*(0,6+0,6+1,2+1,2)*3,85+1,7*0,9*2+0,9*13,5*2+1,7*13,5)*0,1=9,189 [C]
celkem pro sanaci mezilehlé podpory P3 - (3*(0,6+0,6+1,2+1,2)*3,85+1,7*0,9*2+0,9*13,5*2+1,7*13,5)*0,1=9,189 [D]
celkem vnější plocha nosné konstrukce - 3*27,0*(13,35+1,9+1,9)*0,1=138,915 [E]
Celkem: A+B+C+D+E=166,992 [F]</t>
  </si>
  <si>
    <t>626113</t>
  </si>
  <si>
    <t>REPROFILACE PODHLEDŮ, SVISLÝCH PLOCH SANAČNÍ MALTOU JEDNOVRST TL 30MM</t>
  </si>
  <si>
    <t>62631</t>
  </si>
  <si>
    <t>SPOJOVACÍ MŮSTEK MEZI STARÝM A NOVÝM BETONEM</t>
  </si>
  <si>
    <t>celkem pro sanaci opěry 01 - (1,25*13,5+2*(3,6*1,25)+2*(2,0*1,25)+1,25*11,9)*1,0=45,750 [A]
celkem pro sanaci opěry 04 - (1,4*13,5+2*(3,6*1,4)+2*(2,0*1,4)+1,4*11,9)*1,0=51,240 [B]
celkem pro sanaci mezilehlé podpory P2 - (3*(0,6+0,6+1,2+1,2)*3,85+1,7*0,9*2+0,9*13,5*2+1,7*13,5)*1,0=91,890 [C]
celkem pro sanaci mezilehlé podpory P3 - (3*(0,6+0,6+1,2+1,2)*3,85+1,7*0,9*2+0,9*13,5*2+1,7*13,5)*1,0=91,890 [D]
celkem vnější plocha nosné konstrukce - 3*27,0*(13,35+1,9+1,9)*1,0=1 389,150 [E]
Celkem: A+B+C+D+E=1 669,920 [F]</t>
  </si>
  <si>
    <t>62641</t>
  </si>
  <si>
    <t>SJEDNOCUJÍCÍ STĚRKA JEMNOU MALTOU TL CCA 2MM</t>
  </si>
  <si>
    <t>stěrka bude osahovat i ochranné nátěry OS-C a povrchový nátěr sjednocující
celkem pro sanaci opěry 01 - (1,25*13,5+2*(3,6*1,25)+2*(2,0*1,25)+1,25*11,9)*1,0=45,750 [A]
celkem pro sanaci opěry 04 - (1,4*13,5+2*(3,6*1,4)+2*(2,0*1,4)+1,4*11,9)*1,0=51,240 [B]
celkem pro sanaci mezilehlé podpory P2 - (3*(0,6+0,6+1,2+1,2)*3,85+1,7*0,9*2+0,9*13,5*2+1,7*13,5)*1,0=91,890 [C]
celkem pro sanaci mezilehlé podpory P3 - (3*(0,6+0,6+1,2+1,2)*3,85+1,7*0,9*2+0,9*13,5*2+1,7*13,5)*1,0=91,890 [D]
celkem vnější plocha nosné konstrukce - 3*27,0*(13,35+1,9+1,9)*1,0=1 389,150 [E]
Celkem: A+B+C+D+E=1 669,920 [F]</t>
  </si>
  <si>
    <t>62652</t>
  </si>
  <si>
    <t>OCHRANA VÝZTUŽE PŘI NEDOSTATEČNÉM KRYTÍ</t>
  </si>
  <si>
    <t>ochrana betonářské výztuže a ocelových částí n.o. PKO s úpravou povrchu s inhibitorem koroze 
celkem pro sanaci opěry 01 - (1,25*13,5+2*(3,6*1,25)+2*(2,0*1,25)+1,25*11,9)*0,1=4,575 [A]
celkem pro sanaci opěry 04 - (1,4*13,5+2*(3,6*1,4)+2*(2,0*1,4)+1,4*11,9)*0,1=5,124 [B]
celkem pro sanaci mezilehlé podpory P2 - (3*(0,6+0,6+1,2+1,2)*3,85+1,7*0,9*2+0,9*13,5*2+1,7*13,5)*0,1=9,189 [C]
celkem pro sanaci mezilehlé podpory P3 - (3*(0,6+0,6+1,2+1,2)*3,85+1,7*0,9*2+0,9*13,5*2+1,7*13,5)*0,1=9,189 [D]
celkem vnější plocha nosné konstrukce - 3*27,0*(13,35+1,9+1,9)*0,1=138,915 [E]
celkem dutiny nosné konstrukce - (8*4,03*27,0*3)*0,05=130,572 [F] - kubatura čerpána dle odsouhlasení TDI a AD
Celkem: A+B+C+D+E+F=297,564 [G]</t>
  </si>
  <si>
    <t>položka zahrnuje:
dodávku veškerého materiálu potřebného pro předepsanou úpravu v předepsané kvalitě
položení vrstvy v předepsané tloušťce
potřebná lešení a podpěrné konstrukce</t>
  </si>
  <si>
    <t>62665</t>
  </si>
  <si>
    <t>REINJEKTÁŽ KANÁLKŮ PODÉLNÉHO A PŘÍČNÉHO PŘEDPJETÍ</t>
  </si>
  <si>
    <t>kompletní reinjektáž kanálků podélného předpětí nosníků I-73 délky 27,0m. Reinjektáž z čel nebo ze stěn a podhledu nosníků. Reinjektáž kanálků i kabelů kotvených v čele i na povrchu nosníků). Kompletní práce s tím související.
celkem 9 nosníků v poli * 3 pole * (8+8) v nosníku celkem 9*3*16=432,000 [A]</t>
  </si>
  <si>
    <t>zahrnuje obnažení a očištění kotevní desky, vyvrtání otvoru pro injektáž v betonu nosníku, zavedení kanyl pro injektáž a pro odvzdušnění, namíchání injektážní směsi a vyplnění trubek tlakovým zařízením
nezahrnuje bourání obetonovaných čel nosníků a zpětné zabetonování</t>
  </si>
  <si>
    <t>Přidružená stavební výroba</t>
  </si>
  <si>
    <t>711111</t>
  </si>
  <si>
    <t>IZOLACE BĚŽNÝCH KONSTRUKCÍ PROTI ZEMNÍ VLHKOSTI ASFALTOVÝMI NÁTĚRY</t>
  </si>
  <si>
    <t>kompletní práce s dodáním a aplikací Np+2xNa
celkem na stávající konstrukci opěry 01 a křídel - 13,5*0,5+11,9*0,75+3,0*1,0*2+3,6*1,0*2=28,875 [A]
celkem na stávající konstrukci opěry 04 a křídel - 13,5*0,5+11,9*0,75+3,0*1,0*2+3,6*1,0*2=28,875 [B]
celkem aplikace v patách slopů pilířů - 3*2*(0,6+1,5+0,6+1,5)*(0,5+0,5)+0,5*0,5*4*3*2=31,200 [C]
Celkem: A+B+C=88,950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</si>
  <si>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</si>
  <si>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711112</t>
  </si>
  <si>
    <t>IZOLACE BĚŽNÝCH KONSTRUKCÍ PROTI ZEMNÍ VLHKOSTI ASFALTOVÝMI PÁSY</t>
  </si>
  <si>
    <t>mezi křídlem a přechodovou deskou 0,5*(2,25+2,25+11,9)*2=16,400 [A]
celkem rub opěry 01 a křídel 2*(3,0*3,3)+11,9*3,4+2*0,8*3,3=65,540 [B]
celkem rub opěry 04 a křídel 2*(3,0*3,5)+11,9*3,5+2*0,8*3,5=68,250 [C]
Celkem: A+B+C=150,190 [D]</t>
  </si>
  <si>
    <t>711117</t>
  </si>
  <si>
    <t>IZOLACE BĚŽNÝCH KONSTRUKCÍ PROTI ZEMNÍ VLHKOSTI Z PE FÓLIÍ</t>
  </si>
  <si>
    <t>kompletní práce s dodáním a aplikací HDPE izolační folie v místě vetknutí sloupů do kalichů pilířů
celkem aplikace v patách slopů pilířů - 3*2*(0,6+1,5+0,6+1,5)*(0,5+0,5)+0,5*0,5*4*3*2=31,200 [A]</t>
  </si>
  <si>
    <t>711442</t>
  </si>
  <si>
    <t>IZOLACE MOSTOVEK CELOPLOŠNÁ ASFALTOVÝMI PÁSY S PEČETÍCÍ VRSTVOU</t>
  </si>
  <si>
    <t>celkem nosná konstrukce a na křídlech 2*6,45*81,15+1,25*3,4*4=1 063,835 [A]
celkem na přechodových deskách 2*11,9*(1,5+0,4)=45,220 [B]
Celkem: A+B=1 109,055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</si>
  <si>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</si>
  <si>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</si>
  <si>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</si>
  <si>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celkem ochrana celoplošné izolace na mostovce
celkem nosná konstrukce 2,5*81,15+3,0*81,5=447,375 [A]
na křídlech 1,25*4*3,4=17,000 [B]
Celkem: A+B=464,375 [C]</t>
  </si>
  <si>
    <t>položka zahrnuje:
- dodání  předepsaného ochranného materiálu
- zřízení ochrany izolace</t>
  </si>
  <si>
    <t>711509</t>
  </si>
  <si>
    <t>OCHRANA IZOLACE NA POVRCHU TEXTILIÍ</t>
  </si>
  <si>
    <t>kompletní práce s dodáním a aplikací Np+2xNa
celkem na stávající konstrukci opěry 01 a křídel - 13,5*0,5+11,9*0,75+3,0*1,0*2+3,6*1,0*2=28,875 [A]
celkem na stávající konstrukci opěry 04 a křídel - 13,5*0,5+11,9*0,75+3,0*1,0*2+3,6*1,0*2=28,875 [B]
celkem rub opěry 01 a křídel 2*(3,0*3,3)+11,9*3,4+2*0,8*3,3=65,540 [C]
celkem rub opěry 04 a křídel 2*(3,0*3,5)+11,9*3,5+2*0,8*3,5=68,250 [D]
kompletní ochranná vrstva HDPE izolační folie v místě vetknutí sloupů do kalichů pilířů
celkem aplikace v patách slopů pilířů - 3*2*(0,6+1,5+0,6+1,5)*(0,5+0,5)+0,5*0,5*4*3*2=31,200 [E]
Celkem: A+B+C+D+E=222,740 [F]</t>
  </si>
  <si>
    <t>721174</t>
  </si>
  <si>
    <t>VNITŘNÍ KANALIZACE Z PLAST TRUB DN 200</t>
  </si>
  <si>
    <t>"podélný svod pod mostem prům.150 a 200 mm s čistícími kusy, tvarovkami a kompenzátory s prostupem skrz opěru a zaústěním do svodného potrubí za opěrami (do uličních vpustí),
komplet vč.uchycení (závěsů), 
vč. napojení ze zaústění svodů odvodňovačů a odvodnění izolace, 
vč. kompenzátorů a napojení 
vykázána délka podélného svodu potrubí 
Odvodňovací systém mostu certifikovaný pro mosty Pozemních komunikací s korozivzdorné oceli"
celkem svodné potrubí pod podhledem n.k. až do zaústění v uličních vpustích na předpolí mostu - 90,7+2,0+90,7+2,0=185,400 [A]</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</si>
  <si>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zkoušek vodotěsnosti</t>
  </si>
  <si>
    <t>76422</t>
  </si>
  <si>
    <t>OPLECHOVÁNÍ A LEMOVÁNÍ KONSTRUKCÍ Z MĚDĚNÉHO PLECHU</t>
  </si>
  <si>
    <t>celkem dle souboru detailů dodávka a montáž s kotvením
plechování v místě okrajů n.k. nad pilíři - 2*2*(0,3*1,1)=1,320 [A]
plechování v místě okrajů n.k. v pracovních sparách chodníku - 2*3*2*(0,3*0,3)=1,080 [B]
Celkem: A+B=2,400 [C]</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</si>
  <si>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</si>
  <si>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76423</t>
  </si>
  <si>
    <t>OPLECHOVÁNÍ A LEMOVÁNÍ KONSTR Z HLINÍK PLECHU</t>
  </si>
  <si>
    <t>celkem oplechování okrajů úložných prahů pilířů a opěr v místě podél kanalizace
celkem nad pilíři 1,9*1,1*2=4,180 [A]
celkem nad opěrami 1,9*1,1*2=4,180 [B]
Celkem: A+B=8,360 [C]</t>
  </si>
  <si>
    <t>783121</t>
  </si>
  <si>
    <t>PROTIKOROZ OCHR OK NÁTĚREM VÍCEVRST SE ZÁKL S VYS OBSAHEM ZN</t>
  </si>
  <si>
    <t>celkem PKO dle TKP 19.B a dle požadavku Technické zprávy. Předpokládaný PKO IA + I Speciál dle TKP 19.B.
celkem PKO ocelové nosné konstrukce kanalizace (oprava po opravě mostu)
celkem 2*(3,5*(0,2+0,2+0,2+0,2)*2+2,0)=15,200 [A]
celkem 2*(3,5*(0,2+0,2+0,2+0,2)*2+3,0*(0,2+0,2+0,2+0,2+0,1*4)+(0,2+0,1+0,2+0,1)*(0,85+0,85+2,0)+2,0)=26,840 [B]
Celkem: A+B=42,040 [C]</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</si>
  <si>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</si>
  <si>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78382</t>
  </si>
  <si>
    <t>NÁTĚRY BETON KONSTR TYP S2 (OS-B)</t>
  </si>
  <si>
    <t>celkem čela nosné konstrukce - 2*13,35*1,45=38,715 [A]
celkme chodníky a římsy (0,4+0,15)*(2*(81,15)+4*3,375)=96,690 [B]
Celkem: A+B=135,405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</si>
  <si>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</si>
  <si>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</si>
  <si>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</si>
  <si>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celkem odrazné části chodníku (3,065+0,7+0,35)*(88,2)+(2,565+0,7+0,35)*(2,565+0,7+0,35)=376,011 [A]</t>
  </si>
  <si>
    <t>78384</t>
  </si>
  <si>
    <t>NÁTĚRY BETON KONSTR TYP S5 (OS-DI)</t>
  </si>
  <si>
    <t>celkem odrazné části chodníku (0,15+0,15)*(88,2*2)=52,920 [A]</t>
  </si>
  <si>
    <t xml:space="preserve">Potrubí    </t>
  </si>
  <si>
    <t>87434</t>
  </si>
  <si>
    <t>POTRUBÍ Z TRUB PLASTOVÝCH ODPADNÍCH DN DO 200MM</t>
  </si>
  <si>
    <t>svodné potrubí odvodnění komunikace 39,0+7,5+4*2,0=54,500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</si>
  <si>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</si>
  <si>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87627</t>
  </si>
  <si>
    <t>CHRÁNIČKY Z TRUB PLASTOVÝCH DN DO 100MM</t>
  </si>
  <si>
    <t>celkem chráničky v levostranném chodníku - 6*(1,5+1,5+88,2)=547,200 [A]
celkem chráničky v pravostranném chodníku - 6*(1,5+1,5+88,2)=547,200 [B]
Celkem: A+B=1 094,400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</si>
  <si>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</si>
  <si>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89536</t>
  </si>
  <si>
    <t>DRENÁŽNÍ VÝUSŤ Z PROST BETONU</t>
  </si>
  <si>
    <t>celkem dle detailu z betonu C30/37-XF4,XD3
vyústění svodného potrubí - 2 ks=2,000 [B]
celkem 2+2=4,000 [A]
Celkem: B+A=6,000 [C]</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</si>
  <si>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</si>
  <si>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89712</t>
  </si>
  <si>
    <t>VPUSŤ KANALIZAČNÍ ULIČNÍ KOMPLETNÍ Z BETONOVÝCH DÍLCŮ</t>
  </si>
  <si>
    <t>celkem 4+2+1=7,000 [A] ks prefabrikovaných UV</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</si>
  <si>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</si>
  <si>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Potrubí</t>
  </si>
  <si>
    <t>celkem dodávka zábradlí včetně kotvení a PKO dle TKP 19.B - zábradlí podél chodníku dle PD a TP 186
celkem délka - 12,6+15,5=28,100 [A]</t>
  </si>
  <si>
    <t>9111B1</t>
  </si>
  <si>
    <t>ZÁBRADLÍ SILNIČNÍ SE SVISLOU VÝPLNÍ - DODÁVKA A MONTÁŽ</t>
  </si>
  <si>
    <t>úprava stávajícího zábradlí 
celkem délka - 4,0+4,0=8,000 [A]</t>
  </si>
  <si>
    <t>položka zahrnuje:
dodání zábradlí včetně předepsané povrchové úpravy
osazení sloupků zaberaněním nebo osazením do betonových bloků (včetně betonových bloků a nutných zemních prací)</t>
  </si>
  <si>
    <t>Včetně odvozu a uložení na skládku dodavatelem s do dodavatelem určené vzdálenosti. Kompletní likvidace v režii dodavatele.
Likvidace ocelového zábradlí dle požadavku PD a objednatele.
celkem zábradlí na předmostí - 12,6+16,3=28,900 [A]</t>
  </si>
  <si>
    <t>9112B1</t>
  </si>
  <si>
    <t>ZÁBRADLÍ MOSTNÍ SE SVISLOU VÝPLNÍ - DODÁVKA A MONTÁŽ</t>
  </si>
  <si>
    <t>celkem dodávka zábradlí včetně kotvení a PKO dle TKP 19.B (RAL vrchní vrstvy dle RDS dokumentace)
celkem na chodníku mostu - 88,2+88,2=176,400 [A]</t>
  </si>
  <si>
    <t>položka zahrnuje:
dodání zábradlí včetně předepsané povrchové úpravy
kotvení sloupků, t.j. kotevní desky, šrouby z nerez oceli, vrty a zálivku, pokud zadávací dokumentace nestanoví jinak
případné nivelační hmoty pod kotevní desky</t>
  </si>
  <si>
    <t>9112B3</t>
  </si>
  <si>
    <t>ZÁBRADLÍ MOSTNÍ SE SVISLOU VÝPLNÍ - DEMONTÁŽ S PŘESUNEM</t>
  </si>
  <si>
    <t>Včetně odvozu a uložení na skládku dodavatelem s do dodavatelem určené vzdálenosti. Kompletní likvidace v režii dodavatele.
Likvidace ocelového zábradlí dle požadavku PD a objednatele.
celkem zábradlí na mostě 86,2+86,2=172,400 [A]</t>
  </si>
  <si>
    <t>91355</t>
  </si>
  <si>
    <t>EVIDENČNÍ ČÍSLO MOSTU</t>
  </si>
  <si>
    <t>celkem dle PD a ČSN 2*1=2,000 [A] evidenční číslo mostu dle detailu v souboru detailů</t>
  </si>
  <si>
    <t>položka zahrnuje štítek s evidenčním číslem mostu, sloupek dopravní značky včetně osazení a nutných zemních prací a zabetonování</t>
  </si>
  <si>
    <t>zpětn osazení svislých DZ demontovaných v položkách 914113
celkem před mostem - DZ s číslem cyklotrasy a Upozornění - 2+1=3,000 [A]
celkem za mostem - DZ s číslem cyklotrasy a reklamní značka 2+1=3,000 [B]
Celkem: A+B=6,000 [C]</t>
  </si>
  <si>
    <t>Včetně odvozu a uložení na skládku dodavatelem s do dodavatelem určené vzdálenosti. 
Likvidace nepotřebných DZ dle požadavku PD a objednatele.
celkem před mostem - DZ s číslem cyklotrasy a Upozornění - 2+1=3,000 [A]
celkem za mostem - DZ s číslem cyklotrasy a reklamní značka 2+1=3,000 [B]
svislá DZ - P2 - 1 ks=1,000 [C]
celkem evidenční čísla mostu - 2 ks=2,000 [D]
celkem zatížitelnost na mostě - 2xB13+2x E5 - celkem 2*2=4,000 [E]
Celkem: A+B+C+D+E=13,000 [F]</t>
  </si>
  <si>
    <t>914161</t>
  </si>
  <si>
    <t>DOPRAVNÍ ZNAČKY ZÁKLADNÍ VELIKOSTI HLINÍKOVÉ FÓLIE TŘ 1 - DODÁVKA A MONTÁŽ</t>
  </si>
  <si>
    <t>svislá DZ - P2 - 1 ks=1,000 [A]
celkem svislé dopravní značky včetně sloupků a základových patek a příslušenství</t>
  </si>
  <si>
    <t>položka zahrnuje:
- dodávku a montáž značek v požadovaném provedení
- u dočasných (provizorních) značek a zařízení údržbu po celou dobu trvání funkce, náhradu zničených nebo ztracených kusů, nutnou opravu poškozených částí</t>
  </si>
  <si>
    <t>916812</t>
  </si>
  <si>
    <t>ODDĚL OPLOCENÍ S PODSTAVCI DRÁTĚNNÉ - MONTÁŽ S PŘESUNEM</t>
  </si>
  <si>
    <t>Celkem dle požadavku PD oplocení pozemků dočasného záboru. Podstavce, sloupky, pletivo komplet výška 2,0m.
celkem - 50,0+150,0=200,000 [A]</t>
  </si>
  <si>
    <t>916813</t>
  </si>
  <si>
    <t>ODDĚL OPLOCENÍ S PODSTAVCI DRÁTĚNNÉ - DEMONTÁŽ</t>
  </si>
  <si>
    <t>916819</t>
  </si>
  <si>
    <t>ODDĚL OPLOCENÍ S PODSTAVCI DRÁTĚNNÉ - NÁJEMNÉ</t>
  </si>
  <si>
    <t>Celkem dle požadavku PD oplocení pozemků dočasného záboru. Podstavce, sloupky, pletivo komplet výška 2,0m.
Doba nájmu se předpokládá 8 měsíců, tedy 4*30+4*31=244 dní. V případě delšího trvání akce bude provedeno vyúčtování kubatury dle této položky.
celkem (50+150)*244=48 800,000 [A]</t>
  </si>
  <si>
    <t>celkem betonové obrubníky z betonu C30/37-XF4,XD3 do betonového lože C16/20nXF1, C20/25nXF3
celkem orámování opevnění pod mostem opěry 01 - 0,5+0,5+1,2*(9,9+9,9)=24,760 [A]
celkem orámování opevnění pod mostem opěry 02 - 0,5+0,5+1,2*(16,2+16,2)=39,880 [B]
celkem na vnější straně levostranného chodníku před a za mostem - 11,6+15,3+30,0=56,900 [C]
celkem podél revizního schodiště - 1,2*2*(4,8+11,0)=37,920 [D]
Celkem: A+B+C+D=159,460 [E]</t>
  </si>
  <si>
    <t>stávající obrubníky do nového uspořádání s úpravou a doplněním do betonového lože C20/25nXF3
použití stávajících kamenných obrubníků s jejich úpravou
celkem před mostem  - 11,6=11,600 [A]
celkem za mostem - 15,3+30,0=45,300 [B]
Celkem: A+B=56,900 [C]</t>
  </si>
  <si>
    <t>oprava nad přípojkou k UV (1,0+21,0+21,0)=43,000 [A]
celkem proříznutí vozovky na začátku a konci úseku - 8,0+8,0+3,5+10,8+1,0+2,25+2,25+155,0=190,800 [B]
podél dilatačních závěrů a po obvodě mostních odvodňovačů - 2*2*8,0+0,5*4*6*2=56,000 [C]
celkem proříznutí vozovky podél obrubníků 88,2+88,2=176,400 [D]
Celkem: A+B+C+D=466,200 [E]</t>
  </si>
  <si>
    <t>93118</t>
  </si>
  <si>
    <t>VÝPLŇ DILATAČNÍCH SPAR Z POLYSTYRENU</t>
  </si>
  <si>
    <t>celkem separace přechodových desek od křídel 0,05*0,3*2*3,0*2=0,180 [A]
celkem separace přechodové desky od n.k. - 0,02*0,32*11,9*2=0,152 [B]
Celkem: A+B=0,332 [C]</t>
  </si>
  <si>
    <t>položka zahrnuje dodávku a osazení předepsaného materiálu, očištění ploch spáry před úpravou, očištění okolí spáry po úpravě</t>
  </si>
  <si>
    <t>93152</t>
  </si>
  <si>
    <t>MOSTNÍ ZÁVĚRY POVRCHOVÉ POSUN DO 100MM</t>
  </si>
  <si>
    <t>celkem povrchové dilatační závěry nad opěrami 01 a 04 včetně PKO dodávky a krycích plechů v chodnících
celkem dilatační závěry s posunem dle statického výpočtu v PD. Hodnoty posunů v MSÚ i MSP jsou uvedeny v technické zprávě (kapitola  4.2.4.5.)
celkem půdorysná délka - 2*13,5=27,000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</si>
  <si>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</si>
  <si>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93160</t>
  </si>
  <si>
    <t>MOSTNÍ ZÁVĚRY ELASTICKÉ</t>
  </si>
  <si>
    <t>celkem komplet spáry nad podporami P2 a P3 - 0,04*0,09*8,0*2=0,058 [A]</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</si>
  <si>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</si>
  <si>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93653</t>
  </si>
  <si>
    <t>MOSTNÍ ODVODŇOVACÍ SOUPRAVA</t>
  </si>
  <si>
    <t>kompletní řešení mostního odvodňovače se svislým svodem pod podhled n.k. DN 150 mm (vozovkový odvodňovač)
odvodňovač komplet – celkem 2*(2*3)=12,000 [A]</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</si>
  <si>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</si>
  <si>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936541</t>
  </si>
  <si>
    <t>MOSTNÍ ODVODŇOVACÍ TRUBKA (POVRCHŮ IZOLACE) Z NEREZ OCELI</t>
  </si>
  <si>
    <t>kompletní řešení odvodňovačů celoplošné izolace dle souboru detailů
odvodňovač celoplošné izolace komplet včetně přípojky do svodného potrubí pod podhledem n.k.– celkem 2*19=38,000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</si>
  <si>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</si>
  <si>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93656</t>
  </si>
  <si>
    <t>NIVELAČNÍ ZNAČKA NA KONSTRUKCI</t>
  </si>
  <si>
    <t>celkem opěry mostu - 2*2=4,000 [A]
celkem na chodnících - 2*(3+4)=14,000 [B]
Celkem: A+B=18,000 [C]</t>
  </si>
  <si>
    <t>Položka zahrnuje veškerý materiál, výrobky a polotovary, včetně mimostaveništní a vnitrostaveništní dopravy (rovněž přesuny), včetně naložení a složení,případně s uložením.</t>
  </si>
  <si>
    <t>938443</t>
  </si>
  <si>
    <t>OČIŠTĚNÍ ZDIVA OTRYSKÁNÍM TLAKOVOU VODOU DO 1000 BARŮ</t>
  </si>
  <si>
    <t>celkem pro sanaci opěry 01 - (1,25*13,5+2*(3,6*1,25)+2*(2,0*1,25)+1,25*11,9)*0,7 =32,025 [A]
celkem pro sanaci opěry 04 - (1,4*13,5+2*(3,6*1,4)+2*(2,0*1,4)+1,4*11,9)*0,7=35,868 [B]
celkem pro sanaci mezilehlé podpory P2 - (3*(0,6+0,6+1,2+1,2)*3,85+1,7*0,9*2+0,9*13,5*2+1,7*13,5)*0,7=64,323 [C]
celkem pro sanaci mezilehlé podpory P3 - (3*(0,6+0,6+1,2+1,2)*3,85+1,7*0,9*2+0,9*13,5*2+1,7*13,5)*0,7=64,323 [D]
celkem vnější plocha nosné konstrukce - 3*27,0*(13,35+1,9+1,9)*0,7=972,405 [E]
Celkem: A+B+C+D+E=1 168,944 [F]</t>
  </si>
  <si>
    <t>položka zahrnuje očištění předepsaným způsobem včetně odklizení vzniklého odpadu</t>
  </si>
  <si>
    <t>938444</t>
  </si>
  <si>
    <t>OČIŠTĚNÍ ZDIVA OTRYSKÁNÍM TLAKOVOU VODOU PŘES 1000 BARŮ</t>
  </si>
  <si>
    <t>celkem pro sanaci opěry 01 - (1,25*13,5+2*(3,6*1,25)+2*(2,0*1,25)+1,25*11,9)*0,3 =13,725 [A]
celkem pro sanaci opěry 04 - (1,4*13,5+2*(3,6*1,4)+2*(2,0*1,4)+1,4*11,9)*0,3 =15,372 [B]
celkem pro sanaci mezilehlé podpory P2 - (3*(0,6+0,6+1,2+1,2)*3,85+1,7*0,9*2+0,9*13,5*2+1,7*13,5)*0,3=27,567 [C]
celkem pro sanaci mezilehlé podpory P3 - (3*(0,6+0,6+1,2+1,2)*3,85+1,7*0,9*2+0,9*13,5*2+1,7*13,5)*0,3=27,567 [D]
celkem vnější plocha nosné konstrukce - 3*27,0*(13,35+1,9+1,9)*0,3=416,745 [E]
Celkem: A+B+C+D+E=500,976 [F]</t>
  </si>
  <si>
    <t>938451</t>
  </si>
  <si>
    <t>OČIŠTĚNÍ ZDIVA OTRYSKÁNÍM NA SUCHO VZDUCHEM</t>
  </si>
  <si>
    <t>938452</t>
  </si>
  <si>
    <t>OČIŠTĚNÍ ZDIVA OTRYSKÁNÍM NA SUCHO KŘEMIČ PÍSKEM</t>
  </si>
  <si>
    <t>celkem PKO ocelové nosné konstrukce kanalizace (oprava po opravě mostu)
celkem 2*(3,5*(0,2+0,2+0,2+0,2)*2+2,0)=15,200 [A]
celkem 2*(3,5*(0,2+0,2+0,2+0,2)*2+3,0*(0,2+0,2+0,2+0,2+0,1*4)+(0,2+0,1+0,2+0,1)*(0,85+0,85+2,0)+2,0)=26,840 [B]
celkem pro sanaci opěry 01 - (1,25*13,5+2*(3,6*1,25)+2*(2,0*1,25)+1,25*11,9)*0,1=4,575 [C]
celkem pro sanaci opěry 04 - (1,4*13,5+2*(3,6*1,4)+2*(2,0*1,4)+1,4*11,9)*0,1=5,124 [D]
celkem pro sanaci mezilehlé podpory P2 - (3*(0,6+0,6+1,2+1,2)*3,85+1,7*0,9*2+0,9*13,5*2+1,7*13,5)*0,1=9,189 [E]
celkem pro sanaci mezilehlé podpory P3 - (3*(0,6+0,6+1,2+1,2)*3,85+1,7*0,9*2+0,9*13,5*2+1,7*13,5)*0,1=9,189 [F]
celkem vnější plocha nosné konstrukce - 3*27,0*(13,35+1,9+1,9)*0,1=138,915 [G]
Celkem: A+B+C+D+E+F+G=209,032 [H]</t>
  </si>
  <si>
    <t>96613</t>
  </si>
  <si>
    <t>BOURÁNÍ KONSTRUKCÍ Z KAMENE NA MC</t>
  </si>
  <si>
    <t>Včetně odvozu a uložení na skládku dle požadavku PD a objednatele  do dodavatelem určené vzdálenosti.
celkem demolice opevnění pod mostem - předpoklad 2,0*0,35*2*13,9=19,460 [A]
celkem rezerva 10,0 m3=10,000 [B]
Celkem: A+B=29,460 [C]</t>
  </si>
  <si>
    <t>Včetně odvozu a uložení na skládku dle požadavku PD a objednatele  do dodavatelem určené vzdálenosti.
celkem chodníky na mostě - 86,2*2*0,26*2,2=98,613 [A]
celkem opevnění pod mostem - 0,4*(15,0*5,6+15,0*14,0)=117,600 [B]
celkem doplňkové konstrukce betonové - 0,8*0,8*1,0*2=1,280 [C]
vybourání spar mezi sloupy a kalichy - 0,1*0,2*2*3*(0,6+0,6+1,5+1,5)=0,504 [D]
celkem rezerva 10,0 m3=10,000 [E]
Celkem: A+B+C+D+E=227,997 [F]</t>
  </si>
  <si>
    <t>96616</t>
  </si>
  <si>
    <t>BOURÁNÍ KONSTRUKCÍ ZE ŽELEZOBETONU</t>
  </si>
  <si>
    <t>Včetně odvozu a uložení na skládku dle požadavku PD a objednatele  do dodavatelem určené vzdálenosti.
celkem římsy na mostě - 86,2*2*0,6*0,25=25,860 [A]
celkem přechodové desky - 12,0*4,0*0,3*2+0,6*0,4*2*12,0=34,560 [B]
celkem vybourání ditin nosníků - celkem 3*2*(9*1,0*1,17+0,3*1,25)=65,430 [C]
celkem závěrné zdíky a křídla mostu - 2*(13,5*0,55*1,8+0,8*2,25*2,55*2)=45,090 [D]
obourání úložných prahů - 0,25*13,5*1,6*2=10,800 [E]
obourání úložných prahů - 0,25*13,5*1,7*2=11,475 [F]
celkem rezerva 10,0 m3=10,000 [G]
Celkem: A+B+C+D+E+F+G=203,215 [H]</t>
  </si>
  <si>
    <t>96687</t>
  </si>
  <si>
    <t>VYBOURÁNÍ ULIČNÍCH VPUSTÍ KOMPLETNÍCH</t>
  </si>
  <si>
    <t>včetně odvozu na skládku dle požadavku PD a objednatele do dodavatelem určené vzdálenosti, poplatek v položce 0141**
celkem dle předpokladu - 2+2+3=7,000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</si>
  <si>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</si>
  <si>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96718</t>
  </si>
  <si>
    <t>VYBOURÁNÍ ČÁSTÍ KONSTRUKCÍ KOVOVÝCH</t>
  </si>
  <si>
    <t>Včetně odvozu a uložení na skládku dle požadavku PD a objednatele  do dodavatelem určené vzdálenosti.
Celkem likvidace v režii dodavatele.
celkem skryté části ocelové n.k. předpoklad 0,75 tuny=0,750 [A]</t>
  </si>
  <si>
    <t>96785</t>
  </si>
  <si>
    <t>VYBOURÁNÍ MOSTNÍCH DILATAČNÍCH ZÁVĚRŮ</t>
  </si>
  <si>
    <t>Včetně odvozu a uložení na skládku dle požadavku PD a objednatele  do dodavatelem určené vzdálenosti.
celkem dle PD půdorysné délky dilatací - 4*13,8=55,200 [A]</t>
  </si>
  <si>
    <t>967864</t>
  </si>
  <si>
    <t>VYBOURÁNÍ MOST LOŽISEK Z OCELI (OCELOLITINY)</t>
  </si>
  <si>
    <t>Vybourání pro použití, opravu, repasi a zpětné použití.
Přebytečné množství odvezeno, uloženo a likvidováno v režii dodavatele dle požadavku PD a objednatele.
celkem 9*2*3=54,000 [A]</t>
  </si>
  <si>
    <t>96787</t>
  </si>
  <si>
    <t>VYBOURÁNÍ MOSTNÍCH ODVODŇOVAČŮ</t>
  </si>
  <si>
    <t>Včetně odvozu a uložení na skládku dle požadavku PD a objednatele  do dodavatelem určené vzdálenosti.
celkem 3*2*2=12,000 [A]</t>
  </si>
  <si>
    <t>97816</t>
  </si>
  <si>
    <t>ODSEKÁNÍ VRSTVY VYROVNÁVACÍHO BETONU NA MOSTECH</t>
  </si>
  <si>
    <t>Včetně odvozu a uložení na skládku dle požadavku PD a objednatele  do dodavatelem určené vzdálenosti.
celkem dle předpokladu - 0,15*13,31*81,0=161,717 [A]</t>
  </si>
  <si>
    <t>97817</t>
  </si>
  <si>
    <t>ODSTRANĚNÍ MOSTNÍ IZOLACE</t>
  </si>
  <si>
    <t>Včetně odvozu a uložení na skládku dle požadavku PD a objednatele  do dodavatelem určené vzdálenosti.
celkem izolace na spodní stavbě - 2*13,5*2,0+2*2,25*1,5*2=67,500 [A]
celkem odstranění izolace na nosné konstrukci 13,31*81,0=1 078,110 [B]
Celkem: A+B=1 145,610 [C]</t>
  </si>
  <si>
    <t>SO 430</t>
  </si>
  <si>
    <t>Přeložka vedení VO</t>
  </si>
  <si>
    <t>7430</t>
  </si>
  <si>
    <t>PŘELOŽKA VEDENÍ VO</t>
  </si>
  <si>
    <t>PRÁCE ZA CELÝ STAVEBNÍ OBJEKT  1=1,000 [A]
podrobně  viz. položkový soupis prací v objektu SO 430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</si>
</sst>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8">
    <font>
      <sz val="10"/>
      <name val="Arial"/>
      <family val="0"/>
    </font>
    <font>
      <b/>
      <sz val="11"/>
      <name val="Arial"/>
      <family val="0"/>
    </font>
    <font>
      <sz val="11"/>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1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SUM(C11:C15)</f>
        <v>0</v>
      </c>
      <c r="G7" t="s">
        <v>6</v>
      </c>
      <c r="H7">
        <v>15</v>
      </c>
    </row>
    <row r="8" spans="2:8" ht="12.75" customHeight="1">
      <c r="B8" s="3" t="s">
        <v>4</v>
      </c>
      <c r="C8" s="2">
        <f>SUM(E11:E15)</f>
        <v>0</v>
      </c>
      <c r="G8" t="s">
        <v>7</v>
      </c>
      <c r="H8">
        <v>21</v>
      </c>
    </row>
    <row r="10" spans="1:5" ht="12.75" customHeight="1">
      <c r="A10" s="4" t="s">
        <v>8</v>
      </c>
      <c r="B10" s="4" t="s">
        <v>9</v>
      </c>
      <c r="C10" s="4" t="s">
        <v>10</v>
      </c>
      <c r="D10" s="4" t="s">
        <v>11</v>
      </c>
      <c r="E10" s="4" t="s">
        <v>12</v>
      </c>
    </row>
    <row r="11" spans="1:5" ht="12.75" customHeight="1">
      <c r="A11" s="6" t="s">
        <v>21</v>
      </c>
      <c r="B11" s="6" t="s">
        <v>22</v>
      </c>
      <c r="C11" s="10">
        <f>'SO 000'!I50</f>
        <v>0</v>
      </c>
      <c r="D11" s="10">
        <f>'SO 000'!P50</f>
        <v>0</v>
      </c>
      <c r="E11" s="10">
        <f>C11+D11</f>
        <v>0</v>
      </c>
    </row>
    <row r="12" spans="1:5" ht="12.75" customHeight="1">
      <c r="A12" s="6" t="s">
        <v>89</v>
      </c>
      <c r="B12" s="6" t="s">
        <v>90</v>
      </c>
      <c r="C12" s="10">
        <f>'SO 134 '!I143</f>
        <v>0</v>
      </c>
      <c r="D12" s="10">
        <f>'SO 134 '!P143</f>
        <v>0</v>
      </c>
      <c r="E12" s="10">
        <f>C12+D12</f>
        <v>0</v>
      </c>
    </row>
    <row r="13" spans="1:5" ht="12.75" customHeight="1">
      <c r="A13" s="6" t="s">
        <v>230</v>
      </c>
      <c r="B13" s="6" t="s">
        <v>231</v>
      </c>
      <c r="C13" s="10">
        <f>'SO 182'!I116</f>
        <v>0</v>
      </c>
      <c r="D13" s="10">
        <f>'SO 182'!P116</f>
        <v>0</v>
      </c>
      <c r="E13" s="10">
        <f>C13+D13</f>
        <v>0</v>
      </c>
    </row>
    <row r="14" spans="1:5" ht="12.75" customHeight="1">
      <c r="A14" s="6" t="s">
        <v>327</v>
      </c>
      <c r="B14" s="6" t="s">
        <v>328</v>
      </c>
      <c r="C14" s="10">
        <f>'SO 201'!I512</f>
        <v>0</v>
      </c>
      <c r="D14" s="10">
        <f>'SO 201'!P512</f>
        <v>0</v>
      </c>
      <c r="E14" s="10">
        <f>C14+D14</f>
        <v>0</v>
      </c>
    </row>
    <row r="15" spans="1:5" ht="12.75" customHeight="1">
      <c r="A15" s="6" t="s">
        <v>774</v>
      </c>
      <c r="B15" s="6" t="s">
        <v>775</v>
      </c>
      <c r="C15" s="10">
        <f>'SO 430'!I26</f>
        <v>0</v>
      </c>
      <c r="D15" s="10">
        <f>'SO 430'!P26</f>
        <v>0</v>
      </c>
      <c r="E15" s="10">
        <f>C15+D15</f>
        <v>0</v>
      </c>
    </row>
  </sheetData>
  <sheetProtection sheet="1" objects="1" scenarios="1" formatColumns="0"/>
  <hyperlinks>
    <hyperlink ref="A11" location="#'SO 000'!A1" tooltip="Odkaz na stranku objektu [SO 000]" display="SO 000"/>
    <hyperlink ref="A12" location="#'SO 134'!A1" tooltip="Odkaz na stranku objektu [SO 134 ]" display="SO 134"/>
    <hyperlink ref="A13" location="#'SO 182'!A1" tooltip="Odkaz na stranku objektu [SO 182]" display="SO 182"/>
    <hyperlink ref="A14" location="#'SO 201'!A1" tooltip="Odkaz na stranku objektu [SO 201]" display="SO 201"/>
    <hyperlink ref="A15" location="#'SO 430'!A1" tooltip="Odkaz na stranku objektu [SO 430]" display="SO 430"/>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5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3:5" ht="12.75" customHeight="1">
      <c r="C7" s="5"/>
      <c r="D7" s="5"/>
      <c r="E7" s="5"/>
    </row>
    <row r="8" spans="1:16" ht="12.75" customHeight="1">
      <c r="A8" s="14" t="s">
        <v>23</v>
      </c>
      <c r="B8" s="14" t="s">
        <v>25</v>
      </c>
      <c r="C8" s="14" t="s">
        <v>26</v>
      </c>
      <c r="D8" s="14" t="s">
        <v>27</v>
      </c>
      <c r="E8" s="14" t="s">
        <v>28</v>
      </c>
      <c r="F8" s="14" t="s">
        <v>29</v>
      </c>
      <c r="G8" s="14" t="s">
        <v>30</v>
      </c>
      <c r="H8" s="14" t="s">
        <v>31</v>
      </c>
      <c r="I8" s="14"/>
      <c r="O8" t="s">
        <v>34</v>
      </c>
      <c r="P8" t="s">
        <v>11</v>
      </c>
    </row>
    <row r="9" spans="1:15" ht="14.25">
      <c r="A9" s="14"/>
      <c r="B9" s="14"/>
      <c r="C9" s="14"/>
      <c r="D9" s="14"/>
      <c r="E9" s="14"/>
      <c r="F9" s="14"/>
      <c r="G9" s="1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7"/>
      <c r="B11" s="7"/>
      <c r="C11" s="7" t="s">
        <v>44</v>
      </c>
      <c r="D11" s="7"/>
      <c r="E11" s="7" t="s">
        <v>43</v>
      </c>
      <c r="F11" s="7"/>
      <c r="G11" s="9"/>
      <c r="H11" s="7"/>
      <c r="I11" s="9"/>
    </row>
    <row r="12" spans="1:16" ht="12.75">
      <c r="A12" s="6">
        <v>1</v>
      </c>
      <c r="B12" s="6" t="s">
        <v>45</v>
      </c>
      <c r="C12" s="6" t="s">
        <v>46</v>
      </c>
      <c r="D12" s="6" t="s">
        <v>47</v>
      </c>
      <c r="E12" s="6" t="s">
        <v>48</v>
      </c>
      <c r="F12" s="6" t="s">
        <v>49</v>
      </c>
      <c r="G12" s="8">
        <v>1</v>
      </c>
      <c r="H12" s="11"/>
      <c r="I12" s="10">
        <f>ROUND((H12*G12),2)</f>
        <v>0</v>
      </c>
      <c r="O12">
        <f>rekapitulace!H8</f>
        <v>21</v>
      </c>
      <c r="P12">
        <f>ROUND(O12/100*I12,2)</f>
        <v>0</v>
      </c>
    </row>
    <row r="13" ht="89.25">
      <c r="E13" s="12" t="s">
        <v>50</v>
      </c>
    </row>
    <row r="14" ht="25.5">
      <c r="E14" s="12" t="s">
        <v>51</v>
      </c>
    </row>
    <row r="15" spans="1:16" ht="12.75">
      <c r="A15" s="6">
        <v>2</v>
      </c>
      <c r="B15" s="6" t="s">
        <v>45</v>
      </c>
      <c r="C15" s="6" t="s">
        <v>52</v>
      </c>
      <c r="D15" s="6" t="s">
        <v>47</v>
      </c>
      <c r="E15" s="6" t="s">
        <v>53</v>
      </c>
      <c r="F15" s="6" t="s">
        <v>49</v>
      </c>
      <c r="G15" s="8">
        <v>1</v>
      </c>
      <c r="H15" s="11"/>
      <c r="I15" s="10">
        <f>ROUND((H15*G15),2)</f>
        <v>0</v>
      </c>
      <c r="O15">
        <f>rekapitulace!H8</f>
        <v>21</v>
      </c>
      <c r="P15">
        <f>ROUND(O15/100*I15,2)</f>
        <v>0</v>
      </c>
    </row>
    <row r="16" ht="102">
      <c r="E16" s="12" t="s">
        <v>54</v>
      </c>
    </row>
    <row r="17" ht="12.75">
      <c r="E17" s="12" t="s">
        <v>55</v>
      </c>
    </row>
    <row r="18" spans="1:16" ht="12.75">
      <c r="A18" s="6">
        <v>3</v>
      </c>
      <c r="B18" s="6" t="s">
        <v>45</v>
      </c>
      <c r="C18" s="6" t="s">
        <v>56</v>
      </c>
      <c r="D18" s="6" t="s">
        <v>47</v>
      </c>
      <c r="E18" s="6" t="s">
        <v>57</v>
      </c>
      <c r="F18" s="6" t="s">
        <v>49</v>
      </c>
      <c r="G18" s="8">
        <v>1</v>
      </c>
      <c r="H18" s="11"/>
      <c r="I18" s="10">
        <f>ROUND((H18*G18),2)</f>
        <v>0</v>
      </c>
      <c r="O18">
        <f>rekapitulace!H8</f>
        <v>21</v>
      </c>
      <c r="P18">
        <f>ROUND(O18/100*I18,2)</f>
        <v>0</v>
      </c>
    </row>
    <row r="19" ht="114.75">
      <c r="E19" s="12" t="s">
        <v>58</v>
      </c>
    </row>
    <row r="20" ht="12.75">
      <c r="E20" s="12" t="s">
        <v>59</v>
      </c>
    </row>
    <row r="21" spans="1:16" ht="12.75">
      <c r="A21" s="6">
        <v>4</v>
      </c>
      <c r="B21" s="6" t="s">
        <v>45</v>
      </c>
      <c r="C21" s="6" t="s">
        <v>60</v>
      </c>
      <c r="D21" s="6" t="s">
        <v>47</v>
      </c>
      <c r="E21" s="6" t="s">
        <v>61</v>
      </c>
      <c r="F21" s="6" t="s">
        <v>49</v>
      </c>
      <c r="G21" s="8">
        <v>1</v>
      </c>
      <c r="H21" s="11"/>
      <c r="I21" s="10">
        <f>ROUND((H21*G21),2)</f>
        <v>0</v>
      </c>
      <c r="O21">
        <f>rekapitulace!H8</f>
        <v>21</v>
      </c>
      <c r="P21">
        <f>ROUND(O21/100*I21,2)</f>
        <v>0</v>
      </c>
    </row>
    <row r="22" ht="51">
      <c r="E22" s="12" t="s">
        <v>62</v>
      </c>
    </row>
    <row r="23" ht="76.5">
      <c r="E23" s="12" t="s">
        <v>63</v>
      </c>
    </row>
    <row r="24" spans="1:16" ht="12.75">
      <c r="A24" s="6">
        <v>5</v>
      </c>
      <c r="B24" s="6" t="s">
        <v>45</v>
      </c>
      <c r="C24" s="6" t="s">
        <v>64</v>
      </c>
      <c r="D24" s="6" t="s">
        <v>47</v>
      </c>
      <c r="E24" s="6" t="s">
        <v>65</v>
      </c>
      <c r="F24" s="6" t="s">
        <v>49</v>
      </c>
      <c r="G24" s="8">
        <v>1</v>
      </c>
      <c r="H24" s="11"/>
      <c r="I24" s="10">
        <f>ROUND((H24*G24),2)</f>
        <v>0</v>
      </c>
      <c r="O24">
        <f>rekapitulace!H8</f>
        <v>21</v>
      </c>
      <c r="P24">
        <f>ROUND(O24/100*I24,2)</f>
        <v>0</v>
      </c>
    </row>
    <row r="25" ht="76.5">
      <c r="E25" s="12" t="s">
        <v>66</v>
      </c>
    </row>
    <row r="26" ht="63.75">
      <c r="E26" s="12" t="s">
        <v>67</v>
      </c>
    </row>
    <row r="27" spans="1:16" ht="12.75">
      <c r="A27" s="6">
        <v>6</v>
      </c>
      <c r="B27" s="6" t="s">
        <v>45</v>
      </c>
      <c r="C27" s="6" t="s">
        <v>68</v>
      </c>
      <c r="D27" s="6" t="s">
        <v>47</v>
      </c>
      <c r="E27" s="6" t="s">
        <v>69</v>
      </c>
      <c r="F27" s="6" t="s">
        <v>49</v>
      </c>
      <c r="G27" s="8">
        <v>1</v>
      </c>
      <c r="H27" s="11"/>
      <c r="I27" s="10">
        <f>ROUND((H27*G27),2)</f>
        <v>0</v>
      </c>
      <c r="O27">
        <f>rekapitulace!H8</f>
        <v>21</v>
      </c>
      <c r="P27">
        <f>ROUND(O27/100*I27,2)</f>
        <v>0</v>
      </c>
    </row>
    <row r="28" ht="114.75">
      <c r="E28" s="12" t="s">
        <v>70</v>
      </c>
    </row>
    <row r="29" ht="12.75">
      <c r="E29" s="12" t="s">
        <v>59</v>
      </c>
    </row>
    <row r="30" spans="1:16" ht="12.75">
      <c r="A30" s="6">
        <v>7</v>
      </c>
      <c r="B30" s="6" t="s">
        <v>45</v>
      </c>
      <c r="C30" s="6" t="s">
        <v>71</v>
      </c>
      <c r="D30" s="6" t="s">
        <v>47</v>
      </c>
      <c r="E30" s="6" t="s">
        <v>72</v>
      </c>
      <c r="F30" s="6" t="s">
        <v>49</v>
      </c>
      <c r="G30" s="8">
        <v>1</v>
      </c>
      <c r="H30" s="11"/>
      <c r="I30" s="10">
        <f>ROUND((H30*G30),2)</f>
        <v>0</v>
      </c>
      <c r="O30">
        <f>rekapitulace!H8</f>
        <v>21</v>
      </c>
      <c r="P30">
        <f>ROUND(O30/100*I30,2)</f>
        <v>0</v>
      </c>
    </row>
    <row r="31" ht="178.5">
      <c r="E31" s="12" t="s">
        <v>73</v>
      </c>
    </row>
    <row r="32" ht="12.75">
      <c r="E32" s="12" t="s">
        <v>59</v>
      </c>
    </row>
    <row r="33" spans="1:16" ht="12.75">
      <c r="A33" s="6">
        <v>8</v>
      </c>
      <c r="B33" s="6" t="s">
        <v>45</v>
      </c>
      <c r="C33" s="6" t="s">
        <v>74</v>
      </c>
      <c r="D33" s="6" t="s">
        <v>47</v>
      </c>
      <c r="E33" s="6" t="s">
        <v>75</v>
      </c>
      <c r="F33" s="6" t="s">
        <v>49</v>
      </c>
      <c r="G33" s="8">
        <v>1</v>
      </c>
      <c r="H33" s="11"/>
      <c r="I33" s="10">
        <f>ROUND((H33*G33),2)</f>
        <v>0</v>
      </c>
      <c r="O33">
        <f>rekapitulace!H8</f>
        <v>21</v>
      </c>
      <c r="P33">
        <f>ROUND(O33/100*I33,2)</f>
        <v>0</v>
      </c>
    </row>
    <row r="34" ht="114.75">
      <c r="E34" s="12" t="s">
        <v>76</v>
      </c>
    </row>
    <row r="35" ht="25.5">
      <c r="E35" s="12" t="s">
        <v>77</v>
      </c>
    </row>
    <row r="36" spans="1:16" ht="12.75">
      <c r="A36" s="6">
        <v>9</v>
      </c>
      <c r="B36" s="6" t="s">
        <v>45</v>
      </c>
      <c r="C36" s="6" t="s">
        <v>78</v>
      </c>
      <c r="D36" s="6" t="s">
        <v>47</v>
      </c>
      <c r="E36" s="6" t="s">
        <v>79</v>
      </c>
      <c r="F36" s="6" t="s">
        <v>80</v>
      </c>
      <c r="G36" s="8">
        <v>1</v>
      </c>
      <c r="H36" s="11"/>
      <c r="I36" s="10">
        <f>ROUND((H36*G36),2)</f>
        <v>0</v>
      </c>
      <c r="O36">
        <f>rekapitulace!H8</f>
        <v>21</v>
      </c>
      <c r="P36">
        <f>ROUND(O36/100*I36,2)</f>
        <v>0</v>
      </c>
    </row>
    <row r="37" ht="76.5">
      <c r="E37" s="12" t="s">
        <v>81</v>
      </c>
    </row>
    <row r="38" ht="12.75">
      <c r="E38" s="12" t="s">
        <v>47</v>
      </c>
    </row>
    <row r="39" spans="1:16" ht="12.75" customHeight="1">
      <c r="A39" s="13"/>
      <c r="B39" s="13"/>
      <c r="C39" s="13" t="s">
        <v>44</v>
      </c>
      <c r="D39" s="13"/>
      <c r="E39" s="13" t="s">
        <v>43</v>
      </c>
      <c r="F39" s="13"/>
      <c r="G39" s="13"/>
      <c r="H39" s="13"/>
      <c r="I39" s="13">
        <f>SUM(I12:I38)</f>
        <v>0</v>
      </c>
      <c r="P39">
        <f>SUM(P12:P38)</f>
        <v>0</v>
      </c>
    </row>
    <row r="41" spans="1:16" ht="12.75" customHeight="1">
      <c r="A41" s="13"/>
      <c r="B41" s="13"/>
      <c r="C41" s="13"/>
      <c r="D41" s="13"/>
      <c r="E41" s="13" t="s">
        <v>82</v>
      </c>
      <c r="F41" s="13"/>
      <c r="G41" s="13"/>
      <c r="H41" s="13"/>
      <c r="I41" s="13">
        <f>+I39</f>
        <v>0</v>
      </c>
      <c r="P41">
        <f>+P39</f>
        <v>0</v>
      </c>
    </row>
    <row r="43" spans="1:9" ht="12.75" customHeight="1">
      <c r="A43" s="7" t="s">
        <v>83</v>
      </c>
      <c r="B43" s="7"/>
      <c r="C43" s="7"/>
      <c r="D43" s="7"/>
      <c r="E43" s="7"/>
      <c r="F43" s="7"/>
      <c r="G43" s="7"/>
      <c r="H43" s="7"/>
      <c r="I43" s="7"/>
    </row>
    <row r="44" spans="1:9" ht="12.75" customHeight="1">
      <c r="A44" s="7"/>
      <c r="B44" s="7"/>
      <c r="C44" s="7"/>
      <c r="D44" s="7"/>
      <c r="E44" s="7" t="s">
        <v>84</v>
      </c>
      <c r="F44" s="7"/>
      <c r="G44" s="7"/>
      <c r="H44" s="7"/>
      <c r="I44" s="7"/>
    </row>
    <row r="45" spans="1:16" ht="12.75" customHeight="1">
      <c r="A45" s="13"/>
      <c r="B45" s="13"/>
      <c r="C45" s="13"/>
      <c r="D45" s="13"/>
      <c r="E45" s="13" t="s">
        <v>85</v>
      </c>
      <c r="F45" s="13"/>
      <c r="G45" s="13"/>
      <c r="H45" s="13"/>
      <c r="I45" s="13">
        <v>0</v>
      </c>
      <c r="P45">
        <v>0</v>
      </c>
    </row>
    <row r="46" spans="1:9" ht="12.75" customHeight="1">
      <c r="A46" s="13"/>
      <c r="B46" s="13"/>
      <c r="C46" s="13"/>
      <c r="D46" s="13"/>
      <c r="E46" s="13" t="s">
        <v>86</v>
      </c>
      <c r="F46" s="13"/>
      <c r="G46" s="13"/>
      <c r="H46" s="13"/>
      <c r="I46" s="13"/>
    </row>
    <row r="47" spans="1:16" ht="12.75" customHeight="1">
      <c r="A47" s="13"/>
      <c r="B47" s="13"/>
      <c r="C47" s="13"/>
      <c r="D47" s="13"/>
      <c r="E47" s="13" t="s">
        <v>87</v>
      </c>
      <c r="F47" s="13"/>
      <c r="G47" s="13"/>
      <c r="H47" s="13"/>
      <c r="I47" s="13">
        <v>0</v>
      </c>
      <c r="P47">
        <v>0</v>
      </c>
    </row>
    <row r="48" spans="1:16" ht="12.75" customHeight="1">
      <c r="A48" s="13"/>
      <c r="B48" s="13"/>
      <c r="C48" s="13"/>
      <c r="D48" s="13"/>
      <c r="E48" s="13" t="s">
        <v>88</v>
      </c>
      <c r="F48" s="13"/>
      <c r="G48" s="13"/>
      <c r="H48" s="13"/>
      <c r="I48" s="13">
        <f>I45+I47</f>
        <v>0</v>
      </c>
      <c r="P48">
        <f>P45+P47</f>
        <v>0</v>
      </c>
    </row>
    <row r="50" spans="1:16" ht="12.75" customHeight="1">
      <c r="A50" s="13"/>
      <c r="B50" s="13"/>
      <c r="C50" s="13"/>
      <c r="D50" s="13"/>
      <c r="E50" s="13" t="s">
        <v>88</v>
      </c>
      <c r="F50" s="13"/>
      <c r="G50" s="13"/>
      <c r="H50" s="13"/>
      <c r="I50" s="13">
        <f>I41+I48</f>
        <v>0</v>
      </c>
      <c r="P50">
        <f>P41+P48</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43"/>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89</v>
      </c>
      <c r="D5" s="5"/>
      <c r="E5" s="5" t="s">
        <v>90</v>
      </c>
    </row>
    <row r="6" spans="1:5" ht="12.75" customHeight="1">
      <c r="A6" t="s">
        <v>18</v>
      </c>
      <c r="C6" s="5" t="s">
        <v>89</v>
      </c>
      <c r="D6" s="5"/>
      <c r="E6" s="5" t="s">
        <v>90</v>
      </c>
    </row>
    <row r="7" spans="3:5" ht="12.75" customHeight="1">
      <c r="C7" s="5"/>
      <c r="D7" s="5"/>
      <c r="E7" s="5"/>
    </row>
    <row r="8" spans="1:16" ht="12.75" customHeight="1">
      <c r="A8" s="14" t="s">
        <v>23</v>
      </c>
      <c r="B8" s="14" t="s">
        <v>25</v>
      </c>
      <c r="C8" s="14" t="s">
        <v>26</v>
      </c>
      <c r="D8" s="14" t="s">
        <v>27</v>
      </c>
      <c r="E8" s="14" t="s">
        <v>28</v>
      </c>
      <c r="F8" s="14" t="s">
        <v>29</v>
      </c>
      <c r="G8" s="14" t="s">
        <v>30</v>
      </c>
      <c r="H8" s="14" t="s">
        <v>31</v>
      </c>
      <c r="I8" s="14"/>
      <c r="O8" t="s">
        <v>34</v>
      </c>
      <c r="P8" t="s">
        <v>11</v>
      </c>
    </row>
    <row r="9" spans="1:15" ht="14.25">
      <c r="A9" s="14"/>
      <c r="B9" s="14"/>
      <c r="C9" s="14"/>
      <c r="D9" s="14"/>
      <c r="E9" s="14"/>
      <c r="F9" s="14"/>
      <c r="G9" s="1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7"/>
      <c r="B11" s="7"/>
      <c r="C11" s="7" t="s">
        <v>44</v>
      </c>
      <c r="D11" s="7"/>
      <c r="E11" s="7" t="s">
        <v>43</v>
      </c>
      <c r="F11" s="7"/>
      <c r="G11" s="9"/>
      <c r="H11" s="7"/>
      <c r="I11" s="9"/>
    </row>
    <row r="12" spans="1:16" ht="12.75">
      <c r="A12" s="6">
        <v>1</v>
      </c>
      <c r="B12" s="6" t="s">
        <v>45</v>
      </c>
      <c r="C12" s="6" t="s">
        <v>91</v>
      </c>
      <c r="D12" s="6" t="s">
        <v>47</v>
      </c>
      <c r="E12" s="6" t="s">
        <v>92</v>
      </c>
      <c r="F12" s="6" t="s">
        <v>93</v>
      </c>
      <c r="G12" s="8">
        <v>180.44</v>
      </c>
      <c r="H12" s="11"/>
      <c r="I12" s="10">
        <f>ROUND((H12*G12),2)</f>
        <v>0</v>
      </c>
      <c r="O12">
        <f>rekapitulace!H8</f>
        <v>21</v>
      </c>
      <c r="P12">
        <f>ROUND(O12/100*I12,2)</f>
        <v>0</v>
      </c>
    </row>
    <row r="13" ht="127.5">
      <c r="E13" s="12" t="s">
        <v>94</v>
      </c>
    </row>
    <row r="14" ht="25.5">
      <c r="E14" s="12" t="s">
        <v>95</v>
      </c>
    </row>
    <row r="15" spans="1:16" ht="12.75">
      <c r="A15" s="6">
        <v>2</v>
      </c>
      <c r="B15" s="6" t="s">
        <v>45</v>
      </c>
      <c r="C15" s="6" t="s">
        <v>96</v>
      </c>
      <c r="D15" s="6" t="s">
        <v>47</v>
      </c>
      <c r="E15" s="6" t="s">
        <v>97</v>
      </c>
      <c r="F15" s="6" t="s">
        <v>98</v>
      </c>
      <c r="G15" s="8">
        <v>65.291</v>
      </c>
      <c r="H15" s="11"/>
      <c r="I15" s="10">
        <f>ROUND((H15*G15),2)</f>
        <v>0</v>
      </c>
      <c r="O15">
        <f>rekapitulace!H8</f>
        <v>21</v>
      </c>
      <c r="P15">
        <f>ROUND(O15/100*I15,2)</f>
        <v>0</v>
      </c>
    </row>
    <row r="16" ht="89.25">
      <c r="E16" s="12" t="s">
        <v>99</v>
      </c>
    </row>
    <row r="17" ht="25.5">
      <c r="E17" s="12" t="s">
        <v>95</v>
      </c>
    </row>
    <row r="18" spans="1:16" ht="12.75">
      <c r="A18" s="6">
        <v>3</v>
      </c>
      <c r="B18" s="6" t="s">
        <v>45</v>
      </c>
      <c r="C18" s="6" t="s">
        <v>56</v>
      </c>
      <c r="D18" s="6" t="s">
        <v>47</v>
      </c>
      <c r="E18" s="6" t="s">
        <v>57</v>
      </c>
      <c r="F18" s="6" t="s">
        <v>49</v>
      </c>
      <c r="G18" s="8">
        <v>1</v>
      </c>
      <c r="H18" s="11"/>
      <c r="I18" s="10">
        <f>ROUND((H18*G18),2)</f>
        <v>0</v>
      </c>
      <c r="O18">
        <f>rekapitulace!H8</f>
        <v>21</v>
      </c>
      <c r="P18">
        <f>ROUND(O18/100*I18,2)</f>
        <v>0</v>
      </c>
    </row>
    <row r="19" ht="114.75">
      <c r="E19" s="12" t="s">
        <v>100</v>
      </c>
    </row>
    <row r="20" ht="12.75">
      <c r="E20" s="12" t="s">
        <v>59</v>
      </c>
    </row>
    <row r="21" spans="1:16" ht="12.75">
      <c r="A21" s="6">
        <v>4</v>
      </c>
      <c r="B21" s="6" t="s">
        <v>45</v>
      </c>
      <c r="C21" s="6" t="s">
        <v>101</v>
      </c>
      <c r="D21" s="6" t="s">
        <v>47</v>
      </c>
      <c r="E21" s="6" t="s">
        <v>102</v>
      </c>
      <c r="F21" s="6" t="s">
        <v>49</v>
      </c>
      <c r="G21" s="8">
        <v>1</v>
      </c>
      <c r="H21" s="11"/>
      <c r="I21" s="10">
        <f>ROUND((H21*G21),2)</f>
        <v>0</v>
      </c>
      <c r="O21">
        <f>rekapitulace!H8</f>
        <v>21</v>
      </c>
      <c r="P21">
        <f>ROUND(O21/100*I21,2)</f>
        <v>0</v>
      </c>
    </row>
    <row r="22" ht="102">
      <c r="E22" s="12" t="s">
        <v>103</v>
      </c>
    </row>
    <row r="23" ht="12.75">
      <c r="E23" s="12" t="s">
        <v>59</v>
      </c>
    </row>
    <row r="24" spans="1:16" ht="12.75">
      <c r="A24" s="6">
        <v>5</v>
      </c>
      <c r="B24" s="6" t="s">
        <v>45</v>
      </c>
      <c r="C24" s="6" t="s">
        <v>104</v>
      </c>
      <c r="D24" s="6" t="s">
        <v>47</v>
      </c>
      <c r="E24" s="6" t="s">
        <v>105</v>
      </c>
      <c r="F24" s="6" t="s">
        <v>49</v>
      </c>
      <c r="G24" s="8">
        <v>1</v>
      </c>
      <c r="H24" s="11"/>
      <c r="I24" s="10">
        <f>ROUND((H24*G24),2)</f>
        <v>0</v>
      </c>
      <c r="O24">
        <f>rekapitulace!H8</f>
        <v>21</v>
      </c>
      <c r="P24">
        <f>ROUND(O24/100*I24,2)</f>
        <v>0</v>
      </c>
    </row>
    <row r="25" ht="63.75">
      <c r="E25" s="12" t="s">
        <v>106</v>
      </c>
    </row>
    <row r="26" ht="12.75">
      <c r="E26" s="12" t="s">
        <v>59</v>
      </c>
    </row>
    <row r="27" spans="1:16" ht="12.75" customHeight="1">
      <c r="A27" s="13"/>
      <c r="B27" s="13"/>
      <c r="C27" s="13" t="s">
        <v>44</v>
      </c>
      <c r="D27" s="13"/>
      <c r="E27" s="13" t="s">
        <v>43</v>
      </c>
      <c r="F27" s="13"/>
      <c r="G27" s="13"/>
      <c r="H27" s="13"/>
      <c r="I27" s="13">
        <f>SUM(I12:I26)</f>
        <v>0</v>
      </c>
      <c r="P27">
        <f>SUM(P12:P26)</f>
        <v>0</v>
      </c>
    </row>
    <row r="29" spans="1:9" ht="12.75" customHeight="1">
      <c r="A29" s="7"/>
      <c r="B29" s="7"/>
      <c r="C29" s="7" t="s">
        <v>24</v>
      </c>
      <c r="D29" s="7"/>
      <c r="E29" s="7" t="s">
        <v>107</v>
      </c>
      <c r="F29" s="7"/>
      <c r="G29" s="9"/>
      <c r="H29" s="7"/>
      <c r="I29" s="9"/>
    </row>
    <row r="30" spans="1:16" ht="12.75">
      <c r="A30" s="6">
        <v>6</v>
      </c>
      <c r="B30" s="6" t="s">
        <v>45</v>
      </c>
      <c r="C30" s="6" t="s">
        <v>108</v>
      </c>
      <c r="D30" s="6" t="s">
        <v>47</v>
      </c>
      <c r="E30" s="6" t="s">
        <v>109</v>
      </c>
      <c r="F30" s="6" t="s">
        <v>93</v>
      </c>
      <c r="G30" s="8">
        <v>16.99</v>
      </c>
      <c r="H30" s="11"/>
      <c r="I30" s="10">
        <f>ROUND((H30*G30),2)</f>
        <v>0</v>
      </c>
      <c r="O30">
        <f>rekapitulace!H8</f>
        <v>21</v>
      </c>
      <c r="P30">
        <f>ROUND(O30/100*I30,2)</f>
        <v>0</v>
      </c>
    </row>
    <row r="31" ht="63.75">
      <c r="E31" s="12" t="s">
        <v>110</v>
      </c>
    </row>
    <row r="32" ht="63.75">
      <c r="E32" s="12" t="s">
        <v>111</v>
      </c>
    </row>
    <row r="33" spans="1:16" ht="12.75">
      <c r="A33" s="6">
        <v>7</v>
      </c>
      <c r="B33" s="6" t="s">
        <v>45</v>
      </c>
      <c r="C33" s="6" t="s">
        <v>112</v>
      </c>
      <c r="D33" s="6" t="s">
        <v>47</v>
      </c>
      <c r="E33" s="6" t="s">
        <v>113</v>
      </c>
      <c r="F33" s="6" t="s">
        <v>93</v>
      </c>
      <c r="G33" s="8">
        <v>54.175</v>
      </c>
      <c r="H33" s="11"/>
      <c r="I33" s="10">
        <f>ROUND((H33*G33),2)</f>
        <v>0</v>
      </c>
      <c r="O33">
        <f>rekapitulace!H8</f>
        <v>21</v>
      </c>
      <c r="P33">
        <f>ROUND(O33/100*I33,2)</f>
        <v>0</v>
      </c>
    </row>
    <row r="34" ht="89.25">
      <c r="E34" s="12" t="s">
        <v>114</v>
      </c>
    </row>
    <row r="35" ht="63.75">
      <c r="E35" s="12" t="s">
        <v>111</v>
      </c>
    </row>
    <row r="36" spans="1:16" ht="12.75">
      <c r="A36" s="6">
        <v>8</v>
      </c>
      <c r="B36" s="6" t="s">
        <v>45</v>
      </c>
      <c r="C36" s="6" t="s">
        <v>115</v>
      </c>
      <c r="D36" s="6" t="s">
        <v>47</v>
      </c>
      <c r="E36" s="6" t="s">
        <v>116</v>
      </c>
      <c r="F36" s="6" t="s">
        <v>117</v>
      </c>
      <c r="G36" s="8">
        <v>73</v>
      </c>
      <c r="H36" s="11"/>
      <c r="I36" s="10">
        <f>ROUND((H36*G36),2)</f>
        <v>0</v>
      </c>
      <c r="O36">
        <f>rekapitulace!H8</f>
        <v>21</v>
      </c>
      <c r="P36">
        <f>ROUND(O36/100*I36,2)</f>
        <v>0</v>
      </c>
    </row>
    <row r="37" ht="89.25">
      <c r="E37" s="12" t="s">
        <v>118</v>
      </c>
    </row>
    <row r="38" ht="63.75">
      <c r="E38" s="12" t="s">
        <v>111</v>
      </c>
    </row>
    <row r="39" spans="1:16" ht="12.75">
      <c r="A39" s="6">
        <v>9</v>
      </c>
      <c r="B39" s="6" t="s">
        <v>45</v>
      </c>
      <c r="C39" s="6" t="s">
        <v>119</v>
      </c>
      <c r="D39" s="6" t="s">
        <v>47</v>
      </c>
      <c r="E39" s="6" t="s">
        <v>120</v>
      </c>
      <c r="F39" s="6" t="s">
        <v>117</v>
      </c>
      <c r="G39" s="8">
        <v>76</v>
      </c>
      <c r="H39" s="11"/>
      <c r="I39" s="10">
        <f>ROUND((H39*G39),2)</f>
        <v>0</v>
      </c>
      <c r="O39">
        <f>rekapitulace!H8</f>
        <v>21</v>
      </c>
      <c r="P39">
        <f>ROUND(O39/100*I39,2)</f>
        <v>0</v>
      </c>
    </row>
    <row r="40" ht="127.5">
      <c r="E40" s="12" t="s">
        <v>121</v>
      </c>
    </row>
    <row r="41" ht="63.75">
      <c r="E41" s="12" t="s">
        <v>111</v>
      </c>
    </row>
    <row r="42" spans="1:16" ht="12.75">
      <c r="A42" s="6">
        <v>10</v>
      </c>
      <c r="B42" s="6" t="s">
        <v>45</v>
      </c>
      <c r="C42" s="6" t="s">
        <v>122</v>
      </c>
      <c r="D42" s="6" t="s">
        <v>47</v>
      </c>
      <c r="E42" s="6" t="s">
        <v>123</v>
      </c>
      <c r="F42" s="6" t="s">
        <v>93</v>
      </c>
      <c r="G42" s="8">
        <v>29.13</v>
      </c>
      <c r="H42" s="11"/>
      <c r="I42" s="10">
        <f>ROUND((H42*G42),2)</f>
        <v>0</v>
      </c>
      <c r="O42">
        <f>rekapitulace!H8</f>
        <v>21</v>
      </c>
      <c r="P42">
        <f>ROUND(O42/100*I42,2)</f>
        <v>0</v>
      </c>
    </row>
    <row r="43" ht="89.25">
      <c r="E43" s="12" t="s">
        <v>124</v>
      </c>
    </row>
    <row r="44" ht="25.5">
      <c r="E44" s="12" t="s">
        <v>125</v>
      </c>
    </row>
    <row r="45" spans="1:16" ht="12.75">
      <c r="A45" s="6">
        <v>11</v>
      </c>
      <c r="B45" s="6" t="s">
        <v>45</v>
      </c>
      <c r="C45" s="6" t="s">
        <v>126</v>
      </c>
      <c r="D45" s="6" t="s">
        <v>47</v>
      </c>
      <c r="E45" s="6" t="s">
        <v>127</v>
      </c>
      <c r="F45" s="6" t="s">
        <v>93</v>
      </c>
      <c r="G45" s="8">
        <v>113.75</v>
      </c>
      <c r="H45" s="11"/>
      <c r="I45" s="10">
        <f>ROUND((H45*G45),2)</f>
        <v>0</v>
      </c>
      <c r="O45">
        <f>rekapitulace!H8</f>
        <v>21</v>
      </c>
      <c r="P45">
        <f>ROUND(O45/100*I45,2)</f>
        <v>0</v>
      </c>
    </row>
    <row r="46" ht="89.25">
      <c r="E46" s="12" t="s">
        <v>128</v>
      </c>
    </row>
    <row r="47" ht="331.5">
      <c r="E47" s="12" t="s">
        <v>129</v>
      </c>
    </row>
    <row r="48" spans="1:16" ht="12.75">
      <c r="A48" s="6">
        <v>12</v>
      </c>
      <c r="B48" s="6" t="s">
        <v>45</v>
      </c>
      <c r="C48" s="6" t="s">
        <v>130</v>
      </c>
      <c r="D48" s="6" t="s">
        <v>47</v>
      </c>
      <c r="E48" s="6" t="s">
        <v>131</v>
      </c>
      <c r="F48" s="6" t="s">
        <v>93</v>
      </c>
      <c r="G48" s="8">
        <v>20.38</v>
      </c>
      <c r="H48" s="11"/>
      <c r="I48" s="10">
        <f>ROUND((H48*G48),2)</f>
        <v>0</v>
      </c>
      <c r="O48">
        <f>rekapitulace!H8</f>
        <v>21</v>
      </c>
      <c r="P48">
        <f>ROUND(O48/100*I48,2)</f>
        <v>0</v>
      </c>
    </row>
    <row r="49" ht="102">
      <c r="E49" s="12" t="s">
        <v>132</v>
      </c>
    </row>
    <row r="50" ht="306">
      <c r="E50" s="12" t="s">
        <v>133</v>
      </c>
    </row>
    <row r="51" spans="1:16" ht="12.75">
      <c r="A51" s="6">
        <v>13</v>
      </c>
      <c r="B51" s="6" t="s">
        <v>45</v>
      </c>
      <c r="C51" s="6" t="s">
        <v>134</v>
      </c>
      <c r="D51" s="6" t="s">
        <v>47</v>
      </c>
      <c r="E51" s="6" t="s">
        <v>135</v>
      </c>
      <c r="F51" s="6" t="s">
        <v>93</v>
      </c>
      <c r="G51" s="8">
        <v>3.712</v>
      </c>
      <c r="H51" s="11"/>
      <c r="I51" s="10">
        <f>ROUND((H51*G51),2)</f>
        <v>0</v>
      </c>
      <c r="O51">
        <f>rekapitulace!H8</f>
        <v>21</v>
      </c>
      <c r="P51">
        <f>ROUND(O51/100*I51,2)</f>
        <v>0</v>
      </c>
    </row>
    <row r="52" ht="76.5">
      <c r="E52" s="12" t="s">
        <v>136</v>
      </c>
    </row>
    <row r="53" ht="293.25">
      <c r="E53" s="12" t="s">
        <v>137</v>
      </c>
    </row>
    <row r="54" spans="1:16" ht="12.75">
      <c r="A54" s="6">
        <v>14</v>
      </c>
      <c r="B54" s="6" t="s">
        <v>45</v>
      </c>
      <c r="C54" s="6" t="s">
        <v>138</v>
      </c>
      <c r="D54" s="6" t="s">
        <v>47</v>
      </c>
      <c r="E54" s="6" t="s">
        <v>139</v>
      </c>
      <c r="F54" s="6" t="s">
        <v>93</v>
      </c>
      <c r="G54" s="8">
        <v>276.61</v>
      </c>
      <c r="H54" s="11"/>
      <c r="I54" s="10">
        <f>ROUND((H54*G54),2)</f>
        <v>0</v>
      </c>
      <c r="O54">
        <f>rekapitulace!H8</f>
        <v>21</v>
      </c>
      <c r="P54">
        <f>ROUND(O54/100*I54,2)</f>
        <v>0</v>
      </c>
    </row>
    <row r="55" ht="76.5">
      <c r="E55" s="12" t="s">
        <v>140</v>
      </c>
    </row>
    <row r="56" ht="191.25">
      <c r="E56" s="12" t="s">
        <v>141</v>
      </c>
    </row>
    <row r="57" spans="1:16" ht="12.75">
      <c r="A57" s="6">
        <v>15</v>
      </c>
      <c r="B57" s="6" t="s">
        <v>45</v>
      </c>
      <c r="C57" s="6" t="s">
        <v>142</v>
      </c>
      <c r="D57" s="6" t="s">
        <v>47</v>
      </c>
      <c r="E57" s="6" t="s">
        <v>143</v>
      </c>
      <c r="F57" s="6" t="s">
        <v>93</v>
      </c>
      <c r="G57" s="8">
        <v>130</v>
      </c>
      <c r="H57" s="11"/>
      <c r="I57" s="10">
        <f>ROUND((H57*G57),2)</f>
        <v>0</v>
      </c>
      <c r="O57">
        <f>rekapitulace!H8</f>
        <v>21</v>
      </c>
      <c r="P57">
        <f>ROUND(O57/100*I57,2)</f>
        <v>0</v>
      </c>
    </row>
    <row r="58" ht="63.75">
      <c r="E58" s="12" t="s">
        <v>144</v>
      </c>
    </row>
    <row r="59" ht="255">
      <c r="E59" s="12" t="s">
        <v>145</v>
      </c>
    </row>
    <row r="60" spans="1:16" ht="12.75">
      <c r="A60" s="6">
        <v>16</v>
      </c>
      <c r="B60" s="6" t="s">
        <v>45</v>
      </c>
      <c r="C60" s="6" t="s">
        <v>146</v>
      </c>
      <c r="D60" s="6" t="s">
        <v>47</v>
      </c>
      <c r="E60" s="6" t="s">
        <v>147</v>
      </c>
      <c r="F60" s="6" t="s">
        <v>148</v>
      </c>
      <c r="G60" s="8">
        <v>194.2</v>
      </c>
      <c r="H60" s="11"/>
      <c r="I60" s="10">
        <f>ROUND((H60*G60),2)</f>
        <v>0</v>
      </c>
      <c r="O60">
        <f>rekapitulace!H8</f>
        <v>21</v>
      </c>
      <c r="P60">
        <f>ROUND(O60/100*I60,2)</f>
        <v>0</v>
      </c>
    </row>
    <row r="61" ht="51">
      <c r="E61" s="12" t="s">
        <v>149</v>
      </c>
    </row>
    <row r="62" ht="25.5">
      <c r="E62" s="12" t="s">
        <v>150</v>
      </c>
    </row>
    <row r="63" spans="1:16" ht="12.75">
      <c r="A63" s="6">
        <v>17</v>
      </c>
      <c r="B63" s="6" t="s">
        <v>45</v>
      </c>
      <c r="C63" s="6" t="s">
        <v>151</v>
      </c>
      <c r="D63" s="6" t="s">
        <v>47</v>
      </c>
      <c r="E63" s="6" t="s">
        <v>152</v>
      </c>
      <c r="F63" s="6" t="s">
        <v>148</v>
      </c>
      <c r="G63" s="8">
        <v>203.75</v>
      </c>
      <c r="H63" s="11"/>
      <c r="I63" s="10">
        <f>ROUND((H63*G63),2)</f>
        <v>0</v>
      </c>
      <c r="O63">
        <f>rekapitulace!H8</f>
        <v>21</v>
      </c>
      <c r="P63">
        <f>ROUND(O63/100*I63,2)</f>
        <v>0</v>
      </c>
    </row>
    <row r="64" ht="76.5">
      <c r="E64" s="12" t="s">
        <v>153</v>
      </c>
    </row>
    <row r="65" ht="12.75">
      <c r="E65" s="12" t="s">
        <v>154</v>
      </c>
    </row>
    <row r="66" spans="1:16" ht="12.75">
      <c r="A66" s="6">
        <v>18</v>
      </c>
      <c r="B66" s="6" t="s">
        <v>45</v>
      </c>
      <c r="C66" s="6" t="s">
        <v>155</v>
      </c>
      <c r="D66" s="6" t="s">
        <v>47</v>
      </c>
      <c r="E66" s="6" t="s">
        <v>156</v>
      </c>
      <c r="F66" s="6" t="s">
        <v>148</v>
      </c>
      <c r="G66" s="8">
        <v>161.4</v>
      </c>
      <c r="H66" s="11"/>
      <c r="I66" s="10">
        <f>ROUND((H66*G66),2)</f>
        <v>0</v>
      </c>
      <c r="O66">
        <f>rekapitulace!H8</f>
        <v>21</v>
      </c>
      <c r="P66">
        <f>ROUND(O66/100*I66,2)</f>
        <v>0</v>
      </c>
    </row>
    <row r="67" ht="63.75">
      <c r="E67" s="12" t="s">
        <v>157</v>
      </c>
    </row>
    <row r="68" ht="38.25">
      <c r="E68" s="12" t="s">
        <v>158</v>
      </c>
    </row>
    <row r="69" spans="1:16" ht="12.75">
      <c r="A69" s="6">
        <v>19</v>
      </c>
      <c r="B69" s="6" t="s">
        <v>45</v>
      </c>
      <c r="C69" s="6" t="s">
        <v>159</v>
      </c>
      <c r="D69" s="6" t="s">
        <v>47</v>
      </c>
      <c r="E69" s="6" t="s">
        <v>160</v>
      </c>
      <c r="F69" s="6" t="s">
        <v>148</v>
      </c>
      <c r="G69" s="8">
        <v>42.35</v>
      </c>
      <c r="H69" s="11"/>
      <c r="I69" s="10">
        <f>ROUND((H69*G69),2)</f>
        <v>0</v>
      </c>
      <c r="O69">
        <f>rekapitulace!H8</f>
        <v>21</v>
      </c>
      <c r="P69">
        <f>ROUND(O69/100*I69,2)</f>
        <v>0</v>
      </c>
    </row>
    <row r="70" ht="63.75">
      <c r="E70" s="12" t="s">
        <v>161</v>
      </c>
    </row>
    <row r="71" ht="38.25">
      <c r="E71" s="12" t="s">
        <v>162</v>
      </c>
    </row>
    <row r="72" spans="1:16" ht="12.75">
      <c r="A72" s="6">
        <v>20</v>
      </c>
      <c r="B72" s="6" t="s">
        <v>45</v>
      </c>
      <c r="C72" s="6" t="s">
        <v>163</v>
      </c>
      <c r="D72" s="6" t="s">
        <v>47</v>
      </c>
      <c r="E72" s="6" t="s">
        <v>164</v>
      </c>
      <c r="F72" s="6" t="s">
        <v>148</v>
      </c>
      <c r="G72" s="8">
        <v>203.75</v>
      </c>
      <c r="H72" s="11"/>
      <c r="I72" s="10">
        <f>ROUND((H72*G72),2)</f>
        <v>0</v>
      </c>
      <c r="O72">
        <f>rekapitulace!H8</f>
        <v>21</v>
      </c>
      <c r="P72">
        <f>ROUND(O72/100*I72,2)</f>
        <v>0</v>
      </c>
    </row>
    <row r="73" ht="76.5">
      <c r="E73" s="12" t="s">
        <v>153</v>
      </c>
    </row>
    <row r="74" ht="25.5">
      <c r="E74" s="12" t="s">
        <v>165</v>
      </c>
    </row>
    <row r="75" spans="1:16" ht="12.75" customHeight="1">
      <c r="A75" s="13"/>
      <c r="B75" s="13"/>
      <c r="C75" s="13" t="s">
        <v>24</v>
      </c>
      <c r="D75" s="13"/>
      <c r="E75" s="13" t="s">
        <v>107</v>
      </c>
      <c r="F75" s="13"/>
      <c r="G75" s="13"/>
      <c r="H75" s="13"/>
      <c r="I75" s="13">
        <f>SUM(I30:I74)</f>
        <v>0</v>
      </c>
      <c r="P75">
        <f>SUM(P30:P74)</f>
        <v>0</v>
      </c>
    </row>
    <row r="77" spans="1:9" ht="12.75" customHeight="1">
      <c r="A77" s="7"/>
      <c r="B77" s="7"/>
      <c r="C77" s="7" t="s">
        <v>35</v>
      </c>
      <c r="D77" s="7"/>
      <c r="E77" s="7" t="s">
        <v>166</v>
      </c>
      <c r="F77" s="7"/>
      <c r="G77" s="9"/>
      <c r="H77" s="7"/>
      <c r="I77" s="9"/>
    </row>
    <row r="78" spans="1:16" ht="12.75">
      <c r="A78" s="6">
        <v>21</v>
      </c>
      <c r="B78" s="6" t="s">
        <v>45</v>
      </c>
      <c r="C78" s="6" t="s">
        <v>167</v>
      </c>
      <c r="D78" s="6" t="s">
        <v>47</v>
      </c>
      <c r="E78" s="6" t="s">
        <v>168</v>
      </c>
      <c r="F78" s="6" t="s">
        <v>148</v>
      </c>
      <c r="G78" s="8">
        <v>170.15</v>
      </c>
      <c r="H78" s="11"/>
      <c r="I78" s="10">
        <f>ROUND((H78*G78),2)</f>
        <v>0</v>
      </c>
      <c r="O78">
        <f>rekapitulace!H8</f>
        <v>21</v>
      </c>
      <c r="P78">
        <f>ROUND(O78/100*I78,2)</f>
        <v>0</v>
      </c>
    </row>
    <row r="79" ht="102">
      <c r="E79" s="12" t="s">
        <v>169</v>
      </c>
    </row>
    <row r="80" ht="102">
      <c r="E80" s="12" t="s">
        <v>170</v>
      </c>
    </row>
    <row r="81" spans="1:16" ht="12.75" customHeight="1">
      <c r="A81" s="13"/>
      <c r="B81" s="13"/>
      <c r="C81" s="13" t="s">
        <v>35</v>
      </c>
      <c r="D81" s="13"/>
      <c r="E81" s="13" t="s">
        <v>166</v>
      </c>
      <c r="F81" s="13"/>
      <c r="G81" s="13"/>
      <c r="H81" s="13"/>
      <c r="I81" s="13">
        <f>SUM(I78:I80)</f>
        <v>0</v>
      </c>
      <c r="P81">
        <f>SUM(P78:P80)</f>
        <v>0</v>
      </c>
    </row>
    <row r="83" spans="1:9" ht="12.75" customHeight="1">
      <c r="A83" s="7"/>
      <c r="B83" s="7"/>
      <c r="C83" s="7" t="s">
        <v>37</v>
      </c>
      <c r="D83" s="7"/>
      <c r="E83" s="7" t="s">
        <v>171</v>
      </c>
      <c r="F83" s="7"/>
      <c r="G83" s="9"/>
      <c r="H83" s="7"/>
      <c r="I83" s="9"/>
    </row>
    <row r="84" spans="1:16" ht="12.75">
      <c r="A84" s="6">
        <v>22</v>
      </c>
      <c r="B84" s="6" t="s">
        <v>45</v>
      </c>
      <c r="C84" s="6" t="s">
        <v>172</v>
      </c>
      <c r="D84" s="6" t="s">
        <v>47</v>
      </c>
      <c r="E84" s="6" t="s">
        <v>173</v>
      </c>
      <c r="F84" s="6" t="s">
        <v>93</v>
      </c>
      <c r="G84" s="8">
        <v>3.712</v>
      </c>
      <c r="H84" s="11"/>
      <c r="I84" s="10">
        <f>ROUND((H84*G84),2)</f>
        <v>0</v>
      </c>
      <c r="O84">
        <f>rekapitulace!H8</f>
        <v>21</v>
      </c>
      <c r="P84">
        <f>ROUND(O84/100*I84,2)</f>
        <v>0</v>
      </c>
    </row>
    <row r="85" ht="38.25">
      <c r="E85" s="12" t="s">
        <v>174</v>
      </c>
    </row>
    <row r="86" ht="409.5">
      <c r="E86" s="12" t="s">
        <v>175</v>
      </c>
    </row>
    <row r="87" spans="1:16" ht="12.75" customHeight="1">
      <c r="A87" s="13"/>
      <c r="B87" s="13"/>
      <c r="C87" s="13" t="s">
        <v>37</v>
      </c>
      <c r="D87" s="13"/>
      <c r="E87" s="13" t="s">
        <v>171</v>
      </c>
      <c r="F87" s="13"/>
      <c r="G87" s="13"/>
      <c r="H87" s="13"/>
      <c r="I87" s="13">
        <f>SUM(I84:I86)</f>
        <v>0</v>
      </c>
      <c r="P87">
        <f>SUM(P84:P86)</f>
        <v>0</v>
      </c>
    </row>
    <row r="89" spans="1:9" ht="12.75" customHeight="1">
      <c r="A89" s="7"/>
      <c r="B89" s="7"/>
      <c r="C89" s="7" t="s">
        <v>38</v>
      </c>
      <c r="D89" s="7"/>
      <c r="E89" s="7" t="s">
        <v>176</v>
      </c>
      <c r="F89" s="7"/>
      <c r="G89" s="9"/>
      <c r="H89" s="7"/>
      <c r="I89" s="9"/>
    </row>
    <row r="90" spans="1:16" ht="12.75">
      <c r="A90" s="6">
        <v>23</v>
      </c>
      <c r="B90" s="6" t="s">
        <v>45</v>
      </c>
      <c r="C90" s="6" t="s">
        <v>177</v>
      </c>
      <c r="D90" s="6" t="s">
        <v>47</v>
      </c>
      <c r="E90" s="6" t="s">
        <v>178</v>
      </c>
      <c r="F90" s="6" t="s">
        <v>93</v>
      </c>
      <c r="G90" s="8">
        <v>29.759</v>
      </c>
      <c r="H90" s="11"/>
      <c r="I90" s="10">
        <f>ROUND((H90*G90),2)</f>
        <v>0</v>
      </c>
      <c r="O90">
        <f>rekapitulace!H8</f>
        <v>21</v>
      </c>
      <c r="P90">
        <f>ROUND(O90/100*I90,2)</f>
        <v>0</v>
      </c>
    </row>
    <row r="91" ht="63.75">
      <c r="E91" s="12" t="s">
        <v>179</v>
      </c>
    </row>
    <row r="92" ht="51">
      <c r="E92" s="12" t="s">
        <v>180</v>
      </c>
    </row>
    <row r="93" spans="1:16" ht="12.75">
      <c r="A93" s="6">
        <v>24</v>
      </c>
      <c r="B93" s="6" t="s">
        <v>45</v>
      </c>
      <c r="C93" s="6" t="s">
        <v>181</v>
      </c>
      <c r="D93" s="6" t="s">
        <v>47</v>
      </c>
      <c r="E93" s="6" t="s">
        <v>182</v>
      </c>
      <c r="F93" s="6" t="s">
        <v>93</v>
      </c>
      <c r="G93" s="8">
        <v>5.22</v>
      </c>
      <c r="H93" s="11"/>
      <c r="I93" s="10">
        <f>ROUND((H93*G93),2)</f>
        <v>0</v>
      </c>
      <c r="O93">
        <f>rekapitulace!H8</f>
        <v>21</v>
      </c>
      <c r="P93">
        <f>ROUND(O93/100*I93,2)</f>
        <v>0</v>
      </c>
    </row>
    <row r="94" ht="12.75">
      <c r="E94" s="12" t="s">
        <v>183</v>
      </c>
    </row>
    <row r="95" ht="38.25">
      <c r="E95" s="12" t="s">
        <v>184</v>
      </c>
    </row>
    <row r="96" spans="1:16" ht="12.75">
      <c r="A96" s="6">
        <v>25</v>
      </c>
      <c r="B96" s="6" t="s">
        <v>45</v>
      </c>
      <c r="C96" s="6" t="s">
        <v>185</v>
      </c>
      <c r="D96" s="6" t="s">
        <v>47</v>
      </c>
      <c r="E96" s="6" t="s">
        <v>186</v>
      </c>
      <c r="F96" s="6" t="s">
        <v>148</v>
      </c>
      <c r="G96" s="8">
        <v>184.9</v>
      </c>
      <c r="H96" s="11"/>
      <c r="I96" s="10">
        <f>ROUND((H96*G96),2)</f>
        <v>0</v>
      </c>
      <c r="O96">
        <f>rekapitulace!H8</f>
        <v>21</v>
      </c>
      <c r="P96">
        <f>ROUND(O96/100*I96,2)</f>
        <v>0</v>
      </c>
    </row>
    <row r="97" ht="63.75">
      <c r="E97" s="12" t="s">
        <v>187</v>
      </c>
    </row>
    <row r="98" ht="51">
      <c r="E98" s="12" t="s">
        <v>188</v>
      </c>
    </row>
    <row r="99" spans="1:16" ht="12.75">
      <c r="A99" s="6">
        <v>26</v>
      </c>
      <c r="B99" s="6" t="s">
        <v>45</v>
      </c>
      <c r="C99" s="6" t="s">
        <v>189</v>
      </c>
      <c r="D99" s="6" t="s">
        <v>47</v>
      </c>
      <c r="E99" s="6" t="s">
        <v>190</v>
      </c>
      <c r="F99" s="6" t="s">
        <v>148</v>
      </c>
      <c r="G99" s="8">
        <v>184.9</v>
      </c>
      <c r="H99" s="11"/>
      <c r="I99" s="10">
        <f>ROUND((H99*G99),2)</f>
        <v>0</v>
      </c>
      <c r="O99">
        <f>rekapitulace!H8</f>
        <v>21</v>
      </c>
      <c r="P99">
        <f>ROUND(O99/100*I99,2)</f>
        <v>0</v>
      </c>
    </row>
    <row r="100" ht="63.75">
      <c r="E100" s="12" t="s">
        <v>191</v>
      </c>
    </row>
    <row r="101" ht="140.25">
      <c r="E101" s="12" t="s">
        <v>192</v>
      </c>
    </row>
    <row r="102" spans="1:16" ht="12.75">
      <c r="A102" s="6">
        <v>27</v>
      </c>
      <c r="B102" s="6" t="s">
        <v>45</v>
      </c>
      <c r="C102" s="6" t="s">
        <v>193</v>
      </c>
      <c r="D102" s="6" t="s">
        <v>47</v>
      </c>
      <c r="E102" s="6" t="s">
        <v>194</v>
      </c>
      <c r="F102" s="6" t="s">
        <v>93</v>
      </c>
      <c r="G102" s="8">
        <v>9.245</v>
      </c>
      <c r="H102" s="11"/>
      <c r="I102" s="10">
        <f>ROUND((H102*G102),2)</f>
        <v>0</v>
      </c>
      <c r="O102">
        <f>rekapitulace!H8</f>
        <v>21</v>
      </c>
      <c r="P102">
        <f>ROUND(O102/100*I102,2)</f>
        <v>0</v>
      </c>
    </row>
    <row r="103" ht="51">
      <c r="E103" s="12" t="s">
        <v>195</v>
      </c>
    </row>
    <row r="104" ht="140.25">
      <c r="E104" s="12" t="s">
        <v>192</v>
      </c>
    </row>
    <row r="105" spans="1:16" ht="12.75">
      <c r="A105" s="6">
        <v>28</v>
      </c>
      <c r="B105" s="6" t="s">
        <v>45</v>
      </c>
      <c r="C105" s="6" t="s">
        <v>196</v>
      </c>
      <c r="D105" s="6" t="s">
        <v>47</v>
      </c>
      <c r="E105" s="6" t="s">
        <v>197</v>
      </c>
      <c r="F105" s="6" t="s">
        <v>148</v>
      </c>
      <c r="G105" s="8">
        <v>2</v>
      </c>
      <c r="H105" s="11"/>
      <c r="I105" s="10">
        <f>ROUND((H105*G105),2)</f>
        <v>0</v>
      </c>
      <c r="O105">
        <f>rekapitulace!H8</f>
        <v>21</v>
      </c>
      <c r="P105">
        <f>ROUND(O105/100*I105,2)</f>
        <v>0</v>
      </c>
    </row>
    <row r="106" ht="38.25">
      <c r="E106" s="12" t="s">
        <v>198</v>
      </c>
    </row>
    <row r="107" ht="140.25">
      <c r="E107" s="12" t="s">
        <v>199</v>
      </c>
    </row>
    <row r="108" spans="1:16" ht="12.75" customHeight="1">
      <c r="A108" s="13"/>
      <c r="B108" s="13"/>
      <c r="C108" s="13" t="s">
        <v>38</v>
      </c>
      <c r="D108" s="13"/>
      <c r="E108" s="13" t="s">
        <v>176</v>
      </c>
      <c r="F108" s="13"/>
      <c r="G108" s="13"/>
      <c r="H108" s="13"/>
      <c r="I108" s="13">
        <f>SUM(I90:I107)</f>
        <v>0</v>
      </c>
      <c r="P108">
        <f>SUM(P90:P107)</f>
        <v>0</v>
      </c>
    </row>
    <row r="110" spans="1:9" ht="12.75" customHeight="1">
      <c r="A110" s="7"/>
      <c r="B110" s="7"/>
      <c r="C110" s="7" t="s">
        <v>42</v>
      </c>
      <c r="D110" s="7"/>
      <c r="E110" s="7" t="s">
        <v>200</v>
      </c>
      <c r="F110" s="7"/>
      <c r="G110" s="9"/>
      <c r="H110" s="7"/>
      <c r="I110" s="9"/>
    </row>
    <row r="111" spans="1:16" ht="12.75">
      <c r="A111" s="6">
        <v>29</v>
      </c>
      <c r="B111" s="6" t="s">
        <v>45</v>
      </c>
      <c r="C111" s="6" t="s">
        <v>201</v>
      </c>
      <c r="D111" s="6" t="s">
        <v>47</v>
      </c>
      <c r="E111" s="6" t="s">
        <v>202</v>
      </c>
      <c r="F111" s="6" t="s">
        <v>117</v>
      </c>
      <c r="G111" s="8">
        <v>54</v>
      </c>
      <c r="H111" s="11"/>
      <c r="I111" s="10">
        <f>ROUND((H111*G111),2)</f>
        <v>0</v>
      </c>
      <c r="O111">
        <f>rekapitulace!H8</f>
        <v>21</v>
      </c>
      <c r="P111">
        <f>ROUND(O111/100*I111,2)</f>
        <v>0</v>
      </c>
    </row>
    <row r="112" ht="38.25">
      <c r="E112" s="12" t="s">
        <v>203</v>
      </c>
    </row>
    <row r="113" ht="51">
      <c r="E113" s="12" t="s">
        <v>204</v>
      </c>
    </row>
    <row r="114" spans="1:16" ht="12.75">
      <c r="A114" s="6">
        <v>30</v>
      </c>
      <c r="B114" s="6" t="s">
        <v>45</v>
      </c>
      <c r="C114" s="6" t="s">
        <v>205</v>
      </c>
      <c r="D114" s="6" t="s">
        <v>47</v>
      </c>
      <c r="E114" s="6" t="s">
        <v>206</v>
      </c>
      <c r="F114" s="6" t="s">
        <v>117</v>
      </c>
      <c r="G114" s="8">
        <v>57.3</v>
      </c>
      <c r="H114" s="11"/>
      <c r="I114" s="10">
        <f>ROUND((H114*G114),2)</f>
        <v>0</v>
      </c>
      <c r="O114">
        <f>rekapitulace!H8</f>
        <v>21</v>
      </c>
      <c r="P114">
        <f>ROUND(O114/100*I114,2)</f>
        <v>0</v>
      </c>
    </row>
    <row r="115" ht="51">
      <c r="E115" s="12" t="s">
        <v>207</v>
      </c>
    </row>
    <row r="116" ht="38.25">
      <c r="E116" s="12" t="s">
        <v>208</v>
      </c>
    </row>
    <row r="117" spans="1:16" ht="12.75">
      <c r="A117" s="6">
        <v>31</v>
      </c>
      <c r="B117" s="6" t="s">
        <v>45</v>
      </c>
      <c r="C117" s="6" t="s">
        <v>209</v>
      </c>
      <c r="D117" s="6" t="s">
        <v>47</v>
      </c>
      <c r="E117" s="6" t="s">
        <v>210</v>
      </c>
      <c r="F117" s="6" t="s">
        <v>117</v>
      </c>
      <c r="G117" s="8">
        <v>69.6</v>
      </c>
      <c r="H117" s="11"/>
      <c r="I117" s="10">
        <f>ROUND((H117*G117),2)</f>
        <v>0</v>
      </c>
      <c r="O117">
        <f>rekapitulace!H8</f>
        <v>21</v>
      </c>
      <c r="P117">
        <f>ROUND(O117/100*I117,2)</f>
        <v>0</v>
      </c>
    </row>
    <row r="118" ht="63.75">
      <c r="E118" s="12" t="s">
        <v>211</v>
      </c>
    </row>
    <row r="119" ht="51">
      <c r="E119" s="12" t="s">
        <v>212</v>
      </c>
    </row>
    <row r="120" spans="1:16" ht="12.75">
      <c r="A120" s="6">
        <v>32</v>
      </c>
      <c r="B120" s="6" t="s">
        <v>45</v>
      </c>
      <c r="C120" s="6" t="s">
        <v>213</v>
      </c>
      <c r="D120" s="6" t="s">
        <v>214</v>
      </c>
      <c r="E120" s="6" t="s">
        <v>215</v>
      </c>
      <c r="F120" s="6" t="s">
        <v>117</v>
      </c>
      <c r="G120" s="8">
        <v>73.8</v>
      </c>
      <c r="H120" s="11"/>
      <c r="I120" s="10">
        <f>ROUND((H120*G120),2)</f>
        <v>0</v>
      </c>
      <c r="O120">
        <f>rekapitulace!H8</f>
        <v>21</v>
      </c>
      <c r="P120">
        <f>ROUND(O120/100*I120,2)</f>
        <v>0</v>
      </c>
    </row>
    <row r="121" ht="89.25">
      <c r="E121" s="12" t="s">
        <v>216</v>
      </c>
    </row>
    <row r="122" ht="51">
      <c r="E122" s="12" t="s">
        <v>217</v>
      </c>
    </row>
    <row r="123" spans="1:16" ht="12.75">
      <c r="A123" s="6">
        <v>33</v>
      </c>
      <c r="B123" s="6" t="s">
        <v>45</v>
      </c>
      <c r="C123" s="6" t="s">
        <v>218</v>
      </c>
      <c r="D123" s="6" t="s">
        <v>47</v>
      </c>
      <c r="E123" s="6" t="s">
        <v>219</v>
      </c>
      <c r="F123" s="6" t="s">
        <v>117</v>
      </c>
      <c r="G123" s="8">
        <v>5</v>
      </c>
      <c r="H123" s="11"/>
      <c r="I123" s="10">
        <f>ROUND((H123*G123),2)</f>
        <v>0</v>
      </c>
      <c r="O123">
        <f>rekapitulace!H8</f>
        <v>21</v>
      </c>
      <c r="P123">
        <f>ROUND(O123/100*I123,2)</f>
        <v>0</v>
      </c>
    </row>
    <row r="124" ht="12.75">
      <c r="E124" s="12" t="s">
        <v>220</v>
      </c>
    </row>
    <row r="125" ht="12.75">
      <c r="E125" s="12" t="s">
        <v>221</v>
      </c>
    </row>
    <row r="126" spans="1:16" ht="12.75">
      <c r="A126" s="6">
        <v>34</v>
      </c>
      <c r="B126" s="6" t="s">
        <v>45</v>
      </c>
      <c r="C126" s="6" t="s">
        <v>222</v>
      </c>
      <c r="D126" s="6" t="s">
        <v>47</v>
      </c>
      <c r="E126" s="6" t="s">
        <v>223</v>
      </c>
      <c r="F126" s="6" t="s">
        <v>117</v>
      </c>
      <c r="G126" s="8">
        <v>5</v>
      </c>
      <c r="H126" s="11"/>
      <c r="I126" s="10">
        <f>ROUND((H126*G126),2)</f>
        <v>0</v>
      </c>
      <c r="O126">
        <f>rekapitulace!H8</f>
        <v>21</v>
      </c>
      <c r="P126">
        <f>ROUND(O126/100*I126,2)</f>
        <v>0</v>
      </c>
    </row>
    <row r="127" ht="12.75">
      <c r="E127" s="12" t="s">
        <v>224</v>
      </c>
    </row>
    <row r="128" ht="38.25">
      <c r="E128" s="12" t="s">
        <v>225</v>
      </c>
    </row>
    <row r="129" spans="1:16" ht="12.75">
      <c r="A129" s="6">
        <v>35</v>
      </c>
      <c r="B129" s="6" t="s">
        <v>45</v>
      </c>
      <c r="C129" s="6" t="s">
        <v>226</v>
      </c>
      <c r="D129" s="6" t="s">
        <v>47</v>
      </c>
      <c r="E129" s="6" t="s">
        <v>227</v>
      </c>
      <c r="F129" s="6" t="s">
        <v>93</v>
      </c>
      <c r="G129" s="8">
        <v>10.845</v>
      </c>
      <c r="H129" s="11"/>
      <c r="I129" s="10">
        <f>ROUND((H129*G129),2)</f>
        <v>0</v>
      </c>
      <c r="O129">
        <f>rekapitulace!H8</f>
        <v>21</v>
      </c>
      <c r="P129">
        <f>ROUND(O129/100*I129,2)</f>
        <v>0</v>
      </c>
    </row>
    <row r="130" ht="114.75">
      <c r="E130" s="12" t="s">
        <v>228</v>
      </c>
    </row>
    <row r="131" ht="102">
      <c r="E131" s="12" t="s">
        <v>229</v>
      </c>
    </row>
    <row r="132" spans="1:16" ht="12.75" customHeight="1">
      <c r="A132" s="13"/>
      <c r="B132" s="13"/>
      <c r="C132" s="13" t="s">
        <v>42</v>
      </c>
      <c r="D132" s="13"/>
      <c r="E132" s="13" t="s">
        <v>200</v>
      </c>
      <c r="F132" s="13"/>
      <c r="G132" s="13"/>
      <c r="H132" s="13"/>
      <c r="I132" s="13">
        <f>SUM(I111:I131)</f>
        <v>0</v>
      </c>
      <c r="P132">
        <f>SUM(P111:P131)</f>
        <v>0</v>
      </c>
    </row>
    <row r="134" spans="1:16" ht="12.75" customHeight="1">
      <c r="A134" s="13"/>
      <c r="B134" s="13"/>
      <c r="C134" s="13"/>
      <c r="D134" s="13"/>
      <c r="E134" s="13" t="s">
        <v>82</v>
      </c>
      <c r="F134" s="13"/>
      <c r="G134" s="13"/>
      <c r="H134" s="13"/>
      <c r="I134" s="13">
        <f>+I27+I75+I81+I87+I108+I132</f>
        <v>0</v>
      </c>
      <c r="P134">
        <f>+P27+P75+P81+P87+P108+P132</f>
        <v>0</v>
      </c>
    </row>
    <row r="136" spans="1:9" ht="12.75" customHeight="1">
      <c r="A136" s="7" t="s">
        <v>83</v>
      </c>
      <c r="B136" s="7"/>
      <c r="C136" s="7"/>
      <c r="D136" s="7"/>
      <c r="E136" s="7"/>
      <c r="F136" s="7"/>
      <c r="G136" s="7"/>
      <c r="H136" s="7"/>
      <c r="I136" s="7"/>
    </row>
    <row r="137" spans="1:9" ht="12.75" customHeight="1">
      <c r="A137" s="7"/>
      <c r="B137" s="7"/>
      <c r="C137" s="7"/>
      <c r="D137" s="7"/>
      <c r="E137" s="7" t="s">
        <v>84</v>
      </c>
      <c r="F137" s="7"/>
      <c r="G137" s="7"/>
      <c r="H137" s="7"/>
      <c r="I137" s="7"/>
    </row>
    <row r="138" spans="1:16" ht="12.75" customHeight="1">
      <c r="A138" s="13"/>
      <c r="B138" s="13"/>
      <c r="C138" s="13"/>
      <c r="D138" s="13"/>
      <c r="E138" s="13" t="s">
        <v>85</v>
      </c>
      <c r="F138" s="13"/>
      <c r="G138" s="13"/>
      <c r="H138" s="13"/>
      <c r="I138" s="13">
        <v>0</v>
      </c>
      <c r="P138">
        <v>0</v>
      </c>
    </row>
    <row r="139" spans="1:9" ht="12.75" customHeight="1">
      <c r="A139" s="13"/>
      <c r="B139" s="13"/>
      <c r="C139" s="13"/>
      <c r="D139" s="13"/>
      <c r="E139" s="13" t="s">
        <v>86</v>
      </c>
      <c r="F139" s="13"/>
      <c r="G139" s="13"/>
      <c r="H139" s="13"/>
      <c r="I139" s="13"/>
    </row>
    <row r="140" spans="1:16" ht="12.75" customHeight="1">
      <c r="A140" s="13"/>
      <c r="B140" s="13"/>
      <c r="C140" s="13"/>
      <c r="D140" s="13"/>
      <c r="E140" s="13" t="s">
        <v>87</v>
      </c>
      <c r="F140" s="13"/>
      <c r="G140" s="13"/>
      <c r="H140" s="13"/>
      <c r="I140" s="13">
        <v>0</v>
      </c>
      <c r="P140">
        <v>0</v>
      </c>
    </row>
    <row r="141" spans="1:16" ht="12.75" customHeight="1">
      <c r="A141" s="13"/>
      <c r="B141" s="13"/>
      <c r="C141" s="13"/>
      <c r="D141" s="13"/>
      <c r="E141" s="13" t="s">
        <v>88</v>
      </c>
      <c r="F141" s="13"/>
      <c r="G141" s="13"/>
      <c r="H141" s="13"/>
      <c r="I141" s="13">
        <f>I138+I140</f>
        <v>0</v>
      </c>
      <c r="P141">
        <f>P138+P140</f>
        <v>0</v>
      </c>
    </row>
    <row r="143" spans="1:16" ht="12.75" customHeight="1">
      <c r="A143" s="13"/>
      <c r="B143" s="13"/>
      <c r="C143" s="13"/>
      <c r="D143" s="13"/>
      <c r="E143" s="13" t="s">
        <v>88</v>
      </c>
      <c r="F143" s="13"/>
      <c r="G143" s="13"/>
      <c r="H143" s="13"/>
      <c r="I143" s="13">
        <f>I134+I141</f>
        <v>0</v>
      </c>
      <c r="P143">
        <f>P134+P141</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1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230</v>
      </c>
      <c r="D5" s="5"/>
      <c r="E5" s="5" t="s">
        <v>231</v>
      </c>
    </row>
    <row r="6" spans="1:5" ht="12.75" customHeight="1">
      <c r="A6" t="s">
        <v>18</v>
      </c>
      <c r="C6" s="5" t="s">
        <v>230</v>
      </c>
      <c r="D6" s="5"/>
      <c r="E6" s="5" t="s">
        <v>231</v>
      </c>
    </row>
    <row r="7" spans="3:5" ht="12.75" customHeight="1">
      <c r="C7" s="5"/>
      <c r="D7" s="5"/>
      <c r="E7" s="5"/>
    </row>
    <row r="8" spans="1:16" ht="12.75" customHeight="1">
      <c r="A8" s="14" t="s">
        <v>23</v>
      </c>
      <c r="B8" s="14" t="s">
        <v>25</v>
      </c>
      <c r="C8" s="14" t="s">
        <v>26</v>
      </c>
      <c r="D8" s="14" t="s">
        <v>27</v>
      </c>
      <c r="E8" s="14" t="s">
        <v>28</v>
      </c>
      <c r="F8" s="14" t="s">
        <v>29</v>
      </c>
      <c r="G8" s="14" t="s">
        <v>30</v>
      </c>
      <c r="H8" s="14" t="s">
        <v>31</v>
      </c>
      <c r="I8" s="14"/>
      <c r="O8" t="s">
        <v>34</v>
      </c>
      <c r="P8" t="s">
        <v>11</v>
      </c>
    </row>
    <row r="9" spans="1:15" ht="14.25">
      <c r="A9" s="14"/>
      <c r="B9" s="14"/>
      <c r="C9" s="14"/>
      <c r="D9" s="14"/>
      <c r="E9" s="14"/>
      <c r="F9" s="14"/>
      <c r="G9" s="1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7"/>
      <c r="B11" s="7"/>
      <c r="C11" s="7" t="s">
        <v>44</v>
      </c>
      <c r="D11" s="7"/>
      <c r="E11" s="7" t="s">
        <v>43</v>
      </c>
      <c r="F11" s="7"/>
      <c r="G11" s="9"/>
      <c r="H11" s="7"/>
      <c r="I11" s="9"/>
    </row>
    <row r="12" spans="1:16" ht="12.75">
      <c r="A12" s="6">
        <v>1</v>
      </c>
      <c r="B12" s="6" t="s">
        <v>45</v>
      </c>
      <c r="C12" s="6" t="s">
        <v>232</v>
      </c>
      <c r="D12" s="6" t="s">
        <v>47</v>
      </c>
      <c r="E12" s="6" t="s">
        <v>233</v>
      </c>
      <c r="F12" s="6" t="s">
        <v>49</v>
      </c>
      <c r="G12" s="8">
        <v>1</v>
      </c>
      <c r="H12" s="11"/>
      <c r="I12" s="10">
        <f>ROUND((H12*G12),2)</f>
        <v>0</v>
      </c>
      <c r="O12">
        <f>rekapitulace!H8</f>
        <v>21</v>
      </c>
      <c r="P12">
        <f>ROUND(O12/100*I12,2)</f>
        <v>0</v>
      </c>
    </row>
    <row r="13" ht="229.5">
      <c r="E13" s="12" t="s">
        <v>234</v>
      </c>
    </row>
    <row r="14" ht="12.75">
      <c r="E14" s="12" t="s">
        <v>55</v>
      </c>
    </row>
    <row r="15" spans="1:16" ht="12.75">
      <c r="A15" s="6">
        <v>2</v>
      </c>
      <c r="B15" s="6" t="s">
        <v>45</v>
      </c>
      <c r="C15" s="6" t="s">
        <v>56</v>
      </c>
      <c r="D15" s="6" t="s">
        <v>47</v>
      </c>
      <c r="E15" s="6" t="s">
        <v>57</v>
      </c>
      <c r="F15" s="6" t="s">
        <v>49</v>
      </c>
      <c r="G15" s="8">
        <v>1</v>
      </c>
      <c r="H15" s="11"/>
      <c r="I15" s="10">
        <f>ROUND((H15*G15),2)</f>
        <v>0</v>
      </c>
      <c r="O15">
        <f>rekapitulace!H8</f>
        <v>21</v>
      </c>
      <c r="P15">
        <f>ROUND(O15/100*I15,2)</f>
        <v>0</v>
      </c>
    </row>
    <row r="16" ht="140.25">
      <c r="E16" s="12" t="s">
        <v>235</v>
      </c>
    </row>
    <row r="17" ht="12.75">
      <c r="E17" s="12" t="s">
        <v>59</v>
      </c>
    </row>
    <row r="18" spans="1:16" ht="12.75">
      <c r="A18" s="6">
        <v>3</v>
      </c>
      <c r="B18" s="6" t="s">
        <v>45</v>
      </c>
      <c r="C18" s="6" t="s">
        <v>104</v>
      </c>
      <c r="D18" s="6" t="s">
        <v>47</v>
      </c>
      <c r="E18" s="6" t="s">
        <v>105</v>
      </c>
      <c r="F18" s="6" t="s">
        <v>49</v>
      </c>
      <c r="G18" s="8">
        <v>1</v>
      </c>
      <c r="H18" s="11"/>
      <c r="I18" s="10">
        <f>ROUND((H18*G18),2)</f>
        <v>0</v>
      </c>
      <c r="O18">
        <f>rekapitulace!H8</f>
        <v>21</v>
      </c>
      <c r="P18">
        <f>ROUND(O18/100*I18,2)</f>
        <v>0</v>
      </c>
    </row>
    <row r="19" ht="153">
      <c r="E19" s="12" t="s">
        <v>236</v>
      </c>
    </row>
    <row r="20" ht="12.75">
      <c r="E20" s="12" t="s">
        <v>59</v>
      </c>
    </row>
    <row r="21" spans="1:16" ht="12.75">
      <c r="A21" s="6">
        <v>4</v>
      </c>
      <c r="B21" s="6" t="s">
        <v>45</v>
      </c>
      <c r="C21" s="6" t="s">
        <v>237</v>
      </c>
      <c r="D21" s="6" t="s">
        <v>47</v>
      </c>
      <c r="E21" s="6" t="s">
        <v>238</v>
      </c>
      <c r="F21" s="6" t="s">
        <v>239</v>
      </c>
      <c r="G21" s="8">
        <v>1</v>
      </c>
      <c r="H21" s="11"/>
      <c r="I21" s="10">
        <f>ROUND((H21*G21),2)</f>
        <v>0</v>
      </c>
      <c r="O21">
        <f>rekapitulace!H8</f>
        <v>21</v>
      </c>
      <c r="P21">
        <f>ROUND(O21/100*I21,2)</f>
        <v>0</v>
      </c>
    </row>
    <row r="22" ht="63.75">
      <c r="E22" s="12" t="s">
        <v>240</v>
      </c>
    </row>
    <row r="23" ht="51">
      <c r="E23" s="12" t="s">
        <v>241</v>
      </c>
    </row>
    <row r="24" spans="1:16" ht="12.75" customHeight="1">
      <c r="A24" s="13"/>
      <c r="B24" s="13"/>
      <c r="C24" s="13" t="s">
        <v>44</v>
      </c>
      <c r="D24" s="13"/>
      <c r="E24" s="13" t="s">
        <v>43</v>
      </c>
      <c r="F24" s="13"/>
      <c r="G24" s="13"/>
      <c r="H24" s="13"/>
      <c r="I24" s="13">
        <f>SUM(I12:I23)</f>
        <v>0</v>
      </c>
      <c r="P24">
        <f>SUM(P12:P23)</f>
        <v>0</v>
      </c>
    </row>
    <row r="26" spans="1:9" ht="12.75" customHeight="1">
      <c r="A26" s="7"/>
      <c r="B26" s="7"/>
      <c r="C26" s="7" t="s">
        <v>42</v>
      </c>
      <c r="D26" s="7"/>
      <c r="E26" s="7" t="s">
        <v>200</v>
      </c>
      <c r="F26" s="7"/>
      <c r="G26" s="9"/>
      <c r="H26" s="7"/>
      <c r="I26" s="9"/>
    </row>
    <row r="27" spans="1:16" ht="12.75">
      <c r="A27" s="6">
        <v>5</v>
      </c>
      <c r="B27" s="6" t="s">
        <v>45</v>
      </c>
      <c r="C27" s="6" t="s">
        <v>242</v>
      </c>
      <c r="D27" s="6" t="s">
        <v>47</v>
      </c>
      <c r="E27" s="6" t="s">
        <v>243</v>
      </c>
      <c r="F27" s="6" t="s">
        <v>117</v>
      </c>
      <c r="G27" s="8">
        <v>80</v>
      </c>
      <c r="H27" s="11"/>
      <c r="I27" s="10">
        <f>ROUND((H27*G27),2)</f>
        <v>0</v>
      </c>
      <c r="O27">
        <f>rekapitulace!H8</f>
        <v>21</v>
      </c>
      <c r="P27">
        <f>ROUND(O27/100*I27,2)</f>
        <v>0</v>
      </c>
    </row>
    <row r="28" ht="114.75">
      <c r="E28" s="12" t="s">
        <v>244</v>
      </c>
    </row>
    <row r="29" ht="76.5">
      <c r="E29" s="12" t="s">
        <v>245</v>
      </c>
    </row>
    <row r="30" spans="1:16" ht="12.75">
      <c r="A30" s="6">
        <v>6</v>
      </c>
      <c r="B30" s="6" t="s">
        <v>45</v>
      </c>
      <c r="C30" s="6" t="s">
        <v>246</v>
      </c>
      <c r="D30" s="6" t="s">
        <v>47</v>
      </c>
      <c r="E30" s="6" t="s">
        <v>247</v>
      </c>
      <c r="F30" s="6" t="s">
        <v>117</v>
      </c>
      <c r="G30" s="8">
        <v>80</v>
      </c>
      <c r="H30" s="11"/>
      <c r="I30" s="10">
        <f>ROUND((H30*G30),2)</f>
        <v>0</v>
      </c>
      <c r="O30">
        <f>rekapitulace!H8</f>
        <v>21</v>
      </c>
      <c r="P30">
        <f>ROUND(O30/100*I30,2)</f>
        <v>0</v>
      </c>
    </row>
    <row r="31" ht="114.75">
      <c r="E31" s="12" t="s">
        <v>244</v>
      </c>
    </row>
    <row r="32" ht="38.25">
      <c r="E32" s="12" t="s">
        <v>208</v>
      </c>
    </row>
    <row r="33" spans="1:16" ht="12.75">
      <c r="A33" s="6">
        <v>7</v>
      </c>
      <c r="B33" s="6" t="s">
        <v>45</v>
      </c>
      <c r="C33" s="6" t="s">
        <v>248</v>
      </c>
      <c r="D33" s="6" t="s">
        <v>47</v>
      </c>
      <c r="E33" s="6" t="s">
        <v>249</v>
      </c>
      <c r="F33" s="6" t="s">
        <v>250</v>
      </c>
      <c r="G33" s="8">
        <v>9760</v>
      </c>
      <c r="H33" s="11"/>
      <c r="I33" s="10">
        <f>ROUND((H33*G33),2)</f>
        <v>0</v>
      </c>
      <c r="O33">
        <f>rekapitulace!H8</f>
        <v>21</v>
      </c>
      <c r="P33">
        <f>ROUND(O33/100*I33,2)</f>
        <v>0</v>
      </c>
    </row>
    <row r="34" ht="114.75">
      <c r="E34" s="12" t="s">
        <v>251</v>
      </c>
    </row>
    <row r="35" ht="25.5">
      <c r="E35" s="12" t="s">
        <v>252</v>
      </c>
    </row>
    <row r="36" spans="1:16" ht="25.5">
      <c r="A36" s="6">
        <v>8</v>
      </c>
      <c r="B36" s="6" t="s">
        <v>45</v>
      </c>
      <c r="C36" s="6" t="s">
        <v>253</v>
      </c>
      <c r="D36" s="6" t="s">
        <v>47</v>
      </c>
      <c r="E36" s="6" t="s">
        <v>254</v>
      </c>
      <c r="F36" s="6" t="s">
        <v>239</v>
      </c>
      <c r="G36" s="8">
        <v>30</v>
      </c>
      <c r="H36" s="11"/>
      <c r="I36" s="10">
        <f>ROUND((H36*G36),2)</f>
        <v>0</v>
      </c>
      <c r="O36">
        <f>rekapitulace!H8</f>
        <v>21</v>
      </c>
      <c r="P36">
        <f>ROUND(O36/100*I36,2)</f>
        <v>0</v>
      </c>
    </row>
    <row r="37" ht="102">
      <c r="E37" s="12" t="s">
        <v>255</v>
      </c>
    </row>
    <row r="38" ht="63.75">
      <c r="E38" s="12" t="s">
        <v>256</v>
      </c>
    </row>
    <row r="39" spans="1:16" ht="12.75">
      <c r="A39" s="6">
        <v>9</v>
      </c>
      <c r="B39" s="6" t="s">
        <v>45</v>
      </c>
      <c r="C39" s="6" t="s">
        <v>257</v>
      </c>
      <c r="D39" s="6" t="s">
        <v>47</v>
      </c>
      <c r="E39" s="6" t="s">
        <v>258</v>
      </c>
      <c r="F39" s="6" t="s">
        <v>239</v>
      </c>
      <c r="G39" s="8">
        <v>30</v>
      </c>
      <c r="H39" s="11"/>
      <c r="I39" s="10">
        <f>ROUND((H39*G39),2)</f>
        <v>0</v>
      </c>
      <c r="O39">
        <f>rekapitulace!H8</f>
        <v>21</v>
      </c>
      <c r="P39">
        <f>ROUND(O39/100*I39,2)</f>
        <v>0</v>
      </c>
    </row>
    <row r="40" ht="102">
      <c r="E40" s="12" t="s">
        <v>255</v>
      </c>
    </row>
    <row r="41" ht="25.5">
      <c r="E41" s="12" t="s">
        <v>259</v>
      </c>
    </row>
    <row r="42" spans="1:16" ht="12.75">
      <c r="A42" s="6">
        <v>10</v>
      </c>
      <c r="B42" s="6" t="s">
        <v>45</v>
      </c>
      <c r="C42" s="6" t="s">
        <v>260</v>
      </c>
      <c r="D42" s="6" t="s">
        <v>47</v>
      </c>
      <c r="E42" s="6" t="s">
        <v>261</v>
      </c>
      <c r="F42" s="6" t="s">
        <v>262</v>
      </c>
      <c r="G42" s="8">
        <v>4392</v>
      </c>
      <c r="H42" s="11"/>
      <c r="I42" s="10">
        <f>ROUND((H42*G42),2)</f>
        <v>0</v>
      </c>
      <c r="O42">
        <f>rekapitulace!H8</f>
        <v>21</v>
      </c>
      <c r="P42">
        <f>ROUND(O42/100*I42,2)</f>
        <v>0</v>
      </c>
    </row>
    <row r="43" ht="127.5">
      <c r="E43" s="12" t="s">
        <v>263</v>
      </c>
    </row>
    <row r="44" ht="25.5">
      <c r="E44" s="12" t="s">
        <v>264</v>
      </c>
    </row>
    <row r="45" spans="1:16" ht="12.75">
      <c r="A45" s="6">
        <v>11</v>
      </c>
      <c r="B45" s="6" t="s">
        <v>45</v>
      </c>
      <c r="C45" s="6" t="s">
        <v>265</v>
      </c>
      <c r="D45" s="6" t="s">
        <v>47</v>
      </c>
      <c r="E45" s="6" t="s">
        <v>266</v>
      </c>
      <c r="F45" s="6" t="s">
        <v>148</v>
      </c>
      <c r="G45" s="8">
        <v>8.5</v>
      </c>
      <c r="H45" s="11"/>
      <c r="I45" s="10">
        <f>ROUND((H45*G45),2)</f>
        <v>0</v>
      </c>
      <c r="O45">
        <f>rekapitulace!H8</f>
        <v>21</v>
      </c>
      <c r="P45">
        <f>ROUND(O45/100*I45,2)</f>
        <v>0</v>
      </c>
    </row>
    <row r="46" ht="89.25">
      <c r="E46" s="12" t="s">
        <v>267</v>
      </c>
    </row>
    <row r="47" ht="38.25">
      <c r="E47" s="12" t="s">
        <v>268</v>
      </c>
    </row>
    <row r="48" spans="1:16" ht="12.75">
      <c r="A48" s="6">
        <v>12</v>
      </c>
      <c r="B48" s="6" t="s">
        <v>45</v>
      </c>
      <c r="C48" s="6" t="s">
        <v>269</v>
      </c>
      <c r="D48" s="6" t="s">
        <v>47</v>
      </c>
      <c r="E48" s="6" t="s">
        <v>270</v>
      </c>
      <c r="F48" s="6" t="s">
        <v>148</v>
      </c>
      <c r="G48" s="8">
        <v>8.5</v>
      </c>
      <c r="H48" s="11"/>
      <c r="I48" s="10">
        <f>ROUND((H48*G48),2)</f>
        <v>0</v>
      </c>
      <c r="O48">
        <f>rekapitulace!H8</f>
        <v>21</v>
      </c>
      <c r="P48">
        <f>ROUND(O48/100*I48,2)</f>
        <v>0</v>
      </c>
    </row>
    <row r="49" ht="76.5">
      <c r="E49" s="12" t="s">
        <v>271</v>
      </c>
    </row>
    <row r="50" ht="25.5">
      <c r="E50" s="12" t="s">
        <v>272</v>
      </c>
    </row>
    <row r="51" spans="1:16" ht="12.75">
      <c r="A51" s="6">
        <v>13</v>
      </c>
      <c r="B51" s="6" t="s">
        <v>45</v>
      </c>
      <c r="C51" s="6" t="s">
        <v>273</v>
      </c>
      <c r="D51" s="6" t="s">
        <v>47</v>
      </c>
      <c r="E51" s="6" t="s">
        <v>274</v>
      </c>
      <c r="F51" s="6" t="s">
        <v>239</v>
      </c>
      <c r="G51" s="8">
        <v>6</v>
      </c>
      <c r="H51" s="11"/>
      <c r="I51" s="10">
        <f>ROUND((H51*G51),2)</f>
        <v>0</v>
      </c>
      <c r="O51">
        <f>rekapitulace!H8</f>
        <v>21</v>
      </c>
      <c r="P51">
        <f>ROUND(O51/100*I51,2)</f>
        <v>0</v>
      </c>
    </row>
    <row r="52" ht="89.25">
      <c r="E52" s="12" t="s">
        <v>275</v>
      </c>
    </row>
    <row r="53" ht="76.5">
      <c r="E53" s="12" t="s">
        <v>276</v>
      </c>
    </row>
    <row r="54" spans="1:16" ht="12.75">
      <c r="A54" s="6">
        <v>14</v>
      </c>
      <c r="B54" s="6" t="s">
        <v>45</v>
      </c>
      <c r="C54" s="6" t="s">
        <v>277</v>
      </c>
      <c r="D54" s="6" t="s">
        <v>47</v>
      </c>
      <c r="E54" s="6" t="s">
        <v>278</v>
      </c>
      <c r="F54" s="6" t="s">
        <v>239</v>
      </c>
      <c r="G54" s="8">
        <v>6</v>
      </c>
      <c r="H54" s="11"/>
      <c r="I54" s="10">
        <f>ROUND((H54*G54),2)</f>
        <v>0</v>
      </c>
      <c r="O54">
        <f>rekapitulace!H8</f>
        <v>21</v>
      </c>
      <c r="P54">
        <f>ROUND(O54/100*I54,2)</f>
        <v>0</v>
      </c>
    </row>
    <row r="55" ht="89.25">
      <c r="E55" s="12" t="s">
        <v>279</v>
      </c>
    </row>
    <row r="56" ht="25.5">
      <c r="E56" s="12" t="s">
        <v>280</v>
      </c>
    </row>
    <row r="57" spans="1:16" ht="12.75">
      <c r="A57" s="6">
        <v>15</v>
      </c>
      <c r="B57" s="6" t="s">
        <v>45</v>
      </c>
      <c r="C57" s="6" t="s">
        <v>281</v>
      </c>
      <c r="D57" s="6" t="s">
        <v>47</v>
      </c>
      <c r="E57" s="6" t="s">
        <v>282</v>
      </c>
      <c r="F57" s="6" t="s">
        <v>262</v>
      </c>
      <c r="G57" s="8">
        <v>732</v>
      </c>
      <c r="H57" s="11"/>
      <c r="I57" s="10">
        <f>ROUND((H57*G57),2)</f>
        <v>0</v>
      </c>
      <c r="O57">
        <f>rekapitulace!H8</f>
        <v>21</v>
      </c>
      <c r="P57">
        <f>ROUND(O57/100*I57,2)</f>
        <v>0</v>
      </c>
    </row>
    <row r="58" ht="76.5">
      <c r="E58" s="12" t="s">
        <v>283</v>
      </c>
    </row>
    <row r="59" ht="25.5">
      <c r="E59" s="12" t="s">
        <v>284</v>
      </c>
    </row>
    <row r="60" spans="1:16" ht="12.75">
      <c r="A60" s="6">
        <v>16</v>
      </c>
      <c r="B60" s="6" t="s">
        <v>45</v>
      </c>
      <c r="C60" s="6" t="s">
        <v>285</v>
      </c>
      <c r="D60" s="6" t="s">
        <v>47</v>
      </c>
      <c r="E60" s="6" t="s">
        <v>286</v>
      </c>
      <c r="F60" s="6" t="s">
        <v>239</v>
      </c>
      <c r="G60" s="8">
        <v>8</v>
      </c>
      <c r="H60" s="11"/>
      <c r="I60" s="10">
        <f>ROUND((H60*G60),2)</f>
        <v>0</v>
      </c>
      <c r="O60">
        <f>rekapitulace!H8</f>
        <v>21</v>
      </c>
      <c r="P60">
        <f>ROUND(O60/100*I60,2)</f>
        <v>0</v>
      </c>
    </row>
    <row r="61" ht="102">
      <c r="E61" s="12" t="s">
        <v>287</v>
      </c>
    </row>
    <row r="62" ht="76.5">
      <c r="E62" s="12" t="s">
        <v>276</v>
      </c>
    </row>
    <row r="63" spans="1:16" ht="12.75">
      <c r="A63" s="6">
        <v>17</v>
      </c>
      <c r="B63" s="6" t="s">
        <v>45</v>
      </c>
      <c r="C63" s="6" t="s">
        <v>288</v>
      </c>
      <c r="D63" s="6" t="s">
        <v>47</v>
      </c>
      <c r="E63" s="6" t="s">
        <v>289</v>
      </c>
      <c r="F63" s="6" t="s">
        <v>239</v>
      </c>
      <c r="G63" s="8">
        <v>8</v>
      </c>
      <c r="H63" s="11"/>
      <c r="I63" s="10">
        <f>ROUND((H63*G63),2)</f>
        <v>0</v>
      </c>
      <c r="O63">
        <f>rekapitulace!H8</f>
        <v>21</v>
      </c>
      <c r="P63">
        <f>ROUND(O63/100*I63,2)</f>
        <v>0</v>
      </c>
    </row>
    <row r="64" ht="102">
      <c r="E64" s="12" t="s">
        <v>287</v>
      </c>
    </row>
    <row r="65" ht="25.5">
      <c r="E65" s="12" t="s">
        <v>280</v>
      </c>
    </row>
    <row r="66" spans="1:16" ht="12.75">
      <c r="A66" s="6">
        <v>18</v>
      </c>
      <c r="B66" s="6" t="s">
        <v>45</v>
      </c>
      <c r="C66" s="6" t="s">
        <v>290</v>
      </c>
      <c r="D66" s="6" t="s">
        <v>47</v>
      </c>
      <c r="E66" s="6" t="s">
        <v>291</v>
      </c>
      <c r="F66" s="6" t="s">
        <v>262</v>
      </c>
      <c r="G66" s="8">
        <v>976</v>
      </c>
      <c r="H66" s="11"/>
      <c r="I66" s="10">
        <f>ROUND((H66*G66),2)</f>
        <v>0</v>
      </c>
      <c r="O66">
        <f>rekapitulace!H8</f>
        <v>21</v>
      </c>
      <c r="P66">
        <f>ROUND(O66/100*I66,2)</f>
        <v>0</v>
      </c>
    </row>
    <row r="67" ht="63.75">
      <c r="E67" s="12" t="s">
        <v>292</v>
      </c>
    </row>
    <row r="68" ht="25.5">
      <c r="E68" s="12" t="s">
        <v>284</v>
      </c>
    </row>
    <row r="69" spans="1:16" ht="12.75">
      <c r="A69" s="6">
        <v>19</v>
      </c>
      <c r="B69" s="6" t="s">
        <v>45</v>
      </c>
      <c r="C69" s="6" t="s">
        <v>293</v>
      </c>
      <c r="D69" s="6" t="s">
        <v>47</v>
      </c>
      <c r="E69" s="6" t="s">
        <v>294</v>
      </c>
      <c r="F69" s="6" t="s">
        <v>239</v>
      </c>
      <c r="G69" s="8">
        <v>1</v>
      </c>
      <c r="H69" s="11"/>
      <c r="I69" s="10">
        <f>ROUND((H69*G69),2)</f>
        <v>0</v>
      </c>
      <c r="O69">
        <f>rekapitulace!H8</f>
        <v>21</v>
      </c>
      <c r="P69">
        <f>ROUND(O69/100*I69,2)</f>
        <v>0</v>
      </c>
    </row>
    <row r="70" ht="51">
      <c r="E70" s="12" t="s">
        <v>295</v>
      </c>
    </row>
    <row r="71" ht="76.5">
      <c r="E71" s="12" t="s">
        <v>276</v>
      </c>
    </row>
    <row r="72" spans="1:16" ht="12.75">
      <c r="A72" s="6">
        <v>20</v>
      </c>
      <c r="B72" s="6" t="s">
        <v>45</v>
      </c>
      <c r="C72" s="6" t="s">
        <v>296</v>
      </c>
      <c r="D72" s="6" t="s">
        <v>47</v>
      </c>
      <c r="E72" s="6" t="s">
        <v>297</v>
      </c>
      <c r="F72" s="6" t="s">
        <v>239</v>
      </c>
      <c r="G72" s="8">
        <v>1</v>
      </c>
      <c r="H72" s="11"/>
      <c r="I72" s="10">
        <f>ROUND((H72*G72),2)</f>
        <v>0</v>
      </c>
      <c r="O72">
        <f>rekapitulace!H8</f>
        <v>21</v>
      </c>
      <c r="P72">
        <f>ROUND(O72/100*I72,2)</f>
        <v>0</v>
      </c>
    </row>
    <row r="73" ht="51">
      <c r="E73" s="12" t="s">
        <v>295</v>
      </c>
    </row>
    <row r="74" ht="25.5">
      <c r="E74" s="12" t="s">
        <v>280</v>
      </c>
    </row>
    <row r="75" spans="1:16" ht="12.75">
      <c r="A75" s="6">
        <v>21</v>
      </c>
      <c r="B75" s="6" t="s">
        <v>45</v>
      </c>
      <c r="C75" s="6" t="s">
        <v>298</v>
      </c>
      <c r="D75" s="6" t="s">
        <v>47</v>
      </c>
      <c r="E75" s="6" t="s">
        <v>299</v>
      </c>
      <c r="F75" s="6" t="s">
        <v>262</v>
      </c>
      <c r="G75" s="8">
        <v>244</v>
      </c>
      <c r="H75" s="11"/>
      <c r="I75" s="10">
        <f>ROUND((H75*G75),2)</f>
        <v>0</v>
      </c>
      <c r="O75">
        <f>rekapitulace!H8</f>
        <v>21</v>
      </c>
      <c r="P75">
        <f>ROUND(O75/100*I75,2)</f>
        <v>0</v>
      </c>
    </row>
    <row r="76" ht="76.5">
      <c r="E76" s="12" t="s">
        <v>300</v>
      </c>
    </row>
    <row r="77" ht="25.5">
      <c r="E77" s="12" t="s">
        <v>284</v>
      </c>
    </row>
    <row r="78" spans="1:16" ht="12.75">
      <c r="A78" s="6">
        <v>22</v>
      </c>
      <c r="B78" s="6" t="s">
        <v>45</v>
      </c>
      <c r="C78" s="6" t="s">
        <v>301</v>
      </c>
      <c r="D78" s="6" t="s">
        <v>47</v>
      </c>
      <c r="E78" s="6" t="s">
        <v>302</v>
      </c>
      <c r="F78" s="6" t="s">
        <v>239</v>
      </c>
      <c r="G78" s="8">
        <v>6</v>
      </c>
      <c r="H78" s="11"/>
      <c r="I78" s="10">
        <f>ROUND((H78*G78),2)</f>
        <v>0</v>
      </c>
      <c r="O78">
        <f>rekapitulace!H8</f>
        <v>21</v>
      </c>
      <c r="P78">
        <f>ROUND(O78/100*I78,2)</f>
        <v>0</v>
      </c>
    </row>
    <row r="79" ht="102">
      <c r="E79" s="12" t="s">
        <v>303</v>
      </c>
    </row>
    <row r="80" ht="63.75">
      <c r="E80" s="12" t="s">
        <v>304</v>
      </c>
    </row>
    <row r="81" spans="1:16" ht="12.75">
      <c r="A81" s="6">
        <v>23</v>
      </c>
      <c r="B81" s="6" t="s">
        <v>45</v>
      </c>
      <c r="C81" s="6" t="s">
        <v>305</v>
      </c>
      <c r="D81" s="6" t="s">
        <v>47</v>
      </c>
      <c r="E81" s="6" t="s">
        <v>306</v>
      </c>
      <c r="F81" s="6" t="s">
        <v>239</v>
      </c>
      <c r="G81" s="8">
        <v>6</v>
      </c>
      <c r="H81" s="11"/>
      <c r="I81" s="10">
        <f>ROUND((H81*G81),2)</f>
        <v>0</v>
      </c>
      <c r="O81">
        <f>rekapitulace!H8</f>
        <v>21</v>
      </c>
      <c r="P81">
        <f>ROUND(O81/100*I81,2)</f>
        <v>0</v>
      </c>
    </row>
    <row r="82" ht="102">
      <c r="E82" s="12" t="s">
        <v>303</v>
      </c>
    </row>
    <row r="83" ht="25.5">
      <c r="E83" s="12" t="s">
        <v>280</v>
      </c>
    </row>
    <row r="84" spans="1:16" ht="12.75">
      <c r="A84" s="6">
        <v>24</v>
      </c>
      <c r="B84" s="6" t="s">
        <v>45</v>
      </c>
      <c r="C84" s="6" t="s">
        <v>307</v>
      </c>
      <c r="D84" s="6" t="s">
        <v>47</v>
      </c>
      <c r="E84" s="6" t="s">
        <v>308</v>
      </c>
      <c r="F84" s="6" t="s">
        <v>262</v>
      </c>
      <c r="G84" s="8">
        <v>976</v>
      </c>
      <c r="H84" s="11"/>
      <c r="I84" s="10">
        <f>ROUND((H84*G84),2)</f>
        <v>0</v>
      </c>
      <c r="O84">
        <f>rekapitulace!H8</f>
        <v>21</v>
      </c>
      <c r="P84">
        <f>ROUND(O84/100*I84,2)</f>
        <v>0</v>
      </c>
    </row>
    <row r="85" ht="63.75">
      <c r="E85" s="12" t="s">
        <v>292</v>
      </c>
    </row>
    <row r="86" ht="25.5">
      <c r="E86" s="12" t="s">
        <v>284</v>
      </c>
    </row>
    <row r="87" spans="1:16" ht="12.75">
      <c r="A87" s="6">
        <v>25</v>
      </c>
      <c r="B87" s="6" t="s">
        <v>45</v>
      </c>
      <c r="C87" s="6" t="s">
        <v>309</v>
      </c>
      <c r="D87" s="6" t="s">
        <v>47</v>
      </c>
      <c r="E87" s="6" t="s">
        <v>310</v>
      </c>
      <c r="F87" s="6" t="s">
        <v>239</v>
      </c>
      <c r="G87" s="8">
        <v>30</v>
      </c>
      <c r="H87" s="11"/>
      <c r="I87" s="10">
        <f>ROUND((H87*G87),2)</f>
        <v>0</v>
      </c>
      <c r="O87">
        <f>rekapitulace!H8</f>
        <v>21</v>
      </c>
      <c r="P87">
        <f>ROUND(O87/100*I87,2)</f>
        <v>0</v>
      </c>
    </row>
    <row r="88" ht="102">
      <c r="E88" s="12" t="s">
        <v>311</v>
      </c>
    </row>
    <row r="89" ht="63.75">
      <c r="E89" s="12" t="s">
        <v>304</v>
      </c>
    </row>
    <row r="90" spans="1:16" ht="12.75">
      <c r="A90" s="6">
        <v>26</v>
      </c>
      <c r="B90" s="6" t="s">
        <v>45</v>
      </c>
      <c r="C90" s="6" t="s">
        <v>312</v>
      </c>
      <c r="D90" s="6" t="s">
        <v>47</v>
      </c>
      <c r="E90" s="6" t="s">
        <v>313</v>
      </c>
      <c r="F90" s="6" t="s">
        <v>239</v>
      </c>
      <c r="G90" s="8">
        <v>30</v>
      </c>
      <c r="H90" s="11"/>
      <c r="I90" s="10">
        <f>ROUND((H90*G90),2)</f>
        <v>0</v>
      </c>
      <c r="O90">
        <f>rekapitulace!H8</f>
        <v>21</v>
      </c>
      <c r="P90">
        <f>ROUND(O90/100*I90,2)</f>
        <v>0</v>
      </c>
    </row>
    <row r="91" ht="114.75">
      <c r="E91" s="12" t="s">
        <v>314</v>
      </c>
    </row>
    <row r="92" ht="25.5">
      <c r="E92" s="12" t="s">
        <v>280</v>
      </c>
    </row>
    <row r="93" spans="1:16" ht="12.75">
      <c r="A93" s="6">
        <v>27</v>
      </c>
      <c r="B93" s="6" t="s">
        <v>45</v>
      </c>
      <c r="C93" s="6" t="s">
        <v>315</v>
      </c>
      <c r="D93" s="6" t="s">
        <v>47</v>
      </c>
      <c r="E93" s="6" t="s">
        <v>316</v>
      </c>
      <c r="F93" s="6" t="s">
        <v>262</v>
      </c>
      <c r="G93" s="8">
        <v>4392</v>
      </c>
      <c r="H93" s="11"/>
      <c r="I93" s="10">
        <f>ROUND((H93*G93),2)</f>
        <v>0</v>
      </c>
      <c r="O93">
        <f>rekapitulace!H8</f>
        <v>21</v>
      </c>
      <c r="P93">
        <f>ROUND(O93/100*I93,2)</f>
        <v>0</v>
      </c>
    </row>
    <row r="94" ht="76.5">
      <c r="E94" s="12" t="s">
        <v>317</v>
      </c>
    </row>
    <row r="95" ht="25.5">
      <c r="E95" s="12" t="s">
        <v>284</v>
      </c>
    </row>
    <row r="96" spans="1:16" ht="12.75">
      <c r="A96" s="6">
        <v>28</v>
      </c>
      <c r="B96" s="6" t="s">
        <v>45</v>
      </c>
      <c r="C96" s="6" t="s">
        <v>318</v>
      </c>
      <c r="D96" s="6" t="s">
        <v>47</v>
      </c>
      <c r="E96" s="6" t="s">
        <v>319</v>
      </c>
      <c r="F96" s="6" t="s">
        <v>117</v>
      </c>
      <c r="G96" s="8">
        <v>248</v>
      </c>
      <c r="H96" s="11"/>
      <c r="I96" s="10">
        <f>ROUND((H96*G96),2)</f>
        <v>0</v>
      </c>
      <c r="O96">
        <f>rekapitulace!H8</f>
        <v>21</v>
      </c>
      <c r="P96">
        <f>ROUND(O96/100*I96,2)</f>
        <v>0</v>
      </c>
    </row>
    <row r="97" ht="76.5">
      <c r="E97" s="12" t="s">
        <v>320</v>
      </c>
    </row>
    <row r="98" ht="63.75">
      <c r="E98" s="12" t="s">
        <v>304</v>
      </c>
    </row>
    <row r="99" spans="1:16" ht="12.75">
      <c r="A99" s="6">
        <v>29</v>
      </c>
      <c r="B99" s="6" t="s">
        <v>45</v>
      </c>
      <c r="C99" s="6" t="s">
        <v>321</v>
      </c>
      <c r="D99" s="6" t="s">
        <v>47</v>
      </c>
      <c r="E99" s="6" t="s">
        <v>322</v>
      </c>
      <c r="F99" s="6" t="s">
        <v>117</v>
      </c>
      <c r="G99" s="8">
        <v>248</v>
      </c>
      <c r="H99" s="11"/>
      <c r="I99" s="10">
        <f>ROUND((H99*G99),2)</f>
        <v>0</v>
      </c>
      <c r="O99">
        <f>rekapitulace!H8</f>
        <v>21</v>
      </c>
      <c r="P99">
        <f>ROUND(O99/100*I99,2)</f>
        <v>0</v>
      </c>
    </row>
    <row r="100" ht="76.5">
      <c r="E100" s="12" t="s">
        <v>320</v>
      </c>
    </row>
    <row r="101" ht="25.5">
      <c r="E101" s="12" t="s">
        <v>280</v>
      </c>
    </row>
    <row r="102" spans="1:16" ht="12.75">
      <c r="A102" s="6">
        <v>30</v>
      </c>
      <c r="B102" s="6" t="s">
        <v>45</v>
      </c>
      <c r="C102" s="6" t="s">
        <v>323</v>
      </c>
      <c r="D102" s="6" t="s">
        <v>214</v>
      </c>
      <c r="E102" s="6" t="s">
        <v>324</v>
      </c>
      <c r="F102" s="6" t="s">
        <v>250</v>
      </c>
      <c r="G102" s="8">
        <v>30256</v>
      </c>
      <c r="H102" s="11"/>
      <c r="I102" s="10">
        <f>ROUND((H102*G102),2)</f>
        <v>0</v>
      </c>
      <c r="O102">
        <f>rekapitulace!H8</f>
        <v>21</v>
      </c>
      <c r="P102">
        <f>ROUND(O102/100*I102,2)</f>
        <v>0</v>
      </c>
    </row>
    <row r="103" ht="63.75">
      <c r="E103" s="12" t="s">
        <v>325</v>
      </c>
    </row>
    <row r="104" ht="25.5">
      <c r="E104" s="12" t="s">
        <v>326</v>
      </c>
    </row>
    <row r="105" spans="1:16" ht="12.75" customHeight="1">
      <c r="A105" s="13"/>
      <c r="B105" s="13"/>
      <c r="C105" s="13" t="s">
        <v>42</v>
      </c>
      <c r="D105" s="13"/>
      <c r="E105" s="13" t="s">
        <v>200</v>
      </c>
      <c r="F105" s="13"/>
      <c r="G105" s="13"/>
      <c r="H105" s="13"/>
      <c r="I105" s="13">
        <f>SUM(I27:I104)</f>
        <v>0</v>
      </c>
      <c r="P105">
        <f>SUM(P27:P104)</f>
        <v>0</v>
      </c>
    </row>
    <row r="107" spans="1:16" ht="12.75" customHeight="1">
      <c r="A107" s="13"/>
      <c r="B107" s="13"/>
      <c r="C107" s="13"/>
      <c r="D107" s="13"/>
      <c r="E107" s="13" t="s">
        <v>82</v>
      </c>
      <c r="F107" s="13"/>
      <c r="G107" s="13"/>
      <c r="H107" s="13"/>
      <c r="I107" s="13">
        <f>+I24+I105</f>
        <v>0</v>
      </c>
      <c r="P107">
        <f>+P24+P105</f>
        <v>0</v>
      </c>
    </row>
    <row r="109" spans="1:9" ht="12.75" customHeight="1">
      <c r="A109" s="7" t="s">
        <v>83</v>
      </c>
      <c r="B109" s="7"/>
      <c r="C109" s="7"/>
      <c r="D109" s="7"/>
      <c r="E109" s="7"/>
      <c r="F109" s="7"/>
      <c r="G109" s="7"/>
      <c r="H109" s="7"/>
      <c r="I109" s="7"/>
    </row>
    <row r="110" spans="1:9" ht="12.75" customHeight="1">
      <c r="A110" s="7"/>
      <c r="B110" s="7"/>
      <c r="C110" s="7"/>
      <c r="D110" s="7"/>
      <c r="E110" s="7" t="s">
        <v>84</v>
      </c>
      <c r="F110" s="7"/>
      <c r="G110" s="7"/>
      <c r="H110" s="7"/>
      <c r="I110" s="7"/>
    </row>
    <row r="111" spans="1:16" ht="12.75" customHeight="1">
      <c r="A111" s="13"/>
      <c r="B111" s="13"/>
      <c r="C111" s="13"/>
      <c r="D111" s="13"/>
      <c r="E111" s="13" t="s">
        <v>85</v>
      </c>
      <c r="F111" s="13"/>
      <c r="G111" s="13"/>
      <c r="H111" s="13"/>
      <c r="I111" s="13">
        <v>0</v>
      </c>
      <c r="P111">
        <v>0</v>
      </c>
    </row>
    <row r="112" spans="1:9" ht="12.75" customHeight="1">
      <c r="A112" s="13"/>
      <c r="B112" s="13"/>
      <c r="C112" s="13"/>
      <c r="D112" s="13"/>
      <c r="E112" s="13" t="s">
        <v>86</v>
      </c>
      <c r="F112" s="13"/>
      <c r="G112" s="13"/>
      <c r="H112" s="13"/>
      <c r="I112" s="13"/>
    </row>
    <row r="113" spans="1:16" ht="12.75" customHeight="1">
      <c r="A113" s="13"/>
      <c r="B113" s="13"/>
      <c r="C113" s="13"/>
      <c r="D113" s="13"/>
      <c r="E113" s="13" t="s">
        <v>87</v>
      </c>
      <c r="F113" s="13"/>
      <c r="G113" s="13"/>
      <c r="H113" s="13"/>
      <c r="I113" s="13">
        <v>0</v>
      </c>
      <c r="P113">
        <v>0</v>
      </c>
    </row>
    <row r="114" spans="1:16" ht="12.75" customHeight="1">
      <c r="A114" s="13"/>
      <c r="B114" s="13"/>
      <c r="C114" s="13"/>
      <c r="D114" s="13"/>
      <c r="E114" s="13" t="s">
        <v>88</v>
      </c>
      <c r="F114" s="13"/>
      <c r="G114" s="13"/>
      <c r="H114" s="13"/>
      <c r="I114" s="13">
        <f>I111+I113</f>
        <v>0</v>
      </c>
      <c r="P114">
        <f>P111+P113</f>
        <v>0</v>
      </c>
    </row>
    <row r="116" spans="1:16" ht="12.75" customHeight="1">
      <c r="A116" s="13"/>
      <c r="B116" s="13"/>
      <c r="C116" s="13"/>
      <c r="D116" s="13"/>
      <c r="E116" s="13" t="s">
        <v>88</v>
      </c>
      <c r="F116" s="13"/>
      <c r="G116" s="13"/>
      <c r="H116" s="13"/>
      <c r="I116" s="13">
        <f>I107+I114</f>
        <v>0</v>
      </c>
      <c r="P116">
        <f>P107+P114</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512"/>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327</v>
      </c>
      <c r="D5" s="5"/>
      <c r="E5" s="5" t="s">
        <v>328</v>
      </c>
    </row>
    <row r="6" spans="1:5" ht="12.75" customHeight="1">
      <c r="A6" t="s">
        <v>18</v>
      </c>
      <c r="C6" s="5" t="s">
        <v>327</v>
      </c>
      <c r="D6" s="5"/>
      <c r="E6" s="5" t="s">
        <v>328</v>
      </c>
    </row>
    <row r="7" spans="3:5" ht="12.75" customHeight="1">
      <c r="C7" s="5"/>
      <c r="D7" s="5"/>
      <c r="E7" s="5"/>
    </row>
    <row r="8" spans="1:16" ht="12.75" customHeight="1">
      <c r="A8" s="14" t="s">
        <v>23</v>
      </c>
      <c r="B8" s="14" t="s">
        <v>25</v>
      </c>
      <c r="C8" s="14" t="s">
        <v>26</v>
      </c>
      <c r="D8" s="14" t="s">
        <v>27</v>
      </c>
      <c r="E8" s="14" t="s">
        <v>28</v>
      </c>
      <c r="F8" s="14" t="s">
        <v>29</v>
      </c>
      <c r="G8" s="14" t="s">
        <v>30</v>
      </c>
      <c r="H8" s="14" t="s">
        <v>31</v>
      </c>
      <c r="I8" s="14"/>
      <c r="O8" t="s">
        <v>34</v>
      </c>
      <c r="P8" t="s">
        <v>11</v>
      </c>
    </row>
    <row r="9" spans="1:15" ht="14.25">
      <c r="A9" s="14"/>
      <c r="B9" s="14"/>
      <c r="C9" s="14"/>
      <c r="D9" s="14"/>
      <c r="E9" s="14"/>
      <c r="F9" s="14"/>
      <c r="G9" s="1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7"/>
      <c r="B11" s="7"/>
      <c r="C11" s="7" t="s">
        <v>44</v>
      </c>
      <c r="D11" s="7"/>
      <c r="E11" s="7" t="s">
        <v>43</v>
      </c>
      <c r="F11" s="7"/>
      <c r="G11" s="9"/>
      <c r="H11" s="7"/>
      <c r="I11" s="9"/>
    </row>
    <row r="12" spans="1:16" ht="12.75">
      <c r="A12" s="6">
        <v>1</v>
      </c>
      <c r="B12" s="6" t="s">
        <v>45</v>
      </c>
      <c r="C12" s="6" t="s">
        <v>91</v>
      </c>
      <c r="D12" s="6" t="s">
        <v>47</v>
      </c>
      <c r="E12" s="6" t="s">
        <v>92</v>
      </c>
      <c r="F12" s="6" t="s">
        <v>93</v>
      </c>
      <c r="G12" s="8">
        <v>966.447</v>
      </c>
      <c r="H12" s="11"/>
      <c r="I12" s="10">
        <f>ROUND((H12*G12),2)</f>
        <v>0</v>
      </c>
      <c r="O12">
        <f>rekapitulace!H8</f>
        <v>21</v>
      </c>
      <c r="P12">
        <f>ROUND(O12/100*I12,2)</f>
        <v>0</v>
      </c>
    </row>
    <row r="13" ht="204">
      <c r="E13" s="12" t="s">
        <v>329</v>
      </c>
    </row>
    <row r="14" ht="25.5">
      <c r="E14" s="12" t="s">
        <v>95</v>
      </c>
    </row>
    <row r="15" spans="1:16" ht="12.75">
      <c r="A15" s="6">
        <v>2</v>
      </c>
      <c r="B15" s="6" t="s">
        <v>45</v>
      </c>
      <c r="C15" s="6" t="s">
        <v>96</v>
      </c>
      <c r="D15" s="6" t="s">
        <v>47</v>
      </c>
      <c r="E15" s="6" t="s">
        <v>97</v>
      </c>
      <c r="F15" s="6" t="s">
        <v>98</v>
      </c>
      <c r="G15" s="8">
        <v>1998.242</v>
      </c>
      <c r="H15" s="11"/>
      <c r="I15" s="10">
        <f>ROUND((H15*G15),2)</f>
        <v>0</v>
      </c>
      <c r="O15">
        <f>rekapitulace!H8</f>
        <v>21</v>
      </c>
      <c r="P15">
        <f>ROUND(O15/100*I15,2)</f>
        <v>0</v>
      </c>
    </row>
    <row r="16" ht="178.5">
      <c r="E16" s="12" t="s">
        <v>330</v>
      </c>
    </row>
    <row r="17" ht="25.5">
      <c r="E17" s="12" t="s">
        <v>95</v>
      </c>
    </row>
    <row r="18" spans="1:16" ht="12.75">
      <c r="A18" s="6">
        <v>3</v>
      </c>
      <c r="B18" s="6" t="s">
        <v>45</v>
      </c>
      <c r="C18" s="6" t="s">
        <v>331</v>
      </c>
      <c r="D18" s="6" t="s">
        <v>47</v>
      </c>
      <c r="E18" s="6" t="s">
        <v>332</v>
      </c>
      <c r="F18" s="6" t="s">
        <v>98</v>
      </c>
      <c r="G18" s="8">
        <v>28.64</v>
      </c>
      <c r="H18" s="11"/>
      <c r="I18" s="10">
        <f>ROUND((H18*G18),2)</f>
        <v>0</v>
      </c>
      <c r="O18">
        <f>rekapitulace!H8</f>
        <v>21</v>
      </c>
      <c r="P18">
        <f>ROUND(O18/100*I18,2)</f>
        <v>0</v>
      </c>
    </row>
    <row r="19" ht="63.75">
      <c r="E19" s="12" t="s">
        <v>333</v>
      </c>
    </row>
    <row r="20" ht="25.5">
      <c r="E20" s="12" t="s">
        <v>95</v>
      </c>
    </row>
    <row r="21" spans="1:16" ht="12.75">
      <c r="A21" s="6">
        <v>4</v>
      </c>
      <c r="B21" s="6" t="s">
        <v>45</v>
      </c>
      <c r="C21" s="6" t="s">
        <v>52</v>
      </c>
      <c r="D21" s="6" t="s">
        <v>47</v>
      </c>
      <c r="E21" s="6" t="s">
        <v>53</v>
      </c>
      <c r="F21" s="6" t="s">
        <v>49</v>
      </c>
      <c r="G21" s="8">
        <v>1</v>
      </c>
      <c r="H21" s="11"/>
      <c r="I21" s="10">
        <f>ROUND((H21*G21),2)</f>
        <v>0</v>
      </c>
      <c r="O21">
        <f>rekapitulace!H8</f>
        <v>21</v>
      </c>
      <c r="P21">
        <f>ROUND(O21/100*I21,2)</f>
        <v>0</v>
      </c>
    </row>
    <row r="22" ht="114.75">
      <c r="E22" s="12" t="s">
        <v>334</v>
      </c>
    </row>
    <row r="23" ht="12.75">
      <c r="E23" s="12" t="s">
        <v>55</v>
      </c>
    </row>
    <row r="24" spans="1:16" ht="12.75">
      <c r="A24" s="6">
        <v>5</v>
      </c>
      <c r="B24" s="6" t="s">
        <v>45</v>
      </c>
      <c r="C24" s="6" t="s">
        <v>335</v>
      </c>
      <c r="D24" s="6" t="s">
        <v>47</v>
      </c>
      <c r="E24" s="6" t="s">
        <v>336</v>
      </c>
      <c r="F24" s="6" t="s">
        <v>49</v>
      </c>
      <c r="G24" s="8">
        <v>1</v>
      </c>
      <c r="H24" s="11"/>
      <c r="I24" s="10">
        <f>ROUND((H24*G24),2)</f>
        <v>0</v>
      </c>
      <c r="O24">
        <f>rekapitulace!H8</f>
        <v>21</v>
      </c>
      <c r="P24">
        <f>ROUND(O24/100*I24,2)</f>
        <v>0</v>
      </c>
    </row>
    <row r="25" ht="127.5">
      <c r="E25" s="12" t="s">
        <v>337</v>
      </c>
    </row>
    <row r="26" ht="12.75">
      <c r="E26" s="12" t="s">
        <v>59</v>
      </c>
    </row>
    <row r="27" spans="1:16" ht="12.75">
      <c r="A27" s="6">
        <v>6</v>
      </c>
      <c r="B27" s="6" t="s">
        <v>45</v>
      </c>
      <c r="C27" s="6" t="s">
        <v>338</v>
      </c>
      <c r="D27" s="6" t="s">
        <v>47</v>
      </c>
      <c r="E27" s="6" t="s">
        <v>339</v>
      </c>
      <c r="F27" s="6" t="s">
        <v>49</v>
      </c>
      <c r="G27" s="8">
        <v>1</v>
      </c>
      <c r="H27" s="11"/>
      <c r="I27" s="10">
        <f>ROUND((H27*G27),2)</f>
        <v>0</v>
      </c>
      <c r="O27">
        <f>rekapitulace!H8</f>
        <v>21</v>
      </c>
      <c r="P27">
        <f>ROUND(O27/100*I27,2)</f>
        <v>0</v>
      </c>
    </row>
    <row r="28" ht="76.5">
      <c r="E28" s="12" t="s">
        <v>340</v>
      </c>
    </row>
    <row r="29" ht="12.75">
      <c r="E29" s="12" t="s">
        <v>59</v>
      </c>
    </row>
    <row r="30" spans="1:16" ht="12.75">
      <c r="A30" s="6">
        <v>7</v>
      </c>
      <c r="B30" s="6" t="s">
        <v>45</v>
      </c>
      <c r="C30" s="6" t="s">
        <v>56</v>
      </c>
      <c r="D30" s="6" t="s">
        <v>47</v>
      </c>
      <c r="E30" s="6" t="s">
        <v>57</v>
      </c>
      <c r="F30" s="6" t="s">
        <v>49</v>
      </c>
      <c r="G30" s="8">
        <v>1</v>
      </c>
      <c r="H30" s="11"/>
      <c r="I30" s="10">
        <f>ROUND((H30*G30),2)</f>
        <v>0</v>
      </c>
      <c r="O30">
        <f>rekapitulace!H8</f>
        <v>21</v>
      </c>
      <c r="P30">
        <f>ROUND(O30/100*I30,2)</f>
        <v>0</v>
      </c>
    </row>
    <row r="31" ht="114.75">
      <c r="E31" s="12" t="s">
        <v>341</v>
      </c>
    </row>
    <row r="32" ht="12.75">
      <c r="E32" s="12" t="s">
        <v>59</v>
      </c>
    </row>
    <row r="33" spans="1:16" ht="12.75">
      <c r="A33" s="6">
        <v>8</v>
      </c>
      <c r="B33" s="6" t="s">
        <v>45</v>
      </c>
      <c r="C33" s="6" t="s">
        <v>101</v>
      </c>
      <c r="D33" s="6" t="s">
        <v>47</v>
      </c>
      <c r="E33" s="6" t="s">
        <v>102</v>
      </c>
      <c r="F33" s="6" t="s">
        <v>49</v>
      </c>
      <c r="G33" s="8">
        <v>1</v>
      </c>
      <c r="H33" s="11"/>
      <c r="I33" s="10">
        <f>ROUND((H33*G33),2)</f>
        <v>0</v>
      </c>
      <c r="O33">
        <f>rekapitulace!H8</f>
        <v>21</v>
      </c>
      <c r="P33">
        <f>ROUND(O33/100*I33,2)</f>
        <v>0</v>
      </c>
    </row>
    <row r="34" ht="89.25">
      <c r="E34" s="12" t="s">
        <v>342</v>
      </c>
    </row>
    <row r="35" ht="12.75">
      <c r="E35" s="12" t="s">
        <v>59</v>
      </c>
    </row>
    <row r="36" spans="1:16" ht="12.75">
      <c r="A36" s="6">
        <v>9</v>
      </c>
      <c r="B36" s="6" t="s">
        <v>45</v>
      </c>
      <c r="C36" s="6" t="s">
        <v>343</v>
      </c>
      <c r="D36" s="6" t="s">
        <v>47</v>
      </c>
      <c r="E36" s="6" t="s">
        <v>344</v>
      </c>
      <c r="F36" s="6" t="s">
        <v>239</v>
      </c>
      <c r="G36" s="8">
        <v>1</v>
      </c>
      <c r="H36" s="11"/>
      <c r="I36" s="10">
        <f>ROUND((H36*G36),2)</f>
        <v>0</v>
      </c>
      <c r="O36">
        <f>rekapitulace!H8</f>
        <v>21</v>
      </c>
      <c r="P36">
        <f>ROUND(O36/100*I36,2)</f>
        <v>0</v>
      </c>
    </row>
    <row r="37" ht="38.25">
      <c r="E37" s="12" t="s">
        <v>345</v>
      </c>
    </row>
    <row r="38" ht="12.75">
      <c r="E38" s="12" t="s">
        <v>59</v>
      </c>
    </row>
    <row r="39" spans="1:16" ht="12.75">
      <c r="A39" s="6">
        <v>10</v>
      </c>
      <c r="B39" s="6" t="s">
        <v>45</v>
      </c>
      <c r="C39" s="6" t="s">
        <v>104</v>
      </c>
      <c r="D39" s="6" t="s">
        <v>47</v>
      </c>
      <c r="E39" s="6" t="s">
        <v>105</v>
      </c>
      <c r="F39" s="6" t="s">
        <v>49</v>
      </c>
      <c r="G39" s="8">
        <v>1</v>
      </c>
      <c r="H39" s="11"/>
      <c r="I39" s="10">
        <f>ROUND((H39*G39),2)</f>
        <v>0</v>
      </c>
      <c r="O39">
        <f>rekapitulace!H8</f>
        <v>21</v>
      </c>
      <c r="P39">
        <f>ROUND(O39/100*I39,2)</f>
        <v>0</v>
      </c>
    </row>
    <row r="40" ht="89.25">
      <c r="E40" s="12" t="s">
        <v>346</v>
      </c>
    </row>
    <row r="41" ht="12.75">
      <c r="E41" s="12" t="s">
        <v>59</v>
      </c>
    </row>
    <row r="42" spans="1:16" ht="12.75">
      <c r="A42" s="6">
        <v>11</v>
      </c>
      <c r="B42" s="6" t="s">
        <v>45</v>
      </c>
      <c r="C42" s="6" t="s">
        <v>68</v>
      </c>
      <c r="D42" s="6" t="s">
        <v>47</v>
      </c>
      <c r="E42" s="6" t="s">
        <v>69</v>
      </c>
      <c r="F42" s="6" t="s">
        <v>49</v>
      </c>
      <c r="G42" s="8">
        <v>1</v>
      </c>
      <c r="H42" s="11"/>
      <c r="I42" s="10">
        <f>ROUND((H42*G42),2)</f>
        <v>0</v>
      </c>
      <c r="O42">
        <f>rekapitulace!H8</f>
        <v>21</v>
      </c>
      <c r="P42">
        <f>ROUND(O42/100*I42,2)</f>
        <v>0</v>
      </c>
    </row>
    <row r="43" ht="63.75">
      <c r="E43" s="12" t="s">
        <v>347</v>
      </c>
    </row>
    <row r="44" ht="12.75">
      <c r="E44" s="12" t="s">
        <v>59</v>
      </c>
    </row>
    <row r="45" spans="1:16" ht="12.75">
      <c r="A45" s="6">
        <v>12</v>
      </c>
      <c r="B45" s="6" t="s">
        <v>45</v>
      </c>
      <c r="C45" s="6" t="s">
        <v>71</v>
      </c>
      <c r="D45" s="6" t="s">
        <v>47</v>
      </c>
      <c r="E45" s="6" t="s">
        <v>72</v>
      </c>
      <c r="F45" s="6" t="s">
        <v>49</v>
      </c>
      <c r="G45" s="8">
        <v>1</v>
      </c>
      <c r="H45" s="11"/>
      <c r="I45" s="10">
        <f>ROUND((H45*G45),2)</f>
        <v>0</v>
      </c>
      <c r="O45">
        <f>rekapitulace!H8</f>
        <v>21</v>
      </c>
      <c r="P45">
        <f>ROUND(O45/100*I45,2)</f>
        <v>0</v>
      </c>
    </row>
    <row r="46" ht="216.75">
      <c r="E46" s="12" t="s">
        <v>348</v>
      </c>
    </row>
    <row r="47" ht="12.75">
      <c r="E47" s="12" t="s">
        <v>59</v>
      </c>
    </row>
    <row r="48" spans="1:16" ht="12.75">
      <c r="A48" s="6">
        <v>13</v>
      </c>
      <c r="B48" s="6" t="s">
        <v>45</v>
      </c>
      <c r="C48" s="6" t="s">
        <v>237</v>
      </c>
      <c r="D48" s="6" t="s">
        <v>47</v>
      </c>
      <c r="E48" s="6" t="s">
        <v>238</v>
      </c>
      <c r="F48" s="6" t="s">
        <v>239</v>
      </c>
      <c r="G48" s="8">
        <v>1</v>
      </c>
      <c r="H48" s="11"/>
      <c r="I48" s="10">
        <f>ROUND((H48*G48),2)</f>
        <v>0</v>
      </c>
      <c r="O48">
        <f>rekapitulace!H8</f>
        <v>21</v>
      </c>
      <c r="P48">
        <f>ROUND(O48/100*I48,2)</f>
        <v>0</v>
      </c>
    </row>
    <row r="49" ht="76.5">
      <c r="E49" s="12" t="s">
        <v>349</v>
      </c>
    </row>
    <row r="50" ht="51">
      <c r="E50" s="12" t="s">
        <v>241</v>
      </c>
    </row>
    <row r="51" spans="1:16" ht="12.75" customHeight="1">
      <c r="A51" s="13"/>
      <c r="B51" s="13"/>
      <c r="C51" s="13" t="s">
        <v>44</v>
      </c>
      <c r="D51" s="13"/>
      <c r="E51" s="13" t="s">
        <v>43</v>
      </c>
      <c r="F51" s="13"/>
      <c r="G51" s="13"/>
      <c r="H51" s="13"/>
      <c r="I51" s="13">
        <f>SUM(I12:I50)</f>
        <v>0</v>
      </c>
      <c r="P51">
        <f>SUM(P12:P50)</f>
        <v>0</v>
      </c>
    </row>
    <row r="53" spans="1:9" ht="12.75" customHeight="1">
      <c r="A53" s="7"/>
      <c r="B53" s="7"/>
      <c r="C53" s="7" t="s">
        <v>24</v>
      </c>
      <c r="D53" s="7"/>
      <c r="E53" s="7" t="s">
        <v>107</v>
      </c>
      <c r="F53" s="7"/>
      <c r="G53" s="9"/>
      <c r="H53" s="7"/>
      <c r="I53" s="9"/>
    </row>
    <row r="54" spans="1:16" ht="12.75">
      <c r="A54" s="6">
        <v>14</v>
      </c>
      <c r="B54" s="6" t="s">
        <v>45</v>
      </c>
      <c r="C54" s="6" t="s">
        <v>350</v>
      </c>
      <c r="D54" s="6" t="s">
        <v>47</v>
      </c>
      <c r="E54" s="6" t="s">
        <v>351</v>
      </c>
      <c r="F54" s="6" t="s">
        <v>148</v>
      </c>
      <c r="G54" s="8">
        <v>1679</v>
      </c>
      <c r="H54" s="11"/>
      <c r="I54" s="10">
        <f>ROUND((H54*G54),2)</f>
        <v>0</v>
      </c>
      <c r="O54">
        <f>rekapitulace!H8</f>
        <v>21</v>
      </c>
      <c r="P54">
        <f>ROUND(O54/100*I54,2)</f>
        <v>0</v>
      </c>
    </row>
    <row r="55" ht="51">
      <c r="E55" s="12" t="s">
        <v>352</v>
      </c>
    </row>
    <row r="56" ht="12.75">
      <c r="E56" s="12" t="s">
        <v>353</v>
      </c>
    </row>
    <row r="57" spans="1:16" ht="12.75">
      <c r="A57" s="6">
        <v>15</v>
      </c>
      <c r="B57" s="6" t="s">
        <v>45</v>
      </c>
      <c r="C57" s="6" t="s">
        <v>354</v>
      </c>
      <c r="D57" s="6" t="s">
        <v>47</v>
      </c>
      <c r="E57" s="6" t="s">
        <v>355</v>
      </c>
      <c r="F57" s="6" t="s">
        <v>148</v>
      </c>
      <c r="G57" s="8">
        <v>861.84</v>
      </c>
      <c r="H57" s="11"/>
      <c r="I57" s="10">
        <f>ROUND((H57*G57),2)</f>
        <v>0</v>
      </c>
      <c r="O57">
        <f>rekapitulace!H8</f>
        <v>21</v>
      </c>
      <c r="P57">
        <f>ROUND(O57/100*I57,2)</f>
        <v>0</v>
      </c>
    </row>
    <row r="58" ht="25.5">
      <c r="E58" s="12" t="s">
        <v>356</v>
      </c>
    </row>
    <row r="59" ht="12.75">
      <c r="E59" s="12" t="s">
        <v>353</v>
      </c>
    </row>
    <row r="60" spans="1:16" ht="12.75">
      <c r="A60" s="6">
        <v>16</v>
      </c>
      <c r="B60" s="6" t="s">
        <v>45</v>
      </c>
      <c r="C60" s="6" t="s">
        <v>357</v>
      </c>
      <c r="D60" s="6" t="s">
        <v>47</v>
      </c>
      <c r="E60" s="6" t="s">
        <v>358</v>
      </c>
      <c r="F60" s="6" t="s">
        <v>148</v>
      </c>
      <c r="G60" s="8">
        <v>187.2</v>
      </c>
      <c r="H60" s="11"/>
      <c r="I60" s="10">
        <f>ROUND((H60*G60),2)</f>
        <v>0</v>
      </c>
      <c r="O60">
        <f>rekapitulace!H8</f>
        <v>21</v>
      </c>
      <c r="P60">
        <f>ROUND(O60/100*I60,2)</f>
        <v>0</v>
      </c>
    </row>
    <row r="61" ht="76.5">
      <c r="E61" s="12" t="s">
        <v>359</v>
      </c>
    </row>
    <row r="62" ht="38.25">
      <c r="E62" s="12" t="s">
        <v>360</v>
      </c>
    </row>
    <row r="63" spans="1:16" ht="12.75">
      <c r="A63" s="6">
        <v>17</v>
      </c>
      <c r="B63" s="6" t="s">
        <v>45</v>
      </c>
      <c r="C63" s="6" t="s">
        <v>361</v>
      </c>
      <c r="D63" s="6" t="s">
        <v>47</v>
      </c>
      <c r="E63" s="6" t="s">
        <v>362</v>
      </c>
      <c r="F63" s="6" t="s">
        <v>239</v>
      </c>
      <c r="G63" s="8">
        <v>7</v>
      </c>
      <c r="H63" s="11"/>
      <c r="I63" s="10">
        <f>ROUND((H63*G63),2)</f>
        <v>0</v>
      </c>
      <c r="O63">
        <f>rekapitulace!H8</f>
        <v>21</v>
      </c>
      <c r="P63">
        <f>ROUND(O63/100*I63,2)</f>
        <v>0</v>
      </c>
    </row>
    <row r="64" ht="127.5">
      <c r="E64" s="12" t="s">
        <v>363</v>
      </c>
    </row>
    <row r="65" ht="165.75">
      <c r="E65" s="12" t="s">
        <v>364</v>
      </c>
    </row>
    <row r="66" spans="1:16" ht="12.75">
      <c r="A66" s="6">
        <v>18</v>
      </c>
      <c r="B66" s="6" t="s">
        <v>45</v>
      </c>
      <c r="C66" s="6" t="s">
        <v>108</v>
      </c>
      <c r="D66" s="6" t="s">
        <v>47</v>
      </c>
      <c r="E66" s="6" t="s">
        <v>109</v>
      </c>
      <c r="F66" s="6" t="s">
        <v>93</v>
      </c>
      <c r="G66" s="8">
        <v>71.506</v>
      </c>
      <c r="H66" s="11"/>
      <c r="I66" s="10">
        <f>ROUND((H66*G66),2)</f>
        <v>0</v>
      </c>
      <c r="O66">
        <f>rekapitulace!H8</f>
        <v>21</v>
      </c>
      <c r="P66">
        <f>ROUND(O66/100*I66,2)</f>
        <v>0</v>
      </c>
    </row>
    <row r="67" ht="178.5">
      <c r="E67" s="12" t="s">
        <v>365</v>
      </c>
    </row>
    <row r="68" ht="63.75">
      <c r="E68" s="12" t="s">
        <v>111</v>
      </c>
    </row>
    <row r="69" spans="1:16" ht="12.75">
      <c r="A69" s="6">
        <v>19</v>
      </c>
      <c r="B69" s="6" t="s">
        <v>45</v>
      </c>
      <c r="C69" s="6" t="s">
        <v>112</v>
      </c>
      <c r="D69" s="6" t="s">
        <v>47</v>
      </c>
      <c r="E69" s="6" t="s">
        <v>113</v>
      </c>
      <c r="F69" s="6" t="s">
        <v>93</v>
      </c>
      <c r="G69" s="8">
        <v>165.76</v>
      </c>
      <c r="H69" s="11"/>
      <c r="I69" s="10">
        <f>ROUND((H69*G69),2)</f>
        <v>0</v>
      </c>
      <c r="O69">
        <f>rekapitulace!H8</f>
        <v>21</v>
      </c>
      <c r="P69">
        <f>ROUND(O69/100*I69,2)</f>
        <v>0</v>
      </c>
    </row>
    <row r="70" ht="178.5">
      <c r="E70" s="12" t="s">
        <v>366</v>
      </c>
    </row>
    <row r="71" ht="63.75">
      <c r="E71" s="12" t="s">
        <v>111</v>
      </c>
    </row>
    <row r="72" spans="1:16" ht="12.75">
      <c r="A72" s="6">
        <v>20</v>
      </c>
      <c r="B72" s="6" t="s">
        <v>45</v>
      </c>
      <c r="C72" s="6" t="s">
        <v>367</v>
      </c>
      <c r="D72" s="6" t="s">
        <v>47</v>
      </c>
      <c r="E72" s="6" t="s">
        <v>368</v>
      </c>
      <c r="F72" s="6" t="s">
        <v>93</v>
      </c>
      <c r="G72" s="8">
        <v>210</v>
      </c>
      <c r="H72" s="11"/>
      <c r="I72" s="10">
        <f>ROUND((H72*G72),2)</f>
        <v>0</v>
      </c>
      <c r="O72">
        <f>rekapitulace!H8</f>
        <v>21</v>
      </c>
      <c r="P72">
        <f>ROUND(O72/100*I72,2)</f>
        <v>0</v>
      </c>
    </row>
    <row r="73" ht="127.5">
      <c r="E73" s="12" t="s">
        <v>369</v>
      </c>
    </row>
    <row r="74" ht="63.75">
      <c r="E74" s="12" t="s">
        <v>111</v>
      </c>
    </row>
    <row r="75" spans="1:16" ht="25.5">
      <c r="A75" s="6">
        <v>21</v>
      </c>
      <c r="B75" s="6" t="s">
        <v>45</v>
      </c>
      <c r="C75" s="6" t="s">
        <v>370</v>
      </c>
      <c r="D75" s="6" t="s">
        <v>47</v>
      </c>
      <c r="E75" s="6" t="s">
        <v>371</v>
      </c>
      <c r="F75" s="6" t="s">
        <v>93</v>
      </c>
      <c r="G75" s="8">
        <v>105</v>
      </c>
      <c r="H75" s="11"/>
      <c r="I75" s="10">
        <f>ROUND((H75*G75),2)</f>
        <v>0</v>
      </c>
      <c r="O75">
        <f>rekapitulace!H8</f>
        <v>21</v>
      </c>
      <c r="P75">
        <f>ROUND(O75/100*I75,2)</f>
        <v>0</v>
      </c>
    </row>
    <row r="76" ht="140.25">
      <c r="E76" s="12" t="s">
        <v>372</v>
      </c>
    </row>
    <row r="77" ht="63.75">
      <c r="E77" s="12" t="s">
        <v>111</v>
      </c>
    </row>
    <row r="78" spans="1:16" ht="12.75">
      <c r="A78" s="6">
        <v>22</v>
      </c>
      <c r="B78" s="6" t="s">
        <v>45</v>
      </c>
      <c r="C78" s="6" t="s">
        <v>115</v>
      </c>
      <c r="D78" s="6" t="s">
        <v>47</v>
      </c>
      <c r="E78" s="6" t="s">
        <v>116</v>
      </c>
      <c r="F78" s="6" t="s">
        <v>117</v>
      </c>
      <c r="G78" s="8">
        <v>58.8</v>
      </c>
      <c r="H78" s="11"/>
      <c r="I78" s="10">
        <f>ROUND((H78*G78),2)</f>
        <v>0</v>
      </c>
      <c r="O78">
        <f>rekapitulace!H8</f>
        <v>21</v>
      </c>
      <c r="P78">
        <f>ROUND(O78/100*I78,2)</f>
        <v>0</v>
      </c>
    </row>
    <row r="79" ht="102">
      <c r="E79" s="12" t="s">
        <v>373</v>
      </c>
    </row>
    <row r="80" ht="63.75">
      <c r="E80" s="12" t="s">
        <v>111</v>
      </c>
    </row>
    <row r="81" spans="1:16" ht="12.75">
      <c r="A81" s="6">
        <v>23</v>
      </c>
      <c r="B81" s="6" t="s">
        <v>45</v>
      </c>
      <c r="C81" s="6" t="s">
        <v>119</v>
      </c>
      <c r="D81" s="6" t="s">
        <v>47</v>
      </c>
      <c r="E81" s="6" t="s">
        <v>120</v>
      </c>
      <c r="F81" s="6" t="s">
        <v>117</v>
      </c>
      <c r="G81" s="8">
        <v>233</v>
      </c>
      <c r="H81" s="11"/>
      <c r="I81" s="10">
        <f>ROUND((H81*G81),2)</f>
        <v>0</v>
      </c>
      <c r="O81">
        <f>rekapitulace!H8</f>
        <v>21</v>
      </c>
      <c r="P81">
        <f>ROUND(O81/100*I81,2)</f>
        <v>0</v>
      </c>
    </row>
    <row r="82" ht="153">
      <c r="E82" s="12" t="s">
        <v>374</v>
      </c>
    </row>
    <row r="83" ht="63.75">
      <c r="E83" s="12" t="s">
        <v>111</v>
      </c>
    </row>
    <row r="84" spans="1:16" ht="12.75">
      <c r="A84" s="6">
        <v>24</v>
      </c>
      <c r="B84" s="6" t="s">
        <v>45</v>
      </c>
      <c r="C84" s="6" t="s">
        <v>375</v>
      </c>
      <c r="D84" s="6" t="s">
        <v>47</v>
      </c>
      <c r="E84" s="6" t="s">
        <v>376</v>
      </c>
      <c r="F84" s="6" t="s">
        <v>93</v>
      </c>
      <c r="G84" s="8">
        <v>205.96</v>
      </c>
      <c r="H84" s="11"/>
      <c r="I84" s="10">
        <f>ROUND((H84*G84),2)</f>
        <v>0</v>
      </c>
      <c r="O84">
        <f>rekapitulace!H8</f>
        <v>21</v>
      </c>
      <c r="P84">
        <f>ROUND(O84/100*I84,2)</f>
        <v>0</v>
      </c>
    </row>
    <row r="85" ht="102">
      <c r="E85" s="12" t="s">
        <v>377</v>
      </c>
    </row>
    <row r="86" ht="63.75">
      <c r="E86" s="12" t="s">
        <v>111</v>
      </c>
    </row>
    <row r="87" spans="1:16" ht="12.75">
      <c r="A87" s="6">
        <v>25</v>
      </c>
      <c r="B87" s="6" t="s">
        <v>45</v>
      </c>
      <c r="C87" s="6" t="s">
        <v>122</v>
      </c>
      <c r="D87" s="6" t="s">
        <v>47</v>
      </c>
      <c r="E87" s="6" t="s">
        <v>123</v>
      </c>
      <c r="F87" s="6" t="s">
        <v>93</v>
      </c>
      <c r="G87" s="8">
        <v>266.356</v>
      </c>
      <c r="H87" s="11"/>
      <c r="I87" s="10">
        <f>ROUND((H87*G87),2)</f>
        <v>0</v>
      </c>
      <c r="O87">
        <f>rekapitulace!H8</f>
        <v>21</v>
      </c>
      <c r="P87">
        <f>ROUND(O87/100*I87,2)</f>
        <v>0</v>
      </c>
    </row>
    <row r="88" ht="127.5">
      <c r="E88" s="12" t="s">
        <v>378</v>
      </c>
    </row>
    <row r="89" ht="25.5">
      <c r="E89" s="12" t="s">
        <v>125</v>
      </c>
    </row>
    <row r="90" spans="1:16" ht="12.75">
      <c r="A90" s="6">
        <v>26</v>
      </c>
      <c r="B90" s="6" t="s">
        <v>45</v>
      </c>
      <c r="C90" s="6" t="s">
        <v>126</v>
      </c>
      <c r="D90" s="6" t="s">
        <v>47</v>
      </c>
      <c r="E90" s="6" t="s">
        <v>127</v>
      </c>
      <c r="F90" s="6" t="s">
        <v>93</v>
      </c>
      <c r="G90" s="8">
        <v>62.663</v>
      </c>
      <c r="H90" s="11"/>
      <c r="I90" s="10">
        <f>ROUND((H90*G90),2)</f>
        <v>0</v>
      </c>
      <c r="O90">
        <f>rekapitulace!H8</f>
        <v>21</v>
      </c>
      <c r="P90">
        <f>ROUND(O90/100*I90,2)</f>
        <v>0</v>
      </c>
    </row>
    <row r="91" ht="114.75">
      <c r="E91" s="12" t="s">
        <v>379</v>
      </c>
    </row>
    <row r="92" ht="331.5">
      <c r="E92" s="12" t="s">
        <v>129</v>
      </c>
    </row>
    <row r="93" spans="1:16" ht="12.75">
      <c r="A93" s="6">
        <v>27</v>
      </c>
      <c r="B93" s="6" t="s">
        <v>45</v>
      </c>
      <c r="C93" s="6" t="s">
        <v>130</v>
      </c>
      <c r="D93" s="6" t="s">
        <v>47</v>
      </c>
      <c r="E93" s="6" t="s">
        <v>131</v>
      </c>
      <c r="F93" s="6" t="s">
        <v>93</v>
      </c>
      <c r="G93" s="8">
        <v>185.39</v>
      </c>
      <c r="H93" s="11"/>
      <c r="I93" s="10">
        <f>ROUND((H93*G93),2)</f>
        <v>0</v>
      </c>
      <c r="O93">
        <f>rekapitulace!H8</f>
        <v>21</v>
      </c>
      <c r="P93">
        <f>ROUND(O93/100*I93,2)</f>
        <v>0</v>
      </c>
    </row>
    <row r="94" ht="114.75">
      <c r="E94" s="12" t="s">
        <v>380</v>
      </c>
    </row>
    <row r="95" ht="306">
      <c r="E95" s="12" t="s">
        <v>133</v>
      </c>
    </row>
    <row r="96" spans="1:16" ht="12.75">
      <c r="A96" s="6">
        <v>28</v>
      </c>
      <c r="B96" s="6" t="s">
        <v>45</v>
      </c>
      <c r="C96" s="6" t="s">
        <v>134</v>
      </c>
      <c r="D96" s="6" t="s">
        <v>47</v>
      </c>
      <c r="E96" s="6" t="s">
        <v>135</v>
      </c>
      <c r="F96" s="6" t="s">
        <v>93</v>
      </c>
      <c r="G96" s="8">
        <v>414.593</v>
      </c>
      <c r="H96" s="11"/>
      <c r="I96" s="10">
        <f>ROUND((H96*G96),2)</f>
        <v>0</v>
      </c>
      <c r="O96">
        <f>rekapitulace!H8</f>
        <v>21</v>
      </c>
      <c r="P96">
        <f>ROUND(O96/100*I96,2)</f>
        <v>0</v>
      </c>
    </row>
    <row r="97" ht="140.25">
      <c r="E97" s="12" t="s">
        <v>381</v>
      </c>
    </row>
    <row r="98" ht="293.25">
      <c r="E98" s="12" t="s">
        <v>137</v>
      </c>
    </row>
    <row r="99" spans="1:16" ht="12.75">
      <c r="A99" s="6">
        <v>29</v>
      </c>
      <c r="B99" s="6" t="s">
        <v>45</v>
      </c>
      <c r="C99" s="6" t="s">
        <v>382</v>
      </c>
      <c r="D99" s="6" t="s">
        <v>47</v>
      </c>
      <c r="E99" s="6" t="s">
        <v>383</v>
      </c>
      <c r="F99" s="6" t="s">
        <v>93</v>
      </c>
      <c r="G99" s="8">
        <v>140.992</v>
      </c>
      <c r="H99" s="11"/>
      <c r="I99" s="10">
        <f>ROUND((H99*G99),2)</f>
        <v>0</v>
      </c>
      <c r="O99">
        <f>rekapitulace!H8</f>
        <v>21</v>
      </c>
      <c r="P99">
        <f>ROUND(O99/100*I99,2)</f>
        <v>0</v>
      </c>
    </row>
    <row r="100" ht="204">
      <c r="E100" s="12" t="s">
        <v>384</v>
      </c>
    </row>
    <row r="101" ht="293.25">
      <c r="E101" s="12" t="s">
        <v>137</v>
      </c>
    </row>
    <row r="102" spans="1:16" ht="12.75">
      <c r="A102" s="6">
        <v>30</v>
      </c>
      <c r="B102" s="6" t="s">
        <v>45</v>
      </c>
      <c r="C102" s="6" t="s">
        <v>138</v>
      </c>
      <c r="D102" s="6" t="s">
        <v>47</v>
      </c>
      <c r="E102" s="6" t="s">
        <v>139</v>
      </c>
      <c r="F102" s="6" t="s">
        <v>93</v>
      </c>
      <c r="G102" s="8">
        <v>822</v>
      </c>
      <c r="H102" s="11"/>
      <c r="I102" s="10">
        <f>ROUND((H102*G102),2)</f>
        <v>0</v>
      </c>
      <c r="O102">
        <f>rekapitulace!H8</f>
        <v>21</v>
      </c>
      <c r="P102">
        <f>ROUND(O102/100*I102,2)</f>
        <v>0</v>
      </c>
    </row>
    <row r="103" ht="63.75">
      <c r="E103" s="12" t="s">
        <v>385</v>
      </c>
    </row>
    <row r="104" ht="191.25">
      <c r="E104" s="12" t="s">
        <v>141</v>
      </c>
    </row>
    <row r="105" spans="1:16" ht="12.75">
      <c r="A105" s="6">
        <v>31</v>
      </c>
      <c r="B105" s="6" t="s">
        <v>45</v>
      </c>
      <c r="C105" s="6" t="s">
        <v>142</v>
      </c>
      <c r="D105" s="6" t="s">
        <v>47</v>
      </c>
      <c r="E105" s="6" t="s">
        <v>143</v>
      </c>
      <c r="F105" s="6" t="s">
        <v>93</v>
      </c>
      <c r="G105" s="8">
        <v>129.036</v>
      </c>
      <c r="H105" s="11"/>
      <c r="I105" s="10">
        <f>ROUND((H105*G105),2)</f>
        <v>0</v>
      </c>
      <c r="O105">
        <f>rekapitulace!H8</f>
        <v>21</v>
      </c>
      <c r="P105">
        <f>ROUND(O105/100*I105,2)</f>
        <v>0</v>
      </c>
    </row>
    <row r="106" ht="76.5">
      <c r="E106" s="12" t="s">
        <v>386</v>
      </c>
    </row>
    <row r="107" ht="255">
      <c r="E107" s="12" t="s">
        <v>145</v>
      </c>
    </row>
    <row r="108" spans="1:16" ht="12.75">
      <c r="A108" s="6">
        <v>32</v>
      </c>
      <c r="B108" s="6" t="s">
        <v>45</v>
      </c>
      <c r="C108" s="6" t="s">
        <v>387</v>
      </c>
      <c r="D108" s="6" t="s">
        <v>47</v>
      </c>
      <c r="E108" s="6" t="s">
        <v>388</v>
      </c>
      <c r="F108" s="6" t="s">
        <v>93</v>
      </c>
      <c r="G108" s="8">
        <v>95.42</v>
      </c>
      <c r="H108" s="11"/>
      <c r="I108" s="10">
        <f>ROUND((H108*G108),2)</f>
        <v>0</v>
      </c>
      <c r="O108">
        <f>rekapitulace!H8</f>
        <v>21</v>
      </c>
      <c r="P108">
        <f>ROUND(O108/100*I108,2)</f>
        <v>0</v>
      </c>
    </row>
    <row r="109" ht="76.5">
      <c r="E109" s="12" t="s">
        <v>389</v>
      </c>
    </row>
    <row r="110" ht="229.5">
      <c r="E110" s="12" t="s">
        <v>390</v>
      </c>
    </row>
    <row r="111" spans="1:16" ht="12.75">
      <c r="A111" s="6">
        <v>33</v>
      </c>
      <c r="B111" s="6" t="s">
        <v>45</v>
      </c>
      <c r="C111" s="6" t="s">
        <v>391</v>
      </c>
      <c r="D111" s="6" t="s">
        <v>47</v>
      </c>
      <c r="E111" s="6" t="s">
        <v>392</v>
      </c>
      <c r="F111" s="6" t="s">
        <v>93</v>
      </c>
      <c r="G111" s="8">
        <v>126.312</v>
      </c>
      <c r="H111" s="11"/>
      <c r="I111" s="10">
        <f>ROUND((H111*G111),2)</f>
        <v>0</v>
      </c>
      <c r="O111">
        <f>rekapitulace!H8</f>
        <v>21</v>
      </c>
      <c r="P111">
        <f>ROUND(O111/100*I111,2)</f>
        <v>0</v>
      </c>
    </row>
    <row r="112" ht="89.25">
      <c r="E112" s="12" t="s">
        <v>393</v>
      </c>
    </row>
    <row r="113" ht="229.5">
      <c r="E113" s="12" t="s">
        <v>394</v>
      </c>
    </row>
    <row r="114" spans="1:16" ht="12.75">
      <c r="A114" s="6">
        <v>34</v>
      </c>
      <c r="B114" s="6" t="s">
        <v>45</v>
      </c>
      <c r="C114" s="6" t="s">
        <v>146</v>
      </c>
      <c r="D114" s="6" t="s">
        <v>47</v>
      </c>
      <c r="E114" s="6" t="s">
        <v>147</v>
      </c>
      <c r="F114" s="6" t="s">
        <v>148</v>
      </c>
      <c r="G114" s="8">
        <v>577.71</v>
      </c>
      <c r="H114" s="11"/>
      <c r="I114" s="10">
        <f>ROUND((H114*G114),2)</f>
        <v>0</v>
      </c>
      <c r="O114">
        <f>rekapitulace!H8</f>
        <v>21</v>
      </c>
      <c r="P114">
        <f>ROUND(O114/100*I114,2)</f>
        <v>0</v>
      </c>
    </row>
    <row r="115" ht="76.5">
      <c r="E115" s="12" t="s">
        <v>395</v>
      </c>
    </row>
    <row r="116" ht="25.5">
      <c r="E116" s="12" t="s">
        <v>150</v>
      </c>
    </row>
    <row r="117" spans="1:16" ht="12.75">
      <c r="A117" s="6">
        <v>35</v>
      </c>
      <c r="B117" s="6" t="s">
        <v>45</v>
      </c>
      <c r="C117" s="6" t="s">
        <v>151</v>
      </c>
      <c r="D117" s="6" t="s">
        <v>47</v>
      </c>
      <c r="E117" s="6" t="s">
        <v>152</v>
      </c>
      <c r="F117" s="6" t="s">
        <v>148</v>
      </c>
      <c r="G117" s="8">
        <v>724.66</v>
      </c>
      <c r="H117" s="11"/>
      <c r="I117" s="10">
        <f>ROUND((H117*G117),2)</f>
        <v>0</v>
      </c>
      <c r="O117">
        <f>rekapitulace!H8</f>
        <v>21</v>
      </c>
      <c r="P117">
        <f>ROUND(O117/100*I117,2)</f>
        <v>0</v>
      </c>
    </row>
    <row r="118" ht="89.25">
      <c r="E118" s="12" t="s">
        <v>396</v>
      </c>
    </row>
    <row r="119" ht="12.75">
      <c r="E119" s="12" t="s">
        <v>154</v>
      </c>
    </row>
    <row r="120" spans="1:16" ht="12.75">
      <c r="A120" s="6">
        <v>36</v>
      </c>
      <c r="B120" s="6" t="s">
        <v>45</v>
      </c>
      <c r="C120" s="6" t="s">
        <v>155</v>
      </c>
      <c r="D120" s="6" t="s">
        <v>47</v>
      </c>
      <c r="E120" s="6" t="s">
        <v>156</v>
      </c>
      <c r="F120" s="6" t="s">
        <v>148</v>
      </c>
      <c r="G120" s="8">
        <v>633</v>
      </c>
      <c r="H120" s="11"/>
      <c r="I120" s="10">
        <f>ROUND((H120*G120),2)</f>
        <v>0</v>
      </c>
      <c r="O120">
        <f>rekapitulace!H8</f>
        <v>21</v>
      </c>
      <c r="P120">
        <f>ROUND(O120/100*I120,2)</f>
        <v>0</v>
      </c>
    </row>
    <row r="121" ht="63.75">
      <c r="E121" s="12" t="s">
        <v>397</v>
      </c>
    </row>
    <row r="122" ht="38.25">
      <c r="E122" s="12" t="s">
        <v>158</v>
      </c>
    </row>
    <row r="123" spans="1:16" ht="12.75">
      <c r="A123" s="6">
        <v>37</v>
      </c>
      <c r="B123" s="6" t="s">
        <v>45</v>
      </c>
      <c r="C123" s="6" t="s">
        <v>398</v>
      </c>
      <c r="D123" s="6" t="s">
        <v>47</v>
      </c>
      <c r="E123" s="6" t="s">
        <v>399</v>
      </c>
      <c r="F123" s="6" t="s">
        <v>93</v>
      </c>
      <c r="G123" s="8">
        <v>114.6</v>
      </c>
      <c r="H123" s="11"/>
      <c r="I123" s="10">
        <f>ROUND((H123*G123),2)</f>
        <v>0</v>
      </c>
      <c r="O123">
        <f>rekapitulace!H8</f>
        <v>21</v>
      </c>
      <c r="P123">
        <f>ROUND(O123/100*I123,2)</f>
        <v>0</v>
      </c>
    </row>
    <row r="124" ht="25.5">
      <c r="E124" s="12" t="s">
        <v>400</v>
      </c>
    </row>
    <row r="125" ht="38.25">
      <c r="E125" s="12" t="s">
        <v>162</v>
      </c>
    </row>
    <row r="126" spans="1:16" ht="12.75">
      <c r="A126" s="6">
        <v>38</v>
      </c>
      <c r="B126" s="6" t="s">
        <v>45</v>
      </c>
      <c r="C126" s="6" t="s">
        <v>159</v>
      </c>
      <c r="D126" s="6" t="s">
        <v>47</v>
      </c>
      <c r="E126" s="6" t="s">
        <v>160</v>
      </c>
      <c r="F126" s="6" t="s">
        <v>148</v>
      </c>
      <c r="G126" s="8">
        <v>266.66</v>
      </c>
      <c r="H126" s="11"/>
      <c r="I126" s="10">
        <f>ROUND((H126*G126),2)</f>
        <v>0</v>
      </c>
      <c r="O126">
        <f>rekapitulace!H8</f>
        <v>21</v>
      </c>
      <c r="P126">
        <f>ROUND(O126/100*I126,2)</f>
        <v>0</v>
      </c>
    </row>
    <row r="127" ht="76.5">
      <c r="E127" s="12" t="s">
        <v>401</v>
      </c>
    </row>
    <row r="128" ht="38.25">
      <c r="E128" s="12" t="s">
        <v>162</v>
      </c>
    </row>
    <row r="129" spans="1:16" ht="12.75">
      <c r="A129" s="6">
        <v>39</v>
      </c>
      <c r="B129" s="6" t="s">
        <v>45</v>
      </c>
      <c r="C129" s="6" t="s">
        <v>163</v>
      </c>
      <c r="D129" s="6" t="s">
        <v>47</v>
      </c>
      <c r="E129" s="6" t="s">
        <v>164</v>
      </c>
      <c r="F129" s="6" t="s">
        <v>148</v>
      </c>
      <c r="G129" s="8">
        <v>724.66</v>
      </c>
      <c r="H129" s="11"/>
      <c r="I129" s="10">
        <f>ROUND((H129*G129),2)</f>
        <v>0</v>
      </c>
      <c r="O129">
        <f>rekapitulace!H8</f>
        <v>21</v>
      </c>
      <c r="P129">
        <f>ROUND(O129/100*I129,2)</f>
        <v>0</v>
      </c>
    </row>
    <row r="130" ht="76.5">
      <c r="E130" s="12" t="s">
        <v>402</v>
      </c>
    </row>
    <row r="131" ht="25.5">
      <c r="E131" s="12" t="s">
        <v>165</v>
      </c>
    </row>
    <row r="132" spans="1:16" ht="12.75" customHeight="1">
      <c r="A132" s="13"/>
      <c r="B132" s="13"/>
      <c r="C132" s="13" t="s">
        <v>24</v>
      </c>
      <c r="D132" s="13"/>
      <c r="E132" s="13" t="s">
        <v>107</v>
      </c>
      <c r="F132" s="13"/>
      <c r="G132" s="13"/>
      <c r="H132" s="13"/>
      <c r="I132" s="13">
        <f>SUM(I54:I131)</f>
        <v>0</v>
      </c>
      <c r="P132">
        <f>SUM(P54:P131)</f>
        <v>0</v>
      </c>
    </row>
    <row r="134" spans="1:9" ht="12.75" customHeight="1">
      <c r="A134" s="7"/>
      <c r="B134" s="7"/>
      <c r="C134" s="7" t="s">
        <v>35</v>
      </c>
      <c r="D134" s="7"/>
      <c r="E134" s="7" t="s">
        <v>166</v>
      </c>
      <c r="F134" s="7"/>
      <c r="G134" s="9"/>
      <c r="H134" s="7"/>
      <c r="I134" s="9"/>
    </row>
    <row r="135" spans="1:16" ht="12.75">
      <c r="A135" s="6">
        <v>40</v>
      </c>
      <c r="B135" s="6" t="s">
        <v>45</v>
      </c>
      <c r="C135" s="6" t="s">
        <v>403</v>
      </c>
      <c r="D135" s="6" t="s">
        <v>47</v>
      </c>
      <c r="E135" s="6" t="s">
        <v>404</v>
      </c>
      <c r="F135" s="6" t="s">
        <v>117</v>
      </c>
      <c r="G135" s="8">
        <v>152.28</v>
      </c>
      <c r="H135" s="11"/>
      <c r="I135" s="10">
        <f>ROUND((H135*G135),2)</f>
        <v>0</v>
      </c>
      <c r="O135">
        <f>rekapitulace!H8</f>
        <v>21</v>
      </c>
      <c r="P135">
        <f>ROUND(O135/100*I135,2)</f>
        <v>0</v>
      </c>
    </row>
    <row r="136" ht="76.5">
      <c r="E136" s="12" t="s">
        <v>405</v>
      </c>
    </row>
    <row r="137" ht="165.75">
      <c r="E137" s="12" t="s">
        <v>406</v>
      </c>
    </row>
    <row r="138" spans="1:16" ht="12.75">
      <c r="A138" s="6">
        <v>41</v>
      </c>
      <c r="B138" s="6" t="s">
        <v>45</v>
      </c>
      <c r="C138" s="6" t="s">
        <v>407</v>
      </c>
      <c r="D138" s="6" t="s">
        <v>47</v>
      </c>
      <c r="E138" s="6" t="s">
        <v>408</v>
      </c>
      <c r="F138" s="6" t="s">
        <v>93</v>
      </c>
      <c r="G138" s="8">
        <v>1.417</v>
      </c>
      <c r="H138" s="11"/>
      <c r="I138" s="10">
        <f>ROUND((H138*G138),2)</f>
        <v>0</v>
      </c>
      <c r="O138">
        <f>rekapitulace!H8</f>
        <v>21</v>
      </c>
      <c r="P138">
        <f>ROUND(O138/100*I138,2)</f>
        <v>0</v>
      </c>
    </row>
    <row r="139" ht="63.75">
      <c r="E139" s="12" t="s">
        <v>409</v>
      </c>
    </row>
    <row r="140" ht="51">
      <c r="E140" s="12" t="s">
        <v>410</v>
      </c>
    </row>
    <row r="141" spans="1:16" ht="12.75">
      <c r="A141" s="6">
        <v>42</v>
      </c>
      <c r="B141" s="6" t="s">
        <v>45</v>
      </c>
      <c r="C141" s="6" t="s">
        <v>411</v>
      </c>
      <c r="D141" s="6" t="s">
        <v>47</v>
      </c>
      <c r="E141" s="6" t="s">
        <v>412</v>
      </c>
      <c r="F141" s="6" t="s">
        <v>98</v>
      </c>
      <c r="G141" s="8">
        <v>3.828</v>
      </c>
      <c r="H141" s="11"/>
      <c r="I141" s="10">
        <f>ROUND((H141*G141),2)</f>
        <v>0</v>
      </c>
      <c r="O141">
        <f>rekapitulace!H8</f>
        <v>21</v>
      </c>
      <c r="P141">
        <f>ROUND(O141/100*I141,2)</f>
        <v>0</v>
      </c>
    </row>
    <row r="142" ht="89.25">
      <c r="E142" s="12" t="s">
        <v>413</v>
      </c>
    </row>
    <row r="143" ht="38.25">
      <c r="E143" s="12" t="s">
        <v>414</v>
      </c>
    </row>
    <row r="144" spans="1:16" ht="12.75">
      <c r="A144" s="6">
        <v>43</v>
      </c>
      <c r="B144" s="6" t="s">
        <v>45</v>
      </c>
      <c r="C144" s="6" t="s">
        <v>415</v>
      </c>
      <c r="D144" s="6" t="s">
        <v>47</v>
      </c>
      <c r="E144" s="6" t="s">
        <v>416</v>
      </c>
      <c r="F144" s="6" t="s">
        <v>93</v>
      </c>
      <c r="G144" s="8">
        <v>2.368</v>
      </c>
      <c r="H144" s="11"/>
      <c r="I144" s="10">
        <f>ROUND((H144*G144),2)</f>
        <v>0</v>
      </c>
      <c r="O144">
        <f>rekapitulace!H8</f>
        <v>21</v>
      </c>
      <c r="P144">
        <f>ROUND(O144/100*I144,2)</f>
        <v>0</v>
      </c>
    </row>
    <row r="145" ht="51">
      <c r="E145" s="12" t="s">
        <v>417</v>
      </c>
    </row>
    <row r="146" ht="12.75">
      <c r="E146" s="12" t="s">
        <v>418</v>
      </c>
    </row>
    <row r="147" spans="1:16" ht="12.75">
      <c r="A147" s="6">
        <v>44</v>
      </c>
      <c r="B147" s="6" t="s">
        <v>45</v>
      </c>
      <c r="C147" s="6" t="s">
        <v>419</v>
      </c>
      <c r="D147" s="6" t="s">
        <v>47</v>
      </c>
      <c r="E147" s="6" t="s">
        <v>420</v>
      </c>
      <c r="F147" s="6" t="s">
        <v>117</v>
      </c>
      <c r="G147" s="8">
        <v>108.24</v>
      </c>
      <c r="H147" s="11"/>
      <c r="I147" s="10">
        <f>ROUND((H147*G147),2)</f>
        <v>0</v>
      </c>
      <c r="O147">
        <f>rekapitulace!H8</f>
        <v>21</v>
      </c>
      <c r="P147">
        <f>ROUND(O147/100*I147,2)</f>
        <v>0</v>
      </c>
    </row>
    <row r="148" ht="165.75">
      <c r="E148" s="12" t="s">
        <v>421</v>
      </c>
    </row>
    <row r="149" ht="63.75">
      <c r="E149" s="12" t="s">
        <v>422</v>
      </c>
    </row>
    <row r="150" spans="1:16" ht="12.75">
      <c r="A150" s="6">
        <v>45</v>
      </c>
      <c r="B150" s="6" t="s">
        <v>45</v>
      </c>
      <c r="C150" s="6" t="s">
        <v>423</v>
      </c>
      <c r="D150" s="6" t="s">
        <v>47</v>
      </c>
      <c r="E150" s="6" t="s">
        <v>424</v>
      </c>
      <c r="F150" s="6" t="s">
        <v>117</v>
      </c>
      <c r="G150" s="8">
        <v>18.24</v>
      </c>
      <c r="H150" s="11"/>
      <c r="I150" s="10">
        <f>ROUND((H150*G150),2)</f>
        <v>0</v>
      </c>
      <c r="O150">
        <f>rekapitulace!H8</f>
        <v>21</v>
      </c>
      <c r="P150">
        <f>ROUND(O150/100*I150,2)</f>
        <v>0</v>
      </c>
    </row>
    <row r="151" ht="89.25">
      <c r="E151" s="12" t="s">
        <v>425</v>
      </c>
    </row>
    <row r="152" ht="63.75">
      <c r="E152" s="12" t="s">
        <v>422</v>
      </c>
    </row>
    <row r="153" spans="1:16" ht="12.75">
      <c r="A153" s="6">
        <v>46</v>
      </c>
      <c r="B153" s="6" t="s">
        <v>45</v>
      </c>
      <c r="C153" s="6" t="s">
        <v>426</v>
      </c>
      <c r="D153" s="6" t="s">
        <v>47</v>
      </c>
      <c r="E153" s="6" t="s">
        <v>427</v>
      </c>
      <c r="F153" s="6" t="s">
        <v>117</v>
      </c>
      <c r="G153" s="8">
        <v>8.04</v>
      </c>
      <c r="H153" s="11"/>
      <c r="I153" s="10">
        <f>ROUND((H153*G153),2)</f>
        <v>0</v>
      </c>
      <c r="O153">
        <f>rekapitulace!H8</f>
        <v>21</v>
      </c>
      <c r="P153">
        <f>ROUND(O153/100*I153,2)</f>
        <v>0</v>
      </c>
    </row>
    <row r="154" ht="51">
      <c r="E154" s="12" t="s">
        <v>428</v>
      </c>
    </row>
    <row r="155" ht="63.75">
      <c r="E155" s="12" t="s">
        <v>422</v>
      </c>
    </row>
    <row r="156" spans="1:16" ht="12.75">
      <c r="A156" s="6">
        <v>47</v>
      </c>
      <c r="B156" s="6" t="s">
        <v>45</v>
      </c>
      <c r="C156" s="6" t="s">
        <v>429</v>
      </c>
      <c r="D156" s="6" t="s">
        <v>47</v>
      </c>
      <c r="E156" s="6" t="s">
        <v>430</v>
      </c>
      <c r="F156" s="6" t="s">
        <v>117</v>
      </c>
      <c r="G156" s="8">
        <v>84</v>
      </c>
      <c r="H156" s="11"/>
      <c r="I156" s="10">
        <f>ROUND((H156*G156),2)</f>
        <v>0</v>
      </c>
      <c r="O156">
        <f>rekapitulace!H8</f>
        <v>21</v>
      </c>
      <c r="P156">
        <f>ROUND(O156/100*I156,2)</f>
        <v>0</v>
      </c>
    </row>
    <row r="157" ht="76.5">
      <c r="E157" s="12" t="s">
        <v>431</v>
      </c>
    </row>
    <row r="158" ht="63.75">
      <c r="E158" s="12" t="s">
        <v>422</v>
      </c>
    </row>
    <row r="159" spans="1:16" ht="12.75">
      <c r="A159" s="6">
        <v>48</v>
      </c>
      <c r="B159" s="6" t="s">
        <v>45</v>
      </c>
      <c r="C159" s="6" t="s">
        <v>432</v>
      </c>
      <c r="D159" s="6" t="s">
        <v>47</v>
      </c>
      <c r="E159" s="6" t="s">
        <v>433</v>
      </c>
      <c r="F159" s="6" t="s">
        <v>93</v>
      </c>
      <c r="G159" s="8">
        <v>2.091</v>
      </c>
      <c r="H159" s="11"/>
      <c r="I159" s="10">
        <f>ROUND((H159*G159),2)</f>
        <v>0</v>
      </c>
      <c r="O159">
        <f>rekapitulace!H8</f>
        <v>21</v>
      </c>
      <c r="P159">
        <f>ROUND(O159/100*I159,2)</f>
        <v>0</v>
      </c>
    </row>
    <row r="160" ht="165.75">
      <c r="E160" s="12" t="s">
        <v>434</v>
      </c>
    </row>
    <row r="161" ht="76.5">
      <c r="E161" s="12" t="s">
        <v>435</v>
      </c>
    </row>
    <row r="162" spans="1:16" ht="12.75">
      <c r="A162" s="6">
        <v>49</v>
      </c>
      <c r="B162" s="6" t="s">
        <v>45</v>
      </c>
      <c r="C162" s="6" t="s">
        <v>436</v>
      </c>
      <c r="D162" s="6" t="s">
        <v>47</v>
      </c>
      <c r="E162" s="6" t="s">
        <v>437</v>
      </c>
      <c r="F162" s="6" t="s">
        <v>239</v>
      </c>
      <c r="G162" s="8">
        <v>2970</v>
      </c>
      <c r="H162" s="11"/>
      <c r="I162" s="10">
        <f>ROUND((H162*G162),2)</f>
        <v>0</v>
      </c>
      <c r="O162">
        <f>rekapitulace!H8</f>
        <v>21</v>
      </c>
      <c r="P162">
        <f>ROUND(O162/100*I162,2)</f>
        <v>0</v>
      </c>
    </row>
    <row r="163" ht="76.5">
      <c r="E163" s="12" t="s">
        <v>438</v>
      </c>
    </row>
    <row r="164" ht="63.75">
      <c r="E164" s="12" t="s">
        <v>439</v>
      </c>
    </row>
    <row r="165" spans="1:16" ht="12.75">
      <c r="A165" s="6">
        <v>50</v>
      </c>
      <c r="B165" s="6" t="s">
        <v>45</v>
      </c>
      <c r="C165" s="6" t="s">
        <v>440</v>
      </c>
      <c r="D165" s="6" t="s">
        <v>47</v>
      </c>
      <c r="E165" s="6" t="s">
        <v>441</v>
      </c>
      <c r="F165" s="6" t="s">
        <v>239</v>
      </c>
      <c r="G165" s="8">
        <v>1896</v>
      </c>
      <c r="H165" s="11"/>
      <c r="I165" s="10">
        <f>ROUND((H165*G165),2)</f>
        <v>0</v>
      </c>
      <c r="O165">
        <f>rekapitulace!H8</f>
        <v>21</v>
      </c>
      <c r="P165">
        <f>ROUND(O165/100*I165,2)</f>
        <v>0</v>
      </c>
    </row>
    <row r="166" ht="255">
      <c r="E166" s="12" t="s">
        <v>442</v>
      </c>
    </row>
    <row r="167" ht="63.75">
      <c r="E167" s="12" t="s">
        <v>439</v>
      </c>
    </row>
    <row r="168" spans="1:16" ht="12.75">
      <c r="A168" s="6">
        <v>51</v>
      </c>
      <c r="B168" s="6" t="s">
        <v>45</v>
      </c>
      <c r="C168" s="6" t="s">
        <v>167</v>
      </c>
      <c r="D168" s="6" t="s">
        <v>47</v>
      </c>
      <c r="E168" s="6" t="s">
        <v>168</v>
      </c>
      <c r="F168" s="6" t="s">
        <v>148</v>
      </c>
      <c r="G168" s="8">
        <v>1086.46</v>
      </c>
      <c r="H168" s="11"/>
      <c r="I168" s="10">
        <f>ROUND((H168*G168),2)</f>
        <v>0</v>
      </c>
      <c r="O168">
        <f>rekapitulace!H8</f>
        <v>21</v>
      </c>
      <c r="P168">
        <f>ROUND(O168/100*I168,2)</f>
        <v>0</v>
      </c>
    </row>
    <row r="169" ht="127.5">
      <c r="E169" s="12" t="s">
        <v>443</v>
      </c>
    </row>
    <row r="170" ht="102">
      <c r="E170" s="12" t="s">
        <v>170</v>
      </c>
    </row>
    <row r="171" spans="1:16" ht="12.75">
      <c r="A171" s="6">
        <v>52</v>
      </c>
      <c r="B171" s="6" t="s">
        <v>45</v>
      </c>
      <c r="C171" s="6" t="s">
        <v>444</v>
      </c>
      <c r="D171" s="6" t="s">
        <v>47</v>
      </c>
      <c r="E171" s="6" t="s">
        <v>445</v>
      </c>
      <c r="F171" s="6" t="s">
        <v>148</v>
      </c>
      <c r="G171" s="8">
        <v>180.9</v>
      </c>
      <c r="H171" s="11"/>
      <c r="I171" s="10">
        <f>ROUND((H171*G171),2)</f>
        <v>0</v>
      </c>
      <c r="O171">
        <f>rekapitulace!H8</f>
        <v>21</v>
      </c>
      <c r="P171">
        <f>ROUND(O171/100*I171,2)</f>
        <v>0</v>
      </c>
    </row>
    <row r="172" ht="25.5">
      <c r="E172" s="12" t="s">
        <v>446</v>
      </c>
    </row>
    <row r="173" ht="102">
      <c r="E173" s="12" t="s">
        <v>447</v>
      </c>
    </row>
    <row r="174" spans="1:16" ht="12.75" customHeight="1">
      <c r="A174" s="13"/>
      <c r="B174" s="13"/>
      <c r="C174" s="13" t="s">
        <v>35</v>
      </c>
      <c r="D174" s="13"/>
      <c r="E174" s="13" t="s">
        <v>166</v>
      </c>
      <c r="F174" s="13"/>
      <c r="G174" s="13"/>
      <c r="H174" s="13"/>
      <c r="I174" s="13">
        <f>SUM(I135:I173)</f>
        <v>0</v>
      </c>
      <c r="P174">
        <f>SUM(P135:P173)</f>
        <v>0</v>
      </c>
    </row>
    <row r="176" spans="1:9" ht="12.75" customHeight="1">
      <c r="A176" s="7"/>
      <c r="B176" s="7"/>
      <c r="C176" s="7" t="s">
        <v>36</v>
      </c>
      <c r="D176" s="7"/>
      <c r="E176" s="7" t="s">
        <v>448</v>
      </c>
      <c r="F176" s="7"/>
      <c r="G176" s="9"/>
      <c r="H176" s="7"/>
      <c r="I176" s="9"/>
    </row>
    <row r="177" spans="1:16" ht="12.75">
      <c r="A177" s="6">
        <v>53</v>
      </c>
      <c r="B177" s="6" t="s">
        <v>45</v>
      </c>
      <c r="C177" s="6" t="s">
        <v>449</v>
      </c>
      <c r="D177" s="6" t="s">
        <v>47</v>
      </c>
      <c r="E177" s="6" t="s">
        <v>450</v>
      </c>
      <c r="F177" s="6" t="s">
        <v>451</v>
      </c>
      <c r="G177" s="8">
        <v>1190.48</v>
      </c>
      <c r="H177" s="11"/>
      <c r="I177" s="10">
        <f>ROUND((H177*G177),2)</f>
        <v>0</v>
      </c>
      <c r="O177">
        <f>rekapitulace!H8</f>
        <v>21</v>
      </c>
      <c r="P177">
        <f>ROUND(O177/100*I177,2)</f>
        <v>0</v>
      </c>
    </row>
    <row r="178" ht="12.75">
      <c r="E178" s="12" t="s">
        <v>452</v>
      </c>
    </row>
    <row r="179" ht="25.5">
      <c r="E179" s="12" t="s">
        <v>453</v>
      </c>
    </row>
    <row r="180" spans="1:16" ht="12.75">
      <c r="A180" s="6">
        <v>54</v>
      </c>
      <c r="B180" s="6" t="s">
        <v>45</v>
      </c>
      <c r="C180" s="6" t="s">
        <v>454</v>
      </c>
      <c r="D180" s="6" t="s">
        <v>47</v>
      </c>
      <c r="E180" s="6" t="s">
        <v>455</v>
      </c>
      <c r="F180" s="6" t="s">
        <v>93</v>
      </c>
      <c r="G180" s="8">
        <v>169.433</v>
      </c>
      <c r="H180" s="11"/>
      <c r="I180" s="10">
        <f>ROUND((H180*G180),2)</f>
        <v>0</v>
      </c>
      <c r="O180">
        <f>rekapitulace!H8</f>
        <v>21</v>
      </c>
      <c r="P180">
        <f>ROUND(O180/100*I180,2)</f>
        <v>0</v>
      </c>
    </row>
    <row r="181" ht="89.25">
      <c r="E181" s="12" t="s">
        <v>456</v>
      </c>
    </row>
    <row r="182" ht="331.5">
      <c r="E182" s="12" t="s">
        <v>457</v>
      </c>
    </row>
    <row r="183" spans="1:16" ht="12.75">
      <c r="A183" s="6">
        <v>55</v>
      </c>
      <c r="B183" s="6" t="s">
        <v>45</v>
      </c>
      <c r="C183" s="6" t="s">
        <v>458</v>
      </c>
      <c r="D183" s="6" t="s">
        <v>47</v>
      </c>
      <c r="E183" s="6" t="s">
        <v>459</v>
      </c>
      <c r="F183" s="6" t="s">
        <v>98</v>
      </c>
      <c r="G183" s="8">
        <v>22.873</v>
      </c>
      <c r="H183" s="11"/>
      <c r="I183" s="10">
        <f>ROUND((H183*G183),2)</f>
        <v>0</v>
      </c>
      <c r="O183">
        <f>rekapitulace!H8</f>
        <v>21</v>
      </c>
      <c r="P183">
        <f>ROUND(O183/100*I183,2)</f>
        <v>0</v>
      </c>
    </row>
    <row r="184" ht="25.5">
      <c r="E184" s="12" t="s">
        <v>460</v>
      </c>
    </row>
    <row r="185" ht="242.25">
      <c r="E185" s="12" t="s">
        <v>461</v>
      </c>
    </row>
    <row r="186" spans="1:16" ht="12.75">
      <c r="A186" s="6">
        <v>56</v>
      </c>
      <c r="B186" s="6" t="s">
        <v>45</v>
      </c>
      <c r="C186" s="6" t="s">
        <v>462</v>
      </c>
      <c r="D186" s="6" t="s">
        <v>47</v>
      </c>
      <c r="E186" s="6" t="s">
        <v>463</v>
      </c>
      <c r="F186" s="6" t="s">
        <v>93</v>
      </c>
      <c r="G186" s="8">
        <v>58.949</v>
      </c>
      <c r="H186" s="11"/>
      <c r="I186" s="10">
        <f>ROUND((H186*G186),2)</f>
        <v>0</v>
      </c>
      <c r="O186">
        <f>rekapitulace!H8</f>
        <v>21</v>
      </c>
      <c r="P186">
        <f>ROUND(O186/100*I186,2)</f>
        <v>0</v>
      </c>
    </row>
    <row r="187" ht="102">
      <c r="E187" s="12" t="s">
        <v>464</v>
      </c>
    </row>
    <row r="188" ht="318.75">
      <c r="E188" s="12" t="s">
        <v>465</v>
      </c>
    </row>
    <row r="189" spans="1:16" ht="12.75">
      <c r="A189" s="6">
        <v>57</v>
      </c>
      <c r="B189" s="6" t="s">
        <v>45</v>
      </c>
      <c r="C189" s="6" t="s">
        <v>466</v>
      </c>
      <c r="D189" s="6" t="s">
        <v>47</v>
      </c>
      <c r="E189" s="6" t="s">
        <v>467</v>
      </c>
      <c r="F189" s="6" t="s">
        <v>98</v>
      </c>
      <c r="G189" s="8">
        <v>10.316</v>
      </c>
      <c r="H189" s="11"/>
      <c r="I189" s="10">
        <f>ROUND((H189*G189),2)</f>
        <v>0</v>
      </c>
      <c r="O189">
        <f>rekapitulace!H8</f>
        <v>21</v>
      </c>
      <c r="P189">
        <f>ROUND(O189/100*I189,2)</f>
        <v>0</v>
      </c>
    </row>
    <row r="190" ht="25.5">
      <c r="E190" s="12" t="s">
        <v>468</v>
      </c>
    </row>
    <row r="191" ht="267.75">
      <c r="E191" s="12" t="s">
        <v>469</v>
      </c>
    </row>
    <row r="192" spans="1:16" ht="12.75">
      <c r="A192" s="6">
        <v>58</v>
      </c>
      <c r="B192" s="6" t="s">
        <v>45</v>
      </c>
      <c r="C192" s="6" t="s">
        <v>470</v>
      </c>
      <c r="D192" s="6" t="s">
        <v>47</v>
      </c>
      <c r="E192" s="6" t="s">
        <v>471</v>
      </c>
      <c r="F192" s="6" t="s">
        <v>93</v>
      </c>
      <c r="G192" s="8">
        <v>15.126</v>
      </c>
      <c r="H192" s="11"/>
      <c r="I192" s="10">
        <f>ROUND((H192*G192),2)</f>
        <v>0</v>
      </c>
      <c r="O192">
        <f>rekapitulace!H8</f>
        <v>21</v>
      </c>
      <c r="P192">
        <f>ROUND(O192/100*I192,2)</f>
        <v>0</v>
      </c>
    </row>
    <row r="193" ht="89.25">
      <c r="E193" s="12" t="s">
        <v>472</v>
      </c>
    </row>
    <row r="194" ht="318.75">
      <c r="E194" s="12" t="s">
        <v>465</v>
      </c>
    </row>
    <row r="195" spans="1:16" ht="12.75">
      <c r="A195" s="6">
        <v>59</v>
      </c>
      <c r="B195" s="6" t="s">
        <v>45</v>
      </c>
      <c r="C195" s="6" t="s">
        <v>473</v>
      </c>
      <c r="D195" s="6" t="s">
        <v>47</v>
      </c>
      <c r="E195" s="6" t="s">
        <v>474</v>
      </c>
      <c r="F195" s="6" t="s">
        <v>98</v>
      </c>
      <c r="G195" s="8">
        <v>2.95</v>
      </c>
      <c r="H195" s="11"/>
      <c r="I195" s="10">
        <f>ROUND((H195*G195),2)</f>
        <v>0</v>
      </c>
      <c r="O195">
        <f>rekapitulace!H8</f>
        <v>21</v>
      </c>
      <c r="P195">
        <f>ROUND(O195/100*I195,2)</f>
        <v>0</v>
      </c>
    </row>
    <row r="196" ht="25.5">
      <c r="E196" s="12" t="s">
        <v>475</v>
      </c>
    </row>
    <row r="197" ht="267.75">
      <c r="E197" s="12" t="s">
        <v>469</v>
      </c>
    </row>
    <row r="198" spans="1:16" ht="12.75">
      <c r="A198" s="6">
        <v>60</v>
      </c>
      <c r="B198" s="6" t="s">
        <v>45</v>
      </c>
      <c r="C198" s="6" t="s">
        <v>476</v>
      </c>
      <c r="D198" s="6" t="s">
        <v>47</v>
      </c>
      <c r="E198" s="6" t="s">
        <v>477</v>
      </c>
      <c r="F198" s="6" t="s">
        <v>93</v>
      </c>
      <c r="G198" s="8">
        <v>9.768</v>
      </c>
      <c r="H198" s="11"/>
      <c r="I198" s="10">
        <f>ROUND((H198*G198),2)</f>
        <v>0</v>
      </c>
      <c r="O198">
        <f>rekapitulace!H8</f>
        <v>21</v>
      </c>
      <c r="P198">
        <f>ROUND(O198/100*I198,2)</f>
        <v>0</v>
      </c>
    </row>
    <row r="199" ht="25.5">
      <c r="E199" s="12" t="s">
        <v>478</v>
      </c>
    </row>
    <row r="200" ht="38.25">
      <c r="E200" s="12" t="s">
        <v>479</v>
      </c>
    </row>
    <row r="201" spans="1:16" ht="12.75" customHeight="1">
      <c r="A201" s="13"/>
      <c r="B201" s="13"/>
      <c r="C201" s="13" t="s">
        <v>36</v>
      </c>
      <c r="D201" s="13"/>
      <c r="E201" s="13" t="s">
        <v>448</v>
      </c>
      <c r="F201" s="13"/>
      <c r="G201" s="13"/>
      <c r="H201" s="13"/>
      <c r="I201" s="13">
        <f>SUM(I177:I200)</f>
        <v>0</v>
      </c>
      <c r="P201">
        <f>SUM(P177:P200)</f>
        <v>0</v>
      </c>
    </row>
    <row r="203" spans="1:9" ht="12.75" customHeight="1">
      <c r="A203" s="7"/>
      <c r="B203" s="7"/>
      <c r="C203" s="7" t="s">
        <v>37</v>
      </c>
      <c r="D203" s="7"/>
      <c r="E203" s="7" t="s">
        <v>171</v>
      </c>
      <c r="F203" s="7"/>
      <c r="G203" s="9"/>
      <c r="H203" s="7"/>
      <c r="I203" s="9"/>
    </row>
    <row r="204" spans="1:16" ht="12.75">
      <c r="A204" s="6">
        <v>61</v>
      </c>
      <c r="B204" s="6" t="s">
        <v>45</v>
      </c>
      <c r="C204" s="6" t="s">
        <v>480</v>
      </c>
      <c r="D204" s="6" t="s">
        <v>47</v>
      </c>
      <c r="E204" s="6" t="s">
        <v>481</v>
      </c>
      <c r="F204" s="6" t="s">
        <v>93</v>
      </c>
      <c r="G204" s="8">
        <v>35.4</v>
      </c>
      <c r="H204" s="11"/>
      <c r="I204" s="10">
        <f>ROUND((H204*G204),2)</f>
        <v>0</v>
      </c>
      <c r="O204">
        <f>rekapitulace!H8</f>
        <v>21</v>
      </c>
      <c r="P204">
        <f>ROUND(O204/100*I204,2)</f>
        <v>0</v>
      </c>
    </row>
    <row r="205" ht="63.75">
      <c r="E205" s="12" t="s">
        <v>482</v>
      </c>
    </row>
    <row r="206" ht="318.75">
      <c r="E206" s="12" t="s">
        <v>465</v>
      </c>
    </row>
    <row r="207" spans="1:16" ht="12.75">
      <c r="A207" s="6">
        <v>62</v>
      </c>
      <c r="B207" s="6" t="s">
        <v>45</v>
      </c>
      <c r="C207" s="6" t="s">
        <v>483</v>
      </c>
      <c r="D207" s="6" t="s">
        <v>47</v>
      </c>
      <c r="E207" s="6" t="s">
        <v>484</v>
      </c>
      <c r="F207" s="6" t="s">
        <v>98</v>
      </c>
      <c r="G207" s="8">
        <v>5.31</v>
      </c>
      <c r="H207" s="11"/>
      <c r="I207" s="10">
        <f>ROUND((H207*G207),2)</f>
        <v>0</v>
      </c>
      <c r="O207">
        <f>rekapitulace!H8</f>
        <v>21</v>
      </c>
      <c r="P207">
        <f>ROUND(O207/100*I207,2)</f>
        <v>0</v>
      </c>
    </row>
    <row r="208" ht="25.5">
      <c r="E208" s="12" t="s">
        <v>485</v>
      </c>
    </row>
    <row r="209" ht="267.75">
      <c r="E209" s="12" t="s">
        <v>469</v>
      </c>
    </row>
    <row r="210" spans="1:16" ht="12.75">
      <c r="A210" s="6">
        <v>63</v>
      </c>
      <c r="B210" s="6" t="s">
        <v>45</v>
      </c>
      <c r="C210" s="6" t="s">
        <v>486</v>
      </c>
      <c r="D210" s="6" t="s">
        <v>47</v>
      </c>
      <c r="E210" s="6" t="s">
        <v>487</v>
      </c>
      <c r="F210" s="6" t="s">
        <v>93</v>
      </c>
      <c r="G210" s="8">
        <v>95.754</v>
      </c>
      <c r="H210" s="11"/>
      <c r="I210" s="10">
        <f>ROUND((H210*G210),2)</f>
        <v>0</v>
      </c>
      <c r="O210">
        <f>rekapitulace!H8</f>
        <v>21</v>
      </c>
      <c r="P210">
        <f>ROUND(O210/100*I210,2)</f>
        <v>0</v>
      </c>
    </row>
    <row r="211" ht="102">
      <c r="E211" s="12" t="s">
        <v>488</v>
      </c>
    </row>
    <row r="212" ht="318.75">
      <c r="E212" s="12" t="s">
        <v>465</v>
      </c>
    </row>
    <row r="213" spans="1:16" ht="12.75">
      <c r="A213" s="6">
        <v>64</v>
      </c>
      <c r="B213" s="6" t="s">
        <v>45</v>
      </c>
      <c r="C213" s="6" t="s">
        <v>489</v>
      </c>
      <c r="D213" s="6" t="s">
        <v>47</v>
      </c>
      <c r="E213" s="6" t="s">
        <v>490</v>
      </c>
      <c r="F213" s="6" t="s">
        <v>98</v>
      </c>
      <c r="G213" s="8">
        <v>16.278</v>
      </c>
      <c r="H213" s="11"/>
      <c r="I213" s="10">
        <f>ROUND((H213*G213),2)</f>
        <v>0</v>
      </c>
      <c r="O213">
        <f>rekapitulace!H8</f>
        <v>21</v>
      </c>
      <c r="P213">
        <f>ROUND(O213/100*I213,2)</f>
        <v>0</v>
      </c>
    </row>
    <row r="214" ht="25.5">
      <c r="E214" s="12" t="s">
        <v>491</v>
      </c>
    </row>
    <row r="215" ht="267.75">
      <c r="E215" s="12" t="s">
        <v>492</v>
      </c>
    </row>
    <row r="216" spans="1:16" ht="12.75">
      <c r="A216" s="6">
        <v>65</v>
      </c>
      <c r="B216" s="6" t="s">
        <v>45</v>
      </c>
      <c r="C216" s="6" t="s">
        <v>493</v>
      </c>
      <c r="D216" s="6" t="s">
        <v>47</v>
      </c>
      <c r="E216" s="6" t="s">
        <v>494</v>
      </c>
      <c r="F216" s="6" t="s">
        <v>239</v>
      </c>
      <c r="G216" s="8">
        <v>6</v>
      </c>
      <c r="H216" s="11"/>
      <c r="I216" s="10">
        <f>ROUND((H216*G216),2)</f>
        <v>0</v>
      </c>
      <c r="O216">
        <f>rekapitulace!H8</f>
        <v>21</v>
      </c>
      <c r="P216">
        <f>ROUND(O216/100*I216,2)</f>
        <v>0</v>
      </c>
    </row>
    <row r="217" ht="127.5">
      <c r="E217" s="12" t="s">
        <v>495</v>
      </c>
    </row>
    <row r="218" ht="76.5">
      <c r="E218" s="12" t="s">
        <v>496</v>
      </c>
    </row>
    <row r="219" spans="1:16" ht="12.75">
      <c r="A219" s="6">
        <v>66</v>
      </c>
      <c r="B219" s="6" t="s">
        <v>45</v>
      </c>
      <c r="C219" s="6" t="s">
        <v>497</v>
      </c>
      <c r="D219" s="6" t="s">
        <v>47</v>
      </c>
      <c r="E219" s="6" t="s">
        <v>498</v>
      </c>
      <c r="F219" s="6" t="s">
        <v>117</v>
      </c>
      <c r="G219" s="8">
        <v>50.5</v>
      </c>
      <c r="H219" s="11"/>
      <c r="I219" s="10">
        <f>ROUND((H219*G219),2)</f>
        <v>0</v>
      </c>
      <c r="O219">
        <f>rekapitulace!H8</f>
        <v>21</v>
      </c>
      <c r="P219">
        <f>ROUND(O219/100*I219,2)</f>
        <v>0</v>
      </c>
    </row>
    <row r="220" ht="63.75">
      <c r="E220" s="12" t="s">
        <v>499</v>
      </c>
    </row>
    <row r="221" ht="51">
      <c r="E221" s="12" t="s">
        <v>500</v>
      </c>
    </row>
    <row r="222" spans="1:16" ht="12.75">
      <c r="A222" s="6">
        <v>67</v>
      </c>
      <c r="B222" s="6" t="s">
        <v>45</v>
      </c>
      <c r="C222" s="6" t="s">
        <v>501</v>
      </c>
      <c r="D222" s="6" t="s">
        <v>47</v>
      </c>
      <c r="E222" s="6" t="s">
        <v>502</v>
      </c>
      <c r="F222" s="6" t="s">
        <v>239</v>
      </c>
      <c r="G222" s="8">
        <v>36</v>
      </c>
      <c r="H222" s="11"/>
      <c r="I222" s="10">
        <f>ROUND((H222*G222),2)</f>
        <v>0</v>
      </c>
      <c r="O222">
        <f>rekapitulace!H8</f>
        <v>21</v>
      </c>
      <c r="P222">
        <f>ROUND(O222/100*I222,2)</f>
        <v>0</v>
      </c>
    </row>
    <row r="223" ht="127.5">
      <c r="E223" s="12" t="s">
        <v>503</v>
      </c>
    </row>
    <row r="224" ht="51">
      <c r="E224" s="12" t="s">
        <v>504</v>
      </c>
    </row>
    <row r="225" spans="1:16" ht="12.75">
      <c r="A225" s="6">
        <v>68</v>
      </c>
      <c r="B225" s="6" t="s">
        <v>45</v>
      </c>
      <c r="C225" s="6" t="s">
        <v>505</v>
      </c>
      <c r="D225" s="6" t="s">
        <v>47</v>
      </c>
      <c r="E225" s="6" t="s">
        <v>506</v>
      </c>
      <c r="F225" s="6" t="s">
        <v>239</v>
      </c>
      <c r="G225" s="8">
        <v>18</v>
      </c>
      <c r="H225" s="11"/>
      <c r="I225" s="10">
        <f>ROUND((H225*G225),2)</f>
        <v>0</v>
      </c>
      <c r="O225">
        <f>rekapitulace!H8</f>
        <v>21</v>
      </c>
      <c r="P225">
        <f>ROUND(O225/100*I225,2)</f>
        <v>0</v>
      </c>
    </row>
    <row r="226" ht="63.75">
      <c r="E226" s="12" t="s">
        <v>507</v>
      </c>
    </row>
    <row r="227" ht="229.5">
      <c r="E227" s="12" t="s">
        <v>508</v>
      </c>
    </row>
    <row r="228" spans="1:16" ht="12.75">
      <c r="A228" s="6">
        <v>69</v>
      </c>
      <c r="B228" s="6" t="s">
        <v>45</v>
      </c>
      <c r="C228" s="6" t="s">
        <v>509</v>
      </c>
      <c r="D228" s="6" t="s">
        <v>47</v>
      </c>
      <c r="E228" s="6" t="s">
        <v>510</v>
      </c>
      <c r="F228" s="6" t="s">
        <v>93</v>
      </c>
      <c r="G228" s="8">
        <v>3.713</v>
      </c>
      <c r="H228" s="11"/>
      <c r="I228" s="10">
        <f>ROUND((H228*G228),2)</f>
        <v>0</v>
      </c>
      <c r="O228">
        <f>rekapitulace!H8</f>
        <v>21</v>
      </c>
      <c r="P228">
        <f>ROUND(O228/100*I228,2)</f>
        <v>0</v>
      </c>
    </row>
    <row r="229" ht="25.5">
      <c r="E229" s="12" t="s">
        <v>511</v>
      </c>
    </row>
    <row r="230" ht="229.5">
      <c r="E230" s="12" t="s">
        <v>512</v>
      </c>
    </row>
    <row r="231" spans="1:16" ht="12.75">
      <c r="A231" s="6">
        <v>70</v>
      </c>
      <c r="B231" s="6" t="s">
        <v>45</v>
      </c>
      <c r="C231" s="6" t="s">
        <v>513</v>
      </c>
      <c r="D231" s="6" t="s">
        <v>47</v>
      </c>
      <c r="E231" s="6" t="s">
        <v>514</v>
      </c>
      <c r="F231" s="6" t="s">
        <v>93</v>
      </c>
      <c r="G231" s="8">
        <v>21.033</v>
      </c>
      <c r="H231" s="11"/>
      <c r="I231" s="10">
        <f>ROUND((H231*G231),2)</f>
        <v>0</v>
      </c>
      <c r="O231">
        <f>rekapitulace!H8</f>
        <v>21</v>
      </c>
      <c r="P231">
        <f>ROUND(O231/100*I231,2)</f>
        <v>0</v>
      </c>
    </row>
    <row r="232" ht="89.25">
      <c r="E232" s="12" t="s">
        <v>515</v>
      </c>
    </row>
    <row r="233" ht="318.75">
      <c r="E233" s="12" t="s">
        <v>465</v>
      </c>
    </row>
    <row r="234" spans="1:16" ht="12.75">
      <c r="A234" s="6">
        <v>71</v>
      </c>
      <c r="B234" s="6" t="s">
        <v>45</v>
      </c>
      <c r="C234" s="6" t="s">
        <v>516</v>
      </c>
      <c r="D234" s="6" t="s">
        <v>47</v>
      </c>
      <c r="E234" s="6" t="s">
        <v>517</v>
      </c>
      <c r="F234" s="6" t="s">
        <v>93</v>
      </c>
      <c r="G234" s="8">
        <v>8.316</v>
      </c>
      <c r="H234" s="11"/>
      <c r="I234" s="10">
        <f>ROUND((H234*G234),2)</f>
        <v>0</v>
      </c>
      <c r="O234">
        <f>rekapitulace!H8</f>
        <v>21</v>
      </c>
      <c r="P234">
        <f>ROUND(O234/100*I234,2)</f>
        <v>0</v>
      </c>
    </row>
    <row r="235" ht="63.75">
      <c r="E235" s="12" t="s">
        <v>518</v>
      </c>
    </row>
    <row r="236" ht="318.75">
      <c r="E236" s="12" t="s">
        <v>465</v>
      </c>
    </row>
    <row r="237" spans="1:16" ht="12.75">
      <c r="A237" s="6">
        <v>72</v>
      </c>
      <c r="B237" s="6" t="s">
        <v>45</v>
      </c>
      <c r="C237" s="6" t="s">
        <v>519</v>
      </c>
      <c r="D237" s="6" t="s">
        <v>47</v>
      </c>
      <c r="E237" s="6" t="s">
        <v>520</v>
      </c>
      <c r="F237" s="6" t="s">
        <v>93</v>
      </c>
      <c r="G237" s="8">
        <v>1.563</v>
      </c>
      <c r="H237" s="11"/>
      <c r="I237" s="10">
        <f>ROUND((H237*G237),2)</f>
        <v>0</v>
      </c>
      <c r="O237">
        <f>rekapitulace!H8</f>
        <v>21</v>
      </c>
      <c r="P237">
        <f>ROUND(O237/100*I237,2)</f>
        <v>0</v>
      </c>
    </row>
    <row r="238" ht="25.5">
      <c r="E238" s="12" t="s">
        <v>521</v>
      </c>
    </row>
    <row r="239" ht="38.25">
      <c r="E239" s="12" t="s">
        <v>522</v>
      </c>
    </row>
    <row r="240" spans="1:16" ht="12.75">
      <c r="A240" s="6">
        <v>73</v>
      </c>
      <c r="B240" s="6" t="s">
        <v>45</v>
      </c>
      <c r="C240" s="6" t="s">
        <v>523</v>
      </c>
      <c r="D240" s="6" t="s">
        <v>47</v>
      </c>
      <c r="E240" s="6" t="s">
        <v>524</v>
      </c>
      <c r="F240" s="6" t="s">
        <v>93</v>
      </c>
      <c r="G240" s="8">
        <v>15.47</v>
      </c>
      <c r="H240" s="11"/>
      <c r="I240" s="10">
        <f>ROUND((H240*G240),2)</f>
        <v>0</v>
      </c>
      <c r="O240">
        <f>rekapitulace!H8</f>
        <v>21</v>
      </c>
      <c r="P240">
        <f>ROUND(O240/100*I240,2)</f>
        <v>0</v>
      </c>
    </row>
    <row r="241" ht="12.75">
      <c r="E241" s="12" t="s">
        <v>525</v>
      </c>
    </row>
    <row r="242" ht="25.5">
      <c r="E242" s="12" t="s">
        <v>526</v>
      </c>
    </row>
    <row r="243" spans="1:16" ht="12.75">
      <c r="A243" s="6">
        <v>74</v>
      </c>
      <c r="B243" s="6" t="s">
        <v>45</v>
      </c>
      <c r="C243" s="6" t="s">
        <v>527</v>
      </c>
      <c r="D243" s="6" t="s">
        <v>47</v>
      </c>
      <c r="E243" s="6" t="s">
        <v>528</v>
      </c>
      <c r="F243" s="6" t="s">
        <v>93</v>
      </c>
      <c r="G243" s="8">
        <v>243.754</v>
      </c>
      <c r="H243" s="11"/>
      <c r="I243" s="10">
        <f>ROUND((H243*G243),2)</f>
        <v>0</v>
      </c>
      <c r="O243">
        <f>rekapitulace!H8</f>
        <v>21</v>
      </c>
      <c r="P243">
        <f>ROUND(O243/100*I243,2)</f>
        <v>0</v>
      </c>
    </row>
    <row r="244" ht="25.5">
      <c r="E244" s="12" t="s">
        <v>529</v>
      </c>
    </row>
    <row r="245" ht="318.75">
      <c r="E245" s="12" t="s">
        <v>465</v>
      </c>
    </row>
    <row r="246" spans="1:16" ht="12.75">
      <c r="A246" s="6">
        <v>75</v>
      </c>
      <c r="B246" s="6" t="s">
        <v>45</v>
      </c>
      <c r="C246" s="6" t="s">
        <v>530</v>
      </c>
      <c r="D246" s="6" t="s">
        <v>47</v>
      </c>
      <c r="E246" s="6" t="s">
        <v>531</v>
      </c>
      <c r="F246" s="6" t="s">
        <v>93</v>
      </c>
      <c r="G246" s="8">
        <v>1.037</v>
      </c>
      <c r="H246" s="11"/>
      <c r="I246" s="10">
        <f>ROUND((H246*G246),2)</f>
        <v>0</v>
      </c>
      <c r="O246">
        <f>rekapitulace!H8</f>
        <v>21</v>
      </c>
      <c r="P246">
        <f>ROUND(O246/100*I246,2)</f>
        <v>0</v>
      </c>
    </row>
    <row r="247" ht="51">
      <c r="E247" s="12" t="s">
        <v>532</v>
      </c>
    </row>
    <row r="248" ht="38.25">
      <c r="E248" s="12" t="s">
        <v>533</v>
      </c>
    </row>
    <row r="249" spans="1:16" ht="12.75">
      <c r="A249" s="6">
        <v>76</v>
      </c>
      <c r="B249" s="6" t="s">
        <v>45</v>
      </c>
      <c r="C249" s="6" t="s">
        <v>534</v>
      </c>
      <c r="D249" s="6" t="s">
        <v>47</v>
      </c>
      <c r="E249" s="6" t="s">
        <v>535</v>
      </c>
      <c r="F249" s="6" t="s">
        <v>98</v>
      </c>
      <c r="G249" s="8">
        <v>21.938</v>
      </c>
      <c r="H249" s="11"/>
      <c r="I249" s="10">
        <f>ROUND((H249*G249),2)</f>
        <v>0</v>
      </c>
      <c r="O249">
        <f>rekapitulace!H8</f>
        <v>21</v>
      </c>
      <c r="P249">
        <f>ROUND(O249/100*I249,2)</f>
        <v>0</v>
      </c>
    </row>
    <row r="250" ht="12.75">
      <c r="E250" s="12" t="s">
        <v>536</v>
      </c>
    </row>
    <row r="251" ht="178.5">
      <c r="E251" s="12" t="s">
        <v>537</v>
      </c>
    </row>
    <row r="252" spans="1:16" ht="12.75">
      <c r="A252" s="6">
        <v>77</v>
      </c>
      <c r="B252" s="6" t="s">
        <v>45</v>
      </c>
      <c r="C252" s="6" t="s">
        <v>538</v>
      </c>
      <c r="D252" s="6" t="s">
        <v>47</v>
      </c>
      <c r="E252" s="6" t="s">
        <v>539</v>
      </c>
      <c r="F252" s="6" t="s">
        <v>98</v>
      </c>
      <c r="G252" s="8">
        <v>27.651</v>
      </c>
      <c r="H252" s="11"/>
      <c r="I252" s="10">
        <f>ROUND((H252*G252),2)</f>
        <v>0</v>
      </c>
      <c r="O252">
        <f>rekapitulace!H8</f>
        <v>21</v>
      </c>
      <c r="P252">
        <f>ROUND(O252/100*I252,2)</f>
        <v>0</v>
      </c>
    </row>
    <row r="253" ht="25.5">
      <c r="E253" s="12" t="s">
        <v>540</v>
      </c>
    </row>
    <row r="254" ht="178.5">
      <c r="E254" s="12" t="s">
        <v>537</v>
      </c>
    </row>
    <row r="255" spans="1:16" ht="12.75">
      <c r="A255" s="6">
        <v>78</v>
      </c>
      <c r="B255" s="6" t="s">
        <v>45</v>
      </c>
      <c r="C255" s="6" t="s">
        <v>541</v>
      </c>
      <c r="D255" s="6" t="s">
        <v>47</v>
      </c>
      <c r="E255" s="6" t="s">
        <v>542</v>
      </c>
      <c r="F255" s="6" t="s">
        <v>93</v>
      </c>
      <c r="G255" s="8">
        <v>212.9</v>
      </c>
      <c r="H255" s="11"/>
      <c r="I255" s="10">
        <f>ROUND((H255*G255),2)</f>
        <v>0</v>
      </c>
      <c r="O255">
        <f>rekapitulace!H8</f>
        <v>21</v>
      </c>
      <c r="P255">
        <f>ROUND(O255/100*I255,2)</f>
        <v>0</v>
      </c>
    </row>
    <row r="256" ht="63.75">
      <c r="E256" s="12" t="s">
        <v>543</v>
      </c>
    </row>
    <row r="257" ht="38.25">
      <c r="E257" s="12" t="s">
        <v>522</v>
      </c>
    </row>
    <row r="258" spans="1:16" ht="12.75">
      <c r="A258" s="6">
        <v>79</v>
      </c>
      <c r="B258" s="6" t="s">
        <v>45</v>
      </c>
      <c r="C258" s="6" t="s">
        <v>544</v>
      </c>
      <c r="D258" s="6" t="s">
        <v>47</v>
      </c>
      <c r="E258" s="6" t="s">
        <v>545</v>
      </c>
      <c r="F258" s="6" t="s">
        <v>93</v>
      </c>
      <c r="G258" s="8">
        <v>84.13</v>
      </c>
      <c r="H258" s="11"/>
      <c r="I258" s="10">
        <f>ROUND((H258*G258),2)</f>
        <v>0</v>
      </c>
      <c r="O258">
        <f>rekapitulace!H8</f>
        <v>21</v>
      </c>
      <c r="P258">
        <f>ROUND(O258/100*I258,2)</f>
        <v>0</v>
      </c>
    </row>
    <row r="259" ht="63.75">
      <c r="E259" s="12" t="s">
        <v>546</v>
      </c>
    </row>
    <row r="260" ht="38.25">
      <c r="E260" s="12" t="s">
        <v>522</v>
      </c>
    </row>
    <row r="261" spans="1:16" ht="12.75">
      <c r="A261" s="6">
        <v>80</v>
      </c>
      <c r="B261" s="6" t="s">
        <v>45</v>
      </c>
      <c r="C261" s="6" t="s">
        <v>547</v>
      </c>
      <c r="D261" s="6" t="s">
        <v>47</v>
      </c>
      <c r="E261" s="6" t="s">
        <v>548</v>
      </c>
      <c r="F261" s="6" t="s">
        <v>93</v>
      </c>
      <c r="G261" s="8">
        <v>18</v>
      </c>
      <c r="H261" s="11"/>
      <c r="I261" s="10">
        <f>ROUND((H261*G261),2)</f>
        <v>0</v>
      </c>
      <c r="O261">
        <f>rekapitulace!H8</f>
        <v>21</v>
      </c>
      <c r="P261">
        <f>ROUND(O261/100*I261,2)</f>
        <v>0</v>
      </c>
    </row>
    <row r="262" ht="25.5">
      <c r="E262" s="12" t="s">
        <v>549</v>
      </c>
    </row>
    <row r="263" ht="267.75">
      <c r="E263" s="12" t="s">
        <v>550</v>
      </c>
    </row>
    <row r="264" spans="1:16" ht="12.75">
      <c r="A264" s="6">
        <v>81</v>
      </c>
      <c r="B264" s="6" t="s">
        <v>45</v>
      </c>
      <c r="C264" s="6" t="s">
        <v>172</v>
      </c>
      <c r="D264" s="6" t="s">
        <v>47</v>
      </c>
      <c r="E264" s="6" t="s">
        <v>173</v>
      </c>
      <c r="F264" s="6" t="s">
        <v>93</v>
      </c>
      <c r="G264" s="8">
        <v>2.048</v>
      </c>
      <c r="H264" s="11"/>
      <c r="I264" s="10">
        <f>ROUND((H264*G264),2)</f>
        <v>0</v>
      </c>
      <c r="O264">
        <f>rekapitulace!H8</f>
        <v>21</v>
      </c>
      <c r="P264">
        <f>ROUND(O264/100*I264,2)</f>
        <v>0</v>
      </c>
    </row>
    <row r="265" ht="38.25">
      <c r="E265" s="12" t="s">
        <v>551</v>
      </c>
    </row>
    <row r="266" ht="409.5">
      <c r="E266" s="12" t="s">
        <v>175</v>
      </c>
    </row>
    <row r="267" spans="1:16" ht="12.75">
      <c r="A267" s="6">
        <v>82</v>
      </c>
      <c r="B267" s="6" t="s">
        <v>45</v>
      </c>
      <c r="C267" s="6" t="s">
        <v>552</v>
      </c>
      <c r="D267" s="6" t="s">
        <v>47</v>
      </c>
      <c r="E267" s="6" t="s">
        <v>553</v>
      </c>
      <c r="F267" s="6" t="s">
        <v>93</v>
      </c>
      <c r="G267" s="8">
        <v>7.5</v>
      </c>
      <c r="H267" s="11"/>
      <c r="I267" s="10">
        <f>ROUND((H267*G267),2)</f>
        <v>0</v>
      </c>
      <c r="O267">
        <f>rekapitulace!H8</f>
        <v>21</v>
      </c>
      <c r="P267">
        <f>ROUND(O267/100*I267,2)</f>
        <v>0</v>
      </c>
    </row>
    <row r="268" ht="25.5">
      <c r="E268" s="12" t="s">
        <v>554</v>
      </c>
    </row>
    <row r="269" ht="51">
      <c r="E269" s="12" t="s">
        <v>555</v>
      </c>
    </row>
    <row r="270" spans="1:16" ht="12.75">
      <c r="A270" s="6">
        <v>83</v>
      </c>
      <c r="B270" s="6" t="s">
        <v>45</v>
      </c>
      <c r="C270" s="6" t="s">
        <v>556</v>
      </c>
      <c r="D270" s="6" t="s">
        <v>47</v>
      </c>
      <c r="E270" s="6" t="s">
        <v>557</v>
      </c>
      <c r="F270" s="6" t="s">
        <v>93</v>
      </c>
      <c r="G270" s="8">
        <v>128.064</v>
      </c>
      <c r="H270" s="11"/>
      <c r="I270" s="10">
        <f>ROUND((H270*G270),2)</f>
        <v>0</v>
      </c>
      <c r="O270">
        <f>rekapitulace!H8</f>
        <v>21</v>
      </c>
      <c r="P270">
        <f>ROUND(O270/100*I270,2)</f>
        <v>0</v>
      </c>
    </row>
    <row r="271" ht="38.25">
      <c r="E271" s="12" t="s">
        <v>558</v>
      </c>
    </row>
    <row r="272" ht="102">
      <c r="E272" s="12" t="s">
        <v>559</v>
      </c>
    </row>
    <row r="273" spans="1:16" ht="12.75" customHeight="1">
      <c r="A273" s="13"/>
      <c r="B273" s="13"/>
      <c r="C273" s="13" t="s">
        <v>37</v>
      </c>
      <c r="D273" s="13"/>
      <c r="E273" s="13" t="s">
        <v>171</v>
      </c>
      <c r="F273" s="13"/>
      <c r="G273" s="13"/>
      <c r="H273" s="13"/>
      <c r="I273" s="13">
        <f>SUM(I204:I272)</f>
        <v>0</v>
      </c>
      <c r="P273">
        <f>SUM(P204:P272)</f>
        <v>0</v>
      </c>
    </row>
    <row r="275" spans="1:9" ht="12.75" customHeight="1">
      <c r="A275" s="7"/>
      <c r="B275" s="7"/>
      <c r="C275" s="7" t="s">
        <v>38</v>
      </c>
      <c r="D275" s="7"/>
      <c r="E275" s="7" t="s">
        <v>176</v>
      </c>
      <c r="F275" s="7"/>
      <c r="G275" s="9"/>
      <c r="H275" s="7"/>
      <c r="I275" s="9"/>
    </row>
    <row r="276" spans="1:16" ht="12.75">
      <c r="A276" s="6">
        <v>84</v>
      </c>
      <c r="B276" s="6" t="s">
        <v>45</v>
      </c>
      <c r="C276" s="6" t="s">
        <v>177</v>
      </c>
      <c r="D276" s="6" t="s">
        <v>47</v>
      </c>
      <c r="E276" s="6" t="s">
        <v>178</v>
      </c>
      <c r="F276" s="6" t="s">
        <v>93</v>
      </c>
      <c r="G276" s="8">
        <v>102.158</v>
      </c>
      <c r="H276" s="11"/>
      <c r="I276" s="10">
        <f>ROUND((H276*G276),2)</f>
        <v>0</v>
      </c>
      <c r="O276">
        <f>rekapitulace!H8</f>
        <v>21</v>
      </c>
      <c r="P276">
        <f>ROUND(O276/100*I276,2)</f>
        <v>0</v>
      </c>
    </row>
    <row r="277" ht="63.75">
      <c r="E277" s="12" t="s">
        <v>560</v>
      </c>
    </row>
    <row r="278" ht="51">
      <c r="E278" s="12" t="s">
        <v>180</v>
      </c>
    </row>
    <row r="279" spans="1:16" ht="12.75">
      <c r="A279" s="6">
        <v>85</v>
      </c>
      <c r="B279" s="6" t="s">
        <v>45</v>
      </c>
      <c r="C279" s="6" t="s">
        <v>177</v>
      </c>
      <c r="D279" s="6" t="s">
        <v>214</v>
      </c>
      <c r="E279" s="6" t="s">
        <v>178</v>
      </c>
      <c r="F279" s="6" t="s">
        <v>93</v>
      </c>
      <c r="G279" s="8">
        <v>175</v>
      </c>
      <c r="H279" s="11"/>
      <c r="I279" s="10">
        <f>ROUND((H279*G279),2)</f>
        <v>0</v>
      </c>
      <c r="O279">
        <f>rekapitulace!H8</f>
        <v>21</v>
      </c>
      <c r="P279">
        <f>ROUND(O279/100*I279,2)</f>
        <v>0</v>
      </c>
    </row>
    <row r="280" ht="76.5">
      <c r="E280" s="12" t="s">
        <v>561</v>
      </c>
    </row>
    <row r="281" ht="51">
      <c r="E281" s="12" t="s">
        <v>180</v>
      </c>
    </row>
    <row r="282" spans="1:16" ht="12.75">
      <c r="A282" s="6">
        <v>86</v>
      </c>
      <c r="B282" s="6" t="s">
        <v>45</v>
      </c>
      <c r="C282" s="6" t="s">
        <v>181</v>
      </c>
      <c r="D282" s="6" t="s">
        <v>47</v>
      </c>
      <c r="E282" s="6" t="s">
        <v>182</v>
      </c>
      <c r="F282" s="6" t="s">
        <v>93</v>
      </c>
      <c r="G282" s="8">
        <v>4.268</v>
      </c>
      <c r="H282" s="11"/>
      <c r="I282" s="10">
        <f>ROUND((H282*G282),2)</f>
        <v>0</v>
      </c>
      <c r="O282">
        <f>rekapitulace!H8</f>
        <v>21</v>
      </c>
      <c r="P282">
        <f>ROUND(O282/100*I282,2)</f>
        <v>0</v>
      </c>
    </row>
    <row r="283" ht="12.75">
      <c r="E283" s="12" t="s">
        <v>562</v>
      </c>
    </row>
    <row r="284" ht="38.25">
      <c r="E284" s="12" t="s">
        <v>184</v>
      </c>
    </row>
    <row r="285" spans="1:16" ht="12.75">
      <c r="A285" s="6">
        <v>87</v>
      </c>
      <c r="B285" s="6" t="s">
        <v>45</v>
      </c>
      <c r="C285" s="6" t="s">
        <v>563</v>
      </c>
      <c r="D285" s="6" t="s">
        <v>47</v>
      </c>
      <c r="E285" s="6" t="s">
        <v>564</v>
      </c>
      <c r="F285" s="6" t="s">
        <v>148</v>
      </c>
      <c r="G285" s="8">
        <v>334</v>
      </c>
      <c r="H285" s="11"/>
      <c r="I285" s="10">
        <f>ROUND((H285*G285),2)</f>
        <v>0</v>
      </c>
      <c r="O285">
        <f>rekapitulace!H8</f>
        <v>21</v>
      </c>
      <c r="P285">
        <f>ROUND(O285/100*I285,2)</f>
        <v>0</v>
      </c>
    </row>
    <row r="286" ht="63.75">
      <c r="E286" s="12" t="s">
        <v>565</v>
      </c>
    </row>
    <row r="287" ht="51">
      <c r="E287" s="12" t="s">
        <v>188</v>
      </c>
    </row>
    <row r="288" spans="1:16" ht="12.75">
      <c r="A288" s="6">
        <v>88</v>
      </c>
      <c r="B288" s="6" t="s">
        <v>45</v>
      </c>
      <c r="C288" s="6" t="s">
        <v>185</v>
      </c>
      <c r="D288" s="6" t="s">
        <v>47</v>
      </c>
      <c r="E288" s="6" t="s">
        <v>186</v>
      </c>
      <c r="F288" s="6" t="s">
        <v>148</v>
      </c>
      <c r="G288" s="8">
        <v>2555</v>
      </c>
      <c r="H288" s="11"/>
      <c r="I288" s="10">
        <f>ROUND((H288*G288),2)</f>
        <v>0</v>
      </c>
      <c r="O288">
        <f>rekapitulace!H8</f>
        <v>21</v>
      </c>
      <c r="P288">
        <f>ROUND(O288/100*I288,2)</f>
        <v>0</v>
      </c>
    </row>
    <row r="289" ht="63.75">
      <c r="E289" s="12" t="s">
        <v>566</v>
      </c>
    </row>
    <row r="290" ht="51">
      <c r="E290" s="12" t="s">
        <v>188</v>
      </c>
    </row>
    <row r="291" spans="1:16" ht="12.75">
      <c r="A291" s="6">
        <v>89</v>
      </c>
      <c r="B291" s="6" t="s">
        <v>45</v>
      </c>
      <c r="C291" s="6" t="s">
        <v>567</v>
      </c>
      <c r="D291" s="6" t="s">
        <v>47</v>
      </c>
      <c r="E291" s="6" t="s">
        <v>568</v>
      </c>
      <c r="F291" s="6" t="s">
        <v>148</v>
      </c>
      <c r="G291" s="8">
        <v>1283</v>
      </c>
      <c r="H291" s="11"/>
      <c r="I291" s="10">
        <f>ROUND((H291*G291),2)</f>
        <v>0</v>
      </c>
      <c r="O291">
        <f>rekapitulace!H8</f>
        <v>21</v>
      </c>
      <c r="P291">
        <f>ROUND(O291/100*I291,2)</f>
        <v>0</v>
      </c>
    </row>
    <row r="292" ht="63.75">
      <c r="E292" s="12" t="s">
        <v>569</v>
      </c>
    </row>
    <row r="293" ht="140.25">
      <c r="E293" s="12" t="s">
        <v>192</v>
      </c>
    </row>
    <row r="294" spans="1:16" ht="12.75">
      <c r="A294" s="6">
        <v>90</v>
      </c>
      <c r="B294" s="6" t="s">
        <v>45</v>
      </c>
      <c r="C294" s="6" t="s">
        <v>570</v>
      </c>
      <c r="D294" s="6" t="s">
        <v>47</v>
      </c>
      <c r="E294" s="6" t="s">
        <v>571</v>
      </c>
      <c r="F294" s="6" t="s">
        <v>148</v>
      </c>
      <c r="G294" s="8">
        <v>1283</v>
      </c>
      <c r="H294" s="11"/>
      <c r="I294" s="10">
        <f>ROUND((H294*G294),2)</f>
        <v>0</v>
      </c>
      <c r="O294">
        <f>rekapitulace!H8</f>
        <v>21</v>
      </c>
      <c r="P294">
        <f>ROUND(O294/100*I294,2)</f>
        <v>0</v>
      </c>
    </row>
    <row r="295" ht="63.75">
      <c r="E295" s="12" t="s">
        <v>572</v>
      </c>
    </row>
    <row r="296" ht="140.25">
      <c r="E296" s="12" t="s">
        <v>192</v>
      </c>
    </row>
    <row r="297" spans="1:16" ht="12.75">
      <c r="A297" s="6">
        <v>91</v>
      </c>
      <c r="B297" s="6" t="s">
        <v>45</v>
      </c>
      <c r="C297" s="6" t="s">
        <v>573</v>
      </c>
      <c r="D297" s="6" t="s">
        <v>47</v>
      </c>
      <c r="E297" s="6" t="s">
        <v>574</v>
      </c>
      <c r="F297" s="6" t="s">
        <v>93</v>
      </c>
      <c r="G297" s="8">
        <v>30.06</v>
      </c>
      <c r="H297" s="11"/>
      <c r="I297" s="10">
        <f>ROUND((H297*G297),2)</f>
        <v>0</v>
      </c>
      <c r="O297">
        <f>rekapitulace!H8</f>
        <v>21</v>
      </c>
      <c r="P297">
        <f>ROUND(O297/100*I297,2)</f>
        <v>0</v>
      </c>
    </row>
    <row r="298" ht="76.5">
      <c r="E298" s="12" t="s">
        <v>575</v>
      </c>
    </row>
    <row r="299" ht="140.25">
      <c r="E299" s="12" t="s">
        <v>192</v>
      </c>
    </row>
    <row r="300" spans="1:16" ht="12.75">
      <c r="A300" s="6">
        <v>92</v>
      </c>
      <c r="B300" s="6" t="s">
        <v>45</v>
      </c>
      <c r="C300" s="6" t="s">
        <v>576</v>
      </c>
      <c r="D300" s="6" t="s">
        <v>47</v>
      </c>
      <c r="E300" s="6" t="s">
        <v>577</v>
      </c>
      <c r="F300" s="6" t="s">
        <v>93</v>
      </c>
      <c r="G300" s="8">
        <v>25.954</v>
      </c>
      <c r="H300" s="11"/>
      <c r="I300" s="10">
        <f>ROUND((H300*G300),2)</f>
        <v>0</v>
      </c>
      <c r="O300">
        <f>rekapitulace!H8</f>
        <v>21</v>
      </c>
      <c r="P300">
        <f>ROUND(O300/100*I300,2)</f>
        <v>0</v>
      </c>
    </row>
    <row r="301" ht="38.25">
      <c r="E301" s="12" t="s">
        <v>578</v>
      </c>
    </row>
    <row r="302" ht="140.25">
      <c r="E302" s="12" t="s">
        <v>192</v>
      </c>
    </row>
    <row r="303" spans="1:16" ht="12.75">
      <c r="A303" s="6">
        <v>93</v>
      </c>
      <c r="B303" s="6" t="s">
        <v>45</v>
      </c>
      <c r="C303" s="6" t="s">
        <v>579</v>
      </c>
      <c r="D303" s="6" t="s">
        <v>47</v>
      </c>
      <c r="E303" s="6" t="s">
        <v>580</v>
      </c>
      <c r="F303" s="6" t="s">
        <v>148</v>
      </c>
      <c r="G303" s="8">
        <v>128.025</v>
      </c>
      <c r="H303" s="11"/>
      <c r="I303" s="10">
        <f>ROUND((H303*G303),2)</f>
        <v>0</v>
      </c>
      <c r="O303">
        <f>rekapitulace!H8</f>
        <v>21</v>
      </c>
      <c r="P303">
        <f>ROUND(O303/100*I303,2)</f>
        <v>0</v>
      </c>
    </row>
    <row r="304" ht="25.5">
      <c r="E304" s="12" t="s">
        <v>581</v>
      </c>
    </row>
    <row r="305" ht="140.25">
      <c r="E305" s="12" t="s">
        <v>199</v>
      </c>
    </row>
    <row r="306" spans="1:16" ht="12.75">
      <c r="A306" s="6">
        <v>94</v>
      </c>
      <c r="B306" s="6" t="s">
        <v>45</v>
      </c>
      <c r="C306" s="6" t="s">
        <v>582</v>
      </c>
      <c r="D306" s="6" t="s">
        <v>214</v>
      </c>
      <c r="E306" s="6" t="s">
        <v>583</v>
      </c>
      <c r="F306" s="6" t="s">
        <v>93</v>
      </c>
      <c r="G306" s="8">
        <v>105</v>
      </c>
      <c r="H306" s="11"/>
      <c r="I306" s="10">
        <f>ROUND((H306*G306),2)</f>
        <v>0</v>
      </c>
      <c r="O306">
        <f>rekapitulace!H8</f>
        <v>21</v>
      </c>
      <c r="P306">
        <f>ROUND(O306/100*I306,2)</f>
        <v>0</v>
      </c>
    </row>
    <row r="307" ht="63.75">
      <c r="E307" s="12" t="s">
        <v>584</v>
      </c>
    </row>
    <row r="308" ht="140.25">
      <c r="E308" s="12" t="s">
        <v>585</v>
      </c>
    </row>
    <row r="309" spans="1:16" ht="12.75" customHeight="1">
      <c r="A309" s="13"/>
      <c r="B309" s="13"/>
      <c r="C309" s="13" t="s">
        <v>38</v>
      </c>
      <c r="D309" s="13"/>
      <c r="E309" s="13" t="s">
        <v>176</v>
      </c>
      <c r="F309" s="13"/>
      <c r="G309" s="13"/>
      <c r="H309" s="13"/>
      <c r="I309" s="13">
        <f>SUM(I276:I308)</f>
        <v>0</v>
      </c>
      <c r="P309">
        <f>SUM(P276:P308)</f>
        <v>0</v>
      </c>
    </row>
    <row r="311" spans="1:9" ht="12.75" customHeight="1">
      <c r="A311" s="7"/>
      <c r="B311" s="7"/>
      <c r="C311" s="7" t="s">
        <v>39</v>
      </c>
      <c r="D311" s="7"/>
      <c r="E311" s="7" t="s">
        <v>586</v>
      </c>
      <c r="F311" s="7"/>
      <c r="G311" s="9"/>
      <c r="H311" s="7"/>
      <c r="I311" s="9"/>
    </row>
    <row r="312" spans="1:16" ht="25.5">
      <c r="A312" s="6">
        <v>95</v>
      </c>
      <c r="B312" s="6" t="s">
        <v>45</v>
      </c>
      <c r="C312" s="6" t="s">
        <v>587</v>
      </c>
      <c r="D312" s="6" t="s">
        <v>47</v>
      </c>
      <c r="E312" s="6" t="s">
        <v>588</v>
      </c>
      <c r="F312" s="6" t="s">
        <v>148</v>
      </c>
      <c r="G312" s="8">
        <v>1049.763</v>
      </c>
      <c r="H312" s="11"/>
      <c r="I312" s="10">
        <f>ROUND((H312*G312),2)</f>
        <v>0</v>
      </c>
      <c r="O312">
        <f>rekapitulace!H8</f>
        <v>21</v>
      </c>
      <c r="P312">
        <f>ROUND(O312/100*I312,2)</f>
        <v>0</v>
      </c>
    </row>
    <row r="313" ht="165.75">
      <c r="E313" s="12" t="s">
        <v>589</v>
      </c>
    </row>
    <row r="314" ht="63.75">
      <c r="E314" s="12" t="s">
        <v>590</v>
      </c>
    </row>
    <row r="315" spans="1:16" ht="25.5">
      <c r="A315" s="6">
        <v>96</v>
      </c>
      <c r="B315" s="6" t="s">
        <v>45</v>
      </c>
      <c r="C315" s="6" t="s">
        <v>591</v>
      </c>
      <c r="D315" s="6" t="s">
        <v>47</v>
      </c>
      <c r="E315" s="6" t="s">
        <v>592</v>
      </c>
      <c r="F315" s="6" t="s">
        <v>148</v>
      </c>
      <c r="G315" s="8">
        <v>166.992</v>
      </c>
      <c r="H315" s="11"/>
      <c r="I315" s="10">
        <f>ROUND((H315*G315),2)</f>
        <v>0</v>
      </c>
      <c r="O315">
        <f>rekapitulace!H8</f>
        <v>21</v>
      </c>
      <c r="P315">
        <f>ROUND(O315/100*I315,2)</f>
        <v>0</v>
      </c>
    </row>
    <row r="316" ht="127.5">
      <c r="E316" s="12" t="s">
        <v>593</v>
      </c>
    </row>
    <row r="317" ht="63.75">
      <c r="E317" s="12" t="s">
        <v>590</v>
      </c>
    </row>
    <row r="318" spans="1:16" ht="25.5">
      <c r="A318" s="6">
        <v>97</v>
      </c>
      <c r="B318" s="6" t="s">
        <v>45</v>
      </c>
      <c r="C318" s="6" t="s">
        <v>594</v>
      </c>
      <c r="D318" s="6" t="s">
        <v>47</v>
      </c>
      <c r="E318" s="6" t="s">
        <v>595</v>
      </c>
      <c r="F318" s="6" t="s">
        <v>148</v>
      </c>
      <c r="G318" s="8">
        <v>166.992</v>
      </c>
      <c r="H318" s="11"/>
      <c r="I318" s="10">
        <f>ROUND((H318*G318),2)</f>
        <v>0</v>
      </c>
      <c r="O318">
        <f>rekapitulace!H8</f>
        <v>21</v>
      </c>
      <c r="P318">
        <f>ROUND(O318/100*I318,2)</f>
        <v>0</v>
      </c>
    </row>
    <row r="319" ht="127.5">
      <c r="E319" s="12" t="s">
        <v>593</v>
      </c>
    </row>
    <row r="320" ht="63.75">
      <c r="E320" s="12" t="s">
        <v>590</v>
      </c>
    </row>
    <row r="321" spans="1:16" ht="12.75">
      <c r="A321" s="6">
        <v>98</v>
      </c>
      <c r="B321" s="6" t="s">
        <v>45</v>
      </c>
      <c r="C321" s="6" t="s">
        <v>596</v>
      </c>
      <c r="D321" s="6" t="s">
        <v>47</v>
      </c>
      <c r="E321" s="6" t="s">
        <v>597</v>
      </c>
      <c r="F321" s="6" t="s">
        <v>148</v>
      </c>
      <c r="G321" s="8">
        <v>1669.92</v>
      </c>
      <c r="H321" s="11"/>
      <c r="I321" s="10">
        <f>ROUND((H321*G321),2)</f>
        <v>0</v>
      </c>
      <c r="O321">
        <f>rekapitulace!H8</f>
        <v>21</v>
      </c>
      <c r="P321">
        <f>ROUND(O321/100*I321,2)</f>
        <v>0</v>
      </c>
    </row>
    <row r="322" ht="140.25">
      <c r="E322" s="12" t="s">
        <v>598</v>
      </c>
    </row>
    <row r="323" ht="63.75">
      <c r="E323" s="12" t="s">
        <v>590</v>
      </c>
    </row>
    <row r="324" spans="1:16" ht="12.75">
      <c r="A324" s="6">
        <v>99</v>
      </c>
      <c r="B324" s="6" t="s">
        <v>45</v>
      </c>
      <c r="C324" s="6" t="s">
        <v>599</v>
      </c>
      <c r="D324" s="6" t="s">
        <v>47</v>
      </c>
      <c r="E324" s="6" t="s">
        <v>600</v>
      </c>
      <c r="F324" s="6" t="s">
        <v>148</v>
      </c>
      <c r="G324" s="8">
        <v>1669.92</v>
      </c>
      <c r="H324" s="11"/>
      <c r="I324" s="10">
        <f>ROUND((H324*G324),2)</f>
        <v>0</v>
      </c>
      <c r="O324">
        <f>rekapitulace!H8</f>
        <v>21</v>
      </c>
      <c r="P324">
        <f>ROUND(O324/100*I324,2)</f>
        <v>0</v>
      </c>
    </row>
    <row r="325" ht="153">
      <c r="E325" s="12" t="s">
        <v>601</v>
      </c>
    </row>
    <row r="326" ht="63.75">
      <c r="E326" s="12" t="s">
        <v>590</v>
      </c>
    </row>
    <row r="327" spans="1:16" ht="12.75">
      <c r="A327" s="6">
        <v>100</v>
      </c>
      <c r="B327" s="6" t="s">
        <v>45</v>
      </c>
      <c r="C327" s="6" t="s">
        <v>602</v>
      </c>
      <c r="D327" s="6" t="s">
        <v>47</v>
      </c>
      <c r="E327" s="6" t="s">
        <v>603</v>
      </c>
      <c r="F327" s="6" t="s">
        <v>148</v>
      </c>
      <c r="G327" s="8">
        <v>297.564</v>
      </c>
      <c r="H327" s="11"/>
      <c r="I327" s="10">
        <f>ROUND((H327*G327),2)</f>
        <v>0</v>
      </c>
      <c r="O327">
        <f>rekapitulace!H8</f>
        <v>21</v>
      </c>
      <c r="P327">
        <f>ROUND(O327/100*I327,2)</f>
        <v>0</v>
      </c>
    </row>
    <row r="328" ht="178.5">
      <c r="E328" s="12" t="s">
        <v>604</v>
      </c>
    </row>
    <row r="329" ht="51">
      <c r="E329" s="12" t="s">
        <v>605</v>
      </c>
    </row>
    <row r="330" spans="1:16" ht="12.75">
      <c r="A330" s="6">
        <v>101</v>
      </c>
      <c r="B330" s="6" t="s">
        <v>45</v>
      </c>
      <c r="C330" s="6" t="s">
        <v>606</v>
      </c>
      <c r="D330" s="6" t="s">
        <v>47</v>
      </c>
      <c r="E330" s="6" t="s">
        <v>607</v>
      </c>
      <c r="F330" s="6" t="s">
        <v>239</v>
      </c>
      <c r="G330" s="8">
        <v>432</v>
      </c>
      <c r="H330" s="11"/>
      <c r="I330" s="10">
        <f>ROUND((H330*G330),2)</f>
        <v>0</v>
      </c>
      <c r="O330">
        <f>rekapitulace!H8</f>
        <v>21</v>
      </c>
      <c r="P330">
        <f>ROUND(O330/100*I330,2)</f>
        <v>0</v>
      </c>
    </row>
    <row r="331" ht="51">
      <c r="E331" s="12" t="s">
        <v>608</v>
      </c>
    </row>
    <row r="332" ht="51">
      <c r="E332" s="12" t="s">
        <v>609</v>
      </c>
    </row>
    <row r="333" spans="1:16" ht="12.75" customHeight="1">
      <c r="A333" s="13"/>
      <c r="B333" s="13"/>
      <c r="C333" s="13" t="s">
        <v>39</v>
      </c>
      <c r="D333" s="13"/>
      <c r="E333" s="13" t="s">
        <v>586</v>
      </c>
      <c r="F333" s="13"/>
      <c r="G333" s="13"/>
      <c r="H333" s="13"/>
      <c r="I333" s="13">
        <f>SUM(I312:I332)</f>
        <v>0</v>
      </c>
      <c r="P333">
        <f>SUM(P312:P332)</f>
        <v>0</v>
      </c>
    </row>
    <row r="335" spans="1:9" ht="12.75" customHeight="1">
      <c r="A335" s="7"/>
      <c r="B335" s="7"/>
      <c r="C335" s="7" t="s">
        <v>40</v>
      </c>
      <c r="D335" s="7"/>
      <c r="E335" s="7" t="s">
        <v>610</v>
      </c>
      <c r="F335" s="7"/>
      <c r="G335" s="9"/>
      <c r="H335" s="7"/>
      <c r="I335" s="9"/>
    </row>
    <row r="336" spans="1:16" ht="25.5">
      <c r="A336" s="6">
        <v>102</v>
      </c>
      <c r="B336" s="6" t="s">
        <v>45</v>
      </c>
      <c r="C336" s="6" t="s">
        <v>611</v>
      </c>
      <c r="D336" s="6" t="s">
        <v>47</v>
      </c>
      <c r="E336" s="6" t="s">
        <v>612</v>
      </c>
      <c r="F336" s="6" t="s">
        <v>148</v>
      </c>
      <c r="G336" s="8">
        <v>88.95</v>
      </c>
      <c r="H336" s="11"/>
      <c r="I336" s="10">
        <f>ROUND((H336*G336),2)</f>
        <v>0</v>
      </c>
      <c r="O336">
        <f>rekapitulace!H8</f>
        <v>21</v>
      </c>
      <c r="P336">
        <f>ROUND(O336/100*I336,2)</f>
        <v>0</v>
      </c>
    </row>
    <row r="337" ht="114.75">
      <c r="E337" s="12" t="s">
        <v>613</v>
      </c>
    </row>
    <row r="338" ht="191.25">
      <c r="E338" s="12" t="s">
        <v>614</v>
      </c>
    </row>
    <row r="339" spans="1:16" ht="12.75">
      <c r="A339" s="6">
        <v>103</v>
      </c>
      <c r="B339" s="6" t="s">
        <v>45</v>
      </c>
      <c r="C339" s="6" t="s">
        <v>615</v>
      </c>
      <c r="D339" s="6" t="s">
        <v>47</v>
      </c>
      <c r="E339" s="6" t="s">
        <v>616</v>
      </c>
      <c r="F339" s="6" t="s">
        <v>148</v>
      </c>
      <c r="G339" s="8">
        <v>150.19</v>
      </c>
      <c r="H339" s="11"/>
      <c r="I339" s="10">
        <f>ROUND((H339*G339),2)</f>
        <v>0</v>
      </c>
      <c r="O339">
        <f>rekapitulace!H8</f>
        <v>21</v>
      </c>
      <c r="P339">
        <f>ROUND(O339/100*I339,2)</f>
        <v>0</v>
      </c>
    </row>
    <row r="340" ht="63.75">
      <c r="E340" s="12" t="s">
        <v>617</v>
      </c>
    </row>
    <row r="341" ht="191.25">
      <c r="E341" s="12" t="s">
        <v>614</v>
      </c>
    </row>
    <row r="342" spans="1:16" ht="12.75">
      <c r="A342" s="6">
        <v>104</v>
      </c>
      <c r="B342" s="6" t="s">
        <v>45</v>
      </c>
      <c r="C342" s="6" t="s">
        <v>618</v>
      </c>
      <c r="D342" s="6" t="s">
        <v>47</v>
      </c>
      <c r="E342" s="6" t="s">
        <v>619</v>
      </c>
      <c r="F342" s="6" t="s">
        <v>148</v>
      </c>
      <c r="G342" s="8">
        <v>31.2</v>
      </c>
      <c r="H342" s="11"/>
      <c r="I342" s="10">
        <f>ROUND((H342*G342),2)</f>
        <v>0</v>
      </c>
      <c r="O342">
        <f>rekapitulace!H8</f>
        <v>21</v>
      </c>
      <c r="P342">
        <f>ROUND(O342/100*I342,2)</f>
        <v>0</v>
      </c>
    </row>
    <row r="343" ht="51">
      <c r="E343" s="12" t="s">
        <v>620</v>
      </c>
    </row>
    <row r="344" ht="191.25">
      <c r="E344" s="12" t="s">
        <v>614</v>
      </c>
    </row>
    <row r="345" spans="1:16" ht="12.75">
      <c r="A345" s="6">
        <v>105</v>
      </c>
      <c r="B345" s="6" t="s">
        <v>45</v>
      </c>
      <c r="C345" s="6" t="s">
        <v>621</v>
      </c>
      <c r="D345" s="6" t="s">
        <v>47</v>
      </c>
      <c r="E345" s="6" t="s">
        <v>622</v>
      </c>
      <c r="F345" s="6" t="s">
        <v>148</v>
      </c>
      <c r="G345" s="8">
        <v>1109.055</v>
      </c>
      <c r="H345" s="11"/>
      <c r="I345" s="10">
        <f>ROUND((H345*G345),2)</f>
        <v>0</v>
      </c>
      <c r="O345">
        <f>rekapitulace!H8</f>
        <v>21</v>
      </c>
      <c r="P345">
        <f>ROUND(O345/100*I345,2)</f>
        <v>0</v>
      </c>
    </row>
    <row r="346" ht="51">
      <c r="E346" s="12" t="s">
        <v>623</v>
      </c>
    </row>
    <row r="347" ht="204">
      <c r="E347" s="12" t="s">
        <v>624</v>
      </c>
    </row>
    <row r="348" spans="1:16" ht="12.75">
      <c r="A348" s="6">
        <v>106</v>
      </c>
      <c r="B348" s="6" t="s">
        <v>45</v>
      </c>
      <c r="C348" s="6" t="s">
        <v>625</v>
      </c>
      <c r="D348" s="6" t="s">
        <v>47</v>
      </c>
      <c r="E348" s="6" t="s">
        <v>626</v>
      </c>
      <c r="F348" s="6" t="s">
        <v>148</v>
      </c>
      <c r="G348" s="8">
        <v>464.375</v>
      </c>
      <c r="H348" s="11"/>
      <c r="I348" s="10">
        <f>ROUND((H348*G348),2)</f>
        <v>0</v>
      </c>
      <c r="O348">
        <f>rekapitulace!H8</f>
        <v>21</v>
      </c>
      <c r="P348">
        <f>ROUND(O348/100*I348,2)</f>
        <v>0</v>
      </c>
    </row>
    <row r="349" ht="63.75">
      <c r="E349" s="12" t="s">
        <v>627</v>
      </c>
    </row>
    <row r="350" ht="38.25">
      <c r="E350" s="12" t="s">
        <v>628</v>
      </c>
    </row>
    <row r="351" spans="1:16" ht="12.75">
      <c r="A351" s="6">
        <v>107</v>
      </c>
      <c r="B351" s="6" t="s">
        <v>45</v>
      </c>
      <c r="C351" s="6" t="s">
        <v>629</v>
      </c>
      <c r="D351" s="6" t="s">
        <v>47</v>
      </c>
      <c r="E351" s="6" t="s">
        <v>630</v>
      </c>
      <c r="F351" s="6" t="s">
        <v>148</v>
      </c>
      <c r="G351" s="8">
        <v>222.74</v>
      </c>
      <c r="H351" s="11"/>
      <c r="I351" s="10">
        <f>ROUND((H351*G351),2)</f>
        <v>0</v>
      </c>
      <c r="O351">
        <f>rekapitulace!H8</f>
        <v>21</v>
      </c>
      <c r="P351">
        <f>ROUND(O351/100*I351,2)</f>
        <v>0</v>
      </c>
    </row>
    <row r="352" ht="153">
      <c r="E352" s="12" t="s">
        <v>631</v>
      </c>
    </row>
    <row r="353" ht="38.25">
      <c r="E353" s="12" t="s">
        <v>628</v>
      </c>
    </row>
    <row r="354" spans="1:16" ht="12.75">
      <c r="A354" s="6">
        <v>108</v>
      </c>
      <c r="B354" s="6" t="s">
        <v>45</v>
      </c>
      <c r="C354" s="6" t="s">
        <v>632</v>
      </c>
      <c r="D354" s="6" t="s">
        <v>47</v>
      </c>
      <c r="E354" s="6" t="s">
        <v>633</v>
      </c>
      <c r="F354" s="6" t="s">
        <v>117</v>
      </c>
      <c r="G354" s="8">
        <v>185.4</v>
      </c>
      <c r="H354" s="11"/>
      <c r="I354" s="10">
        <f>ROUND((H354*G354),2)</f>
        <v>0</v>
      </c>
      <c r="O354">
        <f>rekapitulace!H8</f>
        <v>21</v>
      </c>
      <c r="P354">
        <f>ROUND(O354/100*I354,2)</f>
        <v>0</v>
      </c>
    </row>
    <row r="355" ht="140.25">
      <c r="E355" s="12" t="s">
        <v>634</v>
      </c>
    </row>
    <row r="356" ht="191.25">
      <c r="E356" s="12" t="s">
        <v>635</v>
      </c>
    </row>
    <row r="357" spans="1:16" ht="12.75">
      <c r="A357" s="6">
        <v>109</v>
      </c>
      <c r="B357" s="6" t="s">
        <v>45</v>
      </c>
      <c r="C357" s="6" t="s">
        <v>636</v>
      </c>
      <c r="D357" s="6" t="s">
        <v>47</v>
      </c>
      <c r="E357" s="6" t="s">
        <v>637</v>
      </c>
      <c r="F357" s="6" t="s">
        <v>148</v>
      </c>
      <c r="G357" s="8">
        <v>2.4</v>
      </c>
      <c r="H357" s="11"/>
      <c r="I357" s="10">
        <f>ROUND((H357*G357),2)</f>
        <v>0</v>
      </c>
      <c r="O357">
        <f>rekapitulace!H8</f>
        <v>21</v>
      </c>
      <c r="P357">
        <f>ROUND(O357/100*I357,2)</f>
        <v>0</v>
      </c>
    </row>
    <row r="358" ht="76.5">
      <c r="E358" s="12" t="s">
        <v>638</v>
      </c>
    </row>
    <row r="359" ht="102">
      <c r="E359" s="12" t="s">
        <v>639</v>
      </c>
    </row>
    <row r="360" spans="1:16" ht="12.75">
      <c r="A360" s="6">
        <v>110</v>
      </c>
      <c r="B360" s="6" t="s">
        <v>45</v>
      </c>
      <c r="C360" s="6" t="s">
        <v>640</v>
      </c>
      <c r="D360" s="6" t="s">
        <v>47</v>
      </c>
      <c r="E360" s="6" t="s">
        <v>641</v>
      </c>
      <c r="F360" s="6" t="s">
        <v>148</v>
      </c>
      <c r="G360" s="8">
        <v>8.36</v>
      </c>
      <c r="H360" s="11"/>
      <c r="I360" s="10">
        <f>ROUND((H360*G360),2)</f>
        <v>0</v>
      </c>
      <c r="O360">
        <f>rekapitulace!H8</f>
        <v>21</v>
      </c>
      <c r="P360">
        <f>ROUND(O360/100*I360,2)</f>
        <v>0</v>
      </c>
    </row>
    <row r="361" ht="63.75">
      <c r="E361" s="12" t="s">
        <v>642</v>
      </c>
    </row>
    <row r="362" ht="102">
      <c r="E362" s="12" t="s">
        <v>639</v>
      </c>
    </row>
    <row r="363" spans="1:16" ht="12.75">
      <c r="A363" s="6">
        <v>111</v>
      </c>
      <c r="B363" s="6" t="s">
        <v>45</v>
      </c>
      <c r="C363" s="6" t="s">
        <v>643</v>
      </c>
      <c r="D363" s="6" t="s">
        <v>47</v>
      </c>
      <c r="E363" s="6" t="s">
        <v>644</v>
      </c>
      <c r="F363" s="6" t="s">
        <v>148</v>
      </c>
      <c r="G363" s="8">
        <v>42.04</v>
      </c>
      <c r="H363" s="11"/>
      <c r="I363" s="10">
        <f>ROUND((H363*G363),2)</f>
        <v>0</v>
      </c>
      <c r="O363">
        <f>rekapitulace!H8</f>
        <v>21</v>
      </c>
      <c r="P363">
        <f>ROUND(O363/100*I363,2)</f>
        <v>0</v>
      </c>
    </row>
    <row r="364" ht="114.75">
      <c r="E364" s="12" t="s">
        <v>645</v>
      </c>
    </row>
    <row r="365" ht="51">
      <c r="E365" s="12" t="s">
        <v>646</v>
      </c>
    </row>
    <row r="366" spans="1:16" ht="12.75">
      <c r="A366" s="6">
        <v>112</v>
      </c>
      <c r="B366" s="6" t="s">
        <v>45</v>
      </c>
      <c r="C366" s="6" t="s">
        <v>647</v>
      </c>
      <c r="D366" s="6" t="s">
        <v>47</v>
      </c>
      <c r="E366" s="6" t="s">
        <v>648</v>
      </c>
      <c r="F366" s="6" t="s">
        <v>148</v>
      </c>
      <c r="G366" s="8">
        <v>135.405</v>
      </c>
      <c r="H366" s="11"/>
      <c r="I366" s="10">
        <f>ROUND((H366*G366),2)</f>
        <v>0</v>
      </c>
      <c r="O366">
        <f>rekapitulace!H8</f>
        <v>21</v>
      </c>
      <c r="P366">
        <f>ROUND(O366/100*I366,2)</f>
        <v>0</v>
      </c>
    </row>
    <row r="367" ht="51">
      <c r="E367" s="12" t="s">
        <v>649</v>
      </c>
    </row>
    <row r="368" ht="38.25">
      <c r="E368" s="12" t="s">
        <v>650</v>
      </c>
    </row>
    <row r="369" spans="1:16" ht="12.75">
      <c r="A369" s="6">
        <v>113</v>
      </c>
      <c r="B369" s="6" t="s">
        <v>45</v>
      </c>
      <c r="C369" s="6" t="s">
        <v>651</v>
      </c>
      <c r="D369" s="6" t="s">
        <v>47</v>
      </c>
      <c r="E369" s="6" t="s">
        <v>652</v>
      </c>
      <c r="F369" s="6" t="s">
        <v>148</v>
      </c>
      <c r="G369" s="8">
        <v>376.011</v>
      </c>
      <c r="H369" s="11"/>
      <c r="I369" s="10">
        <f>ROUND((H369*G369),2)</f>
        <v>0</v>
      </c>
      <c r="O369">
        <f>rekapitulace!H8</f>
        <v>21</v>
      </c>
      <c r="P369">
        <f>ROUND(O369/100*I369,2)</f>
        <v>0</v>
      </c>
    </row>
    <row r="370" ht="25.5">
      <c r="E370" s="12" t="s">
        <v>653</v>
      </c>
    </row>
    <row r="371" ht="38.25">
      <c r="E371" s="12" t="s">
        <v>650</v>
      </c>
    </row>
    <row r="372" spans="1:16" ht="12.75">
      <c r="A372" s="6">
        <v>114</v>
      </c>
      <c r="B372" s="6" t="s">
        <v>45</v>
      </c>
      <c r="C372" s="6" t="s">
        <v>654</v>
      </c>
      <c r="D372" s="6" t="s">
        <v>47</v>
      </c>
      <c r="E372" s="6" t="s">
        <v>655</v>
      </c>
      <c r="F372" s="6" t="s">
        <v>148</v>
      </c>
      <c r="G372" s="8">
        <v>52.92</v>
      </c>
      <c r="H372" s="11"/>
      <c r="I372" s="10">
        <f>ROUND((H372*G372),2)</f>
        <v>0</v>
      </c>
      <c r="O372">
        <f>rekapitulace!H8</f>
        <v>21</v>
      </c>
      <c r="P372">
        <f>ROUND(O372/100*I372,2)</f>
        <v>0</v>
      </c>
    </row>
    <row r="373" ht="12.75">
      <c r="E373" s="12" t="s">
        <v>656</v>
      </c>
    </row>
    <row r="374" ht="38.25">
      <c r="E374" s="12" t="s">
        <v>650</v>
      </c>
    </row>
    <row r="375" spans="1:16" ht="12.75" customHeight="1">
      <c r="A375" s="13"/>
      <c r="B375" s="13"/>
      <c r="C375" s="13" t="s">
        <v>40</v>
      </c>
      <c r="D375" s="13"/>
      <c r="E375" s="13" t="s">
        <v>610</v>
      </c>
      <c r="F375" s="13"/>
      <c r="G375" s="13"/>
      <c r="H375" s="13"/>
      <c r="I375" s="13">
        <f>SUM(I336:I374)</f>
        <v>0</v>
      </c>
      <c r="P375">
        <f>SUM(P336:P374)</f>
        <v>0</v>
      </c>
    </row>
    <row r="377" spans="1:9" ht="12.75" customHeight="1">
      <c r="A377" s="7"/>
      <c r="B377" s="7"/>
      <c r="C377" s="7" t="s">
        <v>41</v>
      </c>
      <c r="D377" s="7"/>
      <c r="E377" s="7" t="s">
        <v>657</v>
      </c>
      <c r="F377" s="7"/>
      <c r="G377" s="9"/>
      <c r="H377" s="7"/>
      <c r="I377" s="9"/>
    </row>
    <row r="378" spans="1:16" ht="12.75">
      <c r="A378" s="6">
        <v>115</v>
      </c>
      <c r="B378" s="6" t="s">
        <v>45</v>
      </c>
      <c r="C378" s="6" t="s">
        <v>658</v>
      </c>
      <c r="D378" s="6" t="s">
        <v>47</v>
      </c>
      <c r="E378" s="6" t="s">
        <v>659</v>
      </c>
      <c r="F378" s="6" t="s">
        <v>117</v>
      </c>
      <c r="G378" s="8">
        <v>54.5</v>
      </c>
      <c r="H378" s="11"/>
      <c r="I378" s="10">
        <f>ROUND((H378*G378),2)</f>
        <v>0</v>
      </c>
      <c r="O378">
        <f>rekapitulace!H8</f>
        <v>21</v>
      </c>
      <c r="P378">
        <f>ROUND(O378/100*I378,2)</f>
        <v>0</v>
      </c>
    </row>
    <row r="379" ht="12.75">
      <c r="E379" s="12" t="s">
        <v>660</v>
      </c>
    </row>
    <row r="380" ht="255">
      <c r="E380" s="12" t="s">
        <v>661</v>
      </c>
    </row>
    <row r="381" spans="1:16" ht="12.75">
      <c r="A381" s="6">
        <v>116</v>
      </c>
      <c r="B381" s="6" t="s">
        <v>45</v>
      </c>
      <c r="C381" s="6" t="s">
        <v>662</v>
      </c>
      <c r="D381" s="6" t="s">
        <v>47</v>
      </c>
      <c r="E381" s="6" t="s">
        <v>663</v>
      </c>
      <c r="F381" s="6" t="s">
        <v>117</v>
      </c>
      <c r="G381" s="8">
        <v>1094.4</v>
      </c>
      <c r="H381" s="11"/>
      <c r="I381" s="10">
        <f>ROUND((H381*G381),2)</f>
        <v>0</v>
      </c>
      <c r="O381">
        <f>rekapitulace!H8</f>
        <v>21</v>
      </c>
      <c r="P381">
        <f>ROUND(O381/100*I381,2)</f>
        <v>0</v>
      </c>
    </row>
    <row r="382" ht="51">
      <c r="E382" s="12" t="s">
        <v>664</v>
      </c>
    </row>
    <row r="383" ht="242.25">
      <c r="E383" s="12" t="s">
        <v>665</v>
      </c>
    </row>
    <row r="384" spans="1:16" ht="12.75">
      <c r="A384" s="6">
        <v>117</v>
      </c>
      <c r="B384" s="6" t="s">
        <v>45</v>
      </c>
      <c r="C384" s="6" t="s">
        <v>666</v>
      </c>
      <c r="D384" s="6" t="s">
        <v>47</v>
      </c>
      <c r="E384" s="6" t="s">
        <v>667</v>
      </c>
      <c r="F384" s="6" t="s">
        <v>239</v>
      </c>
      <c r="G384" s="8">
        <v>6</v>
      </c>
      <c r="H384" s="11"/>
      <c r="I384" s="10">
        <f>ROUND((H384*G384),2)</f>
        <v>0</v>
      </c>
      <c r="O384">
        <f>rekapitulace!H8</f>
        <v>21</v>
      </c>
      <c r="P384">
        <f>ROUND(O384/100*I384,2)</f>
        <v>0</v>
      </c>
    </row>
    <row r="385" ht="63.75">
      <c r="E385" s="12" t="s">
        <v>668</v>
      </c>
    </row>
    <row r="386" ht="153">
      <c r="E386" s="12" t="s">
        <v>669</v>
      </c>
    </row>
    <row r="387" spans="1:16" ht="12.75">
      <c r="A387" s="6">
        <v>118</v>
      </c>
      <c r="B387" s="6" t="s">
        <v>45</v>
      </c>
      <c r="C387" s="6" t="s">
        <v>670</v>
      </c>
      <c r="D387" s="6" t="s">
        <v>47</v>
      </c>
      <c r="E387" s="6" t="s">
        <v>671</v>
      </c>
      <c r="F387" s="6" t="s">
        <v>239</v>
      </c>
      <c r="G387" s="8">
        <v>7</v>
      </c>
      <c r="H387" s="11"/>
      <c r="I387" s="10">
        <f>ROUND((H387*G387),2)</f>
        <v>0</v>
      </c>
      <c r="O387">
        <f>rekapitulace!H8</f>
        <v>21</v>
      </c>
      <c r="P387">
        <f>ROUND(O387/100*I387,2)</f>
        <v>0</v>
      </c>
    </row>
    <row r="388" ht="12.75">
      <c r="E388" s="12" t="s">
        <v>672</v>
      </c>
    </row>
    <row r="389" ht="76.5">
      <c r="E389" s="12" t="s">
        <v>673</v>
      </c>
    </row>
    <row r="390" spans="1:16" ht="12.75" customHeight="1">
      <c r="A390" s="13"/>
      <c r="B390" s="13"/>
      <c r="C390" s="13" t="s">
        <v>41</v>
      </c>
      <c r="D390" s="13"/>
      <c r="E390" s="13" t="s">
        <v>674</v>
      </c>
      <c r="F390" s="13"/>
      <c r="G390" s="13"/>
      <c r="H390" s="13"/>
      <c r="I390" s="13">
        <f>SUM(I378:I389)</f>
        <v>0</v>
      </c>
      <c r="P390">
        <f>SUM(P378:P389)</f>
        <v>0</v>
      </c>
    </row>
    <row r="392" spans="1:9" ht="12.75" customHeight="1">
      <c r="A392" s="7"/>
      <c r="B392" s="7"/>
      <c r="C392" s="7" t="s">
        <v>42</v>
      </c>
      <c r="D392" s="7"/>
      <c r="E392" s="7" t="s">
        <v>200</v>
      </c>
      <c r="F392" s="7"/>
      <c r="G392" s="9"/>
      <c r="H392" s="7"/>
      <c r="I392" s="9"/>
    </row>
    <row r="393" spans="1:16" ht="12.75">
      <c r="A393" s="6">
        <v>119</v>
      </c>
      <c r="B393" s="6" t="s">
        <v>45</v>
      </c>
      <c r="C393" s="6" t="s">
        <v>201</v>
      </c>
      <c r="D393" s="6" t="s">
        <v>47</v>
      </c>
      <c r="E393" s="6" t="s">
        <v>202</v>
      </c>
      <c r="F393" s="6" t="s">
        <v>117</v>
      </c>
      <c r="G393" s="8">
        <v>28.1</v>
      </c>
      <c r="H393" s="11"/>
      <c r="I393" s="10">
        <f>ROUND((H393*G393),2)</f>
        <v>0</v>
      </c>
      <c r="O393">
        <f>rekapitulace!H8</f>
        <v>21</v>
      </c>
      <c r="P393">
        <f>ROUND(O393/100*I393,2)</f>
        <v>0</v>
      </c>
    </row>
    <row r="394" ht="38.25">
      <c r="E394" s="12" t="s">
        <v>675</v>
      </c>
    </row>
    <row r="395" ht="51">
      <c r="E395" s="12" t="s">
        <v>204</v>
      </c>
    </row>
    <row r="396" spans="1:16" ht="12.75">
      <c r="A396" s="6">
        <v>120</v>
      </c>
      <c r="B396" s="6" t="s">
        <v>45</v>
      </c>
      <c r="C396" s="6" t="s">
        <v>676</v>
      </c>
      <c r="D396" s="6" t="s">
        <v>214</v>
      </c>
      <c r="E396" s="6" t="s">
        <v>677</v>
      </c>
      <c r="F396" s="6" t="s">
        <v>117</v>
      </c>
      <c r="G396" s="8">
        <v>8</v>
      </c>
      <c r="H396" s="11"/>
      <c r="I396" s="10">
        <f>ROUND((H396*G396),2)</f>
        <v>0</v>
      </c>
      <c r="O396">
        <f>rekapitulace!H8</f>
        <v>21</v>
      </c>
      <c r="P396">
        <f>ROUND(O396/100*I396,2)</f>
        <v>0</v>
      </c>
    </row>
    <row r="397" ht="25.5">
      <c r="E397" s="12" t="s">
        <v>678</v>
      </c>
    </row>
    <row r="398" ht="51">
      <c r="E398" s="12" t="s">
        <v>679</v>
      </c>
    </row>
    <row r="399" spans="1:16" ht="12.75">
      <c r="A399" s="6">
        <v>121</v>
      </c>
      <c r="B399" s="6" t="s">
        <v>45</v>
      </c>
      <c r="C399" s="6" t="s">
        <v>205</v>
      </c>
      <c r="D399" s="6" t="s">
        <v>47</v>
      </c>
      <c r="E399" s="6" t="s">
        <v>206</v>
      </c>
      <c r="F399" s="6" t="s">
        <v>117</v>
      </c>
      <c r="G399" s="8">
        <v>28.9</v>
      </c>
      <c r="H399" s="11"/>
      <c r="I399" s="10">
        <f>ROUND((H399*G399),2)</f>
        <v>0</v>
      </c>
      <c r="O399">
        <f>rekapitulace!H8</f>
        <v>21</v>
      </c>
      <c r="P399">
        <f>ROUND(O399/100*I399,2)</f>
        <v>0</v>
      </c>
    </row>
    <row r="400" ht="51">
      <c r="E400" s="12" t="s">
        <v>680</v>
      </c>
    </row>
    <row r="401" ht="38.25">
      <c r="E401" s="12" t="s">
        <v>208</v>
      </c>
    </row>
    <row r="402" spans="1:16" ht="12.75">
      <c r="A402" s="6">
        <v>122</v>
      </c>
      <c r="B402" s="6" t="s">
        <v>45</v>
      </c>
      <c r="C402" s="6" t="s">
        <v>681</v>
      </c>
      <c r="D402" s="6" t="s">
        <v>47</v>
      </c>
      <c r="E402" s="6" t="s">
        <v>682</v>
      </c>
      <c r="F402" s="6" t="s">
        <v>117</v>
      </c>
      <c r="G402" s="8">
        <v>176.4</v>
      </c>
      <c r="H402" s="11"/>
      <c r="I402" s="10">
        <f>ROUND((H402*G402),2)</f>
        <v>0</v>
      </c>
      <c r="O402">
        <f>rekapitulace!H8</f>
        <v>21</v>
      </c>
      <c r="P402">
        <f>ROUND(O402/100*I402,2)</f>
        <v>0</v>
      </c>
    </row>
    <row r="403" ht="38.25">
      <c r="E403" s="12" t="s">
        <v>683</v>
      </c>
    </row>
    <row r="404" ht="63.75">
      <c r="E404" s="12" t="s">
        <v>684</v>
      </c>
    </row>
    <row r="405" spans="1:16" ht="12.75">
      <c r="A405" s="6">
        <v>123</v>
      </c>
      <c r="B405" s="6" t="s">
        <v>45</v>
      </c>
      <c r="C405" s="6" t="s">
        <v>685</v>
      </c>
      <c r="D405" s="6" t="s">
        <v>47</v>
      </c>
      <c r="E405" s="6" t="s">
        <v>686</v>
      </c>
      <c r="F405" s="6" t="s">
        <v>117</v>
      </c>
      <c r="G405" s="8">
        <v>172.4</v>
      </c>
      <c r="H405" s="11"/>
      <c r="I405" s="10">
        <f>ROUND((H405*G405),2)</f>
        <v>0</v>
      </c>
      <c r="O405">
        <f>rekapitulace!H8</f>
        <v>21</v>
      </c>
      <c r="P405">
        <f>ROUND(O405/100*I405,2)</f>
        <v>0</v>
      </c>
    </row>
    <row r="406" ht="51">
      <c r="E406" s="12" t="s">
        <v>687</v>
      </c>
    </row>
    <row r="407" ht="38.25">
      <c r="E407" s="12" t="s">
        <v>208</v>
      </c>
    </row>
    <row r="408" spans="1:16" ht="12.75">
      <c r="A408" s="6">
        <v>124</v>
      </c>
      <c r="B408" s="6" t="s">
        <v>45</v>
      </c>
      <c r="C408" s="6" t="s">
        <v>688</v>
      </c>
      <c r="D408" s="6" t="s">
        <v>47</v>
      </c>
      <c r="E408" s="6" t="s">
        <v>689</v>
      </c>
      <c r="F408" s="6" t="s">
        <v>239</v>
      </c>
      <c r="G408" s="8">
        <v>2</v>
      </c>
      <c r="H408" s="11"/>
      <c r="I408" s="10">
        <f>ROUND((H408*G408),2)</f>
        <v>0</v>
      </c>
      <c r="O408">
        <f>rekapitulace!H8</f>
        <v>21</v>
      </c>
      <c r="P408">
        <f>ROUND(O408/100*I408,2)</f>
        <v>0</v>
      </c>
    </row>
    <row r="409" ht="12.75">
      <c r="E409" s="12" t="s">
        <v>690</v>
      </c>
    </row>
    <row r="410" ht="25.5">
      <c r="E410" s="12" t="s">
        <v>691</v>
      </c>
    </row>
    <row r="411" spans="1:16" ht="25.5">
      <c r="A411" s="6">
        <v>125</v>
      </c>
      <c r="B411" s="6" t="s">
        <v>45</v>
      </c>
      <c r="C411" s="6" t="s">
        <v>253</v>
      </c>
      <c r="D411" s="6" t="s">
        <v>47</v>
      </c>
      <c r="E411" s="6" t="s">
        <v>254</v>
      </c>
      <c r="F411" s="6" t="s">
        <v>239</v>
      </c>
      <c r="G411" s="8">
        <v>6</v>
      </c>
      <c r="H411" s="11"/>
      <c r="I411" s="10">
        <f>ROUND((H411*G411),2)</f>
        <v>0</v>
      </c>
      <c r="O411">
        <f>rekapitulace!H8</f>
        <v>21</v>
      </c>
      <c r="P411">
        <f>ROUND(O411/100*I411,2)</f>
        <v>0</v>
      </c>
    </row>
    <row r="412" ht="63.75">
      <c r="E412" s="12" t="s">
        <v>692</v>
      </c>
    </row>
    <row r="413" ht="63.75">
      <c r="E413" s="12" t="s">
        <v>256</v>
      </c>
    </row>
    <row r="414" spans="1:16" ht="12.75">
      <c r="A414" s="6">
        <v>126</v>
      </c>
      <c r="B414" s="6" t="s">
        <v>45</v>
      </c>
      <c r="C414" s="6" t="s">
        <v>257</v>
      </c>
      <c r="D414" s="6" t="s">
        <v>47</v>
      </c>
      <c r="E414" s="6" t="s">
        <v>258</v>
      </c>
      <c r="F414" s="6" t="s">
        <v>239</v>
      </c>
      <c r="G414" s="8">
        <v>13</v>
      </c>
      <c r="H414" s="11"/>
      <c r="I414" s="10">
        <f>ROUND((H414*G414),2)</f>
        <v>0</v>
      </c>
      <c r="O414">
        <f>rekapitulace!H8</f>
        <v>21</v>
      </c>
      <c r="P414">
        <f>ROUND(O414/100*I414,2)</f>
        <v>0</v>
      </c>
    </row>
    <row r="415" ht="114.75">
      <c r="E415" s="12" t="s">
        <v>693</v>
      </c>
    </row>
    <row r="416" ht="25.5">
      <c r="E416" s="12" t="s">
        <v>259</v>
      </c>
    </row>
    <row r="417" spans="1:16" ht="25.5">
      <c r="A417" s="6">
        <v>127</v>
      </c>
      <c r="B417" s="6" t="s">
        <v>45</v>
      </c>
      <c r="C417" s="6" t="s">
        <v>694</v>
      </c>
      <c r="D417" s="6" t="s">
        <v>47</v>
      </c>
      <c r="E417" s="6" t="s">
        <v>695</v>
      </c>
      <c r="F417" s="6" t="s">
        <v>239</v>
      </c>
      <c r="G417" s="8">
        <v>1</v>
      </c>
      <c r="H417" s="11"/>
      <c r="I417" s="10">
        <f>ROUND((H417*G417),2)</f>
        <v>0</v>
      </c>
      <c r="O417">
        <f>rekapitulace!H8</f>
        <v>21</v>
      </c>
      <c r="P417">
        <f>ROUND(O417/100*I417,2)</f>
        <v>0</v>
      </c>
    </row>
    <row r="418" ht="25.5">
      <c r="E418" s="12" t="s">
        <v>696</v>
      </c>
    </row>
    <row r="419" ht="51">
      <c r="E419" s="12" t="s">
        <v>697</v>
      </c>
    </row>
    <row r="420" spans="1:16" ht="12.75">
      <c r="A420" s="6">
        <v>128</v>
      </c>
      <c r="B420" s="6" t="s">
        <v>45</v>
      </c>
      <c r="C420" s="6" t="s">
        <v>698</v>
      </c>
      <c r="D420" s="6" t="s">
        <v>47</v>
      </c>
      <c r="E420" s="6" t="s">
        <v>699</v>
      </c>
      <c r="F420" s="6" t="s">
        <v>117</v>
      </c>
      <c r="G420" s="8">
        <v>200</v>
      </c>
      <c r="H420" s="11"/>
      <c r="I420" s="10">
        <f>ROUND((H420*G420),2)</f>
        <v>0</v>
      </c>
      <c r="O420">
        <f>rekapitulace!H8</f>
        <v>21</v>
      </c>
      <c r="P420">
        <f>ROUND(O420/100*I420,2)</f>
        <v>0</v>
      </c>
    </row>
    <row r="421" ht="38.25">
      <c r="E421" s="12" t="s">
        <v>700</v>
      </c>
    </row>
    <row r="422" ht="63.75">
      <c r="E422" s="12" t="s">
        <v>304</v>
      </c>
    </row>
    <row r="423" spans="1:16" ht="12.75">
      <c r="A423" s="6">
        <v>129</v>
      </c>
      <c r="B423" s="6" t="s">
        <v>45</v>
      </c>
      <c r="C423" s="6" t="s">
        <v>701</v>
      </c>
      <c r="D423" s="6" t="s">
        <v>47</v>
      </c>
      <c r="E423" s="6" t="s">
        <v>702</v>
      </c>
      <c r="F423" s="6" t="s">
        <v>117</v>
      </c>
      <c r="G423" s="8">
        <v>200</v>
      </c>
      <c r="H423" s="11"/>
      <c r="I423" s="10">
        <f>ROUND((H423*G423),2)</f>
        <v>0</v>
      </c>
      <c r="O423">
        <f>rekapitulace!H8</f>
        <v>21</v>
      </c>
      <c r="P423">
        <f>ROUND(O423/100*I423,2)</f>
        <v>0</v>
      </c>
    </row>
    <row r="424" ht="38.25">
      <c r="E424" s="12" t="s">
        <v>700</v>
      </c>
    </row>
    <row r="425" ht="25.5">
      <c r="E425" s="12" t="s">
        <v>280</v>
      </c>
    </row>
    <row r="426" spans="1:16" ht="12.75">
      <c r="A426" s="6">
        <v>130</v>
      </c>
      <c r="B426" s="6" t="s">
        <v>45</v>
      </c>
      <c r="C426" s="6" t="s">
        <v>703</v>
      </c>
      <c r="D426" s="6" t="s">
        <v>214</v>
      </c>
      <c r="E426" s="6" t="s">
        <v>704</v>
      </c>
      <c r="F426" s="6" t="s">
        <v>250</v>
      </c>
      <c r="G426" s="8">
        <v>48800</v>
      </c>
      <c r="H426" s="11"/>
      <c r="I426" s="10">
        <f>ROUND((H426*G426),2)</f>
        <v>0</v>
      </c>
      <c r="O426">
        <f>rekapitulace!H8</f>
        <v>21</v>
      </c>
      <c r="P426">
        <f>ROUND(O426/100*I426,2)</f>
        <v>0</v>
      </c>
    </row>
    <row r="427" ht="63.75">
      <c r="E427" s="12" t="s">
        <v>705</v>
      </c>
    </row>
    <row r="428" ht="25.5">
      <c r="E428" s="12" t="s">
        <v>326</v>
      </c>
    </row>
    <row r="429" spans="1:16" ht="12.75">
      <c r="A429" s="6">
        <v>131</v>
      </c>
      <c r="B429" s="6" t="s">
        <v>45</v>
      </c>
      <c r="C429" s="6" t="s">
        <v>209</v>
      </c>
      <c r="D429" s="6" t="s">
        <v>47</v>
      </c>
      <c r="E429" s="6" t="s">
        <v>210</v>
      </c>
      <c r="F429" s="6" t="s">
        <v>117</v>
      </c>
      <c r="G429" s="8">
        <v>159.46</v>
      </c>
      <c r="H429" s="11"/>
      <c r="I429" s="10">
        <f>ROUND((H429*G429),2)</f>
        <v>0</v>
      </c>
      <c r="O429">
        <f>rekapitulace!H8</f>
        <v>21</v>
      </c>
      <c r="P429">
        <f>ROUND(O429/100*I429,2)</f>
        <v>0</v>
      </c>
    </row>
    <row r="430" ht="127.5">
      <c r="E430" s="12" t="s">
        <v>706</v>
      </c>
    </row>
    <row r="431" ht="51">
      <c r="E431" s="12" t="s">
        <v>212</v>
      </c>
    </row>
    <row r="432" spans="1:16" ht="12.75">
      <c r="A432" s="6">
        <v>132</v>
      </c>
      <c r="B432" s="6" t="s">
        <v>45</v>
      </c>
      <c r="C432" s="6" t="s">
        <v>213</v>
      </c>
      <c r="D432" s="6" t="s">
        <v>214</v>
      </c>
      <c r="E432" s="6" t="s">
        <v>215</v>
      </c>
      <c r="F432" s="6" t="s">
        <v>117</v>
      </c>
      <c r="G432" s="8">
        <v>56.9</v>
      </c>
      <c r="H432" s="11"/>
      <c r="I432" s="10">
        <f>ROUND((H432*G432),2)</f>
        <v>0</v>
      </c>
      <c r="O432">
        <f>rekapitulace!H8</f>
        <v>21</v>
      </c>
      <c r="P432">
        <f>ROUND(O432/100*I432,2)</f>
        <v>0</v>
      </c>
    </row>
    <row r="433" ht="89.25">
      <c r="E433" s="12" t="s">
        <v>707</v>
      </c>
    </row>
    <row r="434" ht="51">
      <c r="E434" s="12" t="s">
        <v>217</v>
      </c>
    </row>
    <row r="435" spans="1:16" ht="12.75">
      <c r="A435" s="6">
        <v>133</v>
      </c>
      <c r="B435" s="6" t="s">
        <v>45</v>
      </c>
      <c r="C435" s="6" t="s">
        <v>218</v>
      </c>
      <c r="D435" s="6" t="s">
        <v>47</v>
      </c>
      <c r="E435" s="6" t="s">
        <v>219</v>
      </c>
      <c r="F435" s="6" t="s">
        <v>117</v>
      </c>
      <c r="G435" s="8">
        <v>466.2</v>
      </c>
      <c r="H435" s="11"/>
      <c r="I435" s="10">
        <f>ROUND((H435*G435),2)</f>
        <v>0</v>
      </c>
      <c r="O435">
        <f>rekapitulace!H8</f>
        <v>21</v>
      </c>
      <c r="P435">
        <f>ROUND(O435/100*I435,2)</f>
        <v>0</v>
      </c>
    </row>
    <row r="436" ht="102">
      <c r="E436" s="12" t="s">
        <v>708</v>
      </c>
    </row>
    <row r="437" ht="12.75">
      <c r="E437" s="12" t="s">
        <v>221</v>
      </c>
    </row>
    <row r="438" spans="1:16" ht="12.75">
      <c r="A438" s="6">
        <v>134</v>
      </c>
      <c r="B438" s="6" t="s">
        <v>45</v>
      </c>
      <c r="C438" s="6" t="s">
        <v>709</v>
      </c>
      <c r="D438" s="6" t="s">
        <v>47</v>
      </c>
      <c r="E438" s="6" t="s">
        <v>710</v>
      </c>
      <c r="F438" s="6" t="s">
        <v>93</v>
      </c>
      <c r="G438" s="8">
        <v>0.332</v>
      </c>
      <c r="H438" s="11"/>
      <c r="I438" s="10">
        <f>ROUND((H438*G438),2)</f>
        <v>0</v>
      </c>
      <c r="O438">
        <f>rekapitulace!H8</f>
        <v>21</v>
      </c>
      <c r="P438">
        <f>ROUND(O438/100*I438,2)</f>
        <v>0</v>
      </c>
    </row>
    <row r="439" ht="51">
      <c r="E439" s="12" t="s">
        <v>711</v>
      </c>
    </row>
    <row r="440" ht="25.5">
      <c r="E440" s="12" t="s">
        <v>712</v>
      </c>
    </row>
    <row r="441" spans="1:16" ht="12.75">
      <c r="A441" s="6">
        <v>135</v>
      </c>
      <c r="B441" s="6" t="s">
        <v>45</v>
      </c>
      <c r="C441" s="6" t="s">
        <v>222</v>
      </c>
      <c r="D441" s="6" t="s">
        <v>47</v>
      </c>
      <c r="E441" s="6" t="s">
        <v>223</v>
      </c>
      <c r="F441" s="6" t="s">
        <v>117</v>
      </c>
      <c r="G441" s="8">
        <v>466.2</v>
      </c>
      <c r="H441" s="11"/>
      <c r="I441" s="10">
        <f>ROUND((H441*G441),2)</f>
        <v>0</v>
      </c>
      <c r="O441">
        <f>rekapitulace!H8</f>
        <v>21</v>
      </c>
      <c r="P441">
        <f>ROUND(O441/100*I441,2)</f>
        <v>0</v>
      </c>
    </row>
    <row r="442" ht="102">
      <c r="E442" s="12" t="s">
        <v>708</v>
      </c>
    </row>
    <row r="443" ht="38.25">
      <c r="E443" s="12" t="s">
        <v>225</v>
      </c>
    </row>
    <row r="444" spans="1:16" ht="12.75">
      <c r="A444" s="6">
        <v>136</v>
      </c>
      <c r="B444" s="6" t="s">
        <v>45</v>
      </c>
      <c r="C444" s="6" t="s">
        <v>713</v>
      </c>
      <c r="D444" s="6" t="s">
        <v>47</v>
      </c>
      <c r="E444" s="6" t="s">
        <v>714</v>
      </c>
      <c r="F444" s="6" t="s">
        <v>117</v>
      </c>
      <c r="G444" s="8">
        <v>27</v>
      </c>
      <c r="H444" s="11"/>
      <c r="I444" s="10">
        <f>ROUND((H444*G444),2)</f>
        <v>0</v>
      </c>
      <c r="O444">
        <f>rekapitulace!H8</f>
        <v>21</v>
      </c>
      <c r="P444">
        <f>ROUND(O444/100*I444,2)</f>
        <v>0</v>
      </c>
    </row>
    <row r="445" ht="63.75">
      <c r="E445" s="12" t="s">
        <v>715</v>
      </c>
    </row>
    <row r="446" ht="255">
      <c r="E446" s="12" t="s">
        <v>716</v>
      </c>
    </row>
    <row r="447" spans="1:16" ht="12.75">
      <c r="A447" s="6">
        <v>137</v>
      </c>
      <c r="B447" s="6" t="s">
        <v>45</v>
      </c>
      <c r="C447" s="6" t="s">
        <v>717</v>
      </c>
      <c r="D447" s="6" t="s">
        <v>47</v>
      </c>
      <c r="E447" s="6" t="s">
        <v>718</v>
      </c>
      <c r="F447" s="6" t="s">
        <v>93</v>
      </c>
      <c r="G447" s="8">
        <v>0.058</v>
      </c>
      <c r="H447" s="11"/>
      <c r="I447" s="10">
        <f>ROUND((H447*G447),2)</f>
        <v>0</v>
      </c>
      <c r="O447">
        <f>rekapitulace!H8</f>
        <v>21</v>
      </c>
      <c r="P447">
        <f>ROUND(O447/100*I447,2)</f>
        <v>0</v>
      </c>
    </row>
    <row r="448" ht="12.75">
      <c r="E448" s="12" t="s">
        <v>719</v>
      </c>
    </row>
    <row r="449" ht="63.75">
      <c r="E449" s="12" t="s">
        <v>720</v>
      </c>
    </row>
    <row r="450" spans="1:16" ht="12.75">
      <c r="A450" s="6">
        <v>138</v>
      </c>
      <c r="B450" s="6" t="s">
        <v>45</v>
      </c>
      <c r="C450" s="6" t="s">
        <v>721</v>
      </c>
      <c r="D450" s="6" t="s">
        <v>47</v>
      </c>
      <c r="E450" s="6" t="s">
        <v>722</v>
      </c>
      <c r="F450" s="6" t="s">
        <v>239</v>
      </c>
      <c r="G450" s="8">
        <v>12</v>
      </c>
      <c r="H450" s="11"/>
      <c r="I450" s="10">
        <f>ROUND((H450*G450),2)</f>
        <v>0</v>
      </c>
      <c r="O450">
        <f>rekapitulace!H8</f>
        <v>21</v>
      </c>
      <c r="P450">
        <f>ROUND(O450/100*I450,2)</f>
        <v>0</v>
      </c>
    </row>
    <row r="451" ht="38.25">
      <c r="E451" s="12" t="s">
        <v>723</v>
      </c>
    </row>
    <row r="452" ht="255">
      <c r="E452" s="12" t="s">
        <v>724</v>
      </c>
    </row>
    <row r="453" spans="1:16" ht="12.75">
      <c r="A453" s="6">
        <v>139</v>
      </c>
      <c r="B453" s="6" t="s">
        <v>45</v>
      </c>
      <c r="C453" s="6" t="s">
        <v>725</v>
      </c>
      <c r="D453" s="6" t="s">
        <v>47</v>
      </c>
      <c r="E453" s="6" t="s">
        <v>726</v>
      </c>
      <c r="F453" s="6" t="s">
        <v>239</v>
      </c>
      <c r="G453" s="8">
        <v>38</v>
      </c>
      <c r="H453" s="11"/>
      <c r="I453" s="10">
        <f>ROUND((H453*G453),2)</f>
        <v>0</v>
      </c>
      <c r="O453">
        <f>rekapitulace!H8</f>
        <v>21</v>
      </c>
      <c r="P453">
        <f>ROUND(O453/100*I453,2)</f>
        <v>0</v>
      </c>
    </row>
    <row r="454" ht="38.25">
      <c r="E454" s="12" t="s">
        <v>727</v>
      </c>
    </row>
    <row r="455" ht="255">
      <c r="E455" s="12" t="s">
        <v>728</v>
      </c>
    </row>
    <row r="456" spans="1:16" ht="12.75">
      <c r="A456" s="6">
        <v>140</v>
      </c>
      <c r="B456" s="6" t="s">
        <v>45</v>
      </c>
      <c r="C456" s="6" t="s">
        <v>729</v>
      </c>
      <c r="D456" s="6" t="s">
        <v>47</v>
      </c>
      <c r="E456" s="6" t="s">
        <v>730</v>
      </c>
      <c r="F456" s="6" t="s">
        <v>239</v>
      </c>
      <c r="G456" s="8">
        <v>18</v>
      </c>
      <c r="H456" s="11"/>
      <c r="I456" s="10">
        <f>ROUND((H456*G456),2)</f>
        <v>0</v>
      </c>
      <c r="O456">
        <f>rekapitulace!H8</f>
        <v>21</v>
      </c>
      <c r="P456">
        <f>ROUND(O456/100*I456,2)</f>
        <v>0</v>
      </c>
    </row>
    <row r="457" ht="51">
      <c r="E457" s="12" t="s">
        <v>731</v>
      </c>
    </row>
    <row r="458" ht="38.25">
      <c r="E458" s="12" t="s">
        <v>732</v>
      </c>
    </row>
    <row r="459" spans="1:16" ht="12.75">
      <c r="A459" s="6">
        <v>141</v>
      </c>
      <c r="B459" s="6" t="s">
        <v>45</v>
      </c>
      <c r="C459" s="6" t="s">
        <v>733</v>
      </c>
      <c r="D459" s="6" t="s">
        <v>47</v>
      </c>
      <c r="E459" s="6" t="s">
        <v>734</v>
      </c>
      <c r="F459" s="6" t="s">
        <v>148</v>
      </c>
      <c r="G459" s="8">
        <v>1168.944</v>
      </c>
      <c r="H459" s="11"/>
      <c r="I459" s="10">
        <f>ROUND((H459*G459),2)</f>
        <v>0</v>
      </c>
      <c r="O459">
        <f>rekapitulace!H8</f>
        <v>21</v>
      </c>
      <c r="P459">
        <f>ROUND(O459/100*I459,2)</f>
        <v>0</v>
      </c>
    </row>
    <row r="460" ht="140.25">
      <c r="E460" s="12" t="s">
        <v>735</v>
      </c>
    </row>
    <row r="461" ht="12.75">
      <c r="E461" s="12" t="s">
        <v>736</v>
      </c>
    </row>
    <row r="462" spans="1:16" ht="12.75">
      <c r="A462" s="6">
        <v>142</v>
      </c>
      <c r="B462" s="6" t="s">
        <v>45</v>
      </c>
      <c r="C462" s="6" t="s">
        <v>737</v>
      </c>
      <c r="D462" s="6" t="s">
        <v>47</v>
      </c>
      <c r="E462" s="6" t="s">
        <v>738</v>
      </c>
      <c r="F462" s="6" t="s">
        <v>148</v>
      </c>
      <c r="G462" s="8">
        <v>500.976</v>
      </c>
      <c r="H462" s="11"/>
      <c r="I462" s="10">
        <f>ROUND((H462*G462),2)</f>
        <v>0</v>
      </c>
      <c r="O462">
        <f>rekapitulace!H8</f>
        <v>21</v>
      </c>
      <c r="P462">
        <f>ROUND(O462/100*I462,2)</f>
        <v>0</v>
      </c>
    </row>
    <row r="463" ht="140.25">
      <c r="E463" s="12" t="s">
        <v>739</v>
      </c>
    </row>
    <row r="464" ht="12.75">
      <c r="E464" s="12" t="s">
        <v>736</v>
      </c>
    </row>
    <row r="465" spans="1:16" ht="12.75">
      <c r="A465" s="6">
        <v>143</v>
      </c>
      <c r="B465" s="6" t="s">
        <v>45</v>
      </c>
      <c r="C465" s="6" t="s">
        <v>740</v>
      </c>
      <c r="D465" s="6" t="s">
        <v>47</v>
      </c>
      <c r="E465" s="6" t="s">
        <v>741</v>
      </c>
      <c r="F465" s="6" t="s">
        <v>148</v>
      </c>
      <c r="G465" s="8">
        <v>1669.92</v>
      </c>
      <c r="H465" s="11"/>
      <c r="I465" s="10">
        <f>ROUND((H465*G465),2)</f>
        <v>0</v>
      </c>
      <c r="O465">
        <f>rekapitulace!H8</f>
        <v>21</v>
      </c>
      <c r="P465">
        <f>ROUND(O465/100*I465,2)</f>
        <v>0</v>
      </c>
    </row>
    <row r="466" ht="140.25">
      <c r="E466" s="12" t="s">
        <v>598</v>
      </c>
    </row>
    <row r="467" ht="12.75">
      <c r="E467" s="12" t="s">
        <v>736</v>
      </c>
    </row>
    <row r="468" spans="1:16" ht="12.75">
      <c r="A468" s="6">
        <v>144</v>
      </c>
      <c r="B468" s="6" t="s">
        <v>45</v>
      </c>
      <c r="C468" s="6" t="s">
        <v>742</v>
      </c>
      <c r="D468" s="6" t="s">
        <v>47</v>
      </c>
      <c r="E468" s="6" t="s">
        <v>743</v>
      </c>
      <c r="F468" s="6" t="s">
        <v>148</v>
      </c>
      <c r="G468" s="8">
        <v>209.032</v>
      </c>
      <c r="H468" s="11"/>
      <c r="I468" s="10">
        <f>ROUND((H468*G468),2)</f>
        <v>0</v>
      </c>
      <c r="O468">
        <f>rekapitulace!H8</f>
        <v>21</v>
      </c>
      <c r="P468">
        <f>ROUND(O468/100*I468,2)</f>
        <v>0</v>
      </c>
    </row>
    <row r="469" ht="191.25">
      <c r="E469" s="12" t="s">
        <v>744</v>
      </c>
    </row>
    <row r="470" ht="12.75">
      <c r="E470" s="12" t="s">
        <v>736</v>
      </c>
    </row>
    <row r="471" spans="1:16" ht="12.75">
      <c r="A471" s="6">
        <v>145</v>
      </c>
      <c r="B471" s="6" t="s">
        <v>45</v>
      </c>
      <c r="C471" s="6" t="s">
        <v>745</v>
      </c>
      <c r="D471" s="6" t="s">
        <v>47</v>
      </c>
      <c r="E471" s="6" t="s">
        <v>746</v>
      </c>
      <c r="F471" s="6" t="s">
        <v>93</v>
      </c>
      <c r="G471" s="8">
        <v>29.46</v>
      </c>
      <c r="H471" s="11"/>
      <c r="I471" s="10">
        <f>ROUND((H471*G471),2)</f>
        <v>0</v>
      </c>
      <c r="O471">
        <f>rekapitulace!H8</f>
        <v>21</v>
      </c>
      <c r="P471">
        <f>ROUND(O471/100*I471,2)</f>
        <v>0</v>
      </c>
    </row>
    <row r="472" ht="76.5">
      <c r="E472" s="12" t="s">
        <v>747</v>
      </c>
    </row>
    <row r="473" ht="102">
      <c r="E473" s="12" t="s">
        <v>229</v>
      </c>
    </row>
    <row r="474" spans="1:16" ht="12.75">
      <c r="A474" s="6">
        <v>146</v>
      </c>
      <c r="B474" s="6" t="s">
        <v>45</v>
      </c>
      <c r="C474" s="6" t="s">
        <v>226</v>
      </c>
      <c r="D474" s="6" t="s">
        <v>47</v>
      </c>
      <c r="E474" s="6" t="s">
        <v>227</v>
      </c>
      <c r="F474" s="6" t="s">
        <v>93</v>
      </c>
      <c r="G474" s="8">
        <v>227.997</v>
      </c>
      <c r="H474" s="11"/>
      <c r="I474" s="10">
        <f>ROUND((H474*G474),2)</f>
        <v>0</v>
      </c>
      <c r="O474">
        <f>rekapitulace!H8</f>
        <v>21</v>
      </c>
      <c r="P474">
        <f>ROUND(O474/100*I474,2)</f>
        <v>0</v>
      </c>
    </row>
    <row r="475" ht="114.75">
      <c r="E475" s="12" t="s">
        <v>748</v>
      </c>
    </row>
    <row r="476" ht="102">
      <c r="E476" s="12" t="s">
        <v>229</v>
      </c>
    </row>
    <row r="477" spans="1:16" ht="12.75">
      <c r="A477" s="6">
        <v>147</v>
      </c>
      <c r="B477" s="6" t="s">
        <v>45</v>
      </c>
      <c r="C477" s="6" t="s">
        <v>749</v>
      </c>
      <c r="D477" s="6" t="s">
        <v>47</v>
      </c>
      <c r="E477" s="6" t="s">
        <v>750</v>
      </c>
      <c r="F477" s="6" t="s">
        <v>93</v>
      </c>
      <c r="G477" s="8">
        <v>203.215</v>
      </c>
      <c r="H477" s="11"/>
      <c r="I477" s="10">
        <f>ROUND((H477*G477),2)</f>
        <v>0</v>
      </c>
      <c r="O477">
        <f>rekapitulace!H8</f>
        <v>21</v>
      </c>
      <c r="P477">
        <f>ROUND(O477/100*I477,2)</f>
        <v>0</v>
      </c>
    </row>
    <row r="478" ht="140.25">
      <c r="E478" s="12" t="s">
        <v>751</v>
      </c>
    </row>
    <row r="479" ht="102">
      <c r="E479" s="12" t="s">
        <v>229</v>
      </c>
    </row>
    <row r="480" spans="1:16" ht="12.75">
      <c r="A480" s="6">
        <v>148</v>
      </c>
      <c r="B480" s="6" t="s">
        <v>45</v>
      </c>
      <c r="C480" s="6" t="s">
        <v>752</v>
      </c>
      <c r="D480" s="6" t="s">
        <v>47</v>
      </c>
      <c r="E480" s="6" t="s">
        <v>753</v>
      </c>
      <c r="F480" s="6" t="s">
        <v>239</v>
      </c>
      <c r="G480" s="8">
        <v>7</v>
      </c>
      <c r="H480" s="11"/>
      <c r="I480" s="10">
        <f>ROUND((H480*G480),2)</f>
        <v>0</v>
      </c>
      <c r="O480">
        <f>rekapitulace!H8</f>
        <v>21</v>
      </c>
      <c r="P480">
        <f>ROUND(O480/100*I480,2)</f>
        <v>0</v>
      </c>
    </row>
    <row r="481" ht="38.25">
      <c r="E481" s="12" t="s">
        <v>754</v>
      </c>
    </row>
    <row r="482" ht="76.5">
      <c r="E482" s="12" t="s">
        <v>755</v>
      </c>
    </row>
    <row r="483" spans="1:16" ht="12.75">
      <c r="A483" s="6">
        <v>149</v>
      </c>
      <c r="B483" s="6" t="s">
        <v>45</v>
      </c>
      <c r="C483" s="6" t="s">
        <v>756</v>
      </c>
      <c r="D483" s="6" t="s">
        <v>47</v>
      </c>
      <c r="E483" s="6" t="s">
        <v>757</v>
      </c>
      <c r="F483" s="6" t="s">
        <v>98</v>
      </c>
      <c r="G483" s="8">
        <v>0.75</v>
      </c>
      <c r="H483" s="11"/>
      <c r="I483" s="10">
        <f>ROUND((H483*G483),2)</f>
        <v>0</v>
      </c>
      <c r="O483">
        <f>rekapitulace!H8</f>
        <v>21</v>
      </c>
      <c r="P483">
        <f>ROUND(O483/100*I483,2)</f>
        <v>0</v>
      </c>
    </row>
    <row r="484" ht="51">
      <c r="E484" s="12" t="s">
        <v>758</v>
      </c>
    </row>
    <row r="485" ht="76.5">
      <c r="E485" s="12" t="s">
        <v>755</v>
      </c>
    </row>
    <row r="486" spans="1:16" ht="12.75">
      <c r="A486" s="6">
        <v>150</v>
      </c>
      <c r="B486" s="6" t="s">
        <v>45</v>
      </c>
      <c r="C486" s="6" t="s">
        <v>759</v>
      </c>
      <c r="D486" s="6" t="s">
        <v>47</v>
      </c>
      <c r="E486" s="6" t="s">
        <v>760</v>
      </c>
      <c r="F486" s="6" t="s">
        <v>117</v>
      </c>
      <c r="G486" s="8">
        <v>55.2</v>
      </c>
      <c r="H486" s="11"/>
      <c r="I486" s="10">
        <f>ROUND((H486*G486),2)</f>
        <v>0</v>
      </c>
      <c r="O486">
        <f>rekapitulace!H8</f>
        <v>21</v>
      </c>
      <c r="P486">
        <f>ROUND(O486/100*I486,2)</f>
        <v>0</v>
      </c>
    </row>
    <row r="487" ht="38.25">
      <c r="E487" s="12" t="s">
        <v>761</v>
      </c>
    </row>
    <row r="488" ht="76.5">
      <c r="E488" s="12" t="s">
        <v>755</v>
      </c>
    </row>
    <row r="489" spans="1:16" ht="12.75">
      <c r="A489" s="6">
        <v>151</v>
      </c>
      <c r="B489" s="6" t="s">
        <v>45</v>
      </c>
      <c r="C489" s="6" t="s">
        <v>762</v>
      </c>
      <c r="D489" s="6" t="s">
        <v>47</v>
      </c>
      <c r="E489" s="6" t="s">
        <v>763</v>
      </c>
      <c r="F489" s="6" t="s">
        <v>239</v>
      </c>
      <c r="G489" s="8">
        <v>54</v>
      </c>
      <c r="H489" s="11"/>
      <c r="I489" s="10">
        <f>ROUND((H489*G489),2)</f>
        <v>0</v>
      </c>
      <c r="O489">
        <f>rekapitulace!H8</f>
        <v>21</v>
      </c>
      <c r="P489">
        <f>ROUND(O489/100*I489,2)</f>
        <v>0</v>
      </c>
    </row>
    <row r="490" ht="51">
      <c r="E490" s="12" t="s">
        <v>764</v>
      </c>
    </row>
    <row r="491" ht="76.5">
      <c r="E491" s="12" t="s">
        <v>755</v>
      </c>
    </row>
    <row r="492" spans="1:16" ht="12.75">
      <c r="A492" s="6">
        <v>152</v>
      </c>
      <c r="B492" s="6" t="s">
        <v>45</v>
      </c>
      <c r="C492" s="6" t="s">
        <v>765</v>
      </c>
      <c r="D492" s="6" t="s">
        <v>47</v>
      </c>
      <c r="E492" s="6" t="s">
        <v>766</v>
      </c>
      <c r="F492" s="6" t="s">
        <v>239</v>
      </c>
      <c r="G492" s="8">
        <v>12</v>
      </c>
      <c r="H492" s="11"/>
      <c r="I492" s="10">
        <f>ROUND((H492*G492),2)</f>
        <v>0</v>
      </c>
      <c r="O492">
        <f>rekapitulace!H8</f>
        <v>21</v>
      </c>
      <c r="P492">
        <f>ROUND(O492/100*I492,2)</f>
        <v>0</v>
      </c>
    </row>
    <row r="493" ht="38.25">
      <c r="E493" s="12" t="s">
        <v>767</v>
      </c>
    </row>
    <row r="494" ht="76.5">
      <c r="E494" s="12" t="s">
        <v>755</v>
      </c>
    </row>
    <row r="495" spans="1:16" ht="12.75">
      <c r="A495" s="6">
        <v>153</v>
      </c>
      <c r="B495" s="6" t="s">
        <v>45</v>
      </c>
      <c r="C495" s="6" t="s">
        <v>768</v>
      </c>
      <c r="D495" s="6" t="s">
        <v>47</v>
      </c>
      <c r="E495" s="6" t="s">
        <v>769</v>
      </c>
      <c r="F495" s="6" t="s">
        <v>93</v>
      </c>
      <c r="G495" s="8">
        <v>161.717</v>
      </c>
      <c r="H495" s="11"/>
      <c r="I495" s="10">
        <f>ROUND((H495*G495),2)</f>
        <v>0</v>
      </c>
      <c r="O495">
        <f>rekapitulace!H8</f>
        <v>21</v>
      </c>
      <c r="P495">
        <f>ROUND(O495/100*I495,2)</f>
        <v>0</v>
      </c>
    </row>
    <row r="496" ht="38.25">
      <c r="E496" s="12" t="s">
        <v>770</v>
      </c>
    </row>
    <row r="497" ht="76.5">
      <c r="E497" s="12" t="s">
        <v>755</v>
      </c>
    </row>
    <row r="498" spans="1:16" ht="12.75">
      <c r="A498" s="6">
        <v>154</v>
      </c>
      <c r="B498" s="6" t="s">
        <v>45</v>
      </c>
      <c r="C498" s="6" t="s">
        <v>771</v>
      </c>
      <c r="D498" s="6" t="s">
        <v>47</v>
      </c>
      <c r="E498" s="6" t="s">
        <v>772</v>
      </c>
      <c r="F498" s="6" t="s">
        <v>148</v>
      </c>
      <c r="G498" s="8">
        <v>1145.61</v>
      </c>
      <c r="H498" s="11"/>
      <c r="I498" s="10">
        <f>ROUND((H498*G498),2)</f>
        <v>0</v>
      </c>
      <c r="O498">
        <f>rekapitulace!H8</f>
        <v>21</v>
      </c>
      <c r="P498">
        <f>ROUND(O498/100*I498,2)</f>
        <v>0</v>
      </c>
    </row>
    <row r="499" ht="76.5">
      <c r="E499" s="12" t="s">
        <v>773</v>
      </c>
    </row>
    <row r="500" ht="76.5">
      <c r="E500" s="12" t="s">
        <v>755</v>
      </c>
    </row>
    <row r="501" spans="1:16" ht="12.75" customHeight="1">
      <c r="A501" s="13"/>
      <c r="B501" s="13"/>
      <c r="C501" s="13" t="s">
        <v>42</v>
      </c>
      <c r="D501" s="13"/>
      <c r="E501" s="13" t="s">
        <v>200</v>
      </c>
      <c r="F501" s="13"/>
      <c r="G501" s="13"/>
      <c r="H501" s="13"/>
      <c r="I501" s="13">
        <f>SUM(I393:I500)</f>
        <v>0</v>
      </c>
      <c r="P501">
        <f>SUM(P393:P500)</f>
        <v>0</v>
      </c>
    </row>
    <row r="503" spans="1:16" ht="12.75" customHeight="1">
      <c r="A503" s="13"/>
      <c r="B503" s="13"/>
      <c r="C503" s="13"/>
      <c r="D503" s="13"/>
      <c r="E503" s="13" t="s">
        <v>82</v>
      </c>
      <c r="F503" s="13"/>
      <c r="G503" s="13"/>
      <c r="H503" s="13"/>
      <c r="I503" s="13">
        <f>+I51+I132+I174+I201+I273+I309+I333+I375+I390+I501</f>
        <v>0</v>
      </c>
      <c r="P503">
        <f>+P51+P132+P174+P201+P273+P309+P333+P375+P390+P501</f>
        <v>0</v>
      </c>
    </row>
    <row r="505" spans="1:9" ht="12.75" customHeight="1">
      <c r="A505" s="7" t="s">
        <v>83</v>
      </c>
      <c r="B505" s="7"/>
      <c r="C505" s="7"/>
      <c r="D505" s="7"/>
      <c r="E505" s="7"/>
      <c r="F505" s="7"/>
      <c r="G505" s="7"/>
      <c r="H505" s="7"/>
      <c r="I505" s="7"/>
    </row>
    <row r="506" spans="1:9" ht="12.75" customHeight="1">
      <c r="A506" s="7"/>
      <c r="B506" s="7"/>
      <c r="C506" s="7"/>
      <c r="D506" s="7"/>
      <c r="E506" s="7" t="s">
        <v>84</v>
      </c>
      <c r="F506" s="7"/>
      <c r="G506" s="7"/>
      <c r="H506" s="7"/>
      <c r="I506" s="7"/>
    </row>
    <row r="507" spans="1:16" ht="12.75" customHeight="1">
      <c r="A507" s="13"/>
      <c r="B507" s="13"/>
      <c r="C507" s="13"/>
      <c r="D507" s="13"/>
      <c r="E507" s="13" t="s">
        <v>85</v>
      </c>
      <c r="F507" s="13"/>
      <c r="G507" s="13"/>
      <c r="H507" s="13"/>
      <c r="I507" s="13">
        <v>0</v>
      </c>
      <c r="P507">
        <v>0</v>
      </c>
    </row>
    <row r="508" spans="1:9" ht="12.75" customHeight="1">
      <c r="A508" s="13"/>
      <c r="B508" s="13"/>
      <c r="C508" s="13"/>
      <c r="D508" s="13"/>
      <c r="E508" s="13" t="s">
        <v>86</v>
      </c>
      <c r="F508" s="13"/>
      <c r="G508" s="13"/>
      <c r="H508" s="13"/>
      <c r="I508" s="13"/>
    </row>
    <row r="509" spans="1:16" ht="12.75" customHeight="1">
      <c r="A509" s="13"/>
      <c r="B509" s="13"/>
      <c r="C509" s="13"/>
      <c r="D509" s="13"/>
      <c r="E509" s="13" t="s">
        <v>87</v>
      </c>
      <c r="F509" s="13"/>
      <c r="G509" s="13"/>
      <c r="H509" s="13"/>
      <c r="I509" s="13">
        <v>0</v>
      </c>
      <c r="P509">
        <v>0</v>
      </c>
    </row>
    <row r="510" spans="1:16" ht="12.75" customHeight="1">
      <c r="A510" s="13"/>
      <c r="B510" s="13"/>
      <c r="C510" s="13"/>
      <c r="D510" s="13"/>
      <c r="E510" s="13" t="s">
        <v>88</v>
      </c>
      <c r="F510" s="13"/>
      <c r="G510" s="13"/>
      <c r="H510" s="13"/>
      <c r="I510" s="13">
        <f>I507+I509</f>
        <v>0</v>
      </c>
      <c r="P510">
        <f>P507+P509</f>
        <v>0</v>
      </c>
    </row>
    <row r="512" spans="1:16" ht="12.75" customHeight="1">
      <c r="A512" s="13"/>
      <c r="B512" s="13"/>
      <c r="C512" s="13"/>
      <c r="D512" s="13"/>
      <c r="E512" s="13" t="s">
        <v>88</v>
      </c>
      <c r="F512" s="13"/>
      <c r="G512" s="13"/>
      <c r="H512" s="13"/>
      <c r="I512" s="13">
        <f>I503+I510</f>
        <v>0</v>
      </c>
      <c r="P512">
        <f>P503+P510</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26"/>
  <sheetViews>
    <sheetView tabSelected="1"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774</v>
      </c>
      <c r="D5" s="5"/>
      <c r="E5" s="5" t="s">
        <v>775</v>
      </c>
    </row>
    <row r="6" spans="1:5" ht="12.75" customHeight="1">
      <c r="A6" t="s">
        <v>18</v>
      </c>
      <c r="C6" s="5" t="s">
        <v>774</v>
      </c>
      <c r="D6" s="5"/>
      <c r="E6" s="5" t="s">
        <v>775</v>
      </c>
    </row>
    <row r="7" spans="3:5" ht="12.75" customHeight="1">
      <c r="C7" s="5"/>
      <c r="D7" s="5"/>
      <c r="E7" s="5"/>
    </row>
    <row r="8" spans="1:16" ht="12.75" customHeight="1">
      <c r="A8" s="14" t="s">
        <v>23</v>
      </c>
      <c r="B8" s="14" t="s">
        <v>25</v>
      </c>
      <c r="C8" s="14" t="s">
        <v>26</v>
      </c>
      <c r="D8" s="14" t="s">
        <v>27</v>
      </c>
      <c r="E8" s="14" t="s">
        <v>28</v>
      </c>
      <c r="F8" s="14" t="s">
        <v>29</v>
      </c>
      <c r="G8" s="14" t="s">
        <v>30</v>
      </c>
      <c r="H8" s="14" t="s">
        <v>31</v>
      </c>
      <c r="I8" s="14"/>
      <c r="O8" t="s">
        <v>34</v>
      </c>
      <c r="P8" t="s">
        <v>11</v>
      </c>
    </row>
    <row r="9" spans="1:15" ht="14.25">
      <c r="A9" s="14"/>
      <c r="B9" s="14"/>
      <c r="C9" s="14"/>
      <c r="D9" s="14"/>
      <c r="E9" s="14"/>
      <c r="F9" s="14"/>
      <c r="G9" s="1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7"/>
      <c r="B11" s="7"/>
      <c r="C11" s="7" t="s">
        <v>40</v>
      </c>
      <c r="D11" s="7"/>
      <c r="E11" s="7" t="s">
        <v>610</v>
      </c>
      <c r="F11" s="7"/>
      <c r="G11" s="9"/>
      <c r="H11" s="7"/>
      <c r="I11" s="9"/>
    </row>
    <row r="12" spans="1:16" ht="12.75">
      <c r="A12" s="6">
        <v>1</v>
      </c>
      <c r="B12" s="6" t="s">
        <v>45</v>
      </c>
      <c r="C12" s="6" t="s">
        <v>776</v>
      </c>
      <c r="D12" s="6" t="s">
        <v>47</v>
      </c>
      <c r="E12" s="6" t="s">
        <v>777</v>
      </c>
      <c r="F12" s="6" t="s">
        <v>49</v>
      </c>
      <c r="G12" s="8">
        <v>1</v>
      </c>
      <c r="H12" s="11"/>
      <c r="I12" s="10">
        <f>ROUND((H12*G12),2)</f>
        <v>0</v>
      </c>
      <c r="O12">
        <f>rekapitulace!H8</f>
        <v>21</v>
      </c>
      <c r="P12">
        <f>ROUND(O12/100*I12,2)</f>
        <v>0</v>
      </c>
    </row>
    <row r="13" ht="38.25">
      <c r="E13" s="12" t="s">
        <v>778</v>
      </c>
    </row>
    <row r="14" ht="12.75">
      <c r="E14" s="12" t="s">
        <v>47</v>
      </c>
    </row>
    <row r="15" spans="1:16" ht="12.75" customHeight="1">
      <c r="A15" s="13"/>
      <c r="B15" s="13"/>
      <c r="C15" s="13" t="s">
        <v>40</v>
      </c>
      <c r="D15" s="13"/>
      <c r="E15" s="13" t="s">
        <v>610</v>
      </c>
      <c r="F15" s="13"/>
      <c r="G15" s="13"/>
      <c r="H15" s="13"/>
      <c r="I15" s="13">
        <f>SUM(I12:I14)</f>
        <v>0</v>
      </c>
      <c r="P15">
        <f>SUM(P12:P14)</f>
        <v>0</v>
      </c>
    </row>
    <row r="17" spans="1:16" ht="12.75" customHeight="1">
      <c r="A17" s="13"/>
      <c r="B17" s="13"/>
      <c r="C17" s="13"/>
      <c r="D17" s="13"/>
      <c r="E17" s="13" t="s">
        <v>82</v>
      </c>
      <c r="F17" s="13"/>
      <c r="G17" s="13"/>
      <c r="H17" s="13"/>
      <c r="I17" s="13">
        <f>+I15</f>
        <v>0</v>
      </c>
      <c r="P17">
        <f>+P15</f>
        <v>0</v>
      </c>
    </row>
    <row r="19" spans="1:9" ht="12.75" customHeight="1">
      <c r="A19" s="7" t="s">
        <v>83</v>
      </c>
      <c r="B19" s="7"/>
      <c r="C19" s="7"/>
      <c r="D19" s="7"/>
      <c r="E19" s="7"/>
      <c r="F19" s="7"/>
      <c r="G19" s="7"/>
      <c r="H19" s="7"/>
      <c r="I19" s="7"/>
    </row>
    <row r="20" spans="1:9" ht="12.75" customHeight="1">
      <c r="A20" s="7"/>
      <c r="B20" s="7"/>
      <c r="C20" s="7"/>
      <c r="D20" s="7"/>
      <c r="E20" s="7" t="s">
        <v>84</v>
      </c>
      <c r="F20" s="7"/>
      <c r="G20" s="7"/>
      <c r="H20" s="7"/>
      <c r="I20" s="7"/>
    </row>
    <row r="21" spans="1:16" ht="12.75" customHeight="1">
      <c r="A21" s="13"/>
      <c r="B21" s="13"/>
      <c r="C21" s="13"/>
      <c r="D21" s="13"/>
      <c r="E21" s="13" t="s">
        <v>85</v>
      </c>
      <c r="F21" s="13"/>
      <c r="G21" s="13"/>
      <c r="H21" s="13"/>
      <c r="I21" s="13">
        <v>0</v>
      </c>
      <c r="P21">
        <v>0</v>
      </c>
    </row>
    <row r="22" spans="1:9" ht="12.75" customHeight="1">
      <c r="A22" s="13"/>
      <c r="B22" s="13"/>
      <c r="C22" s="13"/>
      <c r="D22" s="13"/>
      <c r="E22" s="13" t="s">
        <v>86</v>
      </c>
      <c r="F22" s="13"/>
      <c r="G22" s="13"/>
      <c r="H22" s="13"/>
      <c r="I22" s="13"/>
    </row>
    <row r="23" spans="1:16" ht="12.75" customHeight="1">
      <c r="A23" s="13"/>
      <c r="B23" s="13"/>
      <c r="C23" s="13"/>
      <c r="D23" s="13"/>
      <c r="E23" s="13" t="s">
        <v>87</v>
      </c>
      <c r="F23" s="13"/>
      <c r="G23" s="13"/>
      <c r="H23" s="13"/>
      <c r="I23" s="13">
        <v>0</v>
      </c>
      <c r="P23">
        <v>0</v>
      </c>
    </row>
    <row r="24" spans="1:16" ht="12.75" customHeight="1">
      <c r="A24" s="13"/>
      <c r="B24" s="13"/>
      <c r="C24" s="13"/>
      <c r="D24" s="13"/>
      <c r="E24" s="13" t="s">
        <v>88</v>
      </c>
      <c r="F24" s="13"/>
      <c r="G24" s="13"/>
      <c r="H24" s="13"/>
      <c r="I24" s="13">
        <f>I21+I23</f>
        <v>0</v>
      </c>
      <c r="P24">
        <f>P21+P23</f>
        <v>0</v>
      </c>
    </row>
    <row r="26" spans="1:16" ht="12.75" customHeight="1">
      <c r="A26" s="13"/>
      <c r="B26" s="13"/>
      <c r="C26" s="13"/>
      <c r="D26" s="13"/>
      <c r="E26" s="13" t="s">
        <v>88</v>
      </c>
      <c r="F26" s="13"/>
      <c r="G26" s="13"/>
      <c r="H26" s="13"/>
      <c r="I26" s="13">
        <f>I17+I24</f>
        <v>0</v>
      </c>
      <c r="P26">
        <f>P17+P24</f>
        <v>0</v>
      </c>
    </row>
  </sheetData>
  <sheetProtection sheet="1" objects="1" scenarios="1"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smerekovska</cp:lastModifiedBy>
  <dcterms:modified xsi:type="dcterms:W3CDTF">2017-02-01T12:44:26Z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