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60" windowWidth="14115" windowHeight="771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list'!$F$4</definedName>
    <definedName name="MJ">'Krycí list'!$G$4</definedName>
    <definedName name="Mont">Rekapitulace!$H$11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Položky!$A$1:$G$40</definedName>
    <definedName name="_xlnm.Print_Area" localSheetId="1">Rekapitulace!$A$1:$I$17</definedName>
    <definedName name="PocetMJ">'Krycí list'!$G$7</definedName>
    <definedName name="Poznamka">'Krycí list'!$B$37</definedName>
    <definedName name="Projektant">'Krycí list'!$C$7</definedName>
    <definedName name="PSV">Rekapitulace!$F$11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Rekapitulace!$H$17</definedName>
    <definedName name="VRNKc">Rekapitulace!$E$16</definedName>
    <definedName name="VRNnazev">Rekapitulace!$A$16</definedName>
    <definedName name="VRNproc">Rekapitulace!$F$16</definedName>
    <definedName name="VRNzakl">Rekapitulace!$G$16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4525"/>
</workbook>
</file>

<file path=xl/calcChain.xml><?xml version="1.0" encoding="utf-8"?>
<calcChain xmlns="http://schemas.openxmlformats.org/spreadsheetml/2006/main">
  <c r="G22" i="1" l="1"/>
  <c r="BE39" i="3" l="1"/>
  <c r="BD39" i="3"/>
  <c r="BC39" i="3"/>
  <c r="BB39" i="3"/>
  <c r="BA39" i="3"/>
  <c r="G39" i="3"/>
  <c r="BE38" i="3"/>
  <c r="BD38" i="3"/>
  <c r="BC38" i="3"/>
  <c r="BB38" i="3"/>
  <c r="G38" i="3"/>
  <c r="BA38" i="3" s="1"/>
  <c r="BE37" i="3"/>
  <c r="BD37" i="3"/>
  <c r="BC37" i="3"/>
  <c r="BC40" i="3" s="1"/>
  <c r="G10" i="2" s="1"/>
  <c r="BB37" i="3"/>
  <c r="BA37" i="3"/>
  <c r="G37" i="3"/>
  <c r="BE36" i="3"/>
  <c r="BE40" i="3" s="1"/>
  <c r="I10" i="2" s="1"/>
  <c r="BD36" i="3"/>
  <c r="BC36" i="3"/>
  <c r="BB36" i="3"/>
  <c r="BA36" i="3"/>
  <c r="G36" i="3"/>
  <c r="G40" i="3" s="1"/>
  <c r="B10" i="2"/>
  <c r="A10" i="2"/>
  <c r="BD40" i="3"/>
  <c r="H10" i="2" s="1"/>
  <c r="BB40" i="3"/>
  <c r="F10" i="2" s="1"/>
  <c r="C40" i="3"/>
  <c r="BE33" i="3"/>
  <c r="BD33" i="3"/>
  <c r="BC33" i="3"/>
  <c r="BB33" i="3"/>
  <c r="G33" i="3"/>
  <c r="BA33" i="3" s="1"/>
  <c r="BE32" i="3"/>
  <c r="BD32" i="3"/>
  <c r="BC32" i="3"/>
  <c r="BB32" i="3"/>
  <c r="G32" i="3"/>
  <c r="BA32" i="3" s="1"/>
  <c r="BE31" i="3"/>
  <c r="BD31" i="3"/>
  <c r="BC31" i="3"/>
  <c r="BB31" i="3"/>
  <c r="BA31" i="3"/>
  <c r="G31" i="3"/>
  <c r="BE30" i="3"/>
  <c r="BD30" i="3"/>
  <c r="BC30" i="3"/>
  <c r="BB30" i="3"/>
  <c r="G30" i="3"/>
  <c r="BA30" i="3" s="1"/>
  <c r="BE29" i="3"/>
  <c r="BD29" i="3"/>
  <c r="BC29" i="3"/>
  <c r="BB29" i="3"/>
  <c r="G29" i="3"/>
  <c r="BA29" i="3" s="1"/>
  <c r="BE28" i="3"/>
  <c r="BD28" i="3"/>
  <c r="BC28" i="3"/>
  <c r="BB28" i="3"/>
  <c r="G28" i="3"/>
  <c r="BA28" i="3" s="1"/>
  <c r="BE27" i="3"/>
  <c r="BD27" i="3"/>
  <c r="BC27" i="3"/>
  <c r="BB27" i="3"/>
  <c r="G27" i="3"/>
  <c r="BA27" i="3" s="1"/>
  <c r="B9" i="2"/>
  <c r="A9" i="2"/>
  <c r="C34" i="3"/>
  <c r="BE24" i="3"/>
  <c r="BD24" i="3"/>
  <c r="BC24" i="3"/>
  <c r="BB24" i="3"/>
  <c r="G24" i="3"/>
  <c r="BA24" i="3" s="1"/>
  <c r="BE23" i="3"/>
  <c r="BD23" i="3"/>
  <c r="BC23" i="3"/>
  <c r="BB23" i="3"/>
  <c r="G23" i="3"/>
  <c r="BA23" i="3" s="1"/>
  <c r="BE22" i="3"/>
  <c r="BD22" i="3"/>
  <c r="BC22" i="3"/>
  <c r="BB22" i="3"/>
  <c r="G22" i="3"/>
  <c r="BA22" i="3" s="1"/>
  <c r="BE21" i="3"/>
  <c r="BD21" i="3"/>
  <c r="BC21" i="3"/>
  <c r="BB21" i="3"/>
  <c r="G21" i="3"/>
  <c r="BA21" i="3" s="1"/>
  <c r="BE20" i="3"/>
  <c r="BD20" i="3"/>
  <c r="BC20" i="3"/>
  <c r="BB20" i="3"/>
  <c r="G20" i="3"/>
  <c r="BA20" i="3" s="1"/>
  <c r="BE19" i="3"/>
  <c r="BD19" i="3"/>
  <c r="BC19" i="3"/>
  <c r="BB19" i="3"/>
  <c r="G19" i="3"/>
  <c r="BA19" i="3" s="1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E16" i="3"/>
  <c r="BD16" i="3"/>
  <c r="BC16" i="3"/>
  <c r="BB16" i="3"/>
  <c r="G16" i="3"/>
  <c r="BA16" i="3" s="1"/>
  <c r="BE15" i="3"/>
  <c r="BD15" i="3"/>
  <c r="BC15" i="3"/>
  <c r="BB15" i="3"/>
  <c r="G15" i="3"/>
  <c r="BA15" i="3" s="1"/>
  <c r="B8" i="2"/>
  <c r="A8" i="2"/>
  <c r="C25" i="3"/>
  <c r="BE12" i="3"/>
  <c r="BD12" i="3"/>
  <c r="BC12" i="3"/>
  <c r="BB12" i="3"/>
  <c r="G12" i="3"/>
  <c r="BA12" i="3" s="1"/>
  <c r="BE11" i="3"/>
  <c r="BD11" i="3"/>
  <c r="BC11" i="3"/>
  <c r="BB11" i="3"/>
  <c r="G11" i="3"/>
  <c r="BA11" i="3" s="1"/>
  <c r="BE10" i="3"/>
  <c r="BD10" i="3"/>
  <c r="BC10" i="3"/>
  <c r="BB10" i="3"/>
  <c r="G10" i="3"/>
  <c r="BA10" i="3" s="1"/>
  <c r="BE9" i="3"/>
  <c r="BD9" i="3"/>
  <c r="BC9" i="3"/>
  <c r="BB9" i="3"/>
  <c r="BA9" i="3"/>
  <c r="G9" i="3"/>
  <c r="BE8" i="3"/>
  <c r="BD8" i="3"/>
  <c r="BC8" i="3"/>
  <c r="BC13" i="3" s="1"/>
  <c r="G7" i="2" s="1"/>
  <c r="BB8" i="3"/>
  <c r="G8" i="3"/>
  <c r="BA8" i="3" s="1"/>
  <c r="B7" i="2"/>
  <c r="A7" i="2"/>
  <c r="C13" i="3"/>
  <c r="C4" i="3"/>
  <c r="F3" i="3"/>
  <c r="C3" i="3"/>
  <c r="H17" i="2"/>
  <c r="G16" i="2"/>
  <c r="I16" i="2" s="1"/>
  <c r="C2" i="2"/>
  <c r="C1" i="2"/>
  <c r="F31" i="1"/>
  <c r="G8" i="1"/>
  <c r="BD13" i="3" l="1"/>
  <c r="H7" i="2" s="1"/>
  <c r="BA40" i="3"/>
  <c r="E10" i="2" s="1"/>
  <c r="BC25" i="3"/>
  <c r="G8" i="2" s="1"/>
  <c r="G25" i="3"/>
  <c r="G13" i="3"/>
  <c r="BD25" i="3"/>
  <c r="H8" i="2" s="1"/>
  <c r="BB34" i="3"/>
  <c r="F9" i="2" s="1"/>
  <c r="G34" i="3"/>
  <c r="BD34" i="3"/>
  <c r="H9" i="2" s="1"/>
  <c r="H11" i="2" s="1"/>
  <c r="C15" i="1" s="1"/>
  <c r="BC34" i="3"/>
  <c r="G9" i="2" s="1"/>
  <c r="BA34" i="3"/>
  <c r="E9" i="2" s="1"/>
  <c r="BE34" i="3"/>
  <c r="I9" i="2" s="1"/>
  <c r="BB13" i="3"/>
  <c r="F7" i="2" s="1"/>
  <c r="BB25" i="3"/>
  <c r="F8" i="2" s="1"/>
  <c r="BE13" i="3"/>
  <c r="I7" i="2" s="1"/>
  <c r="I11" i="2" s="1"/>
  <c r="C20" i="1" s="1"/>
  <c r="BE25" i="3"/>
  <c r="I8" i="2" s="1"/>
  <c r="BA13" i="3"/>
  <c r="E7" i="2" s="1"/>
  <c r="BA25" i="3"/>
  <c r="E8" i="2" s="1"/>
  <c r="G11" i="2"/>
  <c r="C14" i="1" s="1"/>
  <c r="F11" i="2" l="1"/>
  <c r="C17" i="1" s="1"/>
  <c r="E11" i="2"/>
  <c r="C16" i="1" s="1"/>
  <c r="C18" i="1" s="1"/>
  <c r="C21" i="1" s="1"/>
  <c r="C22" i="1" s="1"/>
  <c r="F32" i="1" s="1"/>
  <c r="F33" i="1" l="1"/>
  <c r="F34" i="1" s="1"/>
</calcChain>
</file>

<file path=xl/sharedStrings.xml><?xml version="1.0" encoding="utf-8"?>
<sst xmlns="http://schemas.openxmlformats.org/spreadsheetml/2006/main" count="189" uniqueCount="134">
  <si>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</si>
  <si>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</si>
  <si>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</si>
  <si>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</si>
  <si>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</si>
  <si>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</si>
  <si>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</si>
  <si>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</si>
  <si>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</si>
  <si>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</si>
  <si>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</si>
  <si>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</si>
  <si>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</si>
  <si>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</si>
  <si>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</si>
  <si>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</si>
  <si>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</si>
  <si>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</si>
  <si>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</si>
  <si>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</si>
  <si>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</si>
  <si>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</si>
  <si>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</si>
  <si>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</si>
  <si>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</si>
  <si>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</si>
  <si>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</si>
  <si>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</si>
  <si>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</si>
  <si>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</si>
  <si>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</si>
  <si>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</si>
  <si>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</si>
  <si>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</si>
  <si>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</si>
  <si>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</si>
  <si>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</si>
  <si>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</si>
  <si>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</si>
  <si>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</si>
  <si>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</si>
  <si>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</si>
  <si>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</si>
  <si>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</si>
  <si>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</si>
  <si>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</si>
  <si>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</si>
  <si>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</si>
  <si>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</si>
  <si>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</si>
  <si>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</si>
  <si>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</si>
  <si>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</si>
  <si>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</si>
  <si>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</si>
  <si>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</si>
  <si>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</si>
  <si>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</si>
  <si>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</si>
  <si>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</si>
  <si>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</si>
  <si>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</si>
  <si>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</si>
  <si>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</si>
  <si>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</si>
  <si>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</si>
  <si>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</si>
  <si>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</si>
  <si>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</si>
  <si>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113 20-5555.R00</t>
  </si>
  <si>
    <t xml:space="preserve">Vytrhání odvodnovacích žlabů </t>
  </si>
  <si>
    <t>m</t>
  </si>
  <si>
    <t>1 PC</t>
  </si>
  <si>
    <t>Zrušení vtokového objektu nad opěrnou stěnou zásyp a přebetonování</t>
  </si>
  <si>
    <t>kpl</t>
  </si>
  <si>
    <t>113 10-9320.R00</t>
  </si>
  <si>
    <t xml:space="preserve">Odstranění podkladu pl.50 m2, bet.prostý tl.20 cm </t>
  </si>
  <si>
    <t>m2</t>
  </si>
  <si>
    <t>113 10-8315.R00</t>
  </si>
  <si>
    <t xml:space="preserve">Odstranění podkladu pl.do 50 m2, živice tl. 15 cm </t>
  </si>
  <si>
    <t>113 20-1111.R00</t>
  </si>
  <si>
    <t>Vytrhání obrub chodníkových ležatých podezdívka plotu</t>
  </si>
  <si>
    <t>96</t>
  </si>
  <si>
    <t>Bourání konstrukcí</t>
  </si>
  <si>
    <t>962 05-2211.R00</t>
  </si>
  <si>
    <t>Bourání zdiva železobetonového nadzákladového zdi nádrže</t>
  </si>
  <si>
    <t>m3</t>
  </si>
  <si>
    <t>961 05-5111.R00</t>
  </si>
  <si>
    <t>Bourání základů železobetonových dno lapáku GSO</t>
  </si>
  <si>
    <t>Bourání zdiva železobetonového nadzákladového nádrž pro 3 lapáky GSO</t>
  </si>
  <si>
    <t>Bourání zdiva železobetonového nadzákladového zdi lapáku písku</t>
  </si>
  <si>
    <t>Bourání základů železobetonových dno lapáku písku</t>
  </si>
  <si>
    <t>962 05-4488.R00</t>
  </si>
  <si>
    <t>Bourání deštové vpusti a lpáku písku se třemí mřížemi</t>
  </si>
  <si>
    <t>962 05-4489.R00</t>
  </si>
  <si>
    <t>Bourání betonové šachty hl. 2,5m + kamalizační potrubí</t>
  </si>
  <si>
    <t>963 04-2819.R00</t>
  </si>
  <si>
    <t xml:space="preserve">Bourání schodišťových stupňů betonových </t>
  </si>
  <si>
    <t>966 06-7111.R00</t>
  </si>
  <si>
    <t xml:space="preserve">Rozebrání plotu tyč. lať. prken. drátěného, plech. </t>
  </si>
  <si>
    <t>963 01-2510.R00</t>
  </si>
  <si>
    <t xml:space="preserve">Bourání stropů z desek žb. š. 30 cm, tl. do 14 cm </t>
  </si>
  <si>
    <t>97</t>
  </si>
  <si>
    <t>Prorážení otvorů</t>
  </si>
  <si>
    <t>979 01-1111.R00</t>
  </si>
  <si>
    <t xml:space="preserve">Svislá doprava suti a vybour. hmot za 2.NP a 1.PP </t>
  </si>
  <si>
    <t>t</t>
  </si>
  <si>
    <t>979 08-1111.R00</t>
  </si>
  <si>
    <t xml:space="preserve">Odvoz suti a vybour. hmot na skládku do 1 km </t>
  </si>
  <si>
    <t>979 08-1121.R00</t>
  </si>
  <si>
    <t xml:space="preserve">Příplatek k odvozu za každý další 1 km </t>
  </si>
  <si>
    <t>979 08-2111.R00</t>
  </si>
  <si>
    <t xml:space="preserve">Vnitrostaveništní doprava suti do 10 m </t>
  </si>
  <si>
    <t>979 08-2121.R00</t>
  </si>
  <si>
    <t xml:space="preserve">Příplatek k vnitrost. dopravě suti za dalších 5 m </t>
  </si>
  <si>
    <t>979 99-0103.R00</t>
  </si>
  <si>
    <t>Poplatek za skládku suti - beton Henčov</t>
  </si>
  <si>
    <t>Poplatek za skládku suti - ostatní sut Henčov</t>
  </si>
  <si>
    <t>98</t>
  </si>
  <si>
    <t>Demolice</t>
  </si>
  <si>
    <t>981 51-1114.R00</t>
  </si>
  <si>
    <t>Demolice konstrukcí postup.rozebráním, železobeton rozebrání zídky z podhrabových desek</t>
  </si>
  <si>
    <t>981 01-1112.R00</t>
  </si>
  <si>
    <t xml:space="preserve">Demolice budov rozebráním, dřevěné ostatní </t>
  </si>
  <si>
    <t>981 01-4433.R00</t>
  </si>
  <si>
    <t xml:space="preserve">Demontáž lapáků GSO a jejich odvoz a  likvidace </t>
  </si>
  <si>
    <t>981 01-4499.R00</t>
  </si>
  <si>
    <t xml:space="preserve">Demontáž stávající vpusti, odvoz a likvidace </t>
  </si>
  <si>
    <t>zařízení staveniště</t>
  </si>
  <si>
    <t xml:space="preserve">čov KLSUSV Jihlava </t>
  </si>
  <si>
    <t>Demontáže</t>
  </si>
  <si>
    <t>atelier ALFA</t>
  </si>
  <si>
    <t>KSUSV Jihlava</t>
  </si>
  <si>
    <t>ROZPOČTOVÉ NÁKLADY-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</si>
</sst>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7" workbookViewId="0">
      <selection activeCell="I15" sqref="I15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130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129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76" t="s">
        <v>131</v>
      </c>
      <c r="D7" s="177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76" t="s">
        <v>132</v>
      </c>
      <c r="D8" s="177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78"/>
      <c r="F11" s="179"/>
      <c r="G11" s="180"/>
    </row>
    <row r="12" spans="1:57" ht="28.5" customHeight="1" thickBot="1" x14ac:dyDescent="0.25">
      <c r="A12" s="31" t="s">
        <v>133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16</v>
      </c>
      <c r="B13" s="36"/>
      <c r="C13" s="37"/>
      <c r="D13" s="38" t="s">
        <v>17</v>
      </c>
      <c r="E13" s="39"/>
      <c r="F13" s="39"/>
      <c r="G13" s="37"/>
    </row>
    <row r="14" spans="1:57" ht="15.95" customHeight="1" x14ac:dyDescent="0.2">
      <c r="A14" s="40"/>
      <c r="B14" s="41" t="s">
        <v>18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19</v>
      </c>
      <c r="B15" s="41" t="s">
        <v>20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21</v>
      </c>
      <c r="B16" s="41" t="s">
        <v>22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23</v>
      </c>
      <c r="B17" s="41" t="s">
        <v>24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25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26</v>
      </c>
      <c r="B20" s="41"/>
      <c r="C20" s="42">
        <f>HZS</f>
        <v>0</v>
      </c>
      <c r="D20" s="24" t="s">
        <v>128</v>
      </c>
      <c r="E20" s="46"/>
      <c r="F20" s="47"/>
      <c r="G20" s="42"/>
    </row>
    <row r="21" spans="1:7" ht="15.95" customHeight="1" x14ac:dyDescent="0.2">
      <c r="A21" s="28" t="s">
        <v>27</v>
      </c>
      <c r="B21" s="11"/>
      <c r="C21" s="42">
        <f>C18+C20</f>
        <v>0</v>
      </c>
      <c r="D21" s="24" t="s">
        <v>28</v>
      </c>
      <c r="E21" s="46"/>
      <c r="F21" s="47"/>
      <c r="G21" s="42"/>
    </row>
    <row r="22" spans="1:7" ht="15.95" customHeight="1" thickBot="1" x14ac:dyDescent="0.25">
      <c r="A22" s="24" t="s">
        <v>29</v>
      </c>
      <c r="B22" s="25"/>
      <c r="C22" s="51">
        <f>C21+G22</f>
        <v>0</v>
      </c>
      <c r="D22" s="52" t="s">
        <v>30</v>
      </c>
      <c r="E22" s="53"/>
      <c r="F22" s="54"/>
      <c r="G22" s="42">
        <f>SUM(G20:G21)</f>
        <v>0</v>
      </c>
    </row>
    <row r="23" spans="1:7" x14ac:dyDescent="0.2">
      <c r="A23" s="3" t="s">
        <v>31</v>
      </c>
      <c r="B23" s="5"/>
      <c r="C23" s="55" t="s">
        <v>32</v>
      </c>
      <c r="D23" s="5"/>
      <c r="E23" s="55" t="s">
        <v>33</v>
      </c>
      <c r="F23" s="5"/>
      <c r="G23" s="6"/>
    </row>
    <row r="24" spans="1:7" x14ac:dyDescent="0.2">
      <c r="A24" s="13"/>
      <c r="B24" s="15"/>
      <c r="C24" s="16" t="s">
        <v>34</v>
      </c>
      <c r="D24" s="15"/>
      <c r="E24" s="16" t="s">
        <v>34</v>
      </c>
      <c r="F24" s="15"/>
      <c r="G24" s="17"/>
    </row>
    <row r="25" spans="1:7" x14ac:dyDescent="0.2">
      <c r="A25" s="28" t="s">
        <v>35</v>
      </c>
      <c r="B25" s="56"/>
      <c r="C25" s="29" t="s">
        <v>35</v>
      </c>
      <c r="D25" s="11"/>
      <c r="E25" s="29" t="s">
        <v>35</v>
      </c>
      <c r="F25" s="11"/>
      <c r="G25" s="12"/>
    </row>
    <row r="26" spans="1:7" x14ac:dyDescent="0.2">
      <c r="A26" s="28"/>
      <c r="B26" s="57"/>
      <c r="C26" s="29" t="s">
        <v>36</v>
      </c>
      <c r="D26" s="11"/>
      <c r="E26" s="29" t="s">
        <v>37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38</v>
      </c>
      <c r="B29" s="15"/>
      <c r="C29" s="58">
        <v>0</v>
      </c>
      <c r="D29" s="15" t="s">
        <v>39</v>
      </c>
      <c r="E29" s="16"/>
      <c r="F29" s="59">
        <v>0</v>
      </c>
      <c r="G29" s="17"/>
    </row>
    <row r="30" spans="1:7" x14ac:dyDescent="0.2">
      <c r="A30" s="13" t="s">
        <v>38</v>
      </c>
      <c r="B30" s="15"/>
      <c r="C30" s="58">
        <v>15</v>
      </c>
      <c r="D30" s="15" t="s">
        <v>39</v>
      </c>
      <c r="E30" s="16"/>
      <c r="F30" s="59">
        <v>0</v>
      </c>
      <c r="G30" s="17"/>
    </row>
    <row r="31" spans="1:7" x14ac:dyDescent="0.2">
      <c r="A31" s="13" t="s">
        <v>40</v>
      </c>
      <c r="B31" s="15"/>
      <c r="C31" s="58">
        <v>15</v>
      </c>
      <c r="D31" s="15" t="s">
        <v>39</v>
      </c>
      <c r="E31" s="16"/>
      <c r="F31" s="60">
        <f>ROUND(PRODUCT(F30,C31/100),0)</f>
        <v>0</v>
      </c>
      <c r="G31" s="27"/>
    </row>
    <row r="32" spans="1:7" x14ac:dyDescent="0.2">
      <c r="A32" s="13" t="s">
        <v>38</v>
      </c>
      <c r="B32" s="15"/>
      <c r="C32" s="58">
        <v>21</v>
      </c>
      <c r="D32" s="15" t="s">
        <v>39</v>
      </c>
      <c r="E32" s="16"/>
      <c r="F32" s="59">
        <f>C22</f>
        <v>0</v>
      </c>
      <c r="G32" s="17"/>
    </row>
    <row r="33" spans="1:8" x14ac:dyDescent="0.2">
      <c r="A33" s="13" t="s">
        <v>40</v>
      </c>
      <c r="B33" s="15"/>
      <c r="C33" s="58">
        <v>21</v>
      </c>
      <c r="D33" s="15" t="s">
        <v>39</v>
      </c>
      <c r="E33" s="16"/>
      <c r="F33" s="60">
        <f>ROUND(PRODUCT(F32,C33/100),0)</f>
        <v>0</v>
      </c>
      <c r="G33" s="27"/>
    </row>
    <row r="34" spans="1:8" s="66" customFormat="1" ht="19.5" customHeight="1" thickBot="1" x14ac:dyDescent="0.3">
      <c r="A34" s="61" t="s">
        <v>41</v>
      </c>
      <c r="B34" s="62"/>
      <c r="C34" s="62"/>
      <c r="D34" s="62"/>
      <c r="E34" s="63"/>
      <c r="F34" s="64">
        <f>ROUND(SUM(F29:F33),0)</f>
        <v>0</v>
      </c>
      <c r="G34" s="65"/>
    </row>
    <row r="36" spans="1:8" x14ac:dyDescent="0.2">
      <c r="A36" s="67" t="s">
        <v>42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1"/>
      <c r="C37" s="181"/>
      <c r="D37" s="181"/>
      <c r="E37" s="181"/>
      <c r="F37" s="181"/>
      <c r="G37" s="181"/>
      <c r="H37" t="s">
        <v>4</v>
      </c>
    </row>
    <row r="38" spans="1:8" ht="12.75" customHeight="1" x14ac:dyDescent="0.2">
      <c r="A38" s="68"/>
      <c r="B38" s="181"/>
      <c r="C38" s="181"/>
      <c r="D38" s="181"/>
      <c r="E38" s="181"/>
      <c r="F38" s="181"/>
      <c r="G38" s="181"/>
      <c r="H38" t="s">
        <v>4</v>
      </c>
    </row>
    <row r="39" spans="1:8" x14ac:dyDescent="0.2">
      <c r="A39" s="68"/>
      <c r="B39" s="181"/>
      <c r="C39" s="181"/>
      <c r="D39" s="181"/>
      <c r="E39" s="181"/>
      <c r="F39" s="181"/>
      <c r="G39" s="181"/>
      <c r="H39" t="s">
        <v>4</v>
      </c>
    </row>
    <row r="40" spans="1:8" x14ac:dyDescent="0.2">
      <c r="A40" s="68"/>
      <c r="B40" s="181"/>
      <c r="C40" s="181"/>
      <c r="D40" s="181"/>
      <c r="E40" s="181"/>
      <c r="F40" s="181"/>
      <c r="G40" s="181"/>
      <c r="H40" t="s">
        <v>4</v>
      </c>
    </row>
    <row r="41" spans="1:8" x14ac:dyDescent="0.2">
      <c r="A41" s="68"/>
      <c r="B41" s="181"/>
      <c r="C41" s="181"/>
      <c r="D41" s="181"/>
      <c r="E41" s="181"/>
      <c r="F41" s="181"/>
      <c r="G41" s="181"/>
      <c r="H41" t="s">
        <v>4</v>
      </c>
    </row>
    <row r="42" spans="1:8" x14ac:dyDescent="0.2">
      <c r="A42" s="68"/>
      <c r="B42" s="181"/>
      <c r="C42" s="181"/>
      <c r="D42" s="181"/>
      <c r="E42" s="181"/>
      <c r="F42" s="181"/>
      <c r="G42" s="181"/>
      <c r="H42" t="s">
        <v>4</v>
      </c>
    </row>
    <row r="43" spans="1:8" x14ac:dyDescent="0.2">
      <c r="A43" s="68"/>
      <c r="B43" s="181"/>
      <c r="C43" s="181"/>
      <c r="D43" s="181"/>
      <c r="E43" s="181"/>
      <c r="F43" s="181"/>
      <c r="G43" s="181"/>
      <c r="H43" t="s">
        <v>4</v>
      </c>
    </row>
    <row r="44" spans="1:8" x14ac:dyDescent="0.2">
      <c r="A44" s="68"/>
      <c r="B44" s="181"/>
      <c r="C44" s="181"/>
      <c r="D44" s="181"/>
      <c r="E44" s="181"/>
      <c r="F44" s="181"/>
      <c r="G44" s="181"/>
      <c r="H44" t="s">
        <v>4</v>
      </c>
    </row>
    <row r="45" spans="1:8" ht="3" customHeight="1" x14ac:dyDescent="0.2">
      <c r="A45" s="68"/>
      <c r="B45" s="181"/>
      <c r="C45" s="181"/>
      <c r="D45" s="181"/>
      <c r="E45" s="181"/>
      <c r="F45" s="181"/>
      <c r="G45" s="181"/>
      <c r="H45" t="s">
        <v>4</v>
      </c>
    </row>
    <row r="46" spans="1:8" x14ac:dyDescent="0.2">
      <c r="B46" s="175"/>
      <c r="C46" s="175"/>
      <c r="D46" s="175"/>
      <c r="E46" s="175"/>
      <c r="F46" s="175"/>
      <c r="G46" s="175"/>
    </row>
    <row r="47" spans="1:8" x14ac:dyDescent="0.2">
      <c r="B47" s="175"/>
      <c r="C47" s="175"/>
      <c r="D47" s="175"/>
      <c r="E47" s="175"/>
      <c r="F47" s="175"/>
      <c r="G47" s="175"/>
    </row>
    <row r="48" spans="1:8" x14ac:dyDescent="0.2">
      <c r="B48" s="175"/>
      <c r="C48" s="175"/>
      <c r="D48" s="175"/>
      <c r="E48" s="175"/>
      <c r="F48" s="175"/>
      <c r="G48" s="175"/>
    </row>
    <row r="49" spans="2:7" x14ac:dyDescent="0.2">
      <c r="B49" s="175"/>
      <c r="C49" s="175"/>
      <c r="D49" s="175"/>
      <c r="E49" s="175"/>
      <c r="F49" s="175"/>
      <c r="G49" s="175"/>
    </row>
    <row r="50" spans="2:7" x14ac:dyDescent="0.2">
      <c r="B50" s="175"/>
      <c r="C50" s="175"/>
      <c r="D50" s="175"/>
      <c r="E50" s="175"/>
      <c r="F50" s="175"/>
      <c r="G50" s="175"/>
    </row>
    <row r="51" spans="2:7" x14ac:dyDescent="0.2">
      <c r="B51" s="175"/>
      <c r="C51" s="175"/>
      <c r="D51" s="175"/>
      <c r="E51" s="175"/>
      <c r="F51" s="175"/>
      <c r="G51" s="175"/>
    </row>
    <row r="52" spans="2:7" x14ac:dyDescent="0.2">
      <c r="B52" s="175"/>
      <c r="C52" s="175"/>
      <c r="D52" s="175"/>
      <c r="E52" s="175"/>
      <c r="F52" s="175"/>
      <c r="G52" s="175"/>
    </row>
    <row r="53" spans="2:7" x14ac:dyDescent="0.2">
      <c r="B53" s="175"/>
      <c r="C53" s="175"/>
      <c r="D53" s="175"/>
      <c r="E53" s="175"/>
      <c r="F53" s="175"/>
      <c r="G53" s="175"/>
    </row>
    <row r="54" spans="2:7" x14ac:dyDescent="0.2">
      <c r="B54" s="175"/>
      <c r="C54" s="175"/>
      <c r="D54" s="175"/>
      <c r="E54" s="175"/>
      <c r="F54" s="175"/>
      <c r="G54" s="175"/>
    </row>
    <row r="55" spans="2:7" x14ac:dyDescent="0.2">
      <c r="B55" s="175"/>
      <c r="C55" s="175"/>
      <c r="D55" s="175"/>
      <c r="E55" s="175"/>
      <c r="F55" s="175"/>
      <c r="G55" s="1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8"/>
  <sheetViews>
    <sheetView workbookViewId="0">
      <selection activeCell="A16" sqref="A1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2" t="s">
        <v>5</v>
      </c>
      <c r="B1" s="183"/>
      <c r="C1" s="69" t="str">
        <f>CONCATENATE(cislostavby," ",nazevstavby)</f>
        <v xml:space="preserve"> čov KLSUSV Jihlava </v>
      </c>
      <c r="D1" s="70"/>
      <c r="E1" s="71"/>
      <c r="F1" s="70"/>
      <c r="G1" s="72"/>
      <c r="H1" s="73"/>
      <c r="I1" s="74"/>
    </row>
    <row r="2" spans="1:57" ht="13.5" thickBot="1" x14ac:dyDescent="0.25">
      <c r="A2" s="184" t="s">
        <v>1</v>
      </c>
      <c r="B2" s="185"/>
      <c r="C2" s="75" t="str">
        <f>CONCATENATE(cisloobjektu," ",nazevobjektu)</f>
        <v xml:space="preserve"> Demontáže</v>
      </c>
      <c r="D2" s="76"/>
      <c r="E2" s="77"/>
      <c r="F2" s="76"/>
      <c r="G2" s="186"/>
      <c r="H2" s="186"/>
      <c r="I2" s="187"/>
    </row>
    <row r="3" spans="1:57" ht="13.5" thickTop="1" x14ac:dyDescent="0.2">
      <c r="F3" s="11"/>
    </row>
    <row r="4" spans="1:57" ht="19.5" customHeight="1" x14ac:dyDescent="0.25">
      <c r="A4" s="78" t="s">
        <v>43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44</v>
      </c>
      <c r="C6" s="81"/>
      <c r="D6" s="82"/>
      <c r="E6" s="83" t="s">
        <v>45</v>
      </c>
      <c r="F6" s="84" t="s">
        <v>46</v>
      </c>
      <c r="G6" s="84" t="s">
        <v>47</v>
      </c>
      <c r="H6" s="84" t="s">
        <v>48</v>
      </c>
      <c r="I6" s="85" t="s">
        <v>26</v>
      </c>
    </row>
    <row r="7" spans="1:57" s="11" customFormat="1" x14ac:dyDescent="0.2">
      <c r="A7" s="171" t="str">
        <f>Položky!B7</f>
        <v>1</v>
      </c>
      <c r="B7" s="86" t="str">
        <f>Položky!C7</f>
        <v>Zemní práce</v>
      </c>
      <c r="C7" s="87"/>
      <c r="D7" s="88"/>
      <c r="E7" s="172">
        <f>Položky!BA13</f>
        <v>0</v>
      </c>
      <c r="F7" s="173">
        <f>Položky!BB13</f>
        <v>0</v>
      </c>
      <c r="G7" s="173">
        <f>Položky!BC13</f>
        <v>0</v>
      </c>
      <c r="H7" s="173">
        <f>Položky!BD13</f>
        <v>0</v>
      </c>
      <c r="I7" s="174">
        <f>Položky!BE13</f>
        <v>0</v>
      </c>
    </row>
    <row r="8" spans="1:57" s="11" customFormat="1" x14ac:dyDescent="0.2">
      <c r="A8" s="171" t="str">
        <f>Položky!B14</f>
        <v>96</v>
      </c>
      <c r="B8" s="86" t="str">
        <f>Položky!C14</f>
        <v>Bourání konstrukcí</v>
      </c>
      <c r="C8" s="87"/>
      <c r="D8" s="88"/>
      <c r="E8" s="172">
        <f>Položky!BA25</f>
        <v>0</v>
      </c>
      <c r="F8" s="173">
        <f>Položky!BB25</f>
        <v>0</v>
      </c>
      <c r="G8" s="173">
        <f>Položky!BC25</f>
        <v>0</v>
      </c>
      <c r="H8" s="173">
        <f>Položky!BD25</f>
        <v>0</v>
      </c>
      <c r="I8" s="174">
        <f>Položky!BE25</f>
        <v>0</v>
      </c>
    </row>
    <row r="9" spans="1:57" s="11" customFormat="1" x14ac:dyDescent="0.2">
      <c r="A9" s="171" t="str">
        <f>Položky!B26</f>
        <v>97</v>
      </c>
      <c r="B9" s="86" t="str">
        <f>Položky!C26</f>
        <v>Prorážení otvorů</v>
      </c>
      <c r="C9" s="87"/>
      <c r="D9" s="88"/>
      <c r="E9" s="172">
        <f>Položky!BA34</f>
        <v>0</v>
      </c>
      <c r="F9" s="173">
        <f>Položky!BB34</f>
        <v>0</v>
      </c>
      <c r="G9" s="173">
        <f>Položky!BC34</f>
        <v>0</v>
      </c>
      <c r="H9" s="173">
        <f>Položky!BD34</f>
        <v>0</v>
      </c>
      <c r="I9" s="174">
        <f>Položky!BE34</f>
        <v>0</v>
      </c>
    </row>
    <row r="10" spans="1:57" s="11" customFormat="1" ht="13.5" thickBot="1" x14ac:dyDescent="0.25">
      <c r="A10" s="171" t="str">
        <f>Položky!B35</f>
        <v>98</v>
      </c>
      <c r="B10" s="86" t="str">
        <f>Položky!C35</f>
        <v>Demolice</v>
      </c>
      <c r="C10" s="87"/>
      <c r="D10" s="88"/>
      <c r="E10" s="172">
        <f>Položky!BA40</f>
        <v>0</v>
      </c>
      <c r="F10" s="173">
        <f>Položky!BB40</f>
        <v>0</v>
      </c>
      <c r="G10" s="173">
        <f>Položky!BC40</f>
        <v>0</v>
      </c>
      <c r="H10" s="173">
        <f>Položky!BD40</f>
        <v>0</v>
      </c>
      <c r="I10" s="174">
        <f>Položky!BE40</f>
        <v>0</v>
      </c>
    </row>
    <row r="11" spans="1:57" s="94" customFormat="1" ht="13.5" thickBot="1" x14ac:dyDescent="0.25">
      <c r="A11" s="89"/>
      <c r="B11" s="81" t="s">
        <v>49</v>
      </c>
      <c r="C11" s="81"/>
      <c r="D11" s="90"/>
      <c r="E11" s="91">
        <f>SUM(E7:E10)</f>
        <v>0</v>
      </c>
      <c r="F11" s="92">
        <f>SUM(F7:F10)</f>
        <v>0</v>
      </c>
      <c r="G11" s="92">
        <f>SUM(G7:G10)</f>
        <v>0</v>
      </c>
      <c r="H11" s="92">
        <f>SUM(H7:H10)</f>
        <v>0</v>
      </c>
      <c r="I11" s="93">
        <f>SUM(I7:I10)</f>
        <v>0</v>
      </c>
    </row>
    <row r="12" spans="1:57" x14ac:dyDescent="0.2">
      <c r="A12" s="87"/>
      <c r="B12" s="87"/>
      <c r="C12" s="87"/>
      <c r="D12" s="87"/>
      <c r="E12" s="87"/>
      <c r="F12" s="87"/>
      <c r="G12" s="87"/>
      <c r="H12" s="87"/>
      <c r="I12" s="87"/>
    </row>
    <row r="13" spans="1:57" ht="19.5" customHeight="1" x14ac:dyDescent="0.25">
      <c r="A13" s="95" t="s">
        <v>50</v>
      </c>
      <c r="B13" s="95"/>
      <c r="C13" s="95"/>
      <c r="D13" s="95"/>
      <c r="E13" s="95"/>
      <c r="F13" s="95"/>
      <c r="G13" s="96"/>
      <c r="H13" s="95"/>
      <c r="I13" s="95"/>
      <c r="BA13" s="30"/>
      <c r="BB13" s="30"/>
      <c r="BC13" s="30"/>
      <c r="BD13" s="30"/>
      <c r="BE13" s="30"/>
    </row>
    <row r="14" spans="1:57" ht="13.5" thickBot="1" x14ac:dyDescent="0.25">
      <c r="A14" s="97"/>
      <c r="B14" s="97"/>
      <c r="C14" s="97"/>
      <c r="D14" s="97"/>
      <c r="E14" s="97"/>
      <c r="F14" s="97"/>
      <c r="G14" s="97"/>
      <c r="H14" s="97"/>
      <c r="I14" s="97"/>
    </row>
    <row r="15" spans="1:57" x14ac:dyDescent="0.2">
      <c r="A15" s="98" t="s">
        <v>51</v>
      </c>
      <c r="B15" s="99"/>
      <c r="C15" s="99"/>
      <c r="D15" s="100"/>
      <c r="E15" s="101" t="s">
        <v>52</v>
      </c>
      <c r="F15" s="102" t="s">
        <v>53</v>
      </c>
      <c r="G15" s="103" t="s">
        <v>54</v>
      </c>
      <c r="H15" s="104"/>
      <c r="I15" s="105" t="s">
        <v>52</v>
      </c>
    </row>
    <row r="16" spans="1:57" x14ac:dyDescent="0.2">
      <c r="A16" s="106"/>
      <c r="B16" s="107"/>
      <c r="C16" s="107"/>
      <c r="D16" s="108"/>
      <c r="E16" s="109"/>
      <c r="F16" s="110"/>
      <c r="G16" s="111">
        <f>CHOOSE(BA16+1,HSV+PSV,HSV+PSV+Mont,HSV+PSV+Dodavka+Mont,HSV,PSV,Mont,Dodavka,Mont+Dodavka,0)</f>
        <v>0</v>
      </c>
      <c r="H16" s="112"/>
      <c r="I16" s="113">
        <f>E16+F16*G16/100</f>
        <v>0</v>
      </c>
      <c r="BA16">
        <v>8</v>
      </c>
    </row>
    <row r="17" spans="1:9" ht="13.5" thickBot="1" x14ac:dyDescent="0.25">
      <c r="A17" s="114"/>
      <c r="B17" s="115" t="s">
        <v>55</v>
      </c>
      <c r="C17" s="116"/>
      <c r="D17" s="117"/>
      <c r="E17" s="118"/>
      <c r="F17" s="119"/>
      <c r="G17" s="119"/>
      <c r="H17" s="188">
        <f>SUM(H16:H16)</f>
        <v>0</v>
      </c>
      <c r="I17" s="189"/>
    </row>
    <row r="18" spans="1:9" x14ac:dyDescent="0.2">
      <c r="A18" s="97"/>
      <c r="B18" s="97"/>
      <c r="C18" s="97"/>
      <c r="D18" s="97"/>
      <c r="E18" s="97"/>
      <c r="F18" s="97"/>
      <c r="G18" s="97"/>
      <c r="H18" s="97"/>
      <c r="I18" s="97"/>
    </row>
    <row r="19" spans="1:9" x14ac:dyDescent="0.2">
      <c r="B19" s="94"/>
      <c r="F19" s="120"/>
      <c r="G19" s="121"/>
      <c r="H19" s="121"/>
      <c r="I19" s="122"/>
    </row>
    <row r="20" spans="1:9" x14ac:dyDescent="0.2">
      <c r="F20" s="120"/>
      <c r="G20" s="121"/>
      <c r="H20" s="121"/>
      <c r="I20" s="122"/>
    </row>
    <row r="21" spans="1:9" x14ac:dyDescent="0.2">
      <c r="F21" s="120"/>
      <c r="G21" s="121"/>
      <c r="H21" s="121"/>
      <c r="I21" s="122"/>
    </row>
    <row r="22" spans="1:9" x14ac:dyDescent="0.2">
      <c r="F22" s="120"/>
      <c r="G22" s="121"/>
      <c r="H22" s="121"/>
      <c r="I22" s="122"/>
    </row>
    <row r="23" spans="1:9" x14ac:dyDescent="0.2">
      <c r="F23" s="120"/>
      <c r="G23" s="121"/>
      <c r="H23" s="121"/>
      <c r="I23" s="122"/>
    </row>
    <row r="24" spans="1:9" x14ac:dyDescent="0.2">
      <c r="F24" s="120"/>
      <c r="G24" s="121"/>
      <c r="H24" s="121"/>
      <c r="I24" s="122"/>
    </row>
    <row r="25" spans="1:9" x14ac:dyDescent="0.2">
      <c r="F25" s="120"/>
      <c r="G25" s="121"/>
      <c r="H25" s="121"/>
      <c r="I25" s="122"/>
    </row>
    <row r="26" spans="1:9" x14ac:dyDescent="0.2">
      <c r="F26" s="120"/>
      <c r="G26" s="121"/>
      <c r="H26" s="121"/>
      <c r="I26" s="122"/>
    </row>
    <row r="27" spans="1:9" x14ac:dyDescent="0.2">
      <c r="F27" s="120"/>
      <c r="G27" s="121"/>
      <c r="H27" s="121"/>
      <c r="I27" s="122"/>
    </row>
    <row r="28" spans="1:9" x14ac:dyDescent="0.2">
      <c r="F28" s="120"/>
      <c r="G28" s="121"/>
      <c r="H28" s="121"/>
      <c r="I28" s="122"/>
    </row>
    <row r="29" spans="1:9" x14ac:dyDescent="0.2">
      <c r="F29" s="120"/>
      <c r="G29" s="121"/>
      <c r="H29" s="121"/>
      <c r="I29" s="122"/>
    </row>
    <row r="30" spans="1:9" x14ac:dyDescent="0.2">
      <c r="F30" s="120"/>
      <c r="G30" s="121"/>
      <c r="H30" s="121"/>
      <c r="I30" s="122"/>
    </row>
    <row r="31" spans="1:9" x14ac:dyDescent="0.2">
      <c r="F31" s="120"/>
      <c r="G31" s="121"/>
      <c r="H31" s="121"/>
      <c r="I31" s="122"/>
    </row>
    <row r="32" spans="1:9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</sheetData>
  <mergeCells count="4">
    <mergeCell ref="A1:B1"/>
    <mergeCell ref="A2:B2"/>
    <mergeCell ref="G2:I2"/>
    <mergeCell ref="H17:I1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13"/>
  <sheetViews>
    <sheetView showGridLines="0" showZeros="0" zoomScaleNormal="100" workbookViewId="0">
      <selection activeCell="F7" sqref="F7:F42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65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0" t="s">
        <v>56</v>
      </c>
      <c r="B1" s="190"/>
      <c r="C1" s="190"/>
      <c r="D1" s="190"/>
      <c r="E1" s="190"/>
      <c r="F1" s="190"/>
      <c r="G1" s="190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191" t="s">
        <v>5</v>
      </c>
      <c r="B3" s="192"/>
      <c r="C3" s="128" t="str">
        <f>CONCATENATE(cislostavby," ",nazevstavby)</f>
        <v xml:space="preserve"> čov KLSUSV Jihlava 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193" t="s">
        <v>1</v>
      </c>
      <c r="B4" s="194"/>
      <c r="C4" s="133" t="str">
        <f>CONCATENATE(cisloobjektu," ",nazevobjektu)</f>
        <v xml:space="preserve"> Demontáže</v>
      </c>
      <c r="D4" s="134"/>
      <c r="E4" s="195"/>
      <c r="F4" s="195"/>
      <c r="G4" s="196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57</v>
      </c>
      <c r="B6" s="140" t="s">
        <v>58</v>
      </c>
      <c r="C6" s="140" t="s">
        <v>59</v>
      </c>
      <c r="D6" s="140" t="s">
        <v>60</v>
      </c>
      <c r="E6" s="141" t="s">
        <v>61</v>
      </c>
      <c r="F6" s="140" t="s">
        <v>62</v>
      </c>
      <c r="G6" s="142" t="s">
        <v>63</v>
      </c>
    </row>
    <row r="7" spans="1:104" x14ac:dyDescent="0.2">
      <c r="A7" s="143" t="s">
        <v>64</v>
      </c>
      <c r="B7" s="144" t="s">
        <v>65</v>
      </c>
      <c r="C7" s="145" t="s">
        <v>66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69</v>
      </c>
      <c r="C8" s="153" t="s">
        <v>70</v>
      </c>
      <c r="D8" s="154" t="s">
        <v>71</v>
      </c>
      <c r="E8" s="155">
        <v>34.5</v>
      </c>
      <c r="F8" s="155"/>
      <c r="G8" s="156">
        <f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>IF(AZ8=1,G8,0)</f>
        <v>0</v>
      </c>
      <c r="BB8" s="123">
        <f>IF(AZ8=2,G8,0)</f>
        <v>0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Z8" s="123">
        <v>0</v>
      </c>
    </row>
    <row r="9" spans="1:104" ht="22.5" x14ac:dyDescent="0.2">
      <c r="A9" s="151">
        <v>2</v>
      </c>
      <c r="B9" s="152" t="s">
        <v>72</v>
      </c>
      <c r="C9" s="153" t="s">
        <v>73</v>
      </c>
      <c r="D9" s="154" t="s">
        <v>74</v>
      </c>
      <c r="E9" s="155">
        <v>1</v>
      </c>
      <c r="F9" s="155"/>
      <c r="G9" s="156">
        <f>E9*F9</f>
        <v>0</v>
      </c>
      <c r="O9" s="150">
        <v>2</v>
      </c>
      <c r="AA9" s="123">
        <v>12</v>
      </c>
      <c r="AB9" s="123">
        <v>0</v>
      </c>
      <c r="AC9" s="123">
        <v>2</v>
      </c>
      <c r="AZ9" s="123">
        <v>1</v>
      </c>
      <c r="BA9" s="123">
        <f>IF(AZ9=1,G9,0)</f>
        <v>0</v>
      </c>
      <c r="BB9" s="123">
        <f>IF(AZ9=2,G9,0)</f>
        <v>0</v>
      </c>
      <c r="BC9" s="123">
        <f>IF(AZ9=3,G9,0)</f>
        <v>0</v>
      </c>
      <c r="BD9" s="123">
        <f>IF(AZ9=4,G9,0)</f>
        <v>0</v>
      </c>
      <c r="BE9" s="123">
        <f>IF(AZ9=5,G9,0)</f>
        <v>0</v>
      </c>
      <c r="CZ9" s="123">
        <v>0</v>
      </c>
    </row>
    <row r="10" spans="1:104" x14ac:dyDescent="0.2">
      <c r="A10" s="151">
        <v>3</v>
      </c>
      <c r="B10" s="152" t="s">
        <v>75</v>
      </c>
      <c r="C10" s="153" t="s">
        <v>76</v>
      </c>
      <c r="D10" s="154" t="s">
        <v>77</v>
      </c>
      <c r="E10" s="155">
        <v>20.399999999999999</v>
      </c>
      <c r="F10" s="155"/>
      <c r="G10" s="156">
        <f>E10*F10</f>
        <v>0</v>
      </c>
      <c r="O10" s="150">
        <v>2</v>
      </c>
      <c r="AA10" s="123">
        <v>12</v>
      </c>
      <c r="AB10" s="123">
        <v>0</v>
      </c>
      <c r="AC10" s="123">
        <v>3</v>
      </c>
      <c r="AZ10" s="123">
        <v>1</v>
      </c>
      <c r="BA10" s="123">
        <f>IF(AZ10=1,G10,0)</f>
        <v>0</v>
      </c>
      <c r="BB10" s="123">
        <f>IF(AZ10=2,G10,0)</f>
        <v>0</v>
      </c>
      <c r="BC10" s="123">
        <f>IF(AZ10=3,G10,0)</f>
        <v>0</v>
      </c>
      <c r="BD10" s="123">
        <f>IF(AZ10=4,G10,0)</f>
        <v>0</v>
      </c>
      <c r="BE10" s="123">
        <f>IF(AZ10=5,G10,0)</f>
        <v>0</v>
      </c>
      <c r="CZ10" s="123">
        <v>0</v>
      </c>
    </row>
    <row r="11" spans="1:104" x14ac:dyDescent="0.2">
      <c r="A11" s="151">
        <v>4</v>
      </c>
      <c r="B11" s="152" t="s">
        <v>78</v>
      </c>
      <c r="C11" s="153" t="s">
        <v>79</v>
      </c>
      <c r="D11" s="154" t="s">
        <v>77</v>
      </c>
      <c r="E11" s="155">
        <v>35.15</v>
      </c>
      <c r="F11" s="155"/>
      <c r="G11" s="156">
        <f>E11*F11</f>
        <v>0</v>
      </c>
      <c r="O11" s="150">
        <v>2</v>
      </c>
      <c r="AA11" s="123">
        <v>12</v>
      </c>
      <c r="AB11" s="123">
        <v>0</v>
      </c>
      <c r="AC11" s="123">
        <v>4</v>
      </c>
      <c r="AZ11" s="123">
        <v>1</v>
      </c>
      <c r="BA11" s="123">
        <f>IF(AZ11=1,G11,0)</f>
        <v>0</v>
      </c>
      <c r="BB11" s="123">
        <f>IF(AZ11=2,G11,0)</f>
        <v>0</v>
      </c>
      <c r="BC11" s="123">
        <f>IF(AZ11=3,G11,0)</f>
        <v>0</v>
      </c>
      <c r="BD11" s="123">
        <f>IF(AZ11=4,G11,0)</f>
        <v>0</v>
      </c>
      <c r="BE11" s="123">
        <f>IF(AZ11=5,G11,0)</f>
        <v>0</v>
      </c>
      <c r="CZ11" s="123">
        <v>0</v>
      </c>
    </row>
    <row r="12" spans="1:104" ht="22.5" x14ac:dyDescent="0.2">
      <c r="A12" s="151">
        <v>5</v>
      </c>
      <c r="B12" s="152" t="s">
        <v>80</v>
      </c>
      <c r="C12" s="153" t="s">
        <v>81</v>
      </c>
      <c r="D12" s="154" t="s">
        <v>71</v>
      </c>
      <c r="E12" s="155">
        <v>18</v>
      </c>
      <c r="F12" s="155"/>
      <c r="G12" s="156">
        <f>E12*F12</f>
        <v>0</v>
      </c>
      <c r="O12" s="150">
        <v>2</v>
      </c>
      <c r="AA12" s="123">
        <v>12</v>
      </c>
      <c r="AB12" s="123">
        <v>0</v>
      </c>
      <c r="AC12" s="123">
        <v>5</v>
      </c>
      <c r="AZ12" s="123">
        <v>1</v>
      </c>
      <c r="BA12" s="123">
        <f>IF(AZ12=1,G12,0)</f>
        <v>0</v>
      </c>
      <c r="BB12" s="123">
        <f>IF(AZ12=2,G12,0)</f>
        <v>0</v>
      </c>
      <c r="BC12" s="123">
        <f>IF(AZ12=3,G12,0)</f>
        <v>0</v>
      </c>
      <c r="BD12" s="123">
        <f>IF(AZ12=4,G12,0)</f>
        <v>0</v>
      </c>
      <c r="BE12" s="123">
        <f>IF(AZ12=5,G12,0)</f>
        <v>0</v>
      </c>
      <c r="CZ12" s="123">
        <v>0</v>
      </c>
    </row>
    <row r="13" spans="1:104" x14ac:dyDescent="0.2">
      <c r="A13" s="157"/>
      <c r="B13" s="158" t="s">
        <v>68</v>
      </c>
      <c r="C13" s="159" t="str">
        <f>CONCATENATE(B7," ",C7)</f>
        <v>1 Zemní práce</v>
      </c>
      <c r="D13" s="157"/>
      <c r="E13" s="160"/>
      <c r="F13" s="160"/>
      <c r="G13" s="161">
        <f>SUM(G7:G12)</f>
        <v>0</v>
      </c>
      <c r="O13" s="150">
        <v>4</v>
      </c>
      <c r="BA13" s="162">
        <f>SUM(BA7:BA12)</f>
        <v>0</v>
      </c>
      <c r="BB13" s="162">
        <f>SUM(BB7:BB12)</f>
        <v>0</v>
      </c>
      <c r="BC13" s="162">
        <f>SUM(BC7:BC12)</f>
        <v>0</v>
      </c>
      <c r="BD13" s="162">
        <f>SUM(BD7:BD12)</f>
        <v>0</v>
      </c>
      <c r="BE13" s="162">
        <f>SUM(BE7:BE12)</f>
        <v>0</v>
      </c>
    </row>
    <row r="14" spans="1:104" x14ac:dyDescent="0.2">
      <c r="A14" s="143" t="s">
        <v>64</v>
      </c>
      <c r="B14" s="144" t="s">
        <v>82</v>
      </c>
      <c r="C14" s="145" t="s">
        <v>83</v>
      </c>
      <c r="D14" s="146"/>
      <c r="E14" s="147"/>
      <c r="F14" s="147"/>
      <c r="G14" s="148"/>
      <c r="H14" s="149"/>
      <c r="I14" s="149"/>
      <c r="O14" s="150">
        <v>1</v>
      </c>
    </row>
    <row r="15" spans="1:104" ht="22.5" x14ac:dyDescent="0.2">
      <c r="A15" s="151">
        <v>6</v>
      </c>
      <c r="B15" s="152" t="s">
        <v>84</v>
      </c>
      <c r="C15" s="153" t="s">
        <v>85</v>
      </c>
      <c r="D15" s="154" t="s">
        <v>86</v>
      </c>
      <c r="E15" s="155">
        <v>5.76</v>
      </c>
      <c r="F15" s="155"/>
      <c r="G15" s="156">
        <f t="shared" ref="G15:G24" si="0">E15*F15</f>
        <v>0</v>
      </c>
      <c r="O15" s="150">
        <v>2</v>
      </c>
      <c r="AA15" s="123">
        <v>12</v>
      </c>
      <c r="AB15" s="123">
        <v>0</v>
      </c>
      <c r="AC15" s="123">
        <v>6</v>
      </c>
      <c r="AZ15" s="123">
        <v>1</v>
      </c>
      <c r="BA15" s="123">
        <f t="shared" ref="BA15:BA24" si="1">IF(AZ15=1,G15,0)</f>
        <v>0</v>
      </c>
      <c r="BB15" s="123">
        <f t="shared" ref="BB15:BB24" si="2">IF(AZ15=2,G15,0)</f>
        <v>0</v>
      </c>
      <c r="BC15" s="123">
        <f t="shared" ref="BC15:BC24" si="3">IF(AZ15=3,G15,0)</f>
        <v>0</v>
      </c>
      <c r="BD15" s="123">
        <f t="shared" ref="BD15:BD24" si="4">IF(AZ15=4,G15,0)</f>
        <v>0</v>
      </c>
      <c r="BE15" s="123">
        <f t="shared" ref="BE15:BE24" si="5">IF(AZ15=5,G15,0)</f>
        <v>0</v>
      </c>
      <c r="CZ15" s="123">
        <v>1.47E-3</v>
      </c>
    </row>
    <row r="16" spans="1:104" x14ac:dyDescent="0.2">
      <c r="A16" s="151">
        <v>7</v>
      </c>
      <c r="B16" s="152" t="s">
        <v>87</v>
      </c>
      <c r="C16" s="153" t="s">
        <v>88</v>
      </c>
      <c r="D16" s="154" t="s">
        <v>86</v>
      </c>
      <c r="E16" s="155">
        <v>5.46</v>
      </c>
      <c r="F16" s="155"/>
      <c r="G16" s="156">
        <f t="shared" si="0"/>
        <v>0</v>
      </c>
      <c r="O16" s="150">
        <v>2</v>
      </c>
      <c r="AA16" s="123">
        <v>12</v>
      </c>
      <c r="AB16" s="123">
        <v>0</v>
      </c>
      <c r="AC16" s="123">
        <v>7</v>
      </c>
      <c r="AZ16" s="123">
        <v>1</v>
      </c>
      <c r="BA16" s="123">
        <f t="shared" si="1"/>
        <v>0</v>
      </c>
      <c r="BB16" s="123">
        <f t="shared" si="2"/>
        <v>0</v>
      </c>
      <c r="BC16" s="123">
        <f t="shared" si="3"/>
        <v>0</v>
      </c>
      <c r="BD16" s="123">
        <f t="shared" si="4"/>
        <v>0</v>
      </c>
      <c r="BE16" s="123">
        <f t="shared" si="5"/>
        <v>0</v>
      </c>
      <c r="CZ16" s="123">
        <v>0</v>
      </c>
    </row>
    <row r="17" spans="1:104" ht="22.5" x14ac:dyDescent="0.2">
      <c r="A17" s="151">
        <v>8</v>
      </c>
      <c r="B17" s="152" t="s">
        <v>84</v>
      </c>
      <c r="C17" s="153" t="s">
        <v>89</v>
      </c>
      <c r="D17" s="154" t="s">
        <v>86</v>
      </c>
      <c r="E17" s="155">
        <v>10.27</v>
      </c>
      <c r="F17" s="155"/>
      <c r="G17" s="156">
        <f t="shared" si="0"/>
        <v>0</v>
      </c>
      <c r="O17" s="150">
        <v>2</v>
      </c>
      <c r="AA17" s="123">
        <v>12</v>
      </c>
      <c r="AB17" s="123">
        <v>0</v>
      </c>
      <c r="AC17" s="123">
        <v>8</v>
      </c>
      <c r="AZ17" s="123">
        <v>1</v>
      </c>
      <c r="BA17" s="123">
        <f t="shared" si="1"/>
        <v>0</v>
      </c>
      <c r="BB17" s="123">
        <f t="shared" si="2"/>
        <v>0</v>
      </c>
      <c r="BC17" s="123">
        <f t="shared" si="3"/>
        <v>0</v>
      </c>
      <c r="BD17" s="123">
        <f t="shared" si="4"/>
        <v>0</v>
      </c>
      <c r="BE17" s="123">
        <f t="shared" si="5"/>
        <v>0</v>
      </c>
      <c r="CZ17" s="123">
        <v>1.47E-3</v>
      </c>
    </row>
    <row r="18" spans="1:104" ht="22.5" x14ac:dyDescent="0.2">
      <c r="A18" s="151">
        <v>9</v>
      </c>
      <c r="B18" s="152" t="s">
        <v>84</v>
      </c>
      <c r="C18" s="153" t="s">
        <v>90</v>
      </c>
      <c r="D18" s="154" t="s">
        <v>86</v>
      </c>
      <c r="E18" s="155">
        <v>5.89</v>
      </c>
      <c r="F18" s="155"/>
      <c r="G18" s="156">
        <f t="shared" si="0"/>
        <v>0</v>
      </c>
      <c r="O18" s="150">
        <v>2</v>
      </c>
      <c r="AA18" s="123">
        <v>12</v>
      </c>
      <c r="AB18" s="123">
        <v>0</v>
      </c>
      <c r="AC18" s="123">
        <v>9</v>
      </c>
      <c r="AZ18" s="123">
        <v>1</v>
      </c>
      <c r="BA18" s="123">
        <f t="shared" si="1"/>
        <v>0</v>
      </c>
      <c r="BB18" s="123">
        <f t="shared" si="2"/>
        <v>0</v>
      </c>
      <c r="BC18" s="123">
        <f t="shared" si="3"/>
        <v>0</v>
      </c>
      <c r="BD18" s="123">
        <f t="shared" si="4"/>
        <v>0</v>
      </c>
      <c r="BE18" s="123">
        <f t="shared" si="5"/>
        <v>0</v>
      </c>
      <c r="CZ18" s="123">
        <v>1.47E-3</v>
      </c>
    </row>
    <row r="19" spans="1:104" x14ac:dyDescent="0.2">
      <c r="A19" s="151">
        <v>10</v>
      </c>
      <c r="B19" s="152" t="s">
        <v>87</v>
      </c>
      <c r="C19" s="153" t="s">
        <v>91</v>
      </c>
      <c r="D19" s="154" t="s">
        <v>86</v>
      </c>
      <c r="E19" s="155">
        <v>1.48</v>
      </c>
      <c r="F19" s="155"/>
      <c r="G19" s="156">
        <f t="shared" si="0"/>
        <v>0</v>
      </c>
      <c r="O19" s="150">
        <v>2</v>
      </c>
      <c r="AA19" s="123">
        <v>12</v>
      </c>
      <c r="AB19" s="123">
        <v>0</v>
      </c>
      <c r="AC19" s="123">
        <v>10</v>
      </c>
      <c r="AZ19" s="123">
        <v>1</v>
      </c>
      <c r="BA19" s="123">
        <f t="shared" si="1"/>
        <v>0</v>
      </c>
      <c r="BB19" s="123">
        <f t="shared" si="2"/>
        <v>0</v>
      </c>
      <c r="BC19" s="123">
        <f t="shared" si="3"/>
        <v>0</v>
      </c>
      <c r="BD19" s="123">
        <f t="shared" si="4"/>
        <v>0</v>
      </c>
      <c r="BE19" s="123">
        <f t="shared" si="5"/>
        <v>0</v>
      </c>
      <c r="CZ19" s="123">
        <v>0</v>
      </c>
    </row>
    <row r="20" spans="1:104" x14ac:dyDescent="0.2">
      <c r="A20" s="151">
        <v>11</v>
      </c>
      <c r="B20" s="152" t="s">
        <v>92</v>
      </c>
      <c r="C20" s="153" t="s">
        <v>93</v>
      </c>
      <c r="D20" s="154" t="s">
        <v>86</v>
      </c>
      <c r="E20" s="155">
        <v>1</v>
      </c>
      <c r="F20" s="155"/>
      <c r="G20" s="156">
        <f t="shared" si="0"/>
        <v>0</v>
      </c>
      <c r="O20" s="150">
        <v>2</v>
      </c>
      <c r="AA20" s="123">
        <v>12</v>
      </c>
      <c r="AB20" s="123">
        <v>0</v>
      </c>
      <c r="AC20" s="123">
        <v>11</v>
      </c>
      <c r="AZ20" s="123">
        <v>1</v>
      </c>
      <c r="BA20" s="123">
        <f t="shared" si="1"/>
        <v>0</v>
      </c>
      <c r="BB20" s="123">
        <f t="shared" si="2"/>
        <v>0</v>
      </c>
      <c r="BC20" s="123">
        <f t="shared" si="3"/>
        <v>0</v>
      </c>
      <c r="BD20" s="123">
        <f t="shared" si="4"/>
        <v>0</v>
      </c>
      <c r="BE20" s="123">
        <f t="shared" si="5"/>
        <v>0</v>
      </c>
      <c r="CZ20" s="123">
        <v>1.47E-3</v>
      </c>
    </row>
    <row r="21" spans="1:104" x14ac:dyDescent="0.2">
      <c r="A21" s="151">
        <v>12</v>
      </c>
      <c r="B21" s="152" t="s">
        <v>94</v>
      </c>
      <c r="C21" s="153" t="s">
        <v>95</v>
      </c>
      <c r="D21" s="154" t="s">
        <v>86</v>
      </c>
      <c r="E21" s="155">
        <v>1</v>
      </c>
      <c r="F21" s="155"/>
      <c r="G21" s="156">
        <f t="shared" si="0"/>
        <v>0</v>
      </c>
      <c r="O21" s="150">
        <v>2</v>
      </c>
      <c r="AA21" s="123">
        <v>12</v>
      </c>
      <c r="AB21" s="123">
        <v>0</v>
      </c>
      <c r="AC21" s="123">
        <v>12</v>
      </c>
      <c r="AZ21" s="123">
        <v>1</v>
      </c>
      <c r="BA21" s="123">
        <f t="shared" si="1"/>
        <v>0</v>
      </c>
      <c r="BB21" s="123">
        <f t="shared" si="2"/>
        <v>0</v>
      </c>
      <c r="BC21" s="123">
        <f t="shared" si="3"/>
        <v>0</v>
      </c>
      <c r="BD21" s="123">
        <f t="shared" si="4"/>
        <v>0</v>
      </c>
      <c r="BE21" s="123">
        <f t="shared" si="5"/>
        <v>0</v>
      </c>
      <c r="CZ21" s="123">
        <v>1.47E-3</v>
      </c>
    </row>
    <row r="22" spans="1:104" x14ac:dyDescent="0.2">
      <c r="A22" s="151">
        <v>13</v>
      </c>
      <c r="B22" s="152" t="s">
        <v>96</v>
      </c>
      <c r="C22" s="153" t="s">
        <v>97</v>
      </c>
      <c r="D22" s="154" t="s">
        <v>71</v>
      </c>
      <c r="E22" s="155">
        <v>26</v>
      </c>
      <c r="F22" s="155"/>
      <c r="G22" s="156">
        <f t="shared" si="0"/>
        <v>0</v>
      </c>
      <c r="O22" s="150">
        <v>2</v>
      </c>
      <c r="AA22" s="123">
        <v>12</v>
      </c>
      <c r="AB22" s="123">
        <v>0</v>
      </c>
      <c r="AC22" s="123">
        <v>13</v>
      </c>
      <c r="AZ22" s="123">
        <v>1</v>
      </c>
      <c r="BA22" s="123">
        <f t="shared" si="1"/>
        <v>0</v>
      </c>
      <c r="BB22" s="123">
        <f t="shared" si="2"/>
        <v>0</v>
      </c>
      <c r="BC22" s="123">
        <f t="shared" si="3"/>
        <v>0</v>
      </c>
      <c r="BD22" s="123">
        <f t="shared" si="4"/>
        <v>0</v>
      </c>
      <c r="BE22" s="123">
        <f t="shared" si="5"/>
        <v>0</v>
      </c>
      <c r="CZ22" s="123">
        <v>0</v>
      </c>
    </row>
    <row r="23" spans="1:104" x14ac:dyDescent="0.2">
      <c r="A23" s="151">
        <v>14</v>
      </c>
      <c r="B23" s="152" t="s">
        <v>98</v>
      </c>
      <c r="C23" s="153" t="s">
        <v>99</v>
      </c>
      <c r="D23" s="154" t="s">
        <v>71</v>
      </c>
      <c r="E23" s="155">
        <v>18</v>
      </c>
      <c r="F23" s="155"/>
      <c r="G23" s="156">
        <f t="shared" si="0"/>
        <v>0</v>
      </c>
      <c r="O23" s="150">
        <v>2</v>
      </c>
      <c r="AA23" s="123">
        <v>12</v>
      </c>
      <c r="AB23" s="123">
        <v>0</v>
      </c>
      <c r="AC23" s="123">
        <v>14</v>
      </c>
      <c r="AZ23" s="123">
        <v>1</v>
      </c>
      <c r="BA23" s="123">
        <f t="shared" si="1"/>
        <v>0</v>
      </c>
      <c r="BB23" s="123">
        <f t="shared" si="2"/>
        <v>0</v>
      </c>
      <c r="BC23" s="123">
        <f t="shared" si="3"/>
        <v>0</v>
      </c>
      <c r="BD23" s="123">
        <f t="shared" si="4"/>
        <v>0</v>
      </c>
      <c r="BE23" s="123">
        <f t="shared" si="5"/>
        <v>0</v>
      </c>
      <c r="CZ23" s="123">
        <v>0</v>
      </c>
    </row>
    <row r="24" spans="1:104" x14ac:dyDescent="0.2">
      <c r="A24" s="151">
        <v>15</v>
      </c>
      <c r="B24" s="152" t="s">
        <v>100</v>
      </c>
      <c r="C24" s="153" t="s">
        <v>101</v>
      </c>
      <c r="D24" s="154" t="s">
        <v>86</v>
      </c>
      <c r="E24" s="155">
        <v>2.73</v>
      </c>
      <c r="F24" s="155"/>
      <c r="G24" s="156">
        <f t="shared" si="0"/>
        <v>0</v>
      </c>
      <c r="O24" s="150">
        <v>2</v>
      </c>
      <c r="AA24" s="123">
        <v>12</v>
      </c>
      <c r="AB24" s="123">
        <v>0</v>
      </c>
      <c r="AC24" s="123">
        <v>15</v>
      </c>
      <c r="AZ24" s="123">
        <v>1</v>
      </c>
      <c r="BA24" s="123">
        <f t="shared" si="1"/>
        <v>0</v>
      </c>
      <c r="BB24" s="123">
        <f t="shared" si="2"/>
        <v>0</v>
      </c>
      <c r="BC24" s="123">
        <f t="shared" si="3"/>
        <v>0</v>
      </c>
      <c r="BD24" s="123">
        <f t="shared" si="4"/>
        <v>0</v>
      </c>
      <c r="BE24" s="123">
        <f t="shared" si="5"/>
        <v>0</v>
      </c>
      <c r="CZ24" s="123">
        <v>7.4099999999999999E-3</v>
      </c>
    </row>
    <row r="25" spans="1:104" x14ac:dyDescent="0.2">
      <c r="A25" s="157"/>
      <c r="B25" s="158" t="s">
        <v>68</v>
      </c>
      <c r="C25" s="159" t="str">
        <f>CONCATENATE(B14," ",C14)</f>
        <v>96 Bourání konstrukcí</v>
      </c>
      <c r="D25" s="157"/>
      <c r="E25" s="160"/>
      <c r="F25" s="160"/>
      <c r="G25" s="161">
        <f>SUM(G14:G24)</f>
        <v>0</v>
      </c>
      <c r="O25" s="150">
        <v>4</v>
      </c>
      <c r="BA25" s="162">
        <f>SUM(BA14:BA24)</f>
        <v>0</v>
      </c>
      <c r="BB25" s="162">
        <f>SUM(BB14:BB24)</f>
        <v>0</v>
      </c>
      <c r="BC25" s="162">
        <f>SUM(BC14:BC24)</f>
        <v>0</v>
      </c>
      <c r="BD25" s="162">
        <f>SUM(BD14:BD24)</f>
        <v>0</v>
      </c>
      <c r="BE25" s="162">
        <f>SUM(BE14:BE24)</f>
        <v>0</v>
      </c>
    </row>
    <row r="26" spans="1:104" x14ac:dyDescent="0.2">
      <c r="A26" s="143" t="s">
        <v>64</v>
      </c>
      <c r="B26" s="144" t="s">
        <v>102</v>
      </c>
      <c r="C26" s="145" t="s">
        <v>103</v>
      </c>
      <c r="D26" s="146"/>
      <c r="E26" s="147"/>
      <c r="F26" s="147"/>
      <c r="G26" s="148"/>
      <c r="H26" s="149"/>
      <c r="I26" s="149"/>
      <c r="O26" s="150">
        <v>1</v>
      </c>
    </row>
    <row r="27" spans="1:104" x14ac:dyDescent="0.2">
      <c r="A27" s="151">
        <v>16</v>
      </c>
      <c r="B27" s="152" t="s">
        <v>104</v>
      </c>
      <c r="C27" s="153" t="s">
        <v>105</v>
      </c>
      <c r="D27" s="154" t="s">
        <v>106</v>
      </c>
      <c r="E27" s="155">
        <v>154.71899999999999</v>
      </c>
      <c r="F27" s="155"/>
      <c r="G27" s="156">
        <f t="shared" ref="G27:G33" si="6">E27*F27</f>
        <v>0</v>
      </c>
      <c r="O27" s="150">
        <v>2</v>
      </c>
      <c r="AA27" s="123">
        <v>12</v>
      </c>
      <c r="AB27" s="123">
        <v>0</v>
      </c>
      <c r="AC27" s="123">
        <v>16</v>
      </c>
      <c r="AZ27" s="123">
        <v>1</v>
      </c>
      <c r="BA27" s="123">
        <f t="shared" ref="BA27:BA33" si="7">IF(AZ27=1,G27,0)</f>
        <v>0</v>
      </c>
      <c r="BB27" s="123">
        <f t="shared" ref="BB27:BB33" si="8">IF(AZ27=2,G27,0)</f>
        <v>0</v>
      </c>
      <c r="BC27" s="123">
        <f t="shared" ref="BC27:BC33" si="9">IF(AZ27=3,G27,0)</f>
        <v>0</v>
      </c>
      <c r="BD27" s="123">
        <f t="shared" ref="BD27:BD33" si="10">IF(AZ27=4,G27,0)</f>
        <v>0</v>
      </c>
      <c r="BE27" s="123">
        <f t="shared" ref="BE27:BE33" si="11">IF(AZ27=5,G27,0)</f>
        <v>0</v>
      </c>
      <c r="CZ27" s="123">
        <v>0</v>
      </c>
    </row>
    <row r="28" spans="1:104" x14ac:dyDescent="0.2">
      <c r="A28" s="151">
        <v>17</v>
      </c>
      <c r="B28" s="152" t="s">
        <v>107</v>
      </c>
      <c r="C28" s="153" t="s">
        <v>108</v>
      </c>
      <c r="D28" s="154" t="s">
        <v>106</v>
      </c>
      <c r="E28" s="155">
        <v>154.71899999999999</v>
      </c>
      <c r="F28" s="155"/>
      <c r="G28" s="156">
        <f t="shared" si="6"/>
        <v>0</v>
      </c>
      <c r="O28" s="150">
        <v>2</v>
      </c>
      <c r="AA28" s="123">
        <v>12</v>
      </c>
      <c r="AB28" s="123">
        <v>0</v>
      </c>
      <c r="AC28" s="123">
        <v>17</v>
      </c>
      <c r="AZ28" s="123">
        <v>1</v>
      </c>
      <c r="BA28" s="123">
        <f t="shared" si="7"/>
        <v>0</v>
      </c>
      <c r="BB28" s="123">
        <f t="shared" si="8"/>
        <v>0</v>
      </c>
      <c r="BC28" s="123">
        <f t="shared" si="9"/>
        <v>0</v>
      </c>
      <c r="BD28" s="123">
        <f t="shared" si="10"/>
        <v>0</v>
      </c>
      <c r="BE28" s="123">
        <f t="shared" si="11"/>
        <v>0</v>
      </c>
      <c r="CZ28" s="123">
        <v>0</v>
      </c>
    </row>
    <row r="29" spans="1:104" x14ac:dyDescent="0.2">
      <c r="A29" s="151">
        <v>18</v>
      </c>
      <c r="B29" s="152" t="s">
        <v>109</v>
      </c>
      <c r="C29" s="153" t="s">
        <v>110</v>
      </c>
      <c r="D29" s="154" t="s">
        <v>106</v>
      </c>
      <c r="E29" s="155">
        <v>1547.19</v>
      </c>
      <c r="F29" s="155"/>
      <c r="G29" s="156">
        <f t="shared" si="6"/>
        <v>0</v>
      </c>
      <c r="O29" s="150">
        <v>2</v>
      </c>
      <c r="AA29" s="123">
        <v>12</v>
      </c>
      <c r="AB29" s="123">
        <v>0</v>
      </c>
      <c r="AC29" s="123">
        <v>18</v>
      </c>
      <c r="AZ29" s="123">
        <v>1</v>
      </c>
      <c r="BA29" s="123">
        <f t="shared" si="7"/>
        <v>0</v>
      </c>
      <c r="BB29" s="123">
        <f t="shared" si="8"/>
        <v>0</v>
      </c>
      <c r="BC29" s="123">
        <f t="shared" si="9"/>
        <v>0</v>
      </c>
      <c r="BD29" s="123">
        <f t="shared" si="10"/>
        <v>0</v>
      </c>
      <c r="BE29" s="123">
        <f t="shared" si="11"/>
        <v>0</v>
      </c>
      <c r="CZ29" s="123">
        <v>0</v>
      </c>
    </row>
    <row r="30" spans="1:104" x14ac:dyDescent="0.2">
      <c r="A30" s="151">
        <v>19</v>
      </c>
      <c r="B30" s="152" t="s">
        <v>111</v>
      </c>
      <c r="C30" s="153" t="s">
        <v>112</v>
      </c>
      <c r="D30" s="154" t="s">
        <v>106</v>
      </c>
      <c r="E30" s="155">
        <v>154.71899999999999</v>
      </c>
      <c r="F30" s="155"/>
      <c r="G30" s="156">
        <f t="shared" si="6"/>
        <v>0</v>
      </c>
      <c r="O30" s="150">
        <v>2</v>
      </c>
      <c r="AA30" s="123">
        <v>12</v>
      </c>
      <c r="AB30" s="123">
        <v>0</v>
      </c>
      <c r="AC30" s="123">
        <v>19</v>
      </c>
      <c r="AZ30" s="123">
        <v>1</v>
      </c>
      <c r="BA30" s="123">
        <f t="shared" si="7"/>
        <v>0</v>
      </c>
      <c r="BB30" s="123">
        <f t="shared" si="8"/>
        <v>0</v>
      </c>
      <c r="BC30" s="123">
        <f t="shared" si="9"/>
        <v>0</v>
      </c>
      <c r="BD30" s="123">
        <f t="shared" si="10"/>
        <v>0</v>
      </c>
      <c r="BE30" s="123">
        <f t="shared" si="11"/>
        <v>0</v>
      </c>
      <c r="CZ30" s="123">
        <v>0</v>
      </c>
    </row>
    <row r="31" spans="1:104" x14ac:dyDescent="0.2">
      <c r="A31" s="151">
        <v>20</v>
      </c>
      <c r="B31" s="152" t="s">
        <v>113</v>
      </c>
      <c r="C31" s="153" t="s">
        <v>114</v>
      </c>
      <c r="D31" s="154" t="s">
        <v>106</v>
      </c>
      <c r="E31" s="155">
        <v>309.43799999999999</v>
      </c>
      <c r="F31" s="155"/>
      <c r="G31" s="156">
        <f t="shared" si="6"/>
        <v>0</v>
      </c>
      <c r="O31" s="150">
        <v>2</v>
      </c>
      <c r="AA31" s="123">
        <v>12</v>
      </c>
      <c r="AB31" s="123">
        <v>0</v>
      </c>
      <c r="AC31" s="123">
        <v>20</v>
      </c>
      <c r="AZ31" s="123">
        <v>1</v>
      </c>
      <c r="BA31" s="123">
        <f t="shared" si="7"/>
        <v>0</v>
      </c>
      <c r="BB31" s="123">
        <f t="shared" si="8"/>
        <v>0</v>
      </c>
      <c r="BC31" s="123">
        <f t="shared" si="9"/>
        <v>0</v>
      </c>
      <c r="BD31" s="123">
        <f t="shared" si="10"/>
        <v>0</v>
      </c>
      <c r="BE31" s="123">
        <f t="shared" si="11"/>
        <v>0</v>
      </c>
      <c r="CZ31" s="123">
        <v>0</v>
      </c>
    </row>
    <row r="32" spans="1:104" x14ac:dyDescent="0.2">
      <c r="A32" s="151">
        <v>21</v>
      </c>
      <c r="B32" s="152" t="s">
        <v>115</v>
      </c>
      <c r="C32" s="153" t="s">
        <v>116</v>
      </c>
      <c r="D32" s="154" t="s">
        <v>106</v>
      </c>
      <c r="E32" s="155">
        <v>124.271</v>
      </c>
      <c r="F32" s="155"/>
      <c r="G32" s="156">
        <f t="shared" si="6"/>
        <v>0</v>
      </c>
      <c r="O32" s="150">
        <v>2</v>
      </c>
      <c r="AA32" s="123">
        <v>12</v>
      </c>
      <c r="AB32" s="123">
        <v>0</v>
      </c>
      <c r="AC32" s="123">
        <v>21</v>
      </c>
      <c r="AZ32" s="123">
        <v>1</v>
      </c>
      <c r="BA32" s="123">
        <f t="shared" si="7"/>
        <v>0</v>
      </c>
      <c r="BB32" s="123">
        <f t="shared" si="8"/>
        <v>0</v>
      </c>
      <c r="BC32" s="123">
        <f t="shared" si="9"/>
        <v>0</v>
      </c>
      <c r="BD32" s="123">
        <f t="shared" si="10"/>
        <v>0</v>
      </c>
      <c r="BE32" s="123">
        <f t="shared" si="11"/>
        <v>0</v>
      </c>
      <c r="CZ32" s="123">
        <v>0</v>
      </c>
    </row>
    <row r="33" spans="1:104" x14ac:dyDescent="0.2">
      <c r="A33" s="151">
        <v>22</v>
      </c>
      <c r="B33" s="152" t="s">
        <v>115</v>
      </c>
      <c r="C33" s="153" t="s">
        <v>117</v>
      </c>
      <c r="D33" s="154" t="s">
        <v>106</v>
      </c>
      <c r="E33" s="155">
        <v>15.8</v>
      </c>
      <c r="F33" s="155"/>
      <c r="G33" s="156">
        <f t="shared" si="6"/>
        <v>0</v>
      </c>
      <c r="O33" s="150">
        <v>2</v>
      </c>
      <c r="AA33" s="123">
        <v>12</v>
      </c>
      <c r="AB33" s="123">
        <v>0</v>
      </c>
      <c r="AC33" s="123">
        <v>22</v>
      </c>
      <c r="AZ33" s="123">
        <v>1</v>
      </c>
      <c r="BA33" s="123">
        <f t="shared" si="7"/>
        <v>0</v>
      </c>
      <c r="BB33" s="123">
        <f t="shared" si="8"/>
        <v>0</v>
      </c>
      <c r="BC33" s="123">
        <f t="shared" si="9"/>
        <v>0</v>
      </c>
      <c r="BD33" s="123">
        <f t="shared" si="10"/>
        <v>0</v>
      </c>
      <c r="BE33" s="123">
        <f t="shared" si="11"/>
        <v>0</v>
      </c>
      <c r="CZ33" s="123">
        <v>0</v>
      </c>
    </row>
    <row r="34" spans="1:104" x14ac:dyDescent="0.2">
      <c r="A34" s="157"/>
      <c r="B34" s="158" t="s">
        <v>68</v>
      </c>
      <c r="C34" s="159" t="str">
        <f>CONCATENATE(B26," ",C26)</f>
        <v>97 Prorážení otvorů</v>
      </c>
      <c r="D34" s="157"/>
      <c r="E34" s="160"/>
      <c r="F34" s="160"/>
      <c r="G34" s="161">
        <f>SUM(G26:G33)</f>
        <v>0</v>
      </c>
      <c r="O34" s="150">
        <v>4</v>
      </c>
      <c r="BA34" s="162">
        <f>SUM(BA26:BA33)</f>
        <v>0</v>
      </c>
      <c r="BB34" s="162">
        <f>SUM(BB26:BB33)</f>
        <v>0</v>
      </c>
      <c r="BC34" s="162">
        <f>SUM(BC26:BC33)</f>
        <v>0</v>
      </c>
      <c r="BD34" s="162">
        <f>SUM(BD26:BD33)</f>
        <v>0</v>
      </c>
      <c r="BE34" s="162">
        <f>SUM(BE26:BE33)</f>
        <v>0</v>
      </c>
    </row>
    <row r="35" spans="1:104" x14ac:dyDescent="0.2">
      <c r="A35" s="143" t="s">
        <v>64</v>
      </c>
      <c r="B35" s="144" t="s">
        <v>118</v>
      </c>
      <c r="C35" s="145" t="s">
        <v>119</v>
      </c>
      <c r="D35" s="146"/>
      <c r="E35" s="147"/>
      <c r="F35" s="147"/>
      <c r="G35" s="148"/>
      <c r="H35" s="149"/>
      <c r="I35" s="149"/>
      <c r="O35" s="150">
        <v>1</v>
      </c>
    </row>
    <row r="36" spans="1:104" ht="22.5" x14ac:dyDescent="0.2">
      <c r="A36" s="151">
        <v>23</v>
      </c>
      <c r="B36" s="152" t="s">
        <v>120</v>
      </c>
      <c r="C36" s="153" t="s">
        <v>121</v>
      </c>
      <c r="D36" s="154" t="s">
        <v>86</v>
      </c>
      <c r="E36" s="155">
        <v>2.14</v>
      </c>
      <c r="F36" s="155"/>
      <c r="G36" s="156">
        <f>E36*F36</f>
        <v>0</v>
      </c>
      <c r="O36" s="150">
        <v>2</v>
      </c>
      <c r="AA36" s="123">
        <v>12</v>
      </c>
      <c r="AB36" s="123">
        <v>0</v>
      </c>
      <c r="AC36" s="123">
        <v>23</v>
      </c>
      <c r="AZ36" s="123">
        <v>1</v>
      </c>
      <c r="BA36" s="123">
        <f>IF(AZ36=1,G36,0)</f>
        <v>0</v>
      </c>
      <c r="BB36" s="123">
        <f>IF(AZ36=2,G36,0)</f>
        <v>0</v>
      </c>
      <c r="BC36" s="123">
        <f>IF(AZ36=3,G36,0)</f>
        <v>0</v>
      </c>
      <c r="BD36" s="123">
        <f>IF(AZ36=4,G36,0)</f>
        <v>0</v>
      </c>
      <c r="BE36" s="123">
        <f>IF(AZ36=5,G36,0)</f>
        <v>0</v>
      </c>
      <c r="CZ36" s="123">
        <v>1.31E-3</v>
      </c>
    </row>
    <row r="37" spans="1:104" x14ac:dyDescent="0.2">
      <c r="A37" s="151">
        <v>24</v>
      </c>
      <c r="B37" s="152" t="s">
        <v>122</v>
      </c>
      <c r="C37" s="153" t="s">
        <v>123</v>
      </c>
      <c r="D37" s="154" t="s">
        <v>86</v>
      </c>
      <c r="E37" s="155">
        <v>81.900000000000006</v>
      </c>
      <c r="F37" s="155"/>
      <c r="G37" s="156">
        <f>E37*F37</f>
        <v>0</v>
      </c>
      <c r="O37" s="150">
        <v>2</v>
      </c>
      <c r="AA37" s="123">
        <v>12</v>
      </c>
      <c r="AB37" s="123">
        <v>0</v>
      </c>
      <c r="AC37" s="123">
        <v>24</v>
      </c>
      <c r="AZ37" s="123">
        <v>1</v>
      </c>
      <c r="BA37" s="123">
        <f>IF(AZ37=1,G37,0)</f>
        <v>0</v>
      </c>
      <c r="BB37" s="123">
        <f>IF(AZ37=2,G37,0)</f>
        <v>0</v>
      </c>
      <c r="BC37" s="123">
        <f>IF(AZ37=3,G37,0)</f>
        <v>0</v>
      </c>
      <c r="BD37" s="123">
        <f>IF(AZ37=4,G37,0)</f>
        <v>0</v>
      </c>
      <c r="BE37" s="123">
        <f>IF(AZ37=5,G37,0)</f>
        <v>0</v>
      </c>
      <c r="CZ37" s="123">
        <v>5.4000000000000001E-4</v>
      </c>
    </row>
    <row r="38" spans="1:104" x14ac:dyDescent="0.2">
      <c r="A38" s="151">
        <v>25</v>
      </c>
      <c r="B38" s="152" t="s">
        <v>124</v>
      </c>
      <c r="C38" s="153" t="s">
        <v>125</v>
      </c>
      <c r="D38" s="154" t="s">
        <v>67</v>
      </c>
      <c r="E38" s="155">
        <v>3</v>
      </c>
      <c r="F38" s="155"/>
      <c r="G38" s="156">
        <f>E38*F38</f>
        <v>0</v>
      </c>
      <c r="O38" s="150">
        <v>2</v>
      </c>
      <c r="AA38" s="123">
        <v>12</v>
      </c>
      <c r="AB38" s="123">
        <v>0</v>
      </c>
      <c r="AC38" s="123">
        <v>25</v>
      </c>
      <c r="AZ38" s="123">
        <v>1</v>
      </c>
      <c r="BA38" s="123">
        <f>IF(AZ38=1,G38,0)</f>
        <v>0</v>
      </c>
      <c r="BB38" s="123">
        <f>IF(AZ38=2,G38,0)</f>
        <v>0</v>
      </c>
      <c r="BC38" s="123">
        <f>IF(AZ38=3,G38,0)</f>
        <v>0</v>
      </c>
      <c r="BD38" s="123">
        <f>IF(AZ38=4,G38,0)</f>
        <v>0</v>
      </c>
      <c r="BE38" s="123">
        <f>IF(AZ38=5,G38,0)</f>
        <v>0</v>
      </c>
      <c r="CZ38" s="123">
        <v>5.4000000000000001E-4</v>
      </c>
    </row>
    <row r="39" spans="1:104" x14ac:dyDescent="0.2">
      <c r="A39" s="151">
        <v>26</v>
      </c>
      <c r="B39" s="152" t="s">
        <v>126</v>
      </c>
      <c r="C39" s="153" t="s">
        <v>127</v>
      </c>
      <c r="D39" s="154" t="s">
        <v>67</v>
      </c>
      <c r="E39" s="155">
        <v>1</v>
      </c>
      <c r="F39" s="155"/>
      <c r="G39" s="156">
        <f>E39*F39</f>
        <v>0</v>
      </c>
      <c r="O39" s="150">
        <v>2</v>
      </c>
      <c r="AA39" s="123">
        <v>12</v>
      </c>
      <c r="AB39" s="123">
        <v>0</v>
      </c>
      <c r="AC39" s="123">
        <v>26</v>
      </c>
      <c r="AZ39" s="123">
        <v>1</v>
      </c>
      <c r="BA39" s="123">
        <f>IF(AZ39=1,G39,0)</f>
        <v>0</v>
      </c>
      <c r="BB39" s="123">
        <f>IF(AZ39=2,G39,0)</f>
        <v>0</v>
      </c>
      <c r="BC39" s="123">
        <f>IF(AZ39=3,G39,0)</f>
        <v>0</v>
      </c>
      <c r="BD39" s="123">
        <f>IF(AZ39=4,G39,0)</f>
        <v>0</v>
      </c>
      <c r="BE39" s="123">
        <f>IF(AZ39=5,G39,0)</f>
        <v>0</v>
      </c>
      <c r="CZ39" s="123">
        <v>5.4000000000000001E-4</v>
      </c>
    </row>
    <row r="40" spans="1:104" x14ac:dyDescent="0.2">
      <c r="A40" s="157"/>
      <c r="B40" s="158" t="s">
        <v>68</v>
      </c>
      <c r="C40" s="159" t="str">
        <f>CONCATENATE(B35," ",C35)</f>
        <v>98 Demolice</v>
      </c>
      <c r="D40" s="157"/>
      <c r="E40" s="160"/>
      <c r="F40" s="160"/>
      <c r="G40" s="161">
        <f>SUM(G35:G39)</f>
        <v>0</v>
      </c>
      <c r="O40" s="150">
        <v>4</v>
      </c>
      <c r="BA40" s="162">
        <f>SUM(BA35:BA39)</f>
        <v>0</v>
      </c>
      <c r="BB40" s="162">
        <f>SUM(BB35:BB39)</f>
        <v>0</v>
      </c>
      <c r="BC40" s="162">
        <f>SUM(BC35:BC39)</f>
        <v>0</v>
      </c>
      <c r="BD40" s="162">
        <f>SUM(BD35:BD39)</f>
        <v>0</v>
      </c>
      <c r="BE40" s="162">
        <f>SUM(BE35:BE39)</f>
        <v>0</v>
      </c>
    </row>
    <row r="41" spans="1:104" x14ac:dyDescent="0.2">
      <c r="A41" s="124"/>
      <c r="B41" s="124"/>
      <c r="C41" s="124"/>
      <c r="D41" s="124"/>
      <c r="E41" s="124"/>
      <c r="F41" s="124"/>
      <c r="G41" s="124"/>
    </row>
    <row r="42" spans="1:104" x14ac:dyDescent="0.2">
      <c r="E42" s="123"/>
    </row>
    <row r="43" spans="1:104" x14ac:dyDescent="0.2">
      <c r="E43" s="123"/>
    </row>
    <row r="44" spans="1:104" x14ac:dyDescent="0.2">
      <c r="E44" s="123"/>
    </row>
    <row r="45" spans="1:104" x14ac:dyDescent="0.2">
      <c r="E45" s="123"/>
    </row>
    <row r="46" spans="1:104" x14ac:dyDescent="0.2">
      <c r="E46" s="123"/>
    </row>
    <row r="47" spans="1:104" x14ac:dyDescent="0.2">
      <c r="E47" s="123"/>
    </row>
    <row r="48" spans="1:104" x14ac:dyDescent="0.2">
      <c r="E48" s="123"/>
    </row>
    <row r="49" spans="1:7" x14ac:dyDescent="0.2">
      <c r="E49" s="123"/>
    </row>
    <row r="50" spans="1:7" x14ac:dyDescent="0.2">
      <c r="E50" s="123"/>
    </row>
    <row r="51" spans="1:7" x14ac:dyDescent="0.2">
      <c r="E51" s="123"/>
    </row>
    <row r="52" spans="1:7" x14ac:dyDescent="0.2">
      <c r="E52" s="123"/>
    </row>
    <row r="53" spans="1:7" x14ac:dyDescent="0.2">
      <c r="E53" s="123"/>
    </row>
    <row r="54" spans="1:7" x14ac:dyDescent="0.2">
      <c r="E54" s="123"/>
    </row>
    <row r="55" spans="1:7" x14ac:dyDescent="0.2">
      <c r="E55" s="123"/>
    </row>
    <row r="56" spans="1:7" x14ac:dyDescent="0.2">
      <c r="E56" s="123"/>
    </row>
    <row r="57" spans="1:7" x14ac:dyDescent="0.2">
      <c r="E57" s="123"/>
    </row>
    <row r="58" spans="1:7" x14ac:dyDescent="0.2">
      <c r="E58" s="123"/>
    </row>
    <row r="59" spans="1:7" x14ac:dyDescent="0.2">
      <c r="E59" s="123"/>
    </row>
    <row r="60" spans="1:7" x14ac:dyDescent="0.2">
      <c r="E60" s="123"/>
    </row>
    <row r="61" spans="1:7" x14ac:dyDescent="0.2">
      <c r="E61" s="123"/>
    </row>
    <row r="62" spans="1:7" x14ac:dyDescent="0.2">
      <c r="E62" s="123"/>
    </row>
    <row r="63" spans="1:7" x14ac:dyDescent="0.2">
      <c r="E63" s="123"/>
    </row>
    <row r="64" spans="1:7" x14ac:dyDescent="0.2">
      <c r="A64" s="163"/>
      <c r="B64" s="163"/>
      <c r="C64" s="163"/>
      <c r="D64" s="163"/>
      <c r="E64" s="163"/>
      <c r="F64" s="163"/>
      <c r="G64" s="163"/>
    </row>
    <row r="65" spans="1:7" x14ac:dyDescent="0.2">
      <c r="A65" s="163"/>
      <c r="B65" s="163"/>
      <c r="C65" s="163"/>
      <c r="D65" s="163"/>
      <c r="E65" s="163"/>
      <c r="F65" s="163"/>
      <c r="G65" s="163"/>
    </row>
    <row r="66" spans="1:7" x14ac:dyDescent="0.2">
      <c r="A66" s="163"/>
      <c r="B66" s="163"/>
      <c r="C66" s="163"/>
      <c r="D66" s="163"/>
      <c r="E66" s="163"/>
      <c r="F66" s="163"/>
      <c r="G66" s="163"/>
    </row>
    <row r="67" spans="1:7" x14ac:dyDescent="0.2">
      <c r="A67" s="163"/>
      <c r="B67" s="163"/>
      <c r="C67" s="163"/>
      <c r="D67" s="163"/>
      <c r="E67" s="163"/>
      <c r="F67" s="163"/>
      <c r="G67" s="163"/>
    </row>
    <row r="68" spans="1:7" x14ac:dyDescent="0.2">
      <c r="E68" s="123"/>
    </row>
    <row r="69" spans="1:7" x14ac:dyDescent="0.2">
      <c r="E69" s="123"/>
    </row>
    <row r="70" spans="1:7" x14ac:dyDescent="0.2">
      <c r="E70" s="123"/>
    </row>
    <row r="71" spans="1:7" x14ac:dyDescent="0.2">
      <c r="E71" s="123"/>
    </row>
    <row r="72" spans="1:7" x14ac:dyDescent="0.2">
      <c r="E72" s="123"/>
    </row>
    <row r="73" spans="1:7" x14ac:dyDescent="0.2">
      <c r="E73" s="123"/>
    </row>
    <row r="74" spans="1:7" x14ac:dyDescent="0.2">
      <c r="E74" s="123"/>
    </row>
    <row r="75" spans="1:7" x14ac:dyDescent="0.2">
      <c r="E75" s="123"/>
    </row>
    <row r="76" spans="1:7" x14ac:dyDescent="0.2">
      <c r="E76" s="123"/>
    </row>
    <row r="77" spans="1:7" x14ac:dyDescent="0.2">
      <c r="E77" s="123"/>
    </row>
    <row r="78" spans="1:7" x14ac:dyDescent="0.2">
      <c r="E78" s="123"/>
    </row>
    <row r="79" spans="1:7" x14ac:dyDescent="0.2">
      <c r="E79" s="123"/>
    </row>
    <row r="80" spans="1:7" x14ac:dyDescent="0.2">
      <c r="E80" s="123"/>
    </row>
    <row r="81" spans="5:5" x14ac:dyDescent="0.2">
      <c r="E81" s="123"/>
    </row>
    <row r="82" spans="5:5" x14ac:dyDescent="0.2">
      <c r="E82" s="123"/>
    </row>
    <row r="83" spans="5:5" x14ac:dyDescent="0.2">
      <c r="E83" s="123"/>
    </row>
    <row r="84" spans="5:5" x14ac:dyDescent="0.2">
      <c r="E84" s="123"/>
    </row>
    <row r="85" spans="5:5" x14ac:dyDescent="0.2">
      <c r="E85" s="123"/>
    </row>
    <row r="86" spans="5:5" x14ac:dyDescent="0.2">
      <c r="E86" s="123"/>
    </row>
    <row r="87" spans="5:5" x14ac:dyDescent="0.2">
      <c r="E87" s="123"/>
    </row>
    <row r="88" spans="5:5" x14ac:dyDescent="0.2">
      <c r="E88" s="123"/>
    </row>
    <row r="89" spans="5:5" x14ac:dyDescent="0.2">
      <c r="E89" s="123"/>
    </row>
    <row r="90" spans="5:5" x14ac:dyDescent="0.2">
      <c r="E90" s="123"/>
    </row>
    <row r="91" spans="5:5" x14ac:dyDescent="0.2">
      <c r="E91" s="123"/>
    </row>
    <row r="92" spans="5:5" x14ac:dyDescent="0.2">
      <c r="E92" s="123"/>
    </row>
    <row r="93" spans="5:5" x14ac:dyDescent="0.2">
      <c r="E93" s="123"/>
    </row>
    <row r="94" spans="5:5" x14ac:dyDescent="0.2">
      <c r="E94" s="123"/>
    </row>
    <row r="95" spans="5:5" x14ac:dyDescent="0.2">
      <c r="E95" s="123"/>
    </row>
    <row r="96" spans="5:5" x14ac:dyDescent="0.2">
      <c r="E96" s="123"/>
    </row>
    <row r="97" spans="1:7" x14ac:dyDescent="0.2">
      <c r="E97" s="123"/>
    </row>
    <row r="98" spans="1:7" x14ac:dyDescent="0.2">
      <c r="E98" s="123"/>
    </row>
    <row r="99" spans="1:7" x14ac:dyDescent="0.2">
      <c r="A99" s="164"/>
      <c r="B99" s="164"/>
    </row>
    <row r="100" spans="1:7" x14ac:dyDescent="0.2">
      <c r="A100" s="163"/>
      <c r="B100" s="163"/>
      <c r="C100" s="166"/>
      <c r="D100" s="166"/>
      <c r="E100" s="167"/>
      <c r="F100" s="166"/>
      <c r="G100" s="168"/>
    </row>
    <row r="101" spans="1:7" x14ac:dyDescent="0.2">
      <c r="A101" s="169"/>
      <c r="B101" s="169"/>
      <c r="C101" s="163"/>
      <c r="D101" s="163"/>
      <c r="E101" s="170"/>
      <c r="F101" s="163"/>
      <c r="G101" s="163"/>
    </row>
    <row r="102" spans="1:7" x14ac:dyDescent="0.2">
      <c r="A102" s="163"/>
      <c r="B102" s="163"/>
      <c r="C102" s="163"/>
      <c r="D102" s="163"/>
      <c r="E102" s="170"/>
      <c r="F102" s="163"/>
      <c r="G102" s="163"/>
    </row>
    <row r="103" spans="1:7" x14ac:dyDescent="0.2">
      <c r="A103" s="163"/>
      <c r="B103" s="163"/>
      <c r="C103" s="163"/>
      <c r="D103" s="163"/>
      <c r="E103" s="170"/>
      <c r="F103" s="163"/>
      <c r="G103" s="163"/>
    </row>
    <row r="104" spans="1:7" x14ac:dyDescent="0.2">
      <c r="A104" s="163"/>
      <c r="B104" s="163"/>
      <c r="C104" s="163"/>
      <c r="D104" s="163"/>
      <c r="E104" s="170"/>
      <c r="F104" s="163"/>
      <c r="G104" s="163"/>
    </row>
    <row r="105" spans="1:7" x14ac:dyDescent="0.2">
      <c r="A105" s="163"/>
      <c r="B105" s="163"/>
      <c r="C105" s="163"/>
      <c r="D105" s="163"/>
      <c r="E105" s="170"/>
      <c r="F105" s="163"/>
      <c r="G105" s="163"/>
    </row>
    <row r="106" spans="1:7" x14ac:dyDescent="0.2">
      <c r="A106" s="163"/>
      <c r="B106" s="163"/>
      <c r="C106" s="163"/>
      <c r="D106" s="163"/>
      <c r="E106" s="170"/>
      <c r="F106" s="163"/>
      <c r="G106" s="163"/>
    </row>
    <row r="107" spans="1:7" x14ac:dyDescent="0.2">
      <c r="A107" s="163"/>
      <c r="B107" s="163"/>
      <c r="C107" s="163"/>
      <c r="D107" s="163"/>
      <c r="E107" s="170"/>
      <c r="F107" s="163"/>
      <c r="G107" s="163"/>
    </row>
    <row r="108" spans="1:7" x14ac:dyDescent="0.2">
      <c r="A108" s="163"/>
      <c r="B108" s="163"/>
      <c r="C108" s="163"/>
      <c r="D108" s="163"/>
      <c r="E108" s="170"/>
      <c r="F108" s="163"/>
      <c r="G108" s="163"/>
    </row>
    <row r="109" spans="1:7" x14ac:dyDescent="0.2">
      <c r="A109" s="163"/>
      <c r="B109" s="163"/>
      <c r="C109" s="163"/>
      <c r="D109" s="163"/>
      <c r="E109" s="170"/>
      <c r="F109" s="163"/>
      <c r="G109" s="163"/>
    </row>
    <row r="110" spans="1:7" x14ac:dyDescent="0.2">
      <c r="A110" s="163"/>
      <c r="B110" s="163"/>
      <c r="C110" s="163"/>
      <c r="D110" s="163"/>
      <c r="E110" s="170"/>
      <c r="F110" s="163"/>
      <c r="G110" s="163"/>
    </row>
    <row r="111" spans="1:7" x14ac:dyDescent="0.2">
      <c r="A111" s="163"/>
      <c r="B111" s="163"/>
      <c r="C111" s="163"/>
      <c r="D111" s="163"/>
      <c r="E111" s="170"/>
      <c r="F111" s="163"/>
      <c r="G111" s="163"/>
    </row>
    <row r="112" spans="1:7" x14ac:dyDescent="0.2">
      <c r="A112" s="163"/>
      <c r="B112" s="163"/>
      <c r="C112" s="163"/>
      <c r="D112" s="163"/>
      <c r="E112" s="170"/>
      <c r="F112" s="163"/>
      <c r="G112" s="163"/>
    </row>
    <row r="113" spans="1:7" x14ac:dyDescent="0.2">
      <c r="A113" s="163"/>
      <c r="B113" s="163"/>
      <c r="C113" s="163"/>
      <c r="D113" s="163"/>
      <c r="E113" s="170"/>
      <c r="F113" s="163"/>
      <c r="G113" s="16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Evička</dc:creator>
  <cp:lastModifiedBy>Evička</cp:lastModifiedBy>
  <dcterms:created xsi:type="dcterms:W3CDTF">2016-12-04T19:12:03Z</dcterms:created>
  <dcterms:modified xsi:type="dcterms:W3CDTF">2016-12-04T19:15:47Z</dcterms:modified>
</cp:coreProperties>
</file>