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<sst xmlns="http://schemas.openxmlformats.org/spreadsheetml/2006/main" count="519" uniqueCount="186">
  <si>
    <t>Firma: Krajská správa a údržba silnic Vysočiny, příspěvková organizace</t>
  </si>
  <si>
    <t>Soupis objektů s DPH</t>
  </si>
  <si>
    <t>Stavba: JI SFDI 2017 - II/405 křiž. III/4051 - Příseka obchvat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</si>
  <si>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</si>
  <si>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</si>
  <si>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</si>
  <si>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</si>
  <si>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</si>
  <si>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</si>
  <si>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</si>
  <si>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</si>
  <si>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</si>
  <si>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</si>
  <si>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</si>
  <si>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</si>
  <si>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JI SFDI 2017</t>
  </si>
  <si>
    <t>II/405 křiž. III/4051 - Příseka obchvat</t>
  </si>
  <si>
    <t>O</t>
  </si>
  <si>
    <t>Rozpočet:</t>
  </si>
  <si>
    <t>0,00</t>
  </si>
  <si>
    <t>15,00</t>
  </si>
  <si>
    <t>21,00</t>
  </si>
  <si>
    <t>3</t>
  </si>
  <si>
    <t>2</t>
  </si>
  <si>
    <t>SO 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</si>
  <si>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</si>
  <si>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</si>
  <si>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</si>
  <si>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</si>
  <si>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</si>
  <si>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</si>
  <si>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</si>
  <si>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</si>
  <si>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</si>
  <si>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</si>
  <si>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</si>
  <si>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</si>
  <si>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</si>
  <si>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</si>
  <si>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</si>
  <si>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</si>
  <si>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</si>
  <si>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</si>
  <si>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</si>
  <si>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</si>
  <si>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</si>
  <si>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11</t>
  </si>
  <si>
    <t>02510</t>
  </si>
  <si>
    <t/>
  </si>
  <si>
    <t>ZKOUŠENÍ MATERIÁLŮ ZKUŠEBNOU ZHOTOVITELE</t>
  </si>
  <si>
    <t>KPL</t>
  </si>
  <si>
    <t>PP</t>
  </si>
  <si>
    <t>KPL = stavba</t>
  </si>
  <si>
    <t>VV</t>
  </si>
  <si>
    <t>TS</t>
  </si>
  <si>
    <t>zahrnuje veškeré náklady spojené s objednatelem požadovanými zkouškami</t>
  </si>
  <si>
    <t>12</t>
  </si>
  <si>
    <t>02610</t>
  </si>
  <si>
    <t>ZKOUŠENÍ KONSTRUKCÍ A PRACÍ ZKUŠEBNOU ZHOTOVITELE</t>
  </si>
  <si>
    <t>33</t>
  </si>
  <si>
    <t>02730</t>
  </si>
  <si>
    <t>POMOC PRÁCE  ZAJIŠŤ NEBO ZŘÍZ OCHRANU INŽENÝRSKÝCH SÍTÍ</t>
  </si>
  <si>
    <t>zahrnuje objednatelem povolené náklady na požadovaná zařízení zhotovitele</t>
  </si>
  <si>
    <t>20</t>
  </si>
  <si>
    <t>02911</t>
  </si>
  <si>
    <t>OSTATNÍ POŽADAVKY - GEODETICKÉ ZAMĚŘENÍ</t>
  </si>
  <si>
    <t>KM</t>
  </si>
  <si>
    <t>vytyčení hranic pozemků</t>
  </si>
  <si>
    <t>zahrnuje veškeré náklady spojené s objednatelem požadovanými pracemi</t>
  </si>
  <si>
    <t>21</t>
  </si>
  <si>
    <t>Vytyčení inženýrských sítí na stavbě, KPL=stavba</t>
  </si>
  <si>
    <t>18</t>
  </si>
  <si>
    <t>pro realizaci stavby</t>
  </si>
  <si>
    <t>24</t>
  </si>
  <si>
    <t>02944</t>
  </si>
  <si>
    <t>OSTAT POŽADAVKY - DOKUMENTACE SKUTEČ PROVEDENÍ V DIGIT FORMĚ</t>
  </si>
  <si>
    <t>31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</si>
  <si>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</si>
  <si>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</si>
  <si>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</si>
  <si>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32</t>
  </si>
  <si>
    <t>R</t>
  </si>
  <si>
    <t>KOMPLETNÍ PRÁCE SOUVISEJÍCÍ SE ZAJIŠTĚNÍM BOZP NA STAVBĚ</t>
  </si>
  <si>
    <t>SO 101</t>
  </si>
  <si>
    <t>Oprava silnice II/405 v km 2,860 - 5,510 dvouvrstvým asfaltovým emulzním mikrokobercem</t>
  </si>
  <si>
    <t>Zemní práce</t>
  </si>
  <si>
    <t>75</t>
  </si>
  <si>
    <t>113728</t>
  </si>
  <si>
    <t>FRÉZOVÁNÍ ZPEVNĚNÝCH PLOCH ASFALTOVÝCH, ODVOZ DO 20KM</t>
  </si>
  <si>
    <t>M3</t>
  </si>
  <si>
    <t>Frézování obrusné vrstvy tl. 40 mm a ložné vrstvy tl. 60 mm v místech lokálních oprav ložné a obrusné vrstvy. Materiál bude využit na dosypání nezpevněných krajnic dle potřeby, v případě nevyužití uložení na skládku KSÚSV Helenín. Předpoklad cca 1500 m2 u obrusné a 100 m2 u ložné vrstvy. Položka bude čerpána se souhlasem TDI. 
1500*0,04+100*0,06=66,0000 [A]</t>
  </si>
  <si>
    <t>Položka zahrnuje veškerou manipulaci s vybouranou sutí a s vybouranými hmotami vč. uložení na skládku. Nezahrnuje poplatek za skládku.</t>
  </si>
  <si>
    <t>Komunikace</t>
  </si>
  <si>
    <t>225</t>
  </si>
  <si>
    <t>56961</t>
  </si>
  <si>
    <t>ZPEVNĚNÍ KRAJNIC Z RECYKLOVANÉHO MATERIÁLU TL DO 50MM</t>
  </si>
  <si>
    <t>M2</t>
  </si>
  <si>
    <t>Bude využit recyklovaný materiál ze stavby nebo dodán investorem.</t>
  </si>
  <si>
    <t>Dosypání zpevněných krajnic dle potřeby. Bude přednostně využit vyfrézovaný materiál ze stavby a zbytek dodán ze skládky KSÚSV Helenín. Rozsah dle výkresu Koordinační situace. Silnice s nezpevěnými krajnicemi šířky 0,5 m po obou stranách v délce cca 2 650 m. Předpoklad 2650 m2. Položka bude čerpána se souhlasem TDI. 
2*0,5*2650=2 650,0000 [A] m2</t>
  </si>
  <si>
    <t>- doprava recyklátu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</si>
  <si>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231</t>
  </si>
  <si>
    <t>572213</t>
  </si>
  <si>
    <t>SPOJOVACÍ POSTŘIK Z EMULZE DO 0,5KG/M2</t>
  </si>
  <si>
    <t>Pod celoplošný dvouvrstvý mikrokoberec a pod jednovrstvý mikrokoberec ve vyjetých kolejích. Rozsah dle výkresu Koordinační situace. Silnice kategorie S9,5, tj. šířky zpevnění 8,5 m (12 m ve stoupání), bez zpevněných krajnic a vodicích proužků, v délce cca 2 650 m. 
21100+5300=26 400,0000 [A] 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</si>
  <si>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</si>
  <si>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Pod lokální opravy obrusné, případně ložné vrstvy. Předpoklad cca 1500 m2 u obrusné a 100 m2 u ložné vrstvy. Položka bude čerpána se souhlasem TDI. 
1500+100=1 600,0000 [A] m2</t>
  </si>
  <si>
    <t>235</t>
  </si>
  <si>
    <t>57327</t>
  </si>
  <si>
    <t>MIKROKOBEREC JEDNOVRSTVÝ FRAKCE KAMENIVA 0/8</t>
  </si>
  <si>
    <t>Výplň vyjetých kolejí. Silnice kategorie S9,5, tj. šířky zpevnění 8,5 m (12 m ve stoupání), v délce cca 2 650 m. Předpoklad vyplnění vyjetých kolejí je na celé délce rekonstruovaného úseku v krajních jízdních pruzích (tj. kromě levého pruhu ve stoupání), tj. délky 2*2*2650=10 600,0000 [A] m 
Předpoklad šířky koleje je cca 0,5 m, tj. A*0,5=5 300,0000 [B] m2 
Položka bude čerpána se souhlasem TDI.</t>
  </si>
  <si>
    <t>Položka zahrnuje: 
- očištění povrchu podkladu, zakrytí poklopů, mříží a pod. 
- dodání veškerého potřebného materiálu (kamenivo předepsané frakce, emulze, přísady, voda) 
- pokládku jedné vrstvy (tloušťka je dána frakcí použitého kameniva) 
- zhutnění (pokud je předepsáno zadávací dokumentací) 
Položka nezahrnuje odstranění vodorovného dopravního značení a spojovací postřik</t>
  </si>
  <si>
    <t>236</t>
  </si>
  <si>
    <t>5732A</t>
  </si>
  <si>
    <t>MIKROKOBEREC DVOUVRSTVÝ FRAKCE KAMENIVA 0/8 + 0/8</t>
  </si>
  <si>
    <t>Rozsah dle výkresu Koordinační situace. Silnice kategorie S9,5, tj. šířky zpevnění 8,5 m (12 m ve stoupání), bez zpevněných krajnic a vodicích proužků, v délce cca 2 650 m. 
21100=21 100,0000 [A] m2</t>
  </si>
  <si>
    <t>Položka zahrnuje: 
- očištění povrchu podkladu, zakrytí poklopů, mříží a pod. 
- dodání veškerého potřebného materiálu (kamenivo předepsané frakce, emulze, přísady, voda) 
- pokládku dvou vrstev (tloušťka je dána frakcí použitého kameniva) 
- zhutnění (pokud je předepsáno zadávací dokumentací) 
Položka nezahrnuje odstranění vodorovného dopravního značení a spojovací postřik</t>
  </si>
  <si>
    <t>238</t>
  </si>
  <si>
    <t>57475</t>
  </si>
  <si>
    <t>VOZOVKOVÉ VÝZTUŽNÉ VRSTVY Z GEOMŘÍŽOVINY</t>
  </si>
  <si>
    <t>pevnost min. 50/50 kN/m</t>
  </si>
  <si>
    <t>Dvouosá geomříž s pevností 50 kN/m. Do velkoplošných výsprav pod novou obrusnou vrstvu. Předpoklad cca 1500  m2. Položka bude čerpána se souhlasem TDI. 
1500=1 500,0000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</si>
  <si>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</si>
  <si>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260</t>
  </si>
  <si>
    <t>57740A</t>
  </si>
  <si>
    <t>VRSTVY PRO OBNOVU A OPRAVY Z ASF BETONU ACO</t>
  </si>
  <si>
    <t>ACO 11+ 50/70 vyrovnávky a velkoplošné výspravy</t>
  </si>
  <si>
    <t>Lokální opravy z obrusné vrstvy z ACO 11+ 50/70 tl. 40 mm před pokládkou mikrokoberce. Předpoklad cca 1500  m2. Položka bude čerpána se souhlasem TDI. 
1500*0,04=60,0000 [A] m3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</si>
  <si>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nezahrnuje očištění podkladu po veřejném provozu</t>
  </si>
  <si>
    <t>261</t>
  </si>
  <si>
    <t>57740C</t>
  </si>
  <si>
    <t>VRSTVY PRO OBNOVU A OPRAVY Z ASF BETONU ACL</t>
  </si>
  <si>
    <t>ACL 16+ 50/70 vyrovnávka a velkoplošné výspravy</t>
  </si>
  <si>
    <t>Lokální opravy ložné vrstvy z ACL 16+ 50/70 tl. 60 mm. Předpoklad cca 100  m2. Položka bude čerpána se souhlasem TDI. 
100*0,06=6,0000 [A] m3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</si>
  <si>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nezahrnuje očištění podkladu po veřejném provozu</t>
  </si>
  <si>
    <t>266</t>
  </si>
  <si>
    <t>57792A</t>
  </si>
  <si>
    <t>VÝSPRAVA VÝTLUKŮ SMĚSÍ ACO TL. DO 50MM</t>
  </si>
  <si>
    <t>ACO 11+ 50/70</t>
  </si>
  <si>
    <t>Předpoklad cca10 m2. Položka bude čerpána se souhlasem TDI. 
10=10,0000 [A] m2</t>
  </si>
  <si>
    <t>- odfrézování nebo jiné odstranění poškozených vozovkových vrstev  
- zaříznutí hran  
- vyčištění  
- nátěr  
- dodání a výplň předepsanou zhutněnou balenou asfaltovou směsí  
- asfaltová zálivka</t>
  </si>
  <si>
    <t>267</t>
  </si>
  <si>
    <t>577A1</t>
  </si>
  <si>
    <t>VÝSPRAVA TRHLIN ASFALTOVOU ZÁLIVKOU</t>
  </si>
  <si>
    <t>M</t>
  </si>
  <si>
    <t>Předpoklad cca 2000 m. Položka bude čerpána se souhlasem TDI. 
2000=2 000,0000 [A]  m</t>
  </si>
  <si>
    <t>- vyfrézování drážky šířky do 20mm hloubky do 40mm 
- vyčištění 
- nátěr 
- výplň zálivkovou hmotou</t>
  </si>
  <si>
    <t>8</t>
  </si>
  <si>
    <t>Potrubí</t>
  </si>
  <si>
    <t>319</t>
  </si>
  <si>
    <t>89921</t>
  </si>
  <si>
    <t>VÝŠKOVÁ ÚPRAVA POKLOPŮ</t>
  </si>
  <si>
    <t>KUS</t>
  </si>
  <si>
    <t>Zvednutí 6 ks poklopů šachet v km 4,8 - 5,1 do úrovně nivelety nového mikrokoberce. Rozsah dle výkresu Koordinační situace. 6 ks 
6=6,0000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</si>
  <si>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</si>
  <si>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</si>
  <si>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340</t>
  </si>
  <si>
    <t>93811</t>
  </si>
  <si>
    <t>OČIŠTĚNÍ ASFALTOVÝCH VOZOVEK UMYTÍM VODOU</t>
  </si>
  <si>
    <t>Rozsah dle výkresu Koordinační situace. Silnice kategorie S9,5, tj. šířky zpevnění 8,5 m (12 m ve stoupání),  bez zpevněných krajnic a vodicích proužků, v délce cca 2 650 m. 
21100=21 100,0000 [A] m2</t>
  </si>
  <si>
    <t>položka zahrnuje očištění včetně odklizení vzniklého odpadu</t>
  </si>
  <si>
    <t>91</t>
  </si>
  <si>
    <t>Doplňující konstrukce a práce</t>
  </si>
  <si>
    <t>358</t>
  </si>
  <si>
    <t>91228</t>
  </si>
  <si>
    <t>SMĚROVÉ SLOUPKY Z PLAST HMOT VČETNĚ ODRAZNÉHO PÁSKU</t>
  </si>
  <si>
    <t>Doplnění červených směrových sloupků Z 11c,d ke stávajícím 3 sjezdům. Rozsah dle výkresu Koordinační situace. 6 ks 
6=6,0000 [A]</t>
  </si>
  <si>
    <t>položka zahrnuje:  
- dodání a osazení sloupku včetně nutných zemních prací  
- vnitrostaveništní a mimostaveništní doprava  
- odrazky plastové nebo z retroreflexní fólie</t>
  </si>
  <si>
    <t>Doplnění nebo výměna poškozených bílých směrových sloupků podél komunikace II/405 ve vzdálenosti cca 50 m. Položka bude čerpána se souhlasem TDI. 
100=100,0000 [A]</t>
  </si>
  <si>
    <t>381</t>
  </si>
  <si>
    <t>915111</t>
  </si>
  <si>
    <t>VODOROVNÉ DOPRAVNÍ ZNAČENÍ BARVOU HLADKÉ - DODÁVKA A POKLÁDKA</t>
  </si>
  <si>
    <t>Rozsah dle výkresu Koordinační situace. Položka bude čerpána se souhlasem TDI. 
Vodicí čára V 4 0,250 a přerušovaná čára (v křižovatkách) V 2b 1,5/1,5/0,250 
2650+2650=5 300,0000 [A] 
A*0,25=1 325,0000 [B] m2</t>
  </si>
  <si>
    <t>položka zahrnuje:  
- dodání a pokládku nátěrového materiálu (měří se pouze natíraná plocha)  
- předznačení a reflexní úpravu</t>
  </si>
  <si>
    <t>Rozsah dle výkresu Koordinační situace. 
Dvojitá souvislá čára V 1b 0,125 720+720=1 440,0000 [A] 
A*0,125=180,0000 [B] 
Přerušovaná čára V 2a 3/6/0,125 440+1870=2 310,0000 [C] 
C*0,125*0,33=95,2875 [D] 
Přerušovaná čára V 2b 3/1,5/0,125 350=350,0000 [E] 
E*0,125*0,66=28,8750 [F] 
Předběžné šipky V 9c 5 ks 5*4,5=22,5000 [G] 
B+D+F+G=326,6625 [H] m2</t>
  </si>
  <si>
    <t>380</t>
  </si>
  <si>
    <t>915212</t>
  </si>
  <si>
    <t>VODOROVNÉ DOPRAVNÍ ZNAČENÍ PLASTEM HLADKÉ - ODSTRANĚNÍ</t>
  </si>
  <si>
    <t>Odstranění stávajícho vodorovného dopravního značení před pokládkou mikrokoberce. Rozsah dle výkresu Koordinační situace. Položka bude čerpána se souhlasem TDI. 
Dvojitá souvislá čára V 1b 0,125  
720+720=1 440,0000 [A] 
A*0,125=180,0000 [B] 
Přerušovaná čára V 2a 3/6/0,125  
440+1870=2 310,0000 [C] 
C*0,125*0,33=95,2875 [D] 
Přerušovaná čára V 2b 3/1,5/0,125  
350=350,0000 [E] 
E*0,125*0,66=28,8750 [F] 
Předběžné šipky V 9c 5 ks  
5*4,5=22,5000 [G] 
Vodicí čára V 4 0,250 a přerušovaná čára (v křižovatkách) V 2b 1,5/1,5/0,250 
2650+2650=5 300,0000 [H] 
H*0,25=1 325,0000 [I] 
B+D+F+G+I=1 651,6625 [J]</t>
  </si>
  <si>
    <t>zahrnuje odstranění značení bez ohledu na způsob provedení (zatření, zbroušení) a odklizení vzniklé suti</t>
  </si>
  <si>
    <t>SO 901</t>
  </si>
  <si>
    <t>Dopravně inženýrská opatření</t>
  </si>
  <si>
    <t>14</t>
  </si>
  <si>
    <t>02720</t>
  </si>
  <si>
    <t>POMOC PRÁCE ZŘÍZ NEBO ZAJIŠŤ REGULACI A OCHRANU DOPRAVY</t>
  </si>
  <si>
    <t>Dopravně inženýrská opatření dle PD, vyřízení uzavírky a objízdné trasy včetně příslušných projednání a provizorního dopravního značení.</t>
  </si>
  <si>
    <t>zahrnuje veškeré náklady spojené s objednatelem požadovanými zařízeními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</si>
</sst>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0+'SO 001'!O9+'SO 001'!O13+'SO 001'!O17+'SO 001'!O21+'SO 001'!O25+'SO 001'!O29+'SO 001'!O33+'SO 001'!O37+'SO 001'!O41</f>
      </c>
      <c r="E10" s="21">
        <f>C10+D10</f>
      </c>
    </row>
    <row r="11" spans="1:5" ht="12.75" customHeight="1">
      <c r="A11" s="20" t="s">
        <v>83</v>
      </c>
      <c r="B11" s="20" t="s">
        <v>84</v>
      </c>
      <c r="C11" s="21">
        <f>'SO 101'!I3</f>
      </c>
      <c r="D11" s="21">
        <f>0+'SO 101'!O9+'SO 101'!O14+'SO 101'!O18+'SO 101'!O22+'SO 101'!O26+'SO 101'!O30+'SO 101'!O34+'SO 101'!O38+'SO 101'!O42+'SO 101'!O46+'SO 101'!O50+'SO 101'!O55+'SO 101'!O60+'SO 101'!O65+'SO 101'!O69+'SO 101'!O73+'SO 101'!O77+'SO 101'!O81</f>
      </c>
      <c r="E11" s="21">
        <f>C11+D11</f>
      </c>
    </row>
    <row r="12" spans="1:5" ht="12.75" customHeight="1">
      <c r="A12" s="20" t="s">
        <v>179</v>
      </c>
      <c r="B12" s="20" t="s">
        <v>180</v>
      </c>
      <c r="C12" s="21">
        <f>'SO 901'!I3</f>
      </c>
      <c r="D12" s="21">
        <f>0+'SO 901'!O9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0+I9+I13+I17+I21+I25+I29+I33+I37+I41</f>
      </c>
    </row>
    <row r="9" spans="1:16" ht="12.75" customHeight="1">
      <c r="A9" s="25" t="s">
        <v>45</v>
      </c>
      <c r="B9" s="29" t="s">
        <v>46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52</v>
      </c>
    </row>
    <row r="11" spans="1:5" ht="12.75" customHeight="1">
      <c r="A11" s="36" t="s">
        <v>53</v>
      </c>
      <c r="E11" s="37" t="s">
        <v>48</v>
      </c>
    </row>
    <row r="12" spans="1:5" ht="12.75" customHeight="1">
      <c r="A12" t="s">
        <v>54</v>
      </c>
      <c r="E12" s="35" t="s">
        <v>55</v>
      </c>
    </row>
    <row r="13" spans="1:16" ht="12.75" customHeight="1">
      <c r="A13" s="25" t="s">
        <v>45</v>
      </c>
      <c r="B13" s="29" t="s">
        <v>56</v>
      </c>
      <c r="C13" s="29" t="s">
        <v>57</v>
      </c>
      <c r="D13" s="25" t="s">
        <v>48</v>
      </c>
      <c r="E13" s="30" t="s">
        <v>58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51</v>
      </c>
      <c r="E14" s="35" t="s">
        <v>52</v>
      </c>
    </row>
    <row r="15" spans="1:5" ht="12.75" customHeight="1">
      <c r="A15" s="36" t="s">
        <v>53</v>
      </c>
      <c r="E15" s="37" t="s">
        <v>48</v>
      </c>
    </row>
    <row r="16" spans="1:5" ht="12.75" customHeight="1">
      <c r="A16" t="s">
        <v>54</v>
      </c>
      <c r="E16" s="35" t="s">
        <v>55</v>
      </c>
    </row>
    <row r="17" spans="1:16" ht="12.75" customHeight="1">
      <c r="A17" s="25" t="s">
        <v>45</v>
      </c>
      <c r="B17" s="29" t="s">
        <v>59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51</v>
      </c>
      <c r="E18" s="35" t="s">
        <v>52</v>
      </c>
    </row>
    <row r="19" spans="1:5" ht="12.75" customHeight="1">
      <c r="A19" s="36" t="s">
        <v>53</v>
      </c>
      <c r="E19" s="37" t="s">
        <v>48</v>
      </c>
    </row>
    <row r="20" spans="1:5" ht="12.75" customHeight="1">
      <c r="A20" t="s">
        <v>54</v>
      </c>
      <c r="E20" s="35" t="s">
        <v>62</v>
      </c>
    </row>
    <row r="21" spans="1:16" ht="12.75" customHeight="1">
      <c r="A21" s="25" t="s">
        <v>45</v>
      </c>
      <c r="B21" s="29" t="s">
        <v>63</v>
      </c>
      <c r="C21" s="29" t="s">
        <v>64</v>
      </c>
      <c r="D21" s="25" t="s">
        <v>48</v>
      </c>
      <c r="E21" s="30" t="s">
        <v>65</v>
      </c>
      <c r="F21" s="31" t="s">
        <v>66</v>
      </c>
      <c r="G21" s="32">
        <v>2.65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67</v>
      </c>
    </row>
    <row r="23" spans="1:5" ht="12.75" customHeight="1">
      <c r="A23" s="36" t="s">
        <v>53</v>
      </c>
      <c r="E23" s="37" t="s">
        <v>48</v>
      </c>
    </row>
    <row r="24" spans="1:5" ht="12.75" customHeight="1">
      <c r="A24" t="s">
        <v>54</v>
      </c>
      <c r="E24" s="35" t="s">
        <v>68</v>
      </c>
    </row>
    <row r="25" spans="1:16" ht="12.75" customHeight="1">
      <c r="A25" s="25" t="s">
        <v>45</v>
      </c>
      <c r="B25" s="29" t="s">
        <v>69</v>
      </c>
      <c r="C25" s="29" t="s">
        <v>64</v>
      </c>
      <c r="D25" s="25" t="s">
        <v>29</v>
      </c>
      <c r="E25" s="30" t="s">
        <v>65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70</v>
      </c>
    </row>
    <row r="27" spans="1:5" ht="12.75" customHeight="1">
      <c r="A27" s="36" t="s">
        <v>53</v>
      </c>
      <c r="E27" s="37" t="s">
        <v>48</v>
      </c>
    </row>
    <row r="28" spans="1:5" ht="12.75" customHeight="1">
      <c r="A28" t="s">
        <v>54</v>
      </c>
      <c r="E28" s="35" t="s">
        <v>68</v>
      </c>
    </row>
    <row r="29" spans="1:16" ht="12.75" customHeight="1">
      <c r="A29" s="25" t="s">
        <v>45</v>
      </c>
      <c r="B29" s="29" t="s">
        <v>71</v>
      </c>
      <c r="C29" s="29" t="s">
        <v>64</v>
      </c>
      <c r="D29" s="25" t="s">
        <v>23</v>
      </c>
      <c r="E29" s="30" t="s">
        <v>65</v>
      </c>
      <c r="F29" s="31" t="s">
        <v>66</v>
      </c>
      <c r="G29" s="32">
        <v>2.65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72</v>
      </c>
    </row>
    <row r="31" spans="1:5" ht="12.75" customHeight="1">
      <c r="A31" s="36" t="s">
        <v>53</v>
      </c>
      <c r="E31" s="37" t="s">
        <v>48</v>
      </c>
    </row>
    <row r="32" spans="1:5" ht="12.75" customHeight="1">
      <c r="A32" t="s">
        <v>54</v>
      </c>
      <c r="E32" s="35" t="s">
        <v>68</v>
      </c>
    </row>
    <row r="33" spans="1:16" ht="12.75" customHeight="1">
      <c r="A33" s="25" t="s">
        <v>45</v>
      </c>
      <c r="B33" s="29" t="s">
        <v>73</v>
      </c>
      <c r="C33" s="29" t="s">
        <v>74</v>
      </c>
      <c r="D33" s="25" t="s">
        <v>48</v>
      </c>
      <c r="E33" s="30" t="s">
        <v>75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52</v>
      </c>
    </row>
    <row r="35" spans="1:5" ht="12.75" customHeight="1">
      <c r="A35" s="36" t="s">
        <v>53</v>
      </c>
      <c r="E35" s="37" t="s">
        <v>48</v>
      </c>
    </row>
    <row r="36" spans="1:5" ht="12.75" customHeight="1">
      <c r="A36" t="s">
        <v>54</v>
      </c>
      <c r="E36" s="35" t="s">
        <v>68</v>
      </c>
    </row>
    <row r="37" spans="1:16" ht="12.75" customHeight="1">
      <c r="A37" s="25" t="s">
        <v>45</v>
      </c>
      <c r="B37" s="29" t="s">
        <v>76</v>
      </c>
      <c r="C37" s="29" t="s">
        <v>77</v>
      </c>
      <c r="D37" s="25" t="s">
        <v>48</v>
      </c>
      <c r="E37" s="30" t="s">
        <v>78</v>
      </c>
      <c r="F37" s="31" t="s">
        <v>50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51</v>
      </c>
      <c r="E38" s="35" t="s">
        <v>52</v>
      </c>
    </row>
    <row r="39" spans="1:5" ht="12.75" customHeight="1">
      <c r="A39" s="36" t="s">
        <v>53</v>
      </c>
      <c r="E39" s="37" t="s">
        <v>48</v>
      </c>
    </row>
    <row r="40" spans="1:5" ht="12.75" customHeight="1">
      <c r="A40" t="s">
        <v>54</v>
      </c>
      <c r="E40" s="35" t="s">
        <v>79</v>
      </c>
    </row>
    <row r="41" spans="1:16" ht="12.75" customHeight="1">
      <c r="A41" s="25" t="s">
        <v>45</v>
      </c>
      <c r="B41" s="29" t="s">
        <v>80</v>
      </c>
      <c r="C41" s="29" t="s">
        <v>81</v>
      </c>
      <c r="D41" s="25" t="s">
        <v>48</v>
      </c>
      <c r="E41" s="30" t="s">
        <v>82</v>
      </c>
      <c r="F41" s="31" t="s">
        <v>50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51</v>
      </c>
      <c r="E42" s="35" t="s">
        <v>52</v>
      </c>
    </row>
    <row r="43" spans="1:5" ht="12.75" customHeight="1">
      <c r="A43" s="36" t="s">
        <v>53</v>
      </c>
      <c r="E43" s="37" t="s">
        <v>48</v>
      </c>
    </row>
    <row r="44" spans="1:5" ht="12.75" customHeight="1">
      <c r="A44" t="s">
        <v>54</v>
      </c>
      <c r="E44" s="35" t="s">
        <v>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</v>
      </c>
      <c r="I3" s="38">
        <f>0+I8+I13+I54+I59+I64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</v>
      </c>
      <c r="D4" s="6"/>
      <c r="E4" s="18" t="s">
        <v>84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29</v>
      </c>
      <c r="D8" s="19"/>
      <c r="E8" s="27" t="s">
        <v>85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86</v>
      </c>
      <c r="C9" s="29" t="s">
        <v>87</v>
      </c>
      <c r="D9" s="25" t="s">
        <v>48</v>
      </c>
      <c r="E9" s="30" t="s">
        <v>88</v>
      </c>
      <c r="F9" s="31" t="s">
        <v>89</v>
      </c>
      <c r="G9" s="32">
        <v>66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48</v>
      </c>
    </row>
    <row r="11" spans="1:5" ht="25.5" customHeight="1">
      <c r="A11" s="36" t="s">
        <v>53</v>
      </c>
      <c r="E11" s="37" t="s">
        <v>90</v>
      </c>
    </row>
    <row r="12" spans="1:5" ht="12.75" customHeight="1">
      <c r="A12" t="s">
        <v>54</v>
      </c>
      <c r="E12" s="35" t="s">
        <v>91</v>
      </c>
    </row>
    <row r="13" spans="1:9" ht="12.75" customHeight="1">
      <c r="A13" s="6" t="s">
        <v>43</v>
      </c>
      <c r="B13" s="6"/>
      <c r="C13" s="40" t="s">
        <v>35</v>
      </c>
      <c r="D13" s="6"/>
      <c r="E13" s="27" t="s">
        <v>92</v>
      </c>
      <c r="F13" s="6"/>
      <c r="G13" s="6"/>
      <c r="H13" s="6"/>
      <c r="I13" s="41">
        <f>0+I14+I18+I22+I26+I30+I34+I38+I42+I46+I50</f>
      </c>
    </row>
    <row r="14" spans="1:16" ht="12.75" customHeight="1">
      <c r="A14" s="25" t="s">
        <v>45</v>
      </c>
      <c r="B14" s="29" t="s">
        <v>93</v>
      </c>
      <c r="C14" s="29" t="s">
        <v>94</v>
      </c>
      <c r="D14" s="25" t="s">
        <v>48</v>
      </c>
      <c r="E14" s="30" t="s">
        <v>95</v>
      </c>
      <c r="F14" s="31" t="s">
        <v>96</v>
      </c>
      <c r="G14" s="32">
        <v>2650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 customHeight="1">
      <c r="A15" s="34" t="s">
        <v>51</v>
      </c>
      <c r="E15" s="35" t="s">
        <v>97</v>
      </c>
    </row>
    <row r="16" spans="1:5" ht="25.5" customHeight="1">
      <c r="A16" s="36" t="s">
        <v>53</v>
      </c>
      <c r="E16" s="37" t="s">
        <v>98</v>
      </c>
    </row>
    <row r="17" spans="1:5" ht="76.5" customHeight="1">
      <c r="A17" t="s">
        <v>54</v>
      </c>
      <c r="E17" s="35" t="s">
        <v>99</v>
      </c>
    </row>
    <row r="18" spans="1:16" ht="12.75" customHeight="1">
      <c r="A18" s="25" t="s">
        <v>45</v>
      </c>
      <c r="B18" s="29" t="s">
        <v>100</v>
      </c>
      <c r="C18" s="29" t="s">
        <v>101</v>
      </c>
      <c r="D18" s="25" t="s">
        <v>48</v>
      </c>
      <c r="E18" s="30" t="s">
        <v>102</v>
      </c>
      <c r="F18" s="31" t="s">
        <v>96</v>
      </c>
      <c r="G18" s="32">
        <v>26400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51</v>
      </c>
      <c r="E19" s="35" t="s">
        <v>48</v>
      </c>
    </row>
    <row r="20" spans="1:5" ht="25.5" customHeight="1">
      <c r="A20" s="36" t="s">
        <v>53</v>
      </c>
      <c r="E20" s="37" t="s">
        <v>103</v>
      </c>
    </row>
    <row r="21" spans="1:5" ht="51" customHeight="1">
      <c r="A21" t="s">
        <v>54</v>
      </c>
      <c r="E21" s="35" t="s">
        <v>104</v>
      </c>
    </row>
    <row r="22" spans="1:16" ht="12.75" customHeight="1">
      <c r="A22" s="25" t="s">
        <v>45</v>
      </c>
      <c r="B22" s="29" t="s">
        <v>100</v>
      </c>
      <c r="C22" s="29" t="s">
        <v>101</v>
      </c>
      <c r="D22" s="25" t="s">
        <v>29</v>
      </c>
      <c r="E22" s="30" t="s">
        <v>102</v>
      </c>
      <c r="F22" s="31" t="s">
        <v>96</v>
      </c>
      <c r="G22" s="32">
        <v>1600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51</v>
      </c>
      <c r="E23" s="35" t="s">
        <v>48</v>
      </c>
    </row>
    <row r="24" spans="1:5" ht="25.5" customHeight="1">
      <c r="A24" s="36" t="s">
        <v>53</v>
      </c>
      <c r="E24" s="37" t="s">
        <v>105</v>
      </c>
    </row>
    <row r="25" spans="1:5" ht="51" customHeight="1">
      <c r="A25" t="s">
        <v>54</v>
      </c>
      <c r="E25" s="35" t="s">
        <v>104</v>
      </c>
    </row>
    <row r="26" spans="1:16" ht="12.75" customHeight="1">
      <c r="A26" s="25" t="s">
        <v>45</v>
      </c>
      <c r="B26" s="29" t="s">
        <v>106</v>
      </c>
      <c r="C26" s="29" t="s">
        <v>107</v>
      </c>
      <c r="D26" s="25" t="s">
        <v>48</v>
      </c>
      <c r="E26" s="30" t="s">
        <v>108</v>
      </c>
      <c r="F26" s="31" t="s">
        <v>96</v>
      </c>
      <c r="G26" s="32">
        <v>5300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51</v>
      </c>
      <c r="E27" s="35" t="s">
        <v>48</v>
      </c>
    </row>
    <row r="28" spans="1:5" ht="38.25" customHeight="1">
      <c r="A28" s="36" t="s">
        <v>53</v>
      </c>
      <c r="E28" s="37" t="s">
        <v>109</v>
      </c>
    </row>
    <row r="29" spans="1:5" ht="76.5" customHeight="1">
      <c r="A29" t="s">
        <v>54</v>
      </c>
      <c r="E29" s="35" t="s">
        <v>110</v>
      </c>
    </row>
    <row r="30" spans="1:16" ht="12.75" customHeight="1">
      <c r="A30" s="25" t="s">
        <v>45</v>
      </c>
      <c r="B30" s="29" t="s">
        <v>111</v>
      </c>
      <c r="C30" s="29" t="s">
        <v>112</v>
      </c>
      <c r="D30" s="25" t="s">
        <v>48</v>
      </c>
      <c r="E30" s="30" t="s">
        <v>113</v>
      </c>
      <c r="F30" s="31" t="s">
        <v>96</v>
      </c>
      <c r="G30" s="32">
        <v>21100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51</v>
      </c>
      <c r="E31" s="35" t="s">
        <v>48</v>
      </c>
    </row>
    <row r="32" spans="1:5" ht="25.5" customHeight="1">
      <c r="A32" s="36" t="s">
        <v>53</v>
      </c>
      <c r="E32" s="37" t="s">
        <v>114</v>
      </c>
    </row>
    <row r="33" spans="1:5" ht="76.5" customHeight="1">
      <c r="A33" t="s">
        <v>54</v>
      </c>
      <c r="E33" s="35" t="s">
        <v>115</v>
      </c>
    </row>
    <row r="34" spans="1:16" ht="12.75" customHeight="1">
      <c r="A34" s="25" t="s">
        <v>45</v>
      </c>
      <c r="B34" s="29" t="s">
        <v>116</v>
      </c>
      <c r="C34" s="29" t="s">
        <v>117</v>
      </c>
      <c r="D34" s="25" t="s">
        <v>48</v>
      </c>
      <c r="E34" s="30" t="s">
        <v>118</v>
      </c>
      <c r="F34" s="31" t="s">
        <v>96</v>
      </c>
      <c r="G34" s="32">
        <v>1500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51</v>
      </c>
      <c r="E35" s="35" t="s">
        <v>119</v>
      </c>
    </row>
    <row r="36" spans="1:5" ht="25.5" customHeight="1">
      <c r="A36" s="36" t="s">
        <v>53</v>
      </c>
      <c r="E36" s="37" t="s">
        <v>120</v>
      </c>
    </row>
    <row r="37" spans="1:5" ht="38.25" customHeight="1">
      <c r="A37" t="s">
        <v>54</v>
      </c>
      <c r="E37" s="35" t="s">
        <v>121</v>
      </c>
    </row>
    <row r="38" spans="1:16" ht="12.75" customHeight="1">
      <c r="A38" s="25" t="s">
        <v>45</v>
      </c>
      <c r="B38" s="29" t="s">
        <v>122</v>
      </c>
      <c r="C38" s="29" t="s">
        <v>123</v>
      </c>
      <c r="D38" s="25" t="s">
        <v>48</v>
      </c>
      <c r="E38" s="30" t="s">
        <v>124</v>
      </c>
      <c r="F38" s="31" t="s">
        <v>89</v>
      </c>
      <c r="G38" s="32">
        <v>60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51</v>
      </c>
      <c r="E39" s="35" t="s">
        <v>125</v>
      </c>
    </row>
    <row r="40" spans="1:5" ht="25.5" customHeight="1">
      <c r="A40" s="36" t="s">
        <v>53</v>
      </c>
      <c r="E40" s="37" t="s">
        <v>126</v>
      </c>
    </row>
    <row r="41" spans="1:5" ht="102" customHeight="1">
      <c r="A41" t="s">
        <v>54</v>
      </c>
      <c r="E41" s="35" t="s">
        <v>127</v>
      </c>
    </row>
    <row r="42" spans="1:16" ht="12.75" customHeight="1">
      <c r="A42" s="25" t="s">
        <v>45</v>
      </c>
      <c r="B42" s="29" t="s">
        <v>128</v>
      </c>
      <c r="C42" s="29" t="s">
        <v>129</v>
      </c>
      <c r="D42" s="25" t="s">
        <v>48</v>
      </c>
      <c r="E42" s="30" t="s">
        <v>130</v>
      </c>
      <c r="F42" s="31" t="s">
        <v>89</v>
      </c>
      <c r="G42" s="32">
        <v>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51</v>
      </c>
      <c r="E43" s="35" t="s">
        <v>131</v>
      </c>
    </row>
    <row r="44" spans="1:5" ht="25.5" customHeight="1">
      <c r="A44" s="36" t="s">
        <v>53</v>
      </c>
      <c r="E44" s="37" t="s">
        <v>132</v>
      </c>
    </row>
    <row r="45" spans="1:5" ht="114.75" customHeight="1">
      <c r="A45" t="s">
        <v>54</v>
      </c>
      <c r="E45" s="35" t="s">
        <v>133</v>
      </c>
    </row>
    <row r="46" spans="1:16" ht="12.75" customHeight="1">
      <c r="A46" s="25" t="s">
        <v>45</v>
      </c>
      <c r="B46" s="29" t="s">
        <v>134</v>
      </c>
      <c r="C46" s="29" t="s">
        <v>135</v>
      </c>
      <c r="D46" s="25" t="s">
        <v>48</v>
      </c>
      <c r="E46" s="30" t="s">
        <v>136</v>
      </c>
      <c r="F46" s="31" t="s">
        <v>96</v>
      </c>
      <c r="G46" s="32">
        <v>10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51</v>
      </c>
      <c r="E47" s="35" t="s">
        <v>137</v>
      </c>
    </row>
    <row r="48" spans="1:5" ht="25.5" customHeight="1">
      <c r="A48" s="36" t="s">
        <v>53</v>
      </c>
      <c r="E48" s="37" t="s">
        <v>138</v>
      </c>
    </row>
    <row r="49" spans="1:5" ht="76.5" customHeight="1">
      <c r="A49" t="s">
        <v>54</v>
      </c>
      <c r="E49" s="35" t="s">
        <v>139</v>
      </c>
    </row>
    <row r="50" spans="1:16" ht="12.75" customHeight="1">
      <c r="A50" s="25" t="s">
        <v>45</v>
      </c>
      <c r="B50" s="29" t="s">
        <v>140</v>
      </c>
      <c r="C50" s="29" t="s">
        <v>141</v>
      </c>
      <c r="D50" s="25" t="s">
        <v>48</v>
      </c>
      <c r="E50" s="30" t="s">
        <v>142</v>
      </c>
      <c r="F50" s="31" t="s">
        <v>143</v>
      </c>
      <c r="G50" s="32">
        <v>2000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51</v>
      </c>
      <c r="E51" s="35" t="s">
        <v>48</v>
      </c>
    </row>
    <row r="52" spans="1:5" ht="25.5" customHeight="1">
      <c r="A52" s="36" t="s">
        <v>53</v>
      </c>
      <c r="E52" s="37" t="s">
        <v>144</v>
      </c>
    </row>
    <row r="53" spans="1:5" ht="51" customHeight="1">
      <c r="A53" t="s">
        <v>54</v>
      </c>
      <c r="E53" s="35" t="s">
        <v>145</v>
      </c>
    </row>
    <row r="54" spans="1:9" ht="12.75" customHeight="1">
      <c r="A54" s="6" t="s">
        <v>43</v>
      </c>
      <c r="B54" s="6"/>
      <c r="C54" s="40" t="s">
        <v>146</v>
      </c>
      <c r="D54" s="6"/>
      <c r="E54" s="27" t="s">
        <v>147</v>
      </c>
      <c r="F54" s="6"/>
      <c r="G54" s="6"/>
      <c r="H54" s="6"/>
      <c r="I54" s="41">
        <f>0+I55</f>
      </c>
    </row>
    <row r="55" spans="1:16" ht="12.75" customHeight="1">
      <c r="A55" s="25" t="s">
        <v>45</v>
      </c>
      <c r="B55" s="29" t="s">
        <v>148</v>
      </c>
      <c r="C55" s="29" t="s">
        <v>149</v>
      </c>
      <c r="D55" s="25" t="s">
        <v>48</v>
      </c>
      <c r="E55" s="30" t="s">
        <v>150</v>
      </c>
      <c r="F55" s="31" t="s">
        <v>151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 customHeight="1">
      <c r="A56" s="34" t="s">
        <v>51</v>
      </c>
      <c r="E56" s="35" t="s">
        <v>48</v>
      </c>
    </row>
    <row r="57" spans="1:5" ht="25.5" customHeight="1">
      <c r="A57" s="36" t="s">
        <v>53</v>
      </c>
      <c r="E57" s="37" t="s">
        <v>152</v>
      </c>
    </row>
    <row r="58" spans="1:5" ht="12.75" customHeight="1">
      <c r="A58" t="s">
        <v>54</v>
      </c>
      <c r="E58" s="35" t="s">
        <v>153</v>
      </c>
    </row>
    <row r="59" spans="1:9" ht="12.75" customHeight="1">
      <c r="A59" s="6" t="s">
        <v>43</v>
      </c>
      <c r="B59" s="6"/>
      <c r="C59" s="40" t="s">
        <v>40</v>
      </c>
      <c r="D59" s="6"/>
      <c r="E59" s="27" t="s">
        <v>154</v>
      </c>
      <c r="F59" s="6"/>
      <c r="G59" s="6"/>
      <c r="H59" s="6"/>
      <c r="I59" s="41">
        <f>0+I60</f>
      </c>
    </row>
    <row r="60" spans="1:16" ht="12.75" customHeight="1">
      <c r="A60" s="25" t="s">
        <v>45</v>
      </c>
      <c r="B60" s="29" t="s">
        <v>155</v>
      </c>
      <c r="C60" s="29" t="s">
        <v>156</v>
      </c>
      <c r="D60" s="25" t="s">
        <v>48</v>
      </c>
      <c r="E60" s="30" t="s">
        <v>157</v>
      </c>
      <c r="F60" s="31" t="s">
        <v>96</v>
      </c>
      <c r="G60" s="32">
        <v>21100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 customHeight="1">
      <c r="A61" s="34" t="s">
        <v>51</v>
      </c>
      <c r="E61" s="35" t="s">
        <v>48</v>
      </c>
    </row>
    <row r="62" spans="1:5" ht="25.5" customHeight="1">
      <c r="A62" s="36" t="s">
        <v>53</v>
      </c>
      <c r="E62" s="37" t="s">
        <v>158</v>
      </c>
    </row>
    <row r="63" spans="1:5" ht="12.75" customHeight="1">
      <c r="A63" t="s">
        <v>54</v>
      </c>
      <c r="E63" s="35" t="s">
        <v>159</v>
      </c>
    </row>
    <row r="64" spans="1:9" ht="12.75" customHeight="1">
      <c r="A64" s="6" t="s">
        <v>43</v>
      </c>
      <c r="B64" s="6"/>
      <c r="C64" s="40" t="s">
        <v>160</v>
      </c>
      <c r="D64" s="6"/>
      <c r="E64" s="27" t="s">
        <v>161</v>
      </c>
      <c r="F64" s="6"/>
      <c r="G64" s="6"/>
      <c r="H64" s="6"/>
      <c r="I64" s="41">
        <f>0+I65+I69+I73+I77+I81</f>
      </c>
    </row>
    <row r="65" spans="1:16" ht="12.75" customHeight="1">
      <c r="A65" s="25" t="s">
        <v>45</v>
      </c>
      <c r="B65" s="29" t="s">
        <v>162</v>
      </c>
      <c r="C65" s="29" t="s">
        <v>163</v>
      </c>
      <c r="D65" s="25" t="s">
        <v>48</v>
      </c>
      <c r="E65" s="30" t="s">
        <v>164</v>
      </c>
      <c r="F65" s="31" t="s">
        <v>151</v>
      </c>
      <c r="G65" s="32">
        <v>6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51</v>
      </c>
      <c r="E66" s="35" t="s">
        <v>48</v>
      </c>
    </row>
    <row r="67" spans="1:5" ht="25.5" customHeight="1">
      <c r="A67" s="36" t="s">
        <v>53</v>
      </c>
      <c r="E67" s="37" t="s">
        <v>165</v>
      </c>
    </row>
    <row r="68" spans="1:5" ht="51" customHeight="1">
      <c r="A68" t="s">
        <v>54</v>
      </c>
      <c r="E68" s="35" t="s">
        <v>166</v>
      </c>
    </row>
    <row r="69" spans="1:16" ht="12.75" customHeight="1">
      <c r="A69" s="25" t="s">
        <v>45</v>
      </c>
      <c r="B69" s="29" t="s">
        <v>162</v>
      </c>
      <c r="C69" s="29" t="s">
        <v>163</v>
      </c>
      <c r="D69" s="25" t="s">
        <v>29</v>
      </c>
      <c r="E69" s="30" t="s">
        <v>164</v>
      </c>
      <c r="F69" s="31" t="s">
        <v>151</v>
      </c>
      <c r="G69" s="32">
        <v>100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51</v>
      </c>
      <c r="E70" s="35" t="s">
        <v>48</v>
      </c>
    </row>
    <row r="71" spans="1:5" ht="25.5" customHeight="1">
      <c r="A71" s="36" t="s">
        <v>53</v>
      </c>
      <c r="E71" s="37" t="s">
        <v>167</v>
      </c>
    </row>
    <row r="72" spans="1:5" ht="51" customHeight="1">
      <c r="A72" t="s">
        <v>54</v>
      </c>
      <c r="E72" s="35" t="s">
        <v>166</v>
      </c>
    </row>
    <row r="73" spans="1:16" ht="12.75" customHeight="1">
      <c r="A73" s="25" t="s">
        <v>45</v>
      </c>
      <c r="B73" s="29" t="s">
        <v>168</v>
      </c>
      <c r="C73" s="29" t="s">
        <v>169</v>
      </c>
      <c r="D73" s="25" t="s">
        <v>48</v>
      </c>
      <c r="E73" s="30" t="s">
        <v>170</v>
      </c>
      <c r="F73" s="31" t="s">
        <v>96</v>
      </c>
      <c r="G73" s="32">
        <v>1325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 customHeight="1">
      <c r="A74" s="34" t="s">
        <v>51</v>
      </c>
      <c r="E74" s="35" t="s">
        <v>48</v>
      </c>
    </row>
    <row r="75" spans="1:5" ht="51" customHeight="1">
      <c r="A75" s="36" t="s">
        <v>53</v>
      </c>
      <c r="E75" s="37" t="s">
        <v>171</v>
      </c>
    </row>
    <row r="76" spans="1:5" ht="38.25" customHeight="1">
      <c r="A76" t="s">
        <v>54</v>
      </c>
      <c r="E76" s="35" t="s">
        <v>172</v>
      </c>
    </row>
    <row r="77" spans="1:16" ht="12.75" customHeight="1">
      <c r="A77" s="25" t="s">
        <v>45</v>
      </c>
      <c r="B77" s="29" t="s">
        <v>168</v>
      </c>
      <c r="C77" s="29" t="s">
        <v>169</v>
      </c>
      <c r="D77" s="25" t="s">
        <v>29</v>
      </c>
      <c r="E77" s="30" t="s">
        <v>170</v>
      </c>
      <c r="F77" s="31" t="s">
        <v>96</v>
      </c>
      <c r="G77" s="32">
        <v>326.663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 customHeight="1">
      <c r="A78" s="34" t="s">
        <v>51</v>
      </c>
      <c r="E78" s="35" t="s">
        <v>48</v>
      </c>
    </row>
    <row r="79" spans="1:5" ht="114.75" customHeight="1">
      <c r="A79" s="36" t="s">
        <v>53</v>
      </c>
      <c r="E79" s="37" t="s">
        <v>173</v>
      </c>
    </row>
    <row r="80" spans="1:5" ht="38.25" customHeight="1">
      <c r="A80" t="s">
        <v>54</v>
      </c>
      <c r="E80" s="35" t="s">
        <v>172</v>
      </c>
    </row>
    <row r="81" spans="1:16" ht="12.75" customHeight="1">
      <c r="A81" s="25" t="s">
        <v>45</v>
      </c>
      <c r="B81" s="29" t="s">
        <v>174</v>
      </c>
      <c r="C81" s="29" t="s">
        <v>175</v>
      </c>
      <c r="D81" s="25" t="s">
        <v>48</v>
      </c>
      <c r="E81" s="30" t="s">
        <v>176</v>
      </c>
      <c r="F81" s="31" t="s">
        <v>96</v>
      </c>
      <c r="G81" s="32">
        <v>1651.663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 customHeight="1">
      <c r="A82" s="34" t="s">
        <v>51</v>
      </c>
      <c r="E82" s="35" t="s">
        <v>48</v>
      </c>
    </row>
    <row r="83" spans="1:5" ht="204" customHeight="1">
      <c r="A83" s="36" t="s">
        <v>53</v>
      </c>
      <c r="E83" s="37" t="s">
        <v>177</v>
      </c>
    </row>
    <row r="84" spans="1:5" ht="12.75" customHeight="1">
      <c r="A84" t="s">
        <v>54</v>
      </c>
      <c r="E84" s="35" t="s">
        <v>178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179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179</v>
      </c>
      <c r="D4" s="6"/>
      <c r="E4" s="18" t="s">
        <v>180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181</v>
      </c>
      <c r="C9" s="29" t="s">
        <v>182</v>
      </c>
      <c r="D9" s="25" t="s">
        <v>48</v>
      </c>
      <c r="E9" s="30" t="s">
        <v>183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52</v>
      </c>
    </row>
    <row r="11" spans="1:5" ht="12.75" customHeight="1">
      <c r="A11" s="36" t="s">
        <v>53</v>
      </c>
      <c r="E11" s="37" t="s">
        <v>184</v>
      </c>
    </row>
    <row r="12" spans="1:5" ht="12.75" customHeight="1">
      <c r="A12" t="s">
        <v>54</v>
      </c>
      <c r="E12" s="35" t="s">
        <v>185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