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HW\TCK-HW\TCK_HW2\01_ZD_TCK_HW2\ZD_fin\"/>
    </mc:Choice>
  </mc:AlternateContent>
  <bookViews>
    <workbookView xWindow="0" yWindow="0" windowWidth="19200" windowHeight="7190" tabRatio="771"/>
  </bookViews>
  <sheets>
    <sheet name="cast 1_servr-kupni" sheetId="1" r:id="rId1"/>
    <sheet name="cast 1_servr-servis" sheetId="6" r:id="rId2"/>
    <sheet name="cast 2_bezp-kupni" sheetId="5" r:id="rId3"/>
    <sheet name="cast 2_bezp-servis" sheetId="4" r:id="rId4"/>
    <sheet name="cast 3_monit-kupni" sheetId="7" r:id="rId5"/>
    <sheet name="cast 3_monit-servis" sheetId="8" r:id="rId6"/>
    <sheet name="LCC" sheetId="9" r:id="rId7"/>
  </sheets>
  <externalReferences>
    <externalReference r:id="rId8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14" i="8"/>
  <c r="D15" i="4"/>
  <c r="D24" i="6"/>
  <c r="B3" i="9"/>
  <c r="B4" i="8"/>
  <c r="B4" i="4"/>
  <c r="B4" i="6"/>
  <c r="J9" i="8" l="1"/>
  <c r="J11" i="8" s="1"/>
  <c r="E13" i="8"/>
  <c r="J9" i="4"/>
  <c r="K9" i="4" s="1"/>
  <c r="E14" i="4"/>
  <c r="E23" i="6"/>
  <c r="E24" i="6" s="1"/>
  <c r="F14" i="4" l="1"/>
  <c r="F15" i="4" s="1"/>
  <c r="E15" i="4"/>
  <c r="F13" i="8"/>
  <c r="F14" i="8" s="1"/>
  <c r="E14" i="8"/>
  <c r="L9" i="4"/>
  <c r="K9" i="8"/>
  <c r="K11" i="8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9" i="6"/>
  <c r="E9" i="6" s="1"/>
  <c r="L9" i="8" l="1"/>
  <c r="L11" i="8" s="1"/>
  <c r="D20" i="6"/>
  <c r="D10" i="4"/>
  <c r="E10" i="4" s="1"/>
  <c r="F10" i="4" s="1"/>
  <c r="D9" i="4"/>
  <c r="D9" i="8"/>
  <c r="E9" i="8" l="1"/>
  <c r="F9" i="8" s="1"/>
  <c r="D10" i="8"/>
  <c r="E9" i="4"/>
  <c r="F9" i="4" s="1"/>
  <c r="D11" i="4"/>
  <c r="J10" i="4"/>
  <c r="J17" i="6"/>
  <c r="K17" i="6" s="1"/>
  <c r="J13" i="6"/>
  <c r="K13" i="6" s="1"/>
  <c r="K10" i="4" l="1"/>
  <c r="J12" i="4"/>
  <c r="L13" i="6"/>
  <c r="J21" i="6"/>
  <c r="L10" i="4" l="1"/>
  <c r="L12" i="4" s="1"/>
  <c r="K12" i="4"/>
  <c r="E18" i="1"/>
  <c r="E16" i="1"/>
  <c r="E10" i="1"/>
  <c r="F18" i="1" l="1"/>
  <c r="G18" i="1" s="1"/>
  <c r="F16" i="1"/>
  <c r="G16" i="1" s="1"/>
  <c r="F10" i="1"/>
  <c r="G10" i="1" s="1"/>
  <c r="E9" i="7"/>
  <c r="E10" i="7" s="1"/>
  <c r="B8" i="9" s="1"/>
  <c r="F23" i="6"/>
  <c r="F24" i="6" s="1"/>
  <c r="F19" i="6"/>
  <c r="F18" i="6"/>
  <c r="L17" i="6"/>
  <c r="F17" i="6"/>
  <c r="F16" i="6"/>
  <c r="F15" i="6"/>
  <c r="F14" i="6"/>
  <c r="F13" i="6"/>
  <c r="F12" i="6"/>
  <c r="F11" i="6"/>
  <c r="F10" i="6"/>
  <c r="F9" i="6"/>
  <c r="E10" i="5"/>
  <c r="E9" i="5"/>
  <c r="E11" i="1"/>
  <c r="F11" i="1" s="1"/>
  <c r="E12" i="1"/>
  <c r="E13" i="1"/>
  <c r="E14" i="1"/>
  <c r="F14" i="1" s="1"/>
  <c r="E15" i="1"/>
  <c r="F15" i="1" s="1"/>
  <c r="E17" i="1"/>
  <c r="E19" i="1"/>
  <c r="F19" i="1" s="1"/>
  <c r="E11" i="5" l="1"/>
  <c r="B7" i="9" s="1"/>
  <c r="F9" i="7"/>
  <c r="F10" i="7" s="1"/>
  <c r="L21" i="6"/>
  <c r="K21" i="6"/>
  <c r="F9" i="5"/>
  <c r="G9" i="5" s="1"/>
  <c r="F10" i="5"/>
  <c r="G10" i="5" s="1"/>
  <c r="F13" i="1"/>
  <c r="G13" i="1" s="1"/>
  <c r="G19" i="1"/>
  <c r="G15" i="1"/>
  <c r="G11" i="1"/>
  <c r="F17" i="1"/>
  <c r="G17" i="1" s="1"/>
  <c r="F12" i="1"/>
  <c r="G12" i="1" s="1"/>
  <c r="G14" i="1"/>
  <c r="G11" i="5" l="1"/>
  <c r="G9" i="7"/>
  <c r="G10" i="7" s="1"/>
  <c r="F11" i="5"/>
  <c r="E9" i="1" l="1"/>
  <c r="E20" i="1" s="1"/>
  <c r="B6" i="9" s="1"/>
  <c r="F9" i="1" l="1"/>
  <c r="F20" i="1" l="1"/>
  <c r="G9" i="1"/>
  <c r="G20" i="1" s="1"/>
</calcChain>
</file>

<file path=xl/sharedStrings.xml><?xml version="1.0" encoding="utf-8"?>
<sst xmlns="http://schemas.openxmlformats.org/spreadsheetml/2006/main" count="240" uniqueCount="91">
  <si>
    <t>Položka (komodita)</t>
  </si>
  <si>
    <t>Popis¹</t>
  </si>
  <si>
    <t>Cena Kč bez DPH za jeden kus    (jednotková - JC)</t>
  </si>
  <si>
    <t>Cena celkem Kč s DPH</t>
  </si>
  <si>
    <t>Název nabízeného výrobku a označení výrobce</t>
  </si>
  <si>
    <t>1.</t>
  </si>
  <si>
    <t>2.</t>
  </si>
  <si>
    <t>3.</t>
  </si>
  <si>
    <t>4.</t>
  </si>
  <si>
    <t>5.</t>
  </si>
  <si>
    <t>8.</t>
  </si>
  <si>
    <t>Archivacni HW (ODA)</t>
  </si>
  <si>
    <t>FC switche</t>
  </si>
  <si>
    <t>Počet kusů</t>
  </si>
  <si>
    <t>SIEM</t>
  </si>
  <si>
    <t>Aplikacni FW - HW+SW</t>
  </si>
  <si>
    <t>Monitoring výkonu aplikací - AA-NPM</t>
  </si>
  <si>
    <t>Část 1</t>
  </si>
  <si>
    <t>Část 2</t>
  </si>
  <si>
    <t>Cena za čtvrtletní paušál servisu (čl. III. servisní smlouvy)</t>
  </si>
  <si>
    <t>Dodavatel vyplní u každé označené položky název nabízeného výrobku a označení výrobce</t>
  </si>
  <si>
    <t>Dodavatel vyplní cenu za čtvrtlení paušál servisu (dle podmínek servisní sml.)</t>
  </si>
  <si>
    <t>Položka - typ servisního úkonu</t>
  </si>
  <si>
    <t>Nabízená hodinová sazba servisu bez DPH</t>
  </si>
  <si>
    <t>Cena maintenance za 1 rok za 1 ks/licenci (právo na nové verze SW produktů)</t>
  </si>
  <si>
    <t xml:space="preserve">Servery pro virtualizaci aplikací </t>
  </si>
  <si>
    <t>-</t>
  </si>
  <si>
    <t>Servery pro virtualizaci databází</t>
  </si>
  <si>
    <t>Virtualizace disková</t>
  </si>
  <si>
    <t>Ethernet switche pro managementový provoz</t>
  </si>
  <si>
    <t xml:space="preserve">SW pro vzdálený MGMT ethernetové sítě </t>
  </si>
  <si>
    <t>Virtualizace serverová -  VMWare ESX</t>
  </si>
  <si>
    <t>Virtualizace síťová -  VMWare NSX</t>
  </si>
  <si>
    <t>Příloha č. 6 zadávací dokumentace</t>
  </si>
  <si>
    <t>Dodavatel vyplní cenu maintenance za 1 rok za 1 ks/licenci (právo na nové verze SW produktů)</t>
  </si>
  <si>
    <t xml:space="preserve"> Sazba DPH % / DPH</t>
  </si>
  <si>
    <t xml:space="preserve">Cena celkem Kč s DPH </t>
  </si>
  <si>
    <t>Část 3</t>
  </si>
  <si>
    <t>Monitoring výkonu aplikací</t>
  </si>
  <si>
    <t>1 technická specifikace viz příloha ZD</t>
  </si>
  <si>
    <t>Servery pro virtualizaci aplikací</t>
  </si>
  <si>
    <t>SSD diskové pole (kapacita 70TB)</t>
  </si>
  <si>
    <t>Archivační úložiště (1ks - ODA)</t>
  </si>
  <si>
    <t xml:space="preserve">Veeam (ZÁLOHOVACÍ SOFTWARE) </t>
  </si>
  <si>
    <t>Virtualizace disková - HW cluster (HW+SW)</t>
  </si>
  <si>
    <t>SAN infrastruktura provozní lokality</t>
  </si>
  <si>
    <t>SAN infrastruktura záložní lokality</t>
  </si>
  <si>
    <t>Ethernet infrastruktura  - přepínače pro datový provoz</t>
  </si>
  <si>
    <t>Ethernet infrastruktura  - přepínače pro managementový provoz</t>
  </si>
  <si>
    <t>SW PRO MANAGEMENT A MONITORING</t>
  </si>
  <si>
    <t>Ethernet switche pro datový provoz</t>
  </si>
  <si>
    <t>6.</t>
  </si>
  <si>
    <t>7.</t>
  </si>
  <si>
    <t>9.</t>
  </si>
  <si>
    <t>10.</t>
  </si>
  <si>
    <t>11.</t>
  </si>
  <si>
    <t>Cena za maintenance za 1 rok</t>
  </si>
  <si>
    <t>Počet licencí</t>
  </si>
  <si>
    <t>SSD pole</t>
  </si>
  <si>
    <t>Předpokládaný počet hodin servisu / rok</t>
  </si>
  <si>
    <t>Roční cena servisu bez DPH</t>
  </si>
  <si>
    <t>Dodavatel vyplní počet licencí dle vlastního licenčního modelu</t>
  </si>
  <si>
    <t>Dodavatel vyplní zeleně podbarvená pole, tj.:</t>
  </si>
  <si>
    <t>Za správnost výpočtů odpovídá dodavatel (nastavené vzorce nejsou závazné). Ceny budou stanoveny s přesností na dvě desetinná místa.</t>
  </si>
  <si>
    <t>Podmínky a pokyny pro vyplnění:</t>
  </si>
  <si>
    <t>Dodavatel vyplní nabízené hodinové sazby servisu, přičemž  zde uvedený předpokádaný počet hodin servisu/rok je modelový pro účely hodnocení, plnění ze smlouvy bude probíhat dle potřeb zadavatele za hodinové sazby uvedené dodavatelem v této tabulce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</si>
  <si>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</si>
  <si>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Část 3 Monitoring výkonu aplikací</t>
  </si>
  <si>
    <t>Nabídková cena celkem Kč bez DPH      (počet ks x JC)</t>
  </si>
  <si>
    <t>Nabídková cena celkem - dodávka (kupní smlouva)</t>
  </si>
  <si>
    <r>
      <t xml:space="preserve"> 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</si>
  <si>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r>
      <t xml:space="preserve">Roční cena maintenance </t>
    </r>
    <r>
      <rPr>
        <b/>
        <sz val="11"/>
        <rFont val="Arial"/>
        <family val="2"/>
        <charset val="238"/>
      </rPr>
      <t xml:space="preserve"> (právo na nové verze SW produktů)</t>
    </r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</si>
  <si>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trike/>
        <sz val="11"/>
        <rFont val="Arial"/>
        <family val="2"/>
        <charset val="238"/>
      </rPr>
      <t>u</t>
    </r>
    <r>
      <rPr>
        <b/>
        <sz val="11"/>
        <rFont val="Arial"/>
        <family val="2"/>
        <charset val="238"/>
      </rPr>
      <t xml:space="preserve"> servisu)  v Kč bez DPH</t>
    </r>
  </si>
  <si>
    <r>
      <t xml:space="preserve">Roční cena maintenance </t>
    </r>
    <r>
      <rPr>
        <b/>
        <sz val="11"/>
        <rFont val="Arial"/>
        <family val="2"/>
        <charset val="238"/>
      </rPr>
      <t>(právo na nové verze SW produktů)</t>
    </r>
  </si>
  <si>
    <r>
      <t>Roční cena maintenance</t>
    </r>
    <r>
      <rPr>
        <b/>
        <sz val="11"/>
        <rFont val="Arial"/>
        <family val="2"/>
        <charset val="238"/>
      </rPr>
      <t xml:space="preserve"> (právo na nové verze SW produktů)</t>
    </r>
  </si>
  <si>
    <t xml:space="preserve">Část 2 Bezpečnostní infrastruktura </t>
  </si>
  <si>
    <t xml:space="preserve">Bezpečnostní infrastruktura </t>
  </si>
  <si>
    <t xml:space="preserve">Část 1 Serverová a síťová infrastruktura </t>
  </si>
  <si>
    <t xml:space="preserve">Serverová a síťová infrastruktura </t>
  </si>
  <si>
    <t>Veřejná zakázka: Technologické centrum Kraje Vysočina 2016 – infrastruktura 2</t>
  </si>
  <si>
    <t>Dodavatel vyplní u každé položky cenu za jednotku bez DPH (jednotková cena, max. dvě desetinná místa)</t>
  </si>
  <si>
    <t>Dodavatel vyplní sazbu DPH v % (např. 21-předvyplněno orientačně). Dodavatel neplátce vyplní sazbu "0". Jednotkové ceny jsou v takovém případě konečnými (viz podrobně v ZD)</t>
  </si>
  <si>
    <t>Dodavatel:</t>
  </si>
  <si>
    <t>Vyplnit obchodní název dodavatele</t>
  </si>
  <si>
    <t>Hodnota LCC nabídky:</t>
  </si>
  <si>
    <t>počet let životnosti:</t>
  </si>
  <si>
    <t>Část 1 (Serverová a síťová infrastruktura )</t>
  </si>
  <si>
    <t>Část 2 (Bezpečnostní infrastruktura )</t>
  </si>
  <si>
    <t>Část 3 (Monitoring výkonu aplikací)</t>
  </si>
  <si>
    <t>Roční cena za paušál servisu</t>
  </si>
  <si>
    <t>Tabulka má pouze informativní charakter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</si>
</sst>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trike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164" fontId="2" fillId="4" borderId="21" xfId="0" applyNumberFormat="1" applyFont="1" applyFill="1" applyBorder="1"/>
    <xf numFmtId="0" fontId="2" fillId="0" borderId="0" xfId="0" applyFont="1" applyFill="1" applyAlignment="1"/>
    <xf numFmtId="16" fontId="1" fillId="3" borderId="2" xfId="0" applyNumberFormat="1" applyFont="1" applyFill="1" applyBorder="1" applyAlignment="1">
      <alignment horizontal="left" vertical="top" wrapText="1"/>
    </xf>
    <xf numFmtId="164" fontId="2" fillId="3" borderId="5" xfId="0" applyNumberFormat="1" applyFont="1" applyFill="1" applyBorder="1"/>
    <xf numFmtId="0" fontId="2" fillId="0" borderId="18" xfId="0" applyFont="1" applyFill="1" applyBorder="1"/>
    <xf numFmtId="164" fontId="2" fillId="7" borderId="6" xfId="0" applyNumberFormat="1" applyFont="1" applyFill="1" applyBorder="1"/>
    <xf numFmtId="164" fontId="2" fillId="7" borderId="21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49" fontId="1" fillId="6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7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" fontId="1" fillId="3" borderId="2" xfId="0" applyNumberFormat="1" applyFont="1" applyFill="1" applyBorder="1"/>
    <xf numFmtId="164" fontId="1" fillId="6" borderId="1" xfId="0" applyNumberFormat="1" applyFont="1" applyFill="1" applyBorder="1"/>
    <xf numFmtId="164" fontId="1" fillId="3" borderId="2" xfId="0" applyNumberFormat="1" applyFont="1" applyFill="1" applyBorder="1"/>
    <xf numFmtId="1" fontId="1" fillId="6" borderId="1" xfId="0" applyNumberFormat="1" applyFont="1" applyFill="1" applyBorder="1"/>
    <xf numFmtId="0" fontId="2" fillId="5" borderId="4" xfId="0" applyFont="1" applyFill="1" applyBorder="1" applyAlignment="1"/>
    <xf numFmtId="0" fontId="2" fillId="3" borderId="4" xfId="0" applyFont="1" applyFill="1" applyBorder="1" applyAlignment="1"/>
    <xf numFmtId="0" fontId="1" fillId="0" borderId="0" xfId="0" applyFont="1" applyBorder="1" applyAlignment="1"/>
    <xf numFmtId="0" fontId="2" fillId="5" borderId="20" xfId="0" applyFont="1" applyFill="1" applyBorder="1" applyAlignment="1"/>
    <xf numFmtId="0" fontId="2" fillId="3" borderId="6" xfId="0" applyFont="1" applyFill="1" applyBorder="1" applyAlignment="1">
      <alignment horizontal="center"/>
    </xf>
    <xf numFmtId="0" fontId="1" fillId="0" borderId="0" xfId="0" applyFont="1" applyBorder="1"/>
    <xf numFmtId="0" fontId="2" fillId="3" borderId="6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5" borderId="16" xfId="0" applyFont="1" applyFill="1" applyBorder="1" applyAlignment="1"/>
    <xf numFmtId="164" fontId="2" fillId="3" borderId="5" xfId="0" applyNumberFormat="1" applyFont="1" applyFill="1" applyBorder="1" applyAlignment="1">
      <alignment wrapText="1"/>
    </xf>
    <xf numFmtId="164" fontId="2" fillId="6" borderId="8" xfId="0" applyNumberFormat="1" applyFont="1" applyFill="1" applyBorder="1" applyAlignment="1">
      <alignment wrapText="1"/>
    </xf>
    <xf numFmtId="164" fontId="2" fillId="2" borderId="8" xfId="0" applyNumberFormat="1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3" borderId="3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wrapText="1"/>
    </xf>
    <xf numFmtId="164" fontId="2" fillId="3" borderId="4" xfId="0" applyNumberFormat="1" applyFont="1" applyFill="1" applyBorder="1"/>
    <xf numFmtId="0" fontId="1" fillId="0" borderId="18" xfId="0" applyFont="1" applyFill="1" applyBorder="1"/>
    <xf numFmtId="0" fontId="1" fillId="3" borderId="2" xfId="0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vertical="center"/>
    </xf>
    <xf numFmtId="164" fontId="1" fillId="6" borderId="2" xfId="0" applyNumberFormat="1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3" borderId="1" xfId="0" applyFont="1" applyFill="1" applyBorder="1"/>
    <xf numFmtId="1" fontId="1" fillId="6" borderId="2" xfId="0" applyNumberFormat="1" applyFont="1" applyFill="1" applyBorder="1"/>
    <xf numFmtId="2" fontId="1" fillId="0" borderId="2" xfId="0" applyNumberFormat="1" applyFont="1" applyBorder="1"/>
    <xf numFmtId="0" fontId="1" fillId="3" borderId="3" xfId="0" applyFont="1" applyFill="1" applyBorder="1"/>
    <xf numFmtId="1" fontId="1" fillId="3" borderId="9" xfId="0" applyNumberFormat="1" applyFont="1" applyFill="1" applyBorder="1" applyAlignment="1">
      <alignment vertical="center"/>
    </xf>
    <xf numFmtId="164" fontId="1" fillId="6" borderId="3" xfId="0" applyNumberFormat="1" applyFont="1" applyFill="1" applyBorder="1"/>
    <xf numFmtId="164" fontId="1" fillId="0" borderId="9" xfId="0" applyNumberFormat="1" applyFont="1" applyFill="1" applyBorder="1" applyAlignment="1">
      <alignment wrapText="1"/>
    </xf>
    <xf numFmtId="0" fontId="1" fillId="0" borderId="3" xfId="0" applyFont="1" applyBorder="1"/>
    <xf numFmtId="0" fontId="1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164" fontId="2" fillId="3" borderId="0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6" borderId="0" xfId="0" applyFont="1" applyFill="1" applyAlignment="1"/>
    <xf numFmtId="0" fontId="1" fillId="6" borderId="0" xfId="0" applyFont="1" applyFill="1" applyAlignment="1">
      <alignment wrapText="1"/>
    </xf>
    <xf numFmtId="0" fontId="7" fillId="0" borderId="0" xfId="0" applyFont="1"/>
    <xf numFmtId="0" fontId="8" fillId="0" borderId="0" xfId="0" applyFont="1"/>
    <xf numFmtId="0" fontId="7" fillId="8" borderId="0" xfId="0" applyFont="1" applyFill="1" applyAlignment="1">
      <alignment horizontal="right" wrapText="1"/>
    </xf>
    <xf numFmtId="0" fontId="9" fillId="0" borderId="0" xfId="0" applyFont="1"/>
    <xf numFmtId="0" fontId="7" fillId="8" borderId="1" xfId="0" applyFont="1" applyFill="1" applyBorder="1"/>
    <xf numFmtId="164" fontId="7" fillId="9" borderId="1" xfId="0" applyNumberFormat="1" applyFont="1" applyFill="1" applyBorder="1"/>
    <xf numFmtId="0" fontId="10" fillId="0" borderId="0" xfId="0" applyFont="1"/>
    <xf numFmtId="164" fontId="2" fillId="3" borderId="6" xfId="0" applyNumberFormat="1" applyFont="1" applyFill="1" applyBorder="1"/>
    <xf numFmtId="0" fontId="2" fillId="5" borderId="7" xfId="0" applyFont="1" applyFill="1" applyBorder="1" applyAlignment="1"/>
    <xf numFmtId="164" fontId="2" fillId="3" borderId="18" xfId="0" applyNumberFormat="1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70" zoomScaleNormal="70" workbookViewId="0">
      <selection activeCell="E35" sqref="E35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3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33</v>
      </c>
      <c r="B1" s="16"/>
      <c r="H1" s="16"/>
    </row>
    <row r="2" spans="1:8" s="1" customFormat="1" x14ac:dyDescent="0.3">
      <c r="A2" s="1" t="s">
        <v>79</v>
      </c>
      <c r="B2" s="2"/>
      <c r="C2" s="80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82</v>
      </c>
      <c r="B4" s="84" t="s">
        <v>83</v>
      </c>
      <c r="H4" s="16"/>
    </row>
    <row r="5" spans="1:8" s="1" customFormat="1" x14ac:dyDescent="0.3">
      <c r="A5" s="3" t="s">
        <v>17</v>
      </c>
      <c r="B5" s="2" t="s">
        <v>78</v>
      </c>
      <c r="H5" s="16"/>
    </row>
    <row r="6" spans="1:8" s="1" customFormat="1" ht="14.5" thickBot="1" x14ac:dyDescent="0.35">
      <c r="A6" s="3"/>
      <c r="B6" s="2">
        <f>'cast 1_servr-kupni'!E2</f>
        <v>0</v>
      </c>
      <c r="H6" s="16"/>
    </row>
    <row r="7" spans="1:8" ht="44.15" customHeight="1" x14ac:dyDescent="0.3">
      <c r="A7" s="98" t="s">
        <v>0</v>
      </c>
      <c r="B7" s="100" t="s">
        <v>1</v>
      </c>
      <c r="C7" s="100" t="s">
        <v>13</v>
      </c>
      <c r="D7" s="100" t="s">
        <v>2</v>
      </c>
      <c r="E7" s="100" t="s">
        <v>68</v>
      </c>
      <c r="F7" s="7" t="s">
        <v>35</v>
      </c>
      <c r="G7" s="100" t="s">
        <v>3</v>
      </c>
      <c r="H7" s="96" t="s">
        <v>4</v>
      </c>
    </row>
    <row r="8" spans="1:8" s="4" customFormat="1" ht="57.65" customHeight="1" thickBot="1" x14ac:dyDescent="0.4">
      <c r="A8" s="99"/>
      <c r="B8" s="101"/>
      <c r="C8" s="101"/>
      <c r="D8" s="101"/>
      <c r="E8" s="101"/>
      <c r="F8" s="8">
        <v>21</v>
      </c>
      <c r="G8" s="101"/>
      <c r="H8" s="97"/>
    </row>
    <row r="9" spans="1:8" s="22" customFormat="1" x14ac:dyDescent="0.3">
      <c r="A9" s="11" t="s">
        <v>5</v>
      </c>
      <c r="B9" s="78" t="s">
        <v>40</v>
      </c>
      <c r="C9" s="18">
        <v>12</v>
      </c>
      <c r="D9" s="19">
        <v>0</v>
      </c>
      <c r="E9" s="20">
        <f t="shared" ref="E9:E19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x14ac:dyDescent="0.3">
      <c r="A10" s="11" t="s">
        <v>6</v>
      </c>
      <c r="B10" s="78" t="s">
        <v>27</v>
      </c>
      <c r="C10" s="18">
        <v>2</v>
      </c>
      <c r="D10" s="19">
        <v>0</v>
      </c>
      <c r="E10" s="20">
        <f t="shared" ref="E10" si="1">C10*D10</f>
        <v>0</v>
      </c>
      <c r="F10" s="20">
        <f>E10*0.01*$F$8</f>
        <v>0</v>
      </c>
      <c r="G10" s="20">
        <f>E10+F10</f>
        <v>0</v>
      </c>
      <c r="H10" s="21"/>
    </row>
    <row r="11" spans="1:8" s="22" customFormat="1" x14ac:dyDescent="0.3">
      <c r="A11" s="11" t="s">
        <v>7</v>
      </c>
      <c r="B11" s="79" t="s">
        <v>41</v>
      </c>
      <c r="C11" s="23">
        <v>2</v>
      </c>
      <c r="D11" s="19">
        <v>0</v>
      </c>
      <c r="E11" s="20">
        <f t="shared" si="0"/>
        <v>0</v>
      </c>
      <c r="F11" s="20">
        <f t="shared" ref="F11:F19" si="2">E11*0.01*$F$8</f>
        <v>0</v>
      </c>
      <c r="G11" s="20">
        <f t="shared" ref="G11:G19" si="3">E11+F11</f>
        <v>0</v>
      </c>
      <c r="H11" s="24"/>
    </row>
    <row r="12" spans="1:8" s="22" customFormat="1" x14ac:dyDescent="0.3">
      <c r="A12" s="11" t="s">
        <v>8</v>
      </c>
      <c r="B12" s="79" t="s">
        <v>42</v>
      </c>
      <c r="C12" s="23">
        <v>1</v>
      </c>
      <c r="D12" s="19">
        <v>0</v>
      </c>
      <c r="E12" s="20">
        <f t="shared" si="0"/>
        <v>0</v>
      </c>
      <c r="F12" s="20">
        <f t="shared" si="2"/>
        <v>0</v>
      </c>
      <c r="G12" s="20">
        <f t="shared" si="3"/>
        <v>0</v>
      </c>
      <c r="H12" s="24"/>
    </row>
    <row r="13" spans="1:8" s="22" customFormat="1" x14ac:dyDescent="0.3">
      <c r="A13" s="11" t="s">
        <v>9</v>
      </c>
      <c r="B13" s="79" t="s">
        <v>43</v>
      </c>
      <c r="C13" s="23">
        <v>3</v>
      </c>
      <c r="D13" s="19">
        <v>0</v>
      </c>
      <c r="E13" s="20">
        <f t="shared" si="0"/>
        <v>0</v>
      </c>
      <c r="F13" s="20">
        <f t="shared" si="2"/>
        <v>0</v>
      </c>
      <c r="G13" s="20">
        <f t="shared" si="3"/>
        <v>0</v>
      </c>
      <c r="H13" s="24"/>
    </row>
    <row r="14" spans="1:8" s="22" customFormat="1" x14ac:dyDescent="0.3">
      <c r="A14" s="11" t="s">
        <v>51</v>
      </c>
      <c r="B14" s="66" t="s">
        <v>44</v>
      </c>
      <c r="C14" s="23">
        <v>1</v>
      </c>
      <c r="D14" s="19">
        <v>0</v>
      </c>
      <c r="E14" s="20">
        <f t="shared" si="0"/>
        <v>0</v>
      </c>
      <c r="F14" s="20">
        <f t="shared" si="2"/>
        <v>0</v>
      </c>
      <c r="G14" s="20">
        <f t="shared" si="3"/>
        <v>0</v>
      </c>
      <c r="H14" s="24"/>
    </row>
    <row r="15" spans="1:8" s="27" customFormat="1" x14ac:dyDescent="0.3">
      <c r="A15" s="11" t="s">
        <v>52</v>
      </c>
      <c r="B15" s="66" t="s">
        <v>45</v>
      </c>
      <c r="C15" s="25">
        <v>4</v>
      </c>
      <c r="D15" s="19">
        <v>0</v>
      </c>
      <c r="E15" s="26">
        <f t="shared" si="0"/>
        <v>0</v>
      </c>
      <c r="F15" s="26">
        <f t="shared" si="2"/>
        <v>0</v>
      </c>
      <c r="G15" s="26">
        <f t="shared" si="3"/>
        <v>0</v>
      </c>
      <c r="H15" s="24"/>
    </row>
    <row r="16" spans="1:8" s="27" customFormat="1" x14ac:dyDescent="0.3">
      <c r="A16" s="11" t="s">
        <v>10</v>
      </c>
      <c r="B16" s="66" t="s">
        <v>46</v>
      </c>
      <c r="C16" s="25">
        <v>1</v>
      </c>
      <c r="D16" s="19">
        <v>0</v>
      </c>
      <c r="E16" s="26">
        <f t="shared" ref="E16" si="4">C16*D16</f>
        <v>0</v>
      </c>
      <c r="F16" s="26">
        <f t="shared" ref="F16" si="5">E16*0.01*$F$8</f>
        <v>0</v>
      </c>
      <c r="G16" s="26">
        <f t="shared" ref="G16" si="6">E16+F16</f>
        <v>0</v>
      </c>
      <c r="H16" s="24"/>
    </row>
    <row r="17" spans="1:8" s="27" customFormat="1" x14ac:dyDescent="0.3">
      <c r="A17" s="11" t="s">
        <v>53</v>
      </c>
      <c r="B17" s="66" t="s">
        <v>47</v>
      </c>
      <c r="C17" s="25">
        <v>8</v>
      </c>
      <c r="D17" s="19">
        <v>0</v>
      </c>
      <c r="E17" s="26">
        <f t="shared" si="0"/>
        <v>0</v>
      </c>
      <c r="F17" s="26">
        <f t="shared" si="2"/>
        <v>0</v>
      </c>
      <c r="G17" s="26">
        <f t="shared" si="3"/>
        <v>0</v>
      </c>
      <c r="H17" s="24"/>
    </row>
    <row r="18" spans="1:8" s="27" customFormat="1" x14ac:dyDescent="0.3">
      <c r="A18" s="11" t="s">
        <v>54</v>
      </c>
      <c r="B18" s="66" t="s">
        <v>48</v>
      </c>
      <c r="C18" s="25">
        <v>3</v>
      </c>
      <c r="D18" s="19">
        <v>0</v>
      </c>
      <c r="E18" s="26">
        <f t="shared" ref="E18" si="7">C18*D18</f>
        <v>0</v>
      </c>
      <c r="F18" s="26">
        <f t="shared" ref="F18" si="8">E18*0.01*$F$8</f>
        <v>0</v>
      </c>
      <c r="G18" s="26">
        <f t="shared" ref="G18" si="9">E18+F18</f>
        <v>0</v>
      </c>
      <c r="H18" s="24"/>
    </row>
    <row r="19" spans="1:8" s="27" customFormat="1" ht="14.5" thickBot="1" x14ac:dyDescent="0.35">
      <c r="A19" s="11" t="s">
        <v>55</v>
      </c>
      <c r="B19" s="66" t="s">
        <v>49</v>
      </c>
      <c r="C19" s="25">
        <v>1</v>
      </c>
      <c r="D19" s="19">
        <v>0</v>
      </c>
      <c r="E19" s="26">
        <f t="shared" si="0"/>
        <v>0</v>
      </c>
      <c r="F19" s="26">
        <f t="shared" si="2"/>
        <v>0</v>
      </c>
      <c r="G19" s="26">
        <f t="shared" si="3"/>
        <v>0</v>
      </c>
      <c r="H19" s="24"/>
    </row>
    <row r="20" spans="1:8" s="22" customFormat="1" ht="14.5" thickBot="1" x14ac:dyDescent="0.35">
      <c r="A20" s="28" t="s">
        <v>69</v>
      </c>
      <c r="B20" s="29"/>
      <c r="C20" s="30"/>
      <c r="D20" s="30"/>
      <c r="E20" s="31">
        <f>SUM(E9:E19)</f>
        <v>0</v>
      </c>
      <c r="F20" s="32">
        <f>SUM(F9:F19)</f>
        <v>0</v>
      </c>
      <c r="G20" s="32">
        <f>SUM(G9:G19)</f>
        <v>0</v>
      </c>
    </row>
    <row r="21" spans="1:8" x14ac:dyDescent="0.3">
      <c r="A21" s="33" t="s">
        <v>39</v>
      </c>
    </row>
    <row r="22" spans="1:8" x14ac:dyDescent="0.3">
      <c r="A22" s="34" t="s">
        <v>64</v>
      </c>
    </row>
    <row r="23" spans="1:8" x14ac:dyDescent="0.3">
      <c r="A23" s="35" t="s">
        <v>62</v>
      </c>
    </row>
    <row r="24" spans="1:8" x14ac:dyDescent="0.3">
      <c r="A24" s="17" t="s">
        <v>80</v>
      </c>
    </row>
    <row r="25" spans="1:8" x14ac:dyDescent="0.3">
      <c r="A25" s="17" t="s">
        <v>81</v>
      </c>
    </row>
    <row r="26" spans="1:8" x14ac:dyDescent="0.3">
      <c r="A26" s="17" t="s">
        <v>20</v>
      </c>
    </row>
    <row r="27" spans="1:8" x14ac:dyDescent="0.3">
      <c r="A27" s="17" t="s">
        <v>63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70" zoomScaleNormal="70" workbookViewId="0">
      <selection activeCell="E23" sqref="E23"/>
    </sheetView>
  </sheetViews>
  <sheetFormatPr defaultColWidth="9.36328125" defaultRowHeight="14" x14ac:dyDescent="0.3"/>
  <cols>
    <col min="1" max="1" width="73.3632812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8" width="15.36328125" style="17" customWidth="1"/>
    <col min="9" max="10" width="17" style="17" customWidth="1"/>
    <col min="11" max="12" width="19" style="17" customWidth="1"/>
    <col min="13" max="13" width="14.6328125" style="17" customWidth="1"/>
    <col min="14" max="14" width="19.36328125" style="17" customWidth="1"/>
    <col min="15" max="15" width="20.08984375" style="17" customWidth="1"/>
    <col min="16" max="16384" width="9.36328125" style="17"/>
  </cols>
  <sheetData>
    <row r="1" spans="1:15" s="1" customFormat="1" x14ac:dyDescent="0.3">
      <c r="A1" s="3" t="s">
        <v>33</v>
      </c>
      <c r="B1" s="3"/>
      <c r="C1" s="16"/>
      <c r="D1" s="16"/>
      <c r="O1" s="16"/>
    </row>
    <row r="2" spans="1:15" s="1" customFormat="1" x14ac:dyDescent="0.3">
      <c r="A2" s="1" t="s">
        <v>79</v>
      </c>
      <c r="B2" s="80"/>
      <c r="D2" s="2"/>
      <c r="O2" s="16"/>
    </row>
    <row r="3" spans="1:15" s="1" customFormat="1" x14ac:dyDescent="0.3">
      <c r="B3" s="80"/>
      <c r="D3" s="2"/>
      <c r="O3" s="16"/>
    </row>
    <row r="4" spans="1:15" s="1" customFormat="1" x14ac:dyDescent="0.3">
      <c r="A4" s="3" t="s">
        <v>82</v>
      </c>
      <c r="B4" s="84" t="str">
        <f>'cast 1_servr-kupni'!B4</f>
        <v>Vyplnit obchodní název dodavatele</v>
      </c>
      <c r="C4" s="85"/>
      <c r="D4" s="85"/>
      <c r="O4" s="16"/>
    </row>
    <row r="5" spans="1:15" s="1" customFormat="1" x14ac:dyDescent="0.3">
      <c r="A5" s="2" t="s">
        <v>77</v>
      </c>
      <c r="B5" s="2"/>
      <c r="C5" s="10"/>
      <c r="D5" s="10"/>
      <c r="O5" s="16"/>
    </row>
    <row r="6" spans="1:15" s="1" customFormat="1" ht="14.5" thickBot="1" x14ac:dyDescent="0.35">
      <c r="B6" s="60"/>
      <c r="O6" s="16"/>
    </row>
    <row r="7" spans="1:15" ht="35.75" customHeight="1" x14ac:dyDescent="0.3">
      <c r="A7" s="108" t="s">
        <v>22</v>
      </c>
      <c r="B7" s="110" t="s">
        <v>59</v>
      </c>
      <c r="C7" s="110" t="s">
        <v>23</v>
      </c>
      <c r="D7" s="110" t="s">
        <v>60</v>
      </c>
      <c r="E7" s="7" t="s">
        <v>35</v>
      </c>
      <c r="F7" s="112" t="s">
        <v>36</v>
      </c>
      <c r="G7" s="114"/>
      <c r="H7" s="110" t="s">
        <v>57</v>
      </c>
      <c r="I7" s="110" t="s">
        <v>24</v>
      </c>
      <c r="J7" s="110" t="s">
        <v>56</v>
      </c>
      <c r="K7" s="7" t="s">
        <v>35</v>
      </c>
      <c r="L7" s="96" t="s">
        <v>36</v>
      </c>
    </row>
    <row r="8" spans="1:15" ht="82.5" customHeight="1" thickBot="1" x14ac:dyDescent="0.35">
      <c r="A8" s="109"/>
      <c r="B8" s="111"/>
      <c r="C8" s="111"/>
      <c r="D8" s="111"/>
      <c r="E8" s="8">
        <v>21</v>
      </c>
      <c r="F8" s="113"/>
      <c r="G8" s="115"/>
      <c r="H8" s="111"/>
      <c r="I8" s="111"/>
      <c r="J8" s="111"/>
      <c r="K8" s="8">
        <v>21</v>
      </c>
      <c r="L8" s="97"/>
    </row>
    <row r="9" spans="1:15" ht="14" customHeight="1" x14ac:dyDescent="0.3">
      <c r="A9" s="61" t="s">
        <v>25</v>
      </c>
      <c r="B9" s="62">
        <v>5</v>
      </c>
      <c r="C9" s="63">
        <v>0</v>
      </c>
      <c r="D9" s="38">
        <f>B9*C9</f>
        <v>0</v>
      </c>
      <c r="E9" s="20">
        <f>D9*0.01*$E$8</f>
        <v>0</v>
      </c>
      <c r="F9" s="20">
        <f>D9+E9</f>
        <v>0</v>
      </c>
      <c r="G9" s="115"/>
      <c r="H9" s="20" t="s">
        <v>26</v>
      </c>
      <c r="I9" s="20" t="s">
        <v>26</v>
      </c>
      <c r="J9" s="20" t="s">
        <v>26</v>
      </c>
      <c r="K9" s="20" t="s">
        <v>26</v>
      </c>
      <c r="L9" s="20" t="s">
        <v>26</v>
      </c>
    </row>
    <row r="10" spans="1:15" ht="14.75" customHeight="1" x14ac:dyDescent="0.3">
      <c r="A10" s="25" t="s">
        <v>27</v>
      </c>
      <c r="B10" s="62">
        <v>5</v>
      </c>
      <c r="C10" s="37">
        <v>0</v>
      </c>
      <c r="D10" s="38">
        <f t="shared" ref="D10:D19" si="0">B10*C10</f>
        <v>0</v>
      </c>
      <c r="E10" s="20">
        <f t="shared" ref="E10:E19" si="1">D10*0.01*$E$8</f>
        <v>0</v>
      </c>
      <c r="F10" s="20">
        <f t="shared" ref="F10:F19" si="2">D10+E10</f>
        <v>0</v>
      </c>
      <c r="G10" s="115"/>
      <c r="H10" s="20" t="s">
        <v>26</v>
      </c>
      <c r="I10" s="64" t="s">
        <v>26</v>
      </c>
      <c r="J10" s="20" t="s">
        <v>26</v>
      </c>
      <c r="K10" s="20" t="s">
        <v>26</v>
      </c>
      <c r="L10" s="20" t="s">
        <v>26</v>
      </c>
    </row>
    <row r="11" spans="1:15" ht="14.75" customHeight="1" x14ac:dyDescent="0.3">
      <c r="A11" s="25" t="s">
        <v>58</v>
      </c>
      <c r="B11" s="62">
        <v>20</v>
      </c>
      <c r="C11" s="37">
        <v>0</v>
      </c>
      <c r="D11" s="38">
        <f t="shared" si="0"/>
        <v>0</v>
      </c>
      <c r="E11" s="20">
        <f t="shared" si="1"/>
        <v>0</v>
      </c>
      <c r="F11" s="20">
        <f t="shared" si="2"/>
        <v>0</v>
      </c>
      <c r="G11" s="115"/>
      <c r="H11" s="20" t="s">
        <v>26</v>
      </c>
      <c r="I11" s="20" t="s">
        <v>26</v>
      </c>
      <c r="J11" s="65"/>
      <c r="K11" s="20" t="s">
        <v>26</v>
      </c>
      <c r="L11" s="20" t="s">
        <v>26</v>
      </c>
    </row>
    <row r="12" spans="1:15" ht="14.75" customHeight="1" x14ac:dyDescent="0.3">
      <c r="A12" s="25" t="s">
        <v>11</v>
      </c>
      <c r="B12" s="62">
        <v>10</v>
      </c>
      <c r="C12" s="37">
        <v>0</v>
      </c>
      <c r="D12" s="38">
        <f t="shared" si="0"/>
        <v>0</v>
      </c>
      <c r="E12" s="20">
        <f t="shared" si="1"/>
        <v>0</v>
      </c>
      <c r="F12" s="20">
        <f t="shared" si="2"/>
        <v>0</v>
      </c>
      <c r="G12" s="115"/>
      <c r="H12" s="20" t="s">
        <v>26</v>
      </c>
      <c r="I12" s="64" t="s">
        <v>26</v>
      </c>
      <c r="J12" s="65"/>
      <c r="K12" s="20" t="s">
        <v>26</v>
      </c>
      <c r="L12" s="20" t="s">
        <v>26</v>
      </c>
    </row>
    <row r="13" spans="1:15" ht="14.75" customHeight="1" x14ac:dyDescent="0.3">
      <c r="A13" s="25" t="s">
        <v>28</v>
      </c>
      <c r="B13" s="62">
        <v>40</v>
      </c>
      <c r="C13" s="37">
        <v>0</v>
      </c>
      <c r="D13" s="38">
        <f t="shared" si="0"/>
        <v>0</v>
      </c>
      <c r="E13" s="20">
        <f t="shared" si="1"/>
        <v>0</v>
      </c>
      <c r="F13" s="20">
        <f t="shared" si="2"/>
        <v>0</v>
      </c>
      <c r="G13" s="115"/>
      <c r="H13" s="67">
        <v>0</v>
      </c>
      <c r="I13" s="37">
        <v>0</v>
      </c>
      <c r="J13" s="68">
        <f>H13*I13</f>
        <v>0</v>
      </c>
      <c r="K13" s="20">
        <f>J13*0.01*$K$8</f>
        <v>0</v>
      </c>
      <c r="L13" s="20">
        <f>J13+K13</f>
        <v>0</v>
      </c>
    </row>
    <row r="14" spans="1:15" ht="14.75" customHeight="1" x14ac:dyDescent="0.3">
      <c r="A14" s="66" t="s">
        <v>12</v>
      </c>
      <c r="B14" s="62">
        <v>5</v>
      </c>
      <c r="C14" s="37">
        <v>0</v>
      </c>
      <c r="D14" s="38">
        <f t="shared" si="0"/>
        <v>0</v>
      </c>
      <c r="E14" s="20">
        <f t="shared" si="1"/>
        <v>0</v>
      </c>
      <c r="F14" s="20">
        <f t="shared" si="2"/>
        <v>0</v>
      </c>
      <c r="G14" s="115"/>
      <c r="H14" s="20" t="s">
        <v>26</v>
      </c>
      <c r="I14" s="64" t="s">
        <v>26</v>
      </c>
      <c r="J14" s="65"/>
      <c r="K14" s="20" t="s">
        <v>26</v>
      </c>
      <c r="L14" s="20" t="s">
        <v>26</v>
      </c>
    </row>
    <row r="15" spans="1:15" ht="14.75" customHeight="1" x14ac:dyDescent="0.3">
      <c r="A15" s="66" t="s">
        <v>50</v>
      </c>
      <c r="B15" s="62">
        <v>10</v>
      </c>
      <c r="C15" s="37">
        <v>0</v>
      </c>
      <c r="D15" s="38">
        <f t="shared" si="0"/>
        <v>0</v>
      </c>
      <c r="E15" s="20">
        <f t="shared" si="1"/>
        <v>0</v>
      </c>
      <c r="F15" s="20">
        <f t="shared" si="2"/>
        <v>0</v>
      </c>
      <c r="G15" s="115"/>
      <c r="H15" s="20" t="s">
        <v>26</v>
      </c>
      <c r="I15" s="64" t="s">
        <v>26</v>
      </c>
      <c r="J15" s="65"/>
      <c r="K15" s="20" t="s">
        <v>26</v>
      </c>
      <c r="L15" s="20" t="s">
        <v>26</v>
      </c>
    </row>
    <row r="16" spans="1:15" ht="14.75" customHeight="1" x14ac:dyDescent="0.3">
      <c r="A16" s="66" t="s">
        <v>29</v>
      </c>
      <c r="B16" s="62">
        <v>10</v>
      </c>
      <c r="C16" s="37">
        <v>0</v>
      </c>
      <c r="D16" s="38">
        <f t="shared" si="0"/>
        <v>0</v>
      </c>
      <c r="E16" s="20">
        <f t="shared" si="1"/>
        <v>0</v>
      </c>
      <c r="F16" s="20">
        <f t="shared" si="2"/>
        <v>0</v>
      </c>
      <c r="G16" s="115"/>
      <c r="H16" s="20" t="s">
        <v>26</v>
      </c>
      <c r="I16" s="64" t="s">
        <v>26</v>
      </c>
      <c r="J16" s="20" t="s">
        <v>26</v>
      </c>
      <c r="K16" s="20" t="s">
        <v>26</v>
      </c>
      <c r="L16" s="20" t="s">
        <v>26</v>
      </c>
    </row>
    <row r="17" spans="1:13" ht="14.75" customHeight="1" x14ac:dyDescent="0.3">
      <c r="A17" s="66" t="s">
        <v>30</v>
      </c>
      <c r="B17" s="62">
        <v>10</v>
      </c>
      <c r="C17" s="37">
        <v>0</v>
      </c>
      <c r="D17" s="38">
        <f t="shared" si="0"/>
        <v>0</v>
      </c>
      <c r="E17" s="20">
        <f t="shared" si="1"/>
        <v>0</v>
      </c>
      <c r="F17" s="20">
        <f t="shared" si="2"/>
        <v>0</v>
      </c>
      <c r="G17" s="115"/>
      <c r="H17" s="67">
        <v>0</v>
      </c>
      <c r="I17" s="37">
        <v>0</v>
      </c>
      <c r="J17" s="68">
        <f>H17*I17</f>
        <v>0</v>
      </c>
      <c r="K17" s="20">
        <f>J17*0.01*$K$8</f>
        <v>0</v>
      </c>
      <c r="L17" s="20">
        <f>J17+K17</f>
        <v>0</v>
      </c>
    </row>
    <row r="18" spans="1:13" ht="14.75" customHeight="1" x14ac:dyDescent="0.3">
      <c r="A18" s="66" t="s">
        <v>31</v>
      </c>
      <c r="B18" s="62">
        <v>40</v>
      </c>
      <c r="C18" s="37">
        <v>0</v>
      </c>
      <c r="D18" s="38">
        <f t="shared" si="0"/>
        <v>0</v>
      </c>
      <c r="E18" s="20">
        <f t="shared" si="1"/>
        <v>0</v>
      </c>
      <c r="F18" s="20">
        <f t="shared" si="2"/>
        <v>0</v>
      </c>
      <c r="G18" s="115"/>
      <c r="H18" s="20" t="s">
        <v>26</v>
      </c>
      <c r="I18" s="64" t="s">
        <v>26</v>
      </c>
      <c r="J18" s="20" t="s">
        <v>26</v>
      </c>
      <c r="K18" s="20" t="s">
        <v>26</v>
      </c>
      <c r="L18" s="20" t="s">
        <v>26</v>
      </c>
    </row>
    <row r="19" spans="1:13" ht="15" customHeight="1" thickBot="1" x14ac:dyDescent="0.35">
      <c r="A19" s="69" t="s">
        <v>32</v>
      </c>
      <c r="B19" s="70">
        <v>60</v>
      </c>
      <c r="C19" s="71">
        <v>0</v>
      </c>
      <c r="D19" s="38">
        <f t="shared" si="0"/>
        <v>0</v>
      </c>
      <c r="E19" s="20">
        <f t="shared" si="1"/>
        <v>0</v>
      </c>
      <c r="F19" s="20">
        <f t="shared" si="2"/>
        <v>0</v>
      </c>
      <c r="G19" s="116"/>
      <c r="H19" s="20" t="s">
        <v>26</v>
      </c>
      <c r="I19" s="73" t="s">
        <v>26</v>
      </c>
      <c r="J19" s="20" t="s">
        <v>26</v>
      </c>
      <c r="K19" s="72" t="s">
        <v>26</v>
      </c>
      <c r="L19" s="72" t="s">
        <v>26</v>
      </c>
    </row>
    <row r="20" spans="1:13" ht="15" customHeight="1" thickBot="1" x14ac:dyDescent="0.35">
      <c r="A20" s="40" t="s">
        <v>70</v>
      </c>
      <c r="B20" s="41"/>
      <c r="C20" s="58"/>
      <c r="D20" s="14">
        <f>SUM(D9:D19)</f>
        <v>0</v>
      </c>
      <c r="E20" s="102"/>
      <c r="F20" s="103"/>
      <c r="G20" s="103"/>
      <c r="H20" s="103"/>
      <c r="I20" s="103"/>
      <c r="J20" s="103"/>
      <c r="K20" s="103"/>
      <c r="L20" s="104"/>
      <c r="M20" s="42"/>
    </row>
    <row r="21" spans="1:13" ht="15" customHeight="1" thickBot="1" x14ac:dyDescent="0.35">
      <c r="A21" s="43" t="s">
        <v>71</v>
      </c>
      <c r="B21" s="41"/>
      <c r="C21" s="105"/>
      <c r="D21" s="105"/>
      <c r="E21" s="105"/>
      <c r="F21" s="105"/>
      <c r="G21" s="44"/>
      <c r="H21" s="44"/>
      <c r="I21" s="12"/>
      <c r="J21" s="15">
        <f>SUM(J9:J19)</f>
        <v>0</v>
      </c>
      <c r="K21" s="9">
        <f>SUM(K9:K19)</f>
        <v>0</v>
      </c>
      <c r="L21" s="9">
        <f>SUM(L9:L19)</f>
        <v>0</v>
      </c>
      <c r="M21" s="45"/>
    </row>
    <row r="22" spans="1:13" ht="15" customHeight="1" thickBot="1" x14ac:dyDescent="0.35">
      <c r="A22" s="41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48"/>
    </row>
    <row r="23" spans="1:13" s="22" customFormat="1" ht="15" customHeight="1" thickBot="1" x14ac:dyDescent="0.35">
      <c r="A23" s="49" t="s">
        <v>19</v>
      </c>
      <c r="B23" s="41"/>
      <c r="C23" s="58"/>
      <c r="D23" s="51">
        <v>0</v>
      </c>
      <c r="E23" s="52">
        <f>D23*0.01*E8</f>
        <v>0</v>
      </c>
      <c r="F23" s="52">
        <f>D23+E23</f>
        <v>0</v>
      </c>
      <c r="G23" s="59"/>
      <c r="H23" s="93"/>
      <c r="I23" s="106"/>
      <c r="J23" s="106"/>
      <c r="K23" s="106"/>
      <c r="L23" s="107"/>
      <c r="M23" s="53"/>
    </row>
    <row r="24" spans="1:13" s="22" customFormat="1" ht="15" customHeight="1" thickBot="1" x14ac:dyDescent="0.35">
      <c r="A24" s="94" t="s">
        <v>89</v>
      </c>
      <c r="B24" s="46"/>
      <c r="C24" s="58"/>
      <c r="D24" s="14">
        <f>D23*4</f>
        <v>0</v>
      </c>
      <c r="E24" s="52">
        <f t="shared" ref="E24:F24" si="3">E23*4</f>
        <v>0</v>
      </c>
      <c r="F24" s="52">
        <f t="shared" si="3"/>
        <v>0</v>
      </c>
      <c r="G24" s="59"/>
      <c r="H24" s="93"/>
      <c r="I24" s="82"/>
      <c r="J24" s="82"/>
      <c r="K24" s="82"/>
      <c r="L24" s="83"/>
      <c r="M24" s="53"/>
    </row>
    <row r="25" spans="1:13" s="22" customFormat="1" ht="15" customHeight="1" x14ac:dyDescent="0.3">
      <c r="A25" s="48"/>
      <c r="B25" s="48"/>
      <c r="C25" s="74"/>
      <c r="D25" s="75"/>
      <c r="E25" s="76"/>
      <c r="F25" s="76"/>
      <c r="G25" s="76"/>
      <c r="H25" s="76"/>
      <c r="I25" s="77"/>
      <c r="J25" s="77"/>
      <c r="K25" s="77"/>
      <c r="L25" s="77"/>
      <c r="M25" s="53"/>
    </row>
    <row r="26" spans="1:13" x14ac:dyDescent="0.3">
      <c r="A26" s="34" t="s">
        <v>64</v>
      </c>
      <c r="B26" s="34"/>
      <c r="M26" s="45"/>
    </row>
    <row r="27" spans="1:13" x14ac:dyDescent="0.3">
      <c r="A27" s="35" t="s">
        <v>62</v>
      </c>
      <c r="B27" s="34"/>
      <c r="M27" s="45"/>
    </row>
    <row r="28" spans="1:13" x14ac:dyDescent="0.3">
      <c r="A28" s="17" t="s">
        <v>21</v>
      </c>
      <c r="B28" s="35"/>
    </row>
    <row r="29" spans="1:13" x14ac:dyDescent="0.3">
      <c r="A29" s="17" t="s">
        <v>65</v>
      </c>
      <c r="B29" s="35"/>
    </row>
    <row r="30" spans="1:13" x14ac:dyDescent="0.3">
      <c r="A30" s="55" t="s">
        <v>66</v>
      </c>
      <c r="B30" s="54"/>
      <c r="C30" s="54"/>
      <c r="D30" s="54"/>
      <c r="E30" s="54"/>
    </row>
    <row r="31" spans="1:13" x14ac:dyDescent="0.3">
      <c r="A31" s="17" t="s">
        <v>61</v>
      </c>
      <c r="B31" s="54"/>
      <c r="C31" s="54"/>
      <c r="D31" s="54"/>
      <c r="E31" s="54"/>
    </row>
    <row r="32" spans="1:13" x14ac:dyDescent="0.3">
      <c r="A32" s="17" t="s">
        <v>34</v>
      </c>
      <c r="B32" s="54"/>
      <c r="C32" s="54"/>
      <c r="D32" s="54"/>
      <c r="E32" s="54"/>
    </row>
    <row r="33" spans="1:5" x14ac:dyDescent="0.3">
      <c r="A33" s="17" t="s">
        <v>81</v>
      </c>
      <c r="B33" s="54"/>
      <c r="C33" s="54"/>
      <c r="D33" s="54"/>
      <c r="E33" s="54"/>
    </row>
    <row r="34" spans="1:5" x14ac:dyDescent="0.3">
      <c r="A34" s="17" t="s">
        <v>63</v>
      </c>
      <c r="B34" s="35"/>
      <c r="C34" s="56"/>
      <c r="D34" s="56"/>
      <c r="E34" s="35"/>
    </row>
  </sheetData>
  <mergeCells count="13">
    <mergeCell ref="E20:L20"/>
    <mergeCell ref="C21:F21"/>
    <mergeCell ref="I23:L23"/>
    <mergeCell ref="A7:A8"/>
    <mergeCell ref="C7:C8"/>
    <mergeCell ref="F7:F8"/>
    <mergeCell ref="G7:G19"/>
    <mergeCell ref="I7:I8"/>
    <mergeCell ref="L7:L8"/>
    <mergeCell ref="J7:J8"/>
    <mergeCell ref="H7:H8"/>
    <mergeCell ref="B7:B8"/>
    <mergeCell ref="D7:D8"/>
  </mergeCells>
  <pageMargins left="0.7" right="0.7" top="0.78740157499999996" bottom="0.78740157499999996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70" zoomScaleNormal="70" workbookViewId="0">
      <selection activeCell="B6" sqref="B6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4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33</v>
      </c>
      <c r="B1" s="16"/>
      <c r="H1" s="16"/>
    </row>
    <row r="2" spans="1:8" s="1" customFormat="1" x14ac:dyDescent="0.3">
      <c r="A2" s="1" t="s">
        <v>79</v>
      </c>
      <c r="B2" s="2"/>
      <c r="C2" s="80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82</v>
      </c>
      <c r="B4" s="84" t="s">
        <v>83</v>
      </c>
      <c r="H4" s="16"/>
    </row>
    <row r="5" spans="1:8" s="1" customFormat="1" x14ac:dyDescent="0.3">
      <c r="A5" s="3" t="s">
        <v>18</v>
      </c>
      <c r="B5" s="35" t="s">
        <v>76</v>
      </c>
      <c r="H5" s="16"/>
    </row>
    <row r="6" spans="1:8" s="1" customFormat="1" ht="14.5" thickBot="1" x14ac:dyDescent="0.35">
      <c r="A6" s="3"/>
      <c r="B6" s="2"/>
      <c r="H6" s="16"/>
    </row>
    <row r="7" spans="1:8" ht="44.15" customHeight="1" x14ac:dyDescent="0.3">
      <c r="A7" s="98" t="s">
        <v>0</v>
      </c>
      <c r="B7" s="100" t="s">
        <v>1</v>
      </c>
      <c r="C7" s="100" t="s">
        <v>13</v>
      </c>
      <c r="D7" s="100" t="s">
        <v>2</v>
      </c>
      <c r="E7" s="100" t="s">
        <v>68</v>
      </c>
      <c r="F7" s="7" t="s">
        <v>35</v>
      </c>
      <c r="G7" s="100" t="s">
        <v>3</v>
      </c>
      <c r="H7" s="96" t="s">
        <v>4</v>
      </c>
    </row>
    <row r="8" spans="1:8" s="4" customFormat="1" ht="57.65" customHeight="1" thickBot="1" x14ac:dyDescent="0.4">
      <c r="A8" s="99"/>
      <c r="B8" s="101"/>
      <c r="C8" s="101"/>
      <c r="D8" s="101"/>
      <c r="E8" s="101"/>
      <c r="F8" s="8">
        <v>21</v>
      </c>
      <c r="G8" s="101"/>
      <c r="H8" s="97"/>
    </row>
    <row r="9" spans="1:8" s="22" customFormat="1" x14ac:dyDescent="0.3">
      <c r="A9" s="5" t="s">
        <v>5</v>
      </c>
      <c r="B9" s="66" t="s">
        <v>14</v>
      </c>
      <c r="C9" s="57">
        <v>1</v>
      </c>
      <c r="D9" s="19">
        <v>0</v>
      </c>
      <c r="E9" s="20">
        <f t="shared" ref="E9:E10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ht="14.5" thickBot="1" x14ac:dyDescent="0.35">
      <c r="A10" s="6" t="s">
        <v>6</v>
      </c>
      <c r="B10" s="66" t="s">
        <v>15</v>
      </c>
      <c r="C10" s="57">
        <v>2</v>
      </c>
      <c r="D10" s="19">
        <v>0</v>
      </c>
      <c r="E10" s="20">
        <f t="shared" si="0"/>
        <v>0</v>
      </c>
      <c r="F10" s="20">
        <f t="shared" ref="F10" si="1">E10*0.01*$F$8</f>
        <v>0</v>
      </c>
      <c r="G10" s="20">
        <f t="shared" ref="G10" si="2">E10+F10</f>
        <v>0</v>
      </c>
      <c r="H10" s="24"/>
    </row>
    <row r="11" spans="1:8" s="22" customFormat="1" ht="14.5" thickBot="1" x14ac:dyDescent="0.35">
      <c r="A11" s="28" t="s">
        <v>69</v>
      </c>
      <c r="B11" s="29"/>
      <c r="C11" s="30"/>
      <c r="D11" s="30"/>
      <c r="E11" s="31">
        <f>SUM(E9:E10)</f>
        <v>0</v>
      </c>
      <c r="F11" s="32">
        <f>SUM(F9:F10)</f>
        <v>0</v>
      </c>
      <c r="G11" s="32">
        <f>SUM(G9:G10)</f>
        <v>0</v>
      </c>
    </row>
    <row r="12" spans="1:8" x14ac:dyDescent="0.3">
      <c r="A12" s="33" t="s">
        <v>39</v>
      </c>
    </row>
    <row r="13" spans="1:8" x14ac:dyDescent="0.3">
      <c r="A13" s="34" t="s">
        <v>64</v>
      </c>
    </row>
    <row r="14" spans="1:8" x14ac:dyDescent="0.3">
      <c r="A14" s="35" t="s">
        <v>62</v>
      </c>
    </row>
    <row r="15" spans="1:8" x14ac:dyDescent="0.3">
      <c r="A15" s="17" t="s">
        <v>80</v>
      </c>
    </row>
    <row r="16" spans="1:8" x14ac:dyDescent="0.3">
      <c r="A16" s="17" t="s">
        <v>81</v>
      </c>
    </row>
    <row r="17" spans="1:1" x14ac:dyDescent="0.3">
      <c r="A17" s="17" t="s">
        <v>20</v>
      </c>
    </row>
    <row r="18" spans="1:1" x14ac:dyDescent="0.3">
      <c r="A18" s="17" t="s">
        <v>63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7" zoomScale="70" zoomScaleNormal="70" workbookViewId="0">
      <selection activeCell="H24" sqref="H24"/>
    </sheetView>
  </sheetViews>
  <sheetFormatPr defaultColWidth="9.36328125" defaultRowHeight="14" x14ac:dyDescent="0.3"/>
  <cols>
    <col min="1" max="1" width="73.3632812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8" width="15.36328125" style="17" customWidth="1"/>
    <col min="9" max="10" width="17" style="17" customWidth="1"/>
    <col min="11" max="12" width="19" style="17" customWidth="1"/>
    <col min="13" max="13" width="14.6328125" style="17" customWidth="1"/>
    <col min="14" max="14" width="19.36328125" style="17" customWidth="1"/>
    <col min="15" max="15" width="20.08984375" style="17" customWidth="1"/>
    <col min="16" max="16384" width="9.36328125" style="17"/>
  </cols>
  <sheetData>
    <row r="1" spans="1:15" s="1" customFormat="1" x14ac:dyDescent="0.3">
      <c r="A1" s="3" t="s">
        <v>33</v>
      </c>
      <c r="B1" s="3"/>
      <c r="C1" s="16"/>
      <c r="D1" s="16"/>
      <c r="O1" s="16"/>
    </row>
    <row r="2" spans="1:15" s="1" customFormat="1" x14ac:dyDescent="0.3">
      <c r="A2" s="1" t="s">
        <v>79</v>
      </c>
      <c r="C2" s="81"/>
      <c r="D2" s="2"/>
      <c r="O2" s="16"/>
    </row>
    <row r="3" spans="1:15" s="1" customFormat="1" x14ac:dyDescent="0.3">
      <c r="C3" s="81"/>
      <c r="D3" s="2"/>
      <c r="O3" s="16"/>
    </row>
    <row r="4" spans="1:15" s="1" customFormat="1" x14ac:dyDescent="0.3">
      <c r="A4" s="3" t="s">
        <v>82</v>
      </c>
      <c r="B4" s="84" t="str">
        <f>'cast 2_bezp-kupni'!B4</f>
        <v>Vyplnit obchodní název dodavatele</v>
      </c>
      <c r="C4" s="85"/>
      <c r="D4" s="85"/>
      <c r="O4" s="16"/>
    </row>
    <row r="5" spans="1:15" s="1" customFormat="1" x14ac:dyDescent="0.3">
      <c r="A5" s="3" t="s">
        <v>75</v>
      </c>
      <c r="B5" s="3"/>
      <c r="C5" s="35"/>
      <c r="D5" s="35"/>
      <c r="O5" s="16"/>
    </row>
    <row r="6" spans="1:15" s="1" customFormat="1" ht="14.5" thickBot="1" x14ac:dyDescent="0.35">
      <c r="A6" s="3"/>
      <c r="B6" s="13"/>
      <c r="C6" s="2"/>
      <c r="D6" s="2"/>
      <c r="O6" s="16"/>
    </row>
    <row r="7" spans="1:15" ht="35.75" customHeight="1" x14ac:dyDescent="0.3">
      <c r="A7" s="108" t="s">
        <v>22</v>
      </c>
      <c r="B7" s="110" t="s">
        <v>59</v>
      </c>
      <c r="C7" s="110" t="s">
        <v>23</v>
      </c>
      <c r="D7" s="110" t="s">
        <v>60</v>
      </c>
      <c r="E7" s="7" t="s">
        <v>35</v>
      </c>
      <c r="F7" s="112" t="s">
        <v>36</v>
      </c>
      <c r="G7" s="114"/>
      <c r="H7" s="110" t="s">
        <v>57</v>
      </c>
      <c r="I7" s="110" t="s">
        <v>24</v>
      </c>
      <c r="J7" s="110" t="s">
        <v>56</v>
      </c>
      <c r="K7" s="7" t="s">
        <v>35</v>
      </c>
      <c r="L7" s="96" t="s">
        <v>36</v>
      </c>
    </row>
    <row r="8" spans="1:15" ht="82.5" customHeight="1" thickBot="1" x14ac:dyDescent="0.35">
      <c r="A8" s="109"/>
      <c r="B8" s="111"/>
      <c r="C8" s="111"/>
      <c r="D8" s="111"/>
      <c r="E8" s="8">
        <v>21</v>
      </c>
      <c r="F8" s="113"/>
      <c r="G8" s="115"/>
      <c r="H8" s="111"/>
      <c r="I8" s="111"/>
      <c r="J8" s="111"/>
      <c r="K8" s="8">
        <v>21</v>
      </c>
      <c r="L8" s="97"/>
    </row>
    <row r="9" spans="1:15" ht="14.75" customHeight="1" x14ac:dyDescent="0.3">
      <c r="A9" s="66" t="s">
        <v>14</v>
      </c>
      <c r="B9" s="36">
        <v>120</v>
      </c>
      <c r="C9" s="37">
        <v>0</v>
      </c>
      <c r="D9" s="38">
        <f>B9*C9</f>
        <v>0</v>
      </c>
      <c r="E9" s="20">
        <f>D9*0.01*$E$8</f>
        <v>0</v>
      </c>
      <c r="F9" s="20">
        <f>D9+E9</f>
        <v>0</v>
      </c>
      <c r="G9" s="115"/>
      <c r="H9" s="39">
        <v>0</v>
      </c>
      <c r="I9" s="37">
        <v>0</v>
      </c>
      <c r="J9" s="38">
        <f>H9*I9</f>
        <v>0</v>
      </c>
      <c r="K9" s="20">
        <f>J9*0.01*$K$8</f>
        <v>0</v>
      </c>
      <c r="L9" s="20">
        <f>J9+K9</f>
        <v>0</v>
      </c>
    </row>
    <row r="10" spans="1:15" ht="14.75" customHeight="1" thickBot="1" x14ac:dyDescent="0.35">
      <c r="A10" s="66" t="s">
        <v>15</v>
      </c>
      <c r="B10" s="36">
        <v>120</v>
      </c>
      <c r="C10" s="37">
        <v>0</v>
      </c>
      <c r="D10" s="38">
        <f>B10*C10</f>
        <v>0</v>
      </c>
      <c r="E10" s="20">
        <f>D10*0.01*$E$8</f>
        <v>0</v>
      </c>
      <c r="F10" s="20">
        <f>D10+E10</f>
        <v>0</v>
      </c>
      <c r="G10" s="115"/>
      <c r="H10" s="39">
        <v>0</v>
      </c>
      <c r="I10" s="37">
        <v>0</v>
      </c>
      <c r="J10" s="38">
        <f>H10*I10</f>
        <v>0</v>
      </c>
      <c r="K10" s="20">
        <f>J10*0.01*$K$8</f>
        <v>0</v>
      </c>
      <c r="L10" s="20">
        <f>J10+K10</f>
        <v>0</v>
      </c>
    </row>
    <row r="11" spans="1:15" ht="15" customHeight="1" thickBot="1" x14ac:dyDescent="0.35">
      <c r="A11" s="40" t="s">
        <v>72</v>
      </c>
      <c r="B11" s="41"/>
      <c r="C11" s="12"/>
      <c r="D11" s="14">
        <f>SUM(D9:D10)</f>
        <v>0</v>
      </c>
      <c r="E11" s="102"/>
      <c r="F11" s="103"/>
      <c r="G11" s="103"/>
      <c r="H11" s="103"/>
      <c r="I11" s="103"/>
      <c r="J11" s="103"/>
      <c r="K11" s="103"/>
      <c r="L11" s="104"/>
      <c r="M11" s="42"/>
    </row>
    <row r="12" spans="1:15" ht="15" customHeight="1" thickBot="1" x14ac:dyDescent="0.35">
      <c r="A12" s="43" t="s">
        <v>73</v>
      </c>
      <c r="B12" s="41"/>
      <c r="C12" s="105"/>
      <c r="D12" s="105"/>
      <c r="E12" s="105"/>
      <c r="F12" s="105"/>
      <c r="G12" s="44"/>
      <c r="H12" s="44"/>
      <c r="I12" s="12"/>
      <c r="J12" s="15">
        <f>SUM(J9:J10)</f>
        <v>0</v>
      </c>
      <c r="K12" s="9">
        <f>SUM(K9:K10)</f>
        <v>0</v>
      </c>
      <c r="L12" s="9">
        <f>SUM(L9:L10)</f>
        <v>0</v>
      </c>
      <c r="M12" s="45"/>
    </row>
    <row r="13" spans="1:15" ht="15" customHeight="1" thickBot="1" x14ac:dyDescent="0.35">
      <c r="A13" s="41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48"/>
    </row>
    <row r="14" spans="1:15" s="22" customFormat="1" ht="15" customHeight="1" thickBot="1" x14ac:dyDescent="0.35">
      <c r="A14" s="49" t="s">
        <v>19</v>
      </c>
      <c r="B14" s="41"/>
      <c r="C14" s="58"/>
      <c r="D14" s="51">
        <v>0</v>
      </c>
      <c r="E14" s="52">
        <f>D14*0.01*E8</f>
        <v>0</v>
      </c>
      <c r="F14" s="52">
        <f>D14+E14</f>
        <v>0</v>
      </c>
      <c r="G14" s="59"/>
      <c r="H14" s="93"/>
      <c r="I14" s="106"/>
      <c r="J14" s="106"/>
      <c r="K14" s="106"/>
      <c r="L14" s="107"/>
      <c r="M14" s="53"/>
    </row>
    <row r="15" spans="1:15" s="22" customFormat="1" ht="15" customHeight="1" thickBot="1" x14ac:dyDescent="0.35">
      <c r="A15" s="94" t="s">
        <v>89</v>
      </c>
      <c r="B15" s="46"/>
      <c r="C15" s="58"/>
      <c r="D15" s="14">
        <f>D14*4</f>
        <v>0</v>
      </c>
      <c r="E15" s="52">
        <f t="shared" ref="E15:F15" si="0">E14*4</f>
        <v>0</v>
      </c>
      <c r="F15" s="52">
        <f t="shared" si="0"/>
        <v>0</v>
      </c>
      <c r="G15" s="59"/>
      <c r="H15" s="93"/>
      <c r="I15" s="82"/>
      <c r="J15" s="82"/>
      <c r="K15" s="82"/>
      <c r="L15" s="83"/>
      <c r="M15" s="53"/>
    </row>
    <row r="16" spans="1:15" x14ac:dyDescent="0.3">
      <c r="A16" s="34"/>
      <c r="B16" s="34"/>
      <c r="M16" s="45"/>
    </row>
    <row r="17" spans="1:5" x14ac:dyDescent="0.3">
      <c r="A17" s="34" t="s">
        <v>64</v>
      </c>
      <c r="B17" s="35"/>
    </row>
    <row r="18" spans="1:5" x14ac:dyDescent="0.3">
      <c r="A18" s="35" t="s">
        <v>62</v>
      </c>
      <c r="B18" s="35"/>
    </row>
    <row r="19" spans="1:5" x14ac:dyDescent="0.3">
      <c r="A19" s="17" t="s">
        <v>21</v>
      </c>
      <c r="B19" s="35"/>
    </row>
    <row r="20" spans="1:5" ht="14" customHeight="1" x14ac:dyDescent="0.3">
      <c r="A20" s="17" t="s">
        <v>65</v>
      </c>
      <c r="B20" s="54"/>
      <c r="C20" s="54"/>
      <c r="D20" s="54"/>
      <c r="E20" s="54"/>
    </row>
    <row r="21" spans="1:5" x14ac:dyDescent="0.3">
      <c r="A21" s="55" t="s">
        <v>66</v>
      </c>
      <c r="B21" s="35"/>
      <c r="C21" s="56"/>
      <c r="D21" s="56"/>
      <c r="E21" s="35"/>
    </row>
    <row r="22" spans="1:5" x14ac:dyDescent="0.3">
      <c r="A22" s="17" t="s">
        <v>61</v>
      </c>
    </row>
    <row r="23" spans="1:5" x14ac:dyDescent="0.3">
      <c r="A23" s="17" t="s">
        <v>34</v>
      </c>
    </row>
    <row r="24" spans="1:5" x14ac:dyDescent="0.3">
      <c r="A24" s="17" t="s">
        <v>81</v>
      </c>
    </row>
    <row r="25" spans="1:5" x14ac:dyDescent="0.3">
      <c r="A25" s="17" t="s">
        <v>63</v>
      </c>
    </row>
  </sheetData>
  <mergeCells count="13">
    <mergeCell ref="I14:L14"/>
    <mergeCell ref="G7:G10"/>
    <mergeCell ref="L7:L8"/>
    <mergeCell ref="I7:I8"/>
    <mergeCell ref="A7:A8"/>
    <mergeCell ref="C7:C8"/>
    <mergeCell ref="F7:F8"/>
    <mergeCell ref="E11:L11"/>
    <mergeCell ref="C12:F12"/>
    <mergeCell ref="J7:J8"/>
    <mergeCell ref="H7:H8"/>
    <mergeCell ref="B7:B8"/>
    <mergeCell ref="D7:D8"/>
  </mergeCells>
  <pageMargins left="0.7" right="0.7" top="0.78740157499999996" bottom="0.78740157499999996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0" zoomScaleNormal="70" workbookViewId="0">
      <selection activeCell="B5" sqref="B5"/>
    </sheetView>
  </sheetViews>
  <sheetFormatPr defaultColWidth="9.36328125" defaultRowHeight="14" x14ac:dyDescent="0.3"/>
  <cols>
    <col min="1" max="1" width="11.36328125" style="17" customWidth="1"/>
    <col min="2" max="2" width="55.6328125" style="22" customWidth="1"/>
    <col min="3" max="3" width="13" style="17" customWidth="1"/>
    <col min="4" max="4" width="17" style="17" customWidth="1"/>
    <col min="5" max="5" width="19" style="17" customWidth="1"/>
    <col min="6" max="6" width="14.6328125" style="17" customWidth="1"/>
    <col min="7" max="7" width="19.36328125" style="17" customWidth="1"/>
    <col min="8" max="8" width="31" style="17" bestFit="1" customWidth="1"/>
    <col min="9" max="16384" width="9.36328125" style="17"/>
  </cols>
  <sheetData>
    <row r="1" spans="1:8" s="1" customFormat="1" x14ac:dyDescent="0.3">
      <c r="A1" s="3" t="s">
        <v>33</v>
      </c>
      <c r="B1" s="16"/>
      <c r="H1" s="16"/>
    </row>
    <row r="2" spans="1:8" s="1" customFormat="1" x14ac:dyDescent="0.3">
      <c r="A2" s="1" t="s">
        <v>79</v>
      </c>
      <c r="B2" s="2"/>
      <c r="C2" s="80"/>
      <c r="H2" s="16"/>
    </row>
    <row r="3" spans="1:8" s="1" customFormat="1" x14ac:dyDescent="0.3">
      <c r="B3" s="16"/>
      <c r="H3" s="16"/>
    </row>
    <row r="4" spans="1:8" s="1" customFormat="1" x14ac:dyDescent="0.3">
      <c r="A4" s="3" t="s">
        <v>82</v>
      </c>
      <c r="B4" s="84" t="s">
        <v>83</v>
      </c>
      <c r="H4" s="16"/>
    </row>
    <row r="5" spans="1:8" s="1" customFormat="1" x14ac:dyDescent="0.3">
      <c r="A5" s="3" t="s">
        <v>37</v>
      </c>
      <c r="B5" s="35" t="s">
        <v>38</v>
      </c>
      <c r="H5" s="16"/>
    </row>
    <row r="6" spans="1:8" s="1" customFormat="1" ht="14.5" thickBot="1" x14ac:dyDescent="0.35">
      <c r="A6" s="3"/>
      <c r="B6" s="2"/>
      <c r="H6" s="16"/>
    </row>
    <row r="7" spans="1:8" ht="44.15" customHeight="1" x14ac:dyDescent="0.3">
      <c r="A7" s="98" t="s">
        <v>0</v>
      </c>
      <c r="B7" s="100" t="s">
        <v>1</v>
      </c>
      <c r="C7" s="100" t="s">
        <v>13</v>
      </c>
      <c r="D7" s="100" t="s">
        <v>2</v>
      </c>
      <c r="E7" s="100" t="s">
        <v>68</v>
      </c>
      <c r="F7" s="7" t="s">
        <v>35</v>
      </c>
      <c r="G7" s="100" t="s">
        <v>3</v>
      </c>
      <c r="H7" s="96" t="s">
        <v>4</v>
      </c>
    </row>
    <row r="8" spans="1:8" s="4" customFormat="1" ht="57.65" customHeight="1" thickBot="1" x14ac:dyDescent="0.4">
      <c r="A8" s="99"/>
      <c r="B8" s="101"/>
      <c r="C8" s="101"/>
      <c r="D8" s="101"/>
      <c r="E8" s="101"/>
      <c r="F8" s="8">
        <v>21</v>
      </c>
      <c r="G8" s="101"/>
      <c r="H8" s="97"/>
    </row>
    <row r="9" spans="1:8" s="22" customFormat="1" ht="14.5" thickBot="1" x14ac:dyDescent="0.35">
      <c r="A9" s="5" t="s">
        <v>5</v>
      </c>
      <c r="B9" s="66" t="s">
        <v>16</v>
      </c>
      <c r="C9" s="57">
        <v>1</v>
      </c>
      <c r="D9" s="19">
        <v>0</v>
      </c>
      <c r="E9" s="20">
        <f t="shared" ref="E9" si="0">C9*D9</f>
        <v>0</v>
      </c>
      <c r="F9" s="20">
        <f>E9*0.01*$F$8</f>
        <v>0</v>
      </c>
      <c r="G9" s="20">
        <f>E9+F9</f>
        <v>0</v>
      </c>
      <c r="H9" s="21"/>
    </row>
    <row r="10" spans="1:8" s="22" customFormat="1" ht="14.5" thickBot="1" x14ac:dyDescent="0.35">
      <c r="A10" s="28" t="s">
        <v>69</v>
      </c>
      <c r="B10" s="29"/>
      <c r="C10" s="30"/>
      <c r="D10" s="30"/>
      <c r="E10" s="31">
        <f>SUM(E9:E9)</f>
        <v>0</v>
      </c>
      <c r="F10" s="32">
        <f>SUM(F9:F9)</f>
        <v>0</v>
      </c>
      <c r="G10" s="32">
        <f>SUM(G9:G9)</f>
        <v>0</v>
      </c>
    </row>
    <row r="11" spans="1:8" x14ac:dyDescent="0.3">
      <c r="A11" s="33" t="s">
        <v>39</v>
      </c>
    </row>
    <row r="12" spans="1:8" x14ac:dyDescent="0.3">
      <c r="A12" s="34" t="s">
        <v>64</v>
      </c>
    </row>
    <row r="13" spans="1:8" x14ac:dyDescent="0.3">
      <c r="A13" s="35" t="s">
        <v>62</v>
      </c>
    </row>
    <row r="14" spans="1:8" x14ac:dyDescent="0.3">
      <c r="A14" s="17" t="s">
        <v>80</v>
      </c>
    </row>
    <row r="15" spans="1:8" x14ac:dyDescent="0.3">
      <c r="A15" s="17" t="s">
        <v>81</v>
      </c>
    </row>
    <row r="16" spans="1:8" x14ac:dyDescent="0.3">
      <c r="A16" s="17" t="s">
        <v>20</v>
      </c>
    </row>
    <row r="17" spans="1:1" x14ac:dyDescent="0.3">
      <c r="A17" s="17" t="s">
        <v>63</v>
      </c>
    </row>
  </sheetData>
  <mergeCells count="7">
    <mergeCell ref="H7:H8"/>
    <mergeCell ref="A7:A8"/>
    <mergeCell ref="B7:B8"/>
    <mergeCell ref="C7:C8"/>
    <mergeCell ref="D7:D8"/>
    <mergeCell ref="E7:E8"/>
    <mergeCell ref="G7:G8"/>
  </mergeCells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70" zoomScaleNormal="70" workbookViewId="0">
      <selection activeCell="J11" sqref="J11"/>
    </sheetView>
  </sheetViews>
  <sheetFormatPr defaultColWidth="9.36328125" defaultRowHeight="14" x14ac:dyDescent="0.3"/>
  <cols>
    <col min="1" max="1" width="73.36328125" style="17" customWidth="1"/>
    <col min="2" max="2" width="15.54296875" style="17" customWidth="1"/>
    <col min="3" max="4" width="13.54296875" style="22" customWidth="1"/>
    <col min="5" max="5" width="15.453125" style="17" customWidth="1"/>
    <col min="6" max="6" width="17" style="17" customWidth="1"/>
    <col min="7" max="7" width="3.54296875" style="17" customWidth="1"/>
    <col min="8" max="8" width="15.36328125" style="17" customWidth="1"/>
    <col min="9" max="10" width="17" style="17" customWidth="1"/>
    <col min="11" max="12" width="19" style="17" customWidth="1"/>
    <col min="13" max="13" width="14.6328125" style="17" customWidth="1"/>
    <col min="14" max="14" width="19.36328125" style="17" customWidth="1"/>
    <col min="15" max="15" width="20.08984375" style="17" customWidth="1"/>
    <col min="16" max="16384" width="9.36328125" style="17"/>
  </cols>
  <sheetData>
    <row r="1" spans="1:15" s="1" customFormat="1" x14ac:dyDescent="0.3">
      <c r="A1" s="3" t="s">
        <v>33</v>
      </c>
      <c r="B1" s="3"/>
      <c r="C1" s="16"/>
      <c r="D1" s="16"/>
      <c r="O1" s="16"/>
    </row>
    <row r="2" spans="1:15" s="1" customFormat="1" x14ac:dyDescent="0.3">
      <c r="A2" s="1" t="s">
        <v>79</v>
      </c>
      <c r="C2" s="81"/>
      <c r="D2" s="2"/>
      <c r="O2" s="16"/>
    </row>
    <row r="3" spans="1:15" s="1" customFormat="1" x14ac:dyDescent="0.3">
      <c r="C3" s="81"/>
      <c r="D3" s="2"/>
      <c r="O3" s="16"/>
    </row>
    <row r="4" spans="1:15" s="1" customFormat="1" x14ac:dyDescent="0.3">
      <c r="A4" s="3" t="s">
        <v>82</v>
      </c>
      <c r="B4" s="84" t="str">
        <f>'cast 3_monit-kupni'!B4</f>
        <v>Vyplnit obchodní název dodavatele</v>
      </c>
      <c r="C4" s="85"/>
      <c r="D4" s="85"/>
      <c r="O4" s="16"/>
    </row>
    <row r="5" spans="1:15" s="1" customFormat="1" x14ac:dyDescent="0.3">
      <c r="A5" s="3" t="s">
        <v>67</v>
      </c>
      <c r="B5" s="3"/>
      <c r="C5" s="35"/>
      <c r="D5" s="35"/>
      <c r="O5" s="16"/>
    </row>
    <row r="6" spans="1:15" s="1" customFormat="1" ht="14.5" thickBot="1" x14ac:dyDescent="0.35">
      <c r="A6" s="3"/>
      <c r="B6" s="13"/>
      <c r="C6" s="2"/>
      <c r="D6" s="2"/>
      <c r="O6" s="16"/>
    </row>
    <row r="7" spans="1:15" ht="35.75" customHeight="1" x14ac:dyDescent="0.3">
      <c r="A7" s="108" t="s">
        <v>22</v>
      </c>
      <c r="B7" s="110" t="s">
        <v>59</v>
      </c>
      <c r="C7" s="110" t="s">
        <v>23</v>
      </c>
      <c r="D7" s="110" t="s">
        <v>60</v>
      </c>
      <c r="E7" s="7" t="s">
        <v>35</v>
      </c>
      <c r="F7" s="112" t="s">
        <v>36</v>
      </c>
      <c r="G7" s="114"/>
      <c r="H7" s="110" t="s">
        <v>57</v>
      </c>
      <c r="I7" s="110" t="s">
        <v>24</v>
      </c>
      <c r="J7" s="110" t="s">
        <v>56</v>
      </c>
      <c r="K7" s="7" t="s">
        <v>35</v>
      </c>
      <c r="L7" s="96" t="s">
        <v>36</v>
      </c>
    </row>
    <row r="8" spans="1:15" ht="82.5" customHeight="1" thickBot="1" x14ac:dyDescent="0.35">
      <c r="A8" s="109"/>
      <c r="B8" s="111"/>
      <c r="C8" s="111"/>
      <c r="D8" s="111"/>
      <c r="E8" s="8">
        <v>21</v>
      </c>
      <c r="F8" s="113"/>
      <c r="G8" s="115"/>
      <c r="H8" s="111"/>
      <c r="I8" s="111"/>
      <c r="J8" s="111"/>
      <c r="K8" s="8">
        <v>21</v>
      </c>
      <c r="L8" s="97"/>
    </row>
    <row r="9" spans="1:15" ht="14.75" customHeight="1" thickBot="1" x14ac:dyDescent="0.35">
      <c r="A9" s="66" t="s">
        <v>16</v>
      </c>
      <c r="B9" s="36">
        <v>24</v>
      </c>
      <c r="C9" s="37">
        <v>0</v>
      </c>
      <c r="D9" s="38">
        <f>B9*C9</f>
        <v>0</v>
      </c>
      <c r="E9" s="20">
        <f>D9*0.01*$E$8</f>
        <v>0</v>
      </c>
      <c r="F9" s="20">
        <f>D9+E9</f>
        <v>0</v>
      </c>
      <c r="G9" s="115"/>
      <c r="H9" s="39">
        <v>0</v>
      </c>
      <c r="I9" s="37">
        <v>0</v>
      </c>
      <c r="J9" s="38">
        <f>H9*I9</f>
        <v>0</v>
      </c>
      <c r="K9" s="20">
        <f>J9*0.01*$K$8</f>
        <v>0</v>
      </c>
      <c r="L9" s="20">
        <f>J9+K9</f>
        <v>0</v>
      </c>
    </row>
    <row r="10" spans="1:15" ht="15" customHeight="1" thickBot="1" x14ac:dyDescent="0.35">
      <c r="A10" s="40" t="s">
        <v>72</v>
      </c>
      <c r="B10" s="41"/>
      <c r="C10" s="12"/>
      <c r="D10" s="14">
        <f>SUM(D9:D9)</f>
        <v>0</v>
      </c>
      <c r="E10" s="102"/>
      <c r="F10" s="103"/>
      <c r="G10" s="103"/>
      <c r="H10" s="103"/>
      <c r="I10" s="103"/>
      <c r="J10" s="103"/>
      <c r="K10" s="103"/>
      <c r="L10" s="104"/>
      <c r="M10" s="42"/>
    </row>
    <row r="11" spans="1:15" ht="15" customHeight="1" thickBot="1" x14ac:dyDescent="0.35">
      <c r="A11" s="43" t="s">
        <v>74</v>
      </c>
      <c r="B11" s="41"/>
      <c r="C11" s="105"/>
      <c r="D11" s="105"/>
      <c r="E11" s="105"/>
      <c r="F11" s="105"/>
      <c r="G11" s="44"/>
      <c r="H11" s="44"/>
      <c r="I11" s="12"/>
      <c r="J11" s="15">
        <f>SUM(J9:J9)</f>
        <v>0</v>
      </c>
      <c r="K11" s="9">
        <f>SUM(K9:K9)</f>
        <v>0</v>
      </c>
      <c r="L11" s="9">
        <f>SUM(L9:L9)</f>
        <v>0</v>
      </c>
      <c r="M11" s="45"/>
    </row>
    <row r="12" spans="1:15" ht="15" customHeight="1" thickBot="1" x14ac:dyDescent="0.35">
      <c r="A12" s="41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8"/>
    </row>
    <row r="13" spans="1:15" s="22" customFormat="1" ht="15" customHeight="1" thickBot="1" x14ac:dyDescent="0.35">
      <c r="A13" s="49" t="s">
        <v>19</v>
      </c>
      <c r="B13" s="41"/>
      <c r="C13" s="50"/>
      <c r="D13" s="51">
        <v>0</v>
      </c>
      <c r="E13" s="52">
        <f>D13*0.01*E8</f>
        <v>0</v>
      </c>
      <c r="F13" s="52">
        <f>D13+E13</f>
        <v>0</v>
      </c>
      <c r="G13" s="59"/>
      <c r="H13" s="95"/>
      <c r="I13" s="106"/>
      <c r="J13" s="106"/>
      <c r="K13" s="106"/>
      <c r="L13" s="107"/>
      <c r="M13" s="53"/>
    </row>
    <row r="14" spans="1:15" s="22" customFormat="1" ht="15" customHeight="1" thickBot="1" x14ac:dyDescent="0.35">
      <c r="A14" s="94" t="s">
        <v>89</v>
      </c>
      <c r="B14" s="46"/>
      <c r="C14" s="58"/>
      <c r="D14" s="14">
        <f>D13*4</f>
        <v>0</v>
      </c>
      <c r="E14" s="52">
        <f t="shared" ref="E14:F14" si="0">E13*4</f>
        <v>0</v>
      </c>
      <c r="F14" s="52">
        <f t="shared" si="0"/>
        <v>0</v>
      </c>
      <c r="G14" s="59"/>
      <c r="H14" s="93"/>
      <c r="I14" s="82"/>
      <c r="J14" s="82"/>
      <c r="K14" s="82"/>
      <c r="L14" s="83"/>
      <c r="M14" s="53"/>
    </row>
    <row r="15" spans="1:15" x14ac:dyDescent="0.3">
      <c r="A15" s="34"/>
      <c r="B15" s="34"/>
      <c r="M15" s="45"/>
    </row>
    <row r="16" spans="1:15" x14ac:dyDescent="0.3">
      <c r="A16" s="34" t="s">
        <v>64</v>
      </c>
      <c r="B16" s="35"/>
    </row>
    <row r="17" spans="1:15" x14ac:dyDescent="0.3">
      <c r="A17" s="35" t="s">
        <v>62</v>
      </c>
      <c r="B17" s="35"/>
    </row>
    <row r="18" spans="1:15" s="22" customFormat="1" x14ac:dyDescent="0.3">
      <c r="A18" s="17" t="s">
        <v>21</v>
      </c>
      <c r="B18" s="3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x14ac:dyDescent="0.3">
      <c r="A19" s="17" t="s">
        <v>65</v>
      </c>
      <c r="B19" s="54"/>
      <c r="C19" s="54"/>
      <c r="D19" s="54"/>
      <c r="E19" s="54"/>
    </row>
    <row r="20" spans="1:15" x14ac:dyDescent="0.3">
      <c r="A20" s="55" t="s">
        <v>66</v>
      </c>
      <c r="B20" s="35"/>
      <c r="C20" s="56"/>
      <c r="D20" s="56"/>
      <c r="E20" s="35"/>
    </row>
    <row r="21" spans="1:15" x14ac:dyDescent="0.3">
      <c r="A21" s="17" t="s">
        <v>61</v>
      </c>
    </row>
    <row r="22" spans="1:15" x14ac:dyDescent="0.3">
      <c r="A22" s="17" t="s">
        <v>34</v>
      </c>
    </row>
    <row r="23" spans="1:15" x14ac:dyDescent="0.3">
      <c r="A23" s="17" t="s">
        <v>81</v>
      </c>
    </row>
    <row r="24" spans="1:15" x14ac:dyDescent="0.3">
      <c r="A24" s="17" t="s">
        <v>63</v>
      </c>
    </row>
  </sheetData>
  <mergeCells count="13">
    <mergeCell ref="E10:L10"/>
    <mergeCell ref="C11:F11"/>
    <mergeCell ref="I13:L13"/>
    <mergeCell ref="A7:A8"/>
    <mergeCell ref="C7:C8"/>
    <mergeCell ref="F7:F8"/>
    <mergeCell ref="G7:G9"/>
    <mergeCell ref="I7:I8"/>
    <mergeCell ref="L7:L8"/>
    <mergeCell ref="J7:J8"/>
    <mergeCell ref="H7:H8"/>
    <mergeCell ref="B7:B8"/>
    <mergeCell ref="D7:D8"/>
  </mergeCells>
  <pageMargins left="0.7" right="0.7" top="0.78740157499999996" bottom="0.78740157499999996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0"/>
  <sheetViews>
    <sheetView workbookViewId="0">
      <selection activeCell="B6" sqref="B6"/>
    </sheetView>
  </sheetViews>
  <sheetFormatPr defaultColWidth="21" defaultRowHeight="14" x14ac:dyDescent="0.3"/>
  <cols>
    <col min="1" max="1" width="38.08984375" style="86" customWidth="1"/>
    <col min="2" max="2" width="34.81640625" style="86" customWidth="1"/>
    <col min="3" max="3" width="21" style="86" customWidth="1"/>
    <col min="4" max="16384" width="21" style="86"/>
  </cols>
  <sheetData>
    <row r="1" spans="1:2" x14ac:dyDescent="0.3">
      <c r="A1" s="1" t="s">
        <v>79</v>
      </c>
    </row>
    <row r="2" spans="1:2" x14ac:dyDescent="0.3">
      <c r="A2" s="1"/>
    </row>
    <row r="3" spans="1:2" ht="13.5" customHeight="1" x14ac:dyDescent="0.3">
      <c r="A3" s="87" t="s">
        <v>84</v>
      </c>
      <c r="B3" s="88" t="str">
        <f>'cast 1_servr-kupni'!B4&amp;'cast 2_bezp-kupni'!B4&amp;'cast 3_monit-kupni'!B4</f>
        <v>Vyplnit obchodní název dodavateleVyplnit obchodní název dodavateleVyplnit obchodní název dodavatele</v>
      </c>
    </row>
    <row r="5" spans="1:2" x14ac:dyDescent="0.3">
      <c r="A5" s="89" t="s">
        <v>85</v>
      </c>
      <c r="B5" s="89">
        <v>7</v>
      </c>
    </row>
    <row r="6" spans="1:2" x14ac:dyDescent="0.3">
      <c r="A6" s="90" t="s">
        <v>86</v>
      </c>
      <c r="B6" s="91">
        <f>'cast 1_servr-kupni'!E20+LCC!B5*('cast 1_servr-servis'!D20+'cast 1_servr-servis'!J21+'cast 1_servr-servis'!D24)</f>
        <v>0</v>
      </c>
    </row>
    <row r="7" spans="1:2" x14ac:dyDescent="0.3">
      <c r="A7" s="90" t="s">
        <v>87</v>
      </c>
      <c r="B7" s="91">
        <f>'cast 2_bezp-kupni'!E11+LCC!B5*('cast 2_bezp-servis'!D11+'cast 2_bezp-servis'!J12+'cast 2_bezp-servis'!D15)</f>
        <v>0</v>
      </c>
    </row>
    <row r="8" spans="1:2" x14ac:dyDescent="0.3">
      <c r="A8" s="90" t="s">
        <v>88</v>
      </c>
      <c r="B8" s="91">
        <f>'cast 3_monit-kupni'!E10+LCC!B5*('cast 3_monit-servis'!D10+'cast 3_monit-servis'!J11+'cast 3_monit-servis'!D14)</f>
        <v>0</v>
      </c>
    </row>
    <row r="10" spans="1:2" ht="14.5" x14ac:dyDescent="0.35">
      <c r="A10" s="92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cast 1_servr-kupni</vt:lpstr>
      <vt:lpstr>cast 1_servr-servis</vt:lpstr>
      <vt:lpstr>cast 2_bezp-kupni</vt:lpstr>
      <vt:lpstr>cast 2_bezp-servis</vt:lpstr>
      <vt:lpstr>cast 3_monit-kupni</vt:lpstr>
      <vt:lpstr>cast 3_monit-servis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2018-03-22T14:44:22Z</cp:lastPrinted>
  <dcterms:created xsi:type="dcterms:W3CDTF">2017-07-10T12:48:42Z</dcterms:created>
  <dcterms:modified xsi:type="dcterms:W3CDTF">2018-03-26T12:17:12Z</dcterms:modified>
</cp:coreProperties>
</file>