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190" tabRatio="771" activeTab="1"/>
  </bookViews>
  <sheets>
    <sheet name="cast 1_servr-kupni" sheetId="1" r:id="rId1"/>
    <sheet name="cast 1_servr-servis" sheetId="6" r:id="rId2"/>
    <sheet name="cast 2_bezp-kupni" sheetId="5" r:id="rId3"/>
    <sheet name="cast 2_bezp-servis" sheetId="4" r:id="rId4"/>
    <sheet name="cast 3_monit-kupni" sheetId="7" r:id="rId5"/>
    <sheet name="cast 3_monit-servis" sheetId="8" r:id="rId6"/>
    <sheet name="LCC" sheetId="9" r:id="rId7"/>
  </sheets>
  <externalReferences>
    <externalReference r:id="rId10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<sst xmlns="http://schemas.openxmlformats.org/spreadsheetml/2006/main" count="226" uniqueCount="94">
  <si>
    <t>Položka (komodita)</t>
  </si>
  <si>
    <t>Popis¹</t>
  </si>
  <si>
    <t>Cena Kč bez DPH za jeden kus    (jednotková - JC)</t>
  </si>
  <si>
    <t>Cena celkem Kč s DPH</t>
  </si>
  <si>
    <t>Název nabízeného výrobku a označení výrobce</t>
  </si>
  <si>
    <t>1.</t>
  </si>
  <si>
    <t>2.</t>
  </si>
  <si>
    <t>3.</t>
  </si>
  <si>
    <t>4.</t>
  </si>
  <si>
    <t>5.</t>
  </si>
  <si>
    <t>8.</t>
  </si>
  <si>
    <t>Archivacni HW (ODA)</t>
  </si>
  <si>
    <t>FC switche</t>
  </si>
  <si>
    <t>Počet kusů</t>
  </si>
  <si>
    <t>SIEM</t>
  </si>
  <si>
    <t>Aplikacni FW - HW+SW</t>
  </si>
  <si>
    <t>Monitoring výkonu aplikací - AA-NPM</t>
  </si>
  <si>
    <t>Část 1</t>
  </si>
  <si>
    <t>Část 2</t>
  </si>
  <si>
    <t>Cena za čtvrtletní paušál servisu (čl. III. servisní smlouvy)</t>
  </si>
  <si>
    <t>Dodavatel vyplní u každé označené položky název nabízeného výrobku a označení výrobce</t>
  </si>
  <si>
    <t>Dodavatel vyplní cenu za čtvrtlení paušál servisu (dle podmínek servisní sml.)</t>
  </si>
  <si>
    <t>Položka - typ servisního úkonu</t>
  </si>
  <si>
    <t>Nabízená hodinová sazba servisu bez DPH</t>
  </si>
  <si>
    <t xml:space="preserve">Servery pro virtualizaci aplikací </t>
  </si>
  <si>
    <t>Servery pro virtualizaci databází</t>
  </si>
  <si>
    <t>Virtualizace disková</t>
  </si>
  <si>
    <t>Ethernet switche pro managementový provoz</t>
  </si>
  <si>
    <t xml:space="preserve">SW pro vzdálený MGMT ethernetové sítě </t>
  </si>
  <si>
    <t>Virtualizace serverová -  VMWare ESX</t>
  </si>
  <si>
    <t>Virtualizace síťová -  VMWare NSX</t>
  </si>
  <si>
    <t>Příloha č. 6 zadávací dokumentace</t>
  </si>
  <si>
    <t xml:space="preserve"> Sazba DPH % / DPH</t>
  </si>
  <si>
    <t xml:space="preserve">Cena celkem Kč s DPH </t>
  </si>
  <si>
    <t>Část 3</t>
  </si>
  <si>
    <t>Monitoring výkonu aplikací</t>
  </si>
  <si>
    <t>1 technická specifikace viz příloha ZD</t>
  </si>
  <si>
    <t>Servery pro virtualizaci aplikací</t>
  </si>
  <si>
    <t>SSD diskové pole (kapacita 70TB)</t>
  </si>
  <si>
    <t>Archivační úložiště (1ks - ODA)</t>
  </si>
  <si>
    <t xml:space="preserve">Veeam (ZÁLOHOVACÍ SOFTWARE) </t>
  </si>
  <si>
    <t>Virtualizace disková - HW cluster (HW+SW)</t>
  </si>
  <si>
    <t>SAN infrastruktura provozní lokality</t>
  </si>
  <si>
    <t>SAN infrastruktura záložní lokality</t>
  </si>
  <si>
    <t>Ethernet infrastruktura  - přepínače pro datový provoz</t>
  </si>
  <si>
    <t>Ethernet infrastruktura  - přepínače pro managementový provoz</t>
  </si>
  <si>
    <t>SW PRO MANAGEMENT A MONITORING</t>
  </si>
  <si>
    <t>Ethernet switche pro datový provoz</t>
  </si>
  <si>
    <t>6.</t>
  </si>
  <si>
    <t>7.</t>
  </si>
  <si>
    <t>9.</t>
  </si>
  <si>
    <t>10.</t>
  </si>
  <si>
    <t>11.</t>
  </si>
  <si>
    <t>Počet licencí</t>
  </si>
  <si>
    <t>SSD pole</t>
  </si>
  <si>
    <t>Předpokládaný počet hodin servisu / rok</t>
  </si>
  <si>
    <t>Roční cena servisu bez DPH</t>
  </si>
  <si>
    <t>Dodavatel vyplní zeleně podbarvená pole, tj.:</t>
  </si>
  <si>
    <t>Za správnost výpočtů odpovídá dodavatel (nastavené vzorce nejsou závazné). Ceny budou stanoveny s přesností na dvě desetinná místa.</t>
  </si>
  <si>
    <t>Podmínky a pokyny pro vyplnění:</t>
  </si>
  <si>
    <t>Dodavatel vyplní nabízené hodinové sazby servisu, přičemž  zde uvedený předpokádaný počet hodin servisu/rok je modelový pro účely hodnocení, plnění ze smlouvy bude probíhat dle potřeb zadavatele za hodinové sazby uvedené dodavatelem v této tabulce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</si>
  <si>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</si>
  <si>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Část 3 Monitoring výkonu aplikací</t>
  </si>
  <si>
    <t>Nabídková cena celkem Kč bez DPH      (počet ks x JC)</t>
  </si>
  <si>
    <t>Nabídková cena celkem - dodávka (kupní smlouva)</t>
  </si>
  <si>
    <r>
      <t xml:space="preserve"> 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</si>
  <si>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 xml:space="preserve">Část 2 Bezpečnostní infrastruktura </t>
  </si>
  <si>
    <t xml:space="preserve">Bezpečnostní infrastruktura </t>
  </si>
  <si>
    <t xml:space="preserve">Část 1 Serverová a síťová infrastruktura </t>
  </si>
  <si>
    <t xml:space="preserve">Serverová a síťová infrastruktura </t>
  </si>
  <si>
    <t>Veřejná zakázka: Technologické centrum Kraje Vysočina 2016 – infrastruktura 2</t>
  </si>
  <si>
    <t>Dodavatel vyplní u každé položky cenu za jednotku bez DPH (jednotková cena, max. dvě desetinná místa)</t>
  </si>
  <si>
    <t>Dodavatel vyplní sazbu DPH v % (např. 21-předvyplněno orientačně). Dodavatel neplátce vyplní sazbu "0". Jednotkové ceny jsou v takovém případě konečnými (viz podrobně v ZD)</t>
  </si>
  <si>
    <t>Dodavatel:</t>
  </si>
  <si>
    <t>Vyplnit obchodní název dodavatele</t>
  </si>
  <si>
    <t>Hodnota LCC nabídky:</t>
  </si>
  <si>
    <t>počet let životnosti:</t>
  </si>
  <si>
    <t>Část 1 (Serverová a síťová infrastruktura )</t>
  </si>
  <si>
    <t>Část 2 (Bezpečnostní infrastruktura )</t>
  </si>
  <si>
    <t>Část 3 (Monitoring výkonu aplikací)</t>
  </si>
  <si>
    <t>Roční cena za paušál servisu</t>
  </si>
  <si>
    <t>Tabulka má pouze informativní charakter</t>
  </si>
  <si>
    <t>Cena maintenance za 3 rok za 1 ks/licenci (právo na nové verze SW produktů)</t>
  </si>
  <si>
    <t>Cena za maintenance celkem</t>
  </si>
  <si>
    <t xml:space="preserve">Cena maintenance celkem Kč s DPH </t>
  </si>
  <si>
    <t>Celková cena maintenance po dobu životního cyklu  (právo na nové verze SW produktů)</t>
  </si>
  <si>
    <t>Cena maintenance za 4 rok za 1 ks/licenci (právo na nové verze SW produktů)</t>
  </si>
  <si>
    <t>Cena maintenance za 5 rok za 1 ks/licenci (právo na nové verze SW produktů)</t>
  </si>
  <si>
    <t>Cena maintenance za 6 rok za 1 ks/licenci (právo na nové verze SW produktů)</t>
  </si>
  <si>
    <t>Dodavatel vyplní za příslušné roky počet licencí dle vlastního licenčního modelu (pro každý rok životního cyklu v letech 3-7; první dva roky maintenance SW  jsou zahrnuty ceně pořízení odpovídající položky dle kupní smlouvy)</t>
  </si>
  <si>
    <t>Cena maintenance za 7 rok za 1 ks/licenci (právo na nové verze SW produktů)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</si>
  <si>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</si>
  <si>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 xml:space="preserve">Dodavatel vyplní cenu maintenance za příslušný rok za 1 ks/licenci (právo na nové verze SW produktů dle podmínek servisní smlouvy), a to pro roky 3-7 životního cyklu (první dva roky je cena maintenance obsažena v ceně pořízení odpovídající položky dle kupní smlouvy). Pokud z důvodu nabízeného technického řešení není součástí položky SW s úplatnou licencí a její maintenance nebo </t>
  </si>
  <si>
    <t>z důvodů nabízeného řešení výrobce musí být cena maintenance součástí ceny pořízení odpovídající položky dle kupní smlouvy (nelze ji vyjádřit a platit postupně v rámci maintenance), je možné uvést u příslušného roku/ů maintenance hodnotu 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</si>
</sst>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64" fontId="3" fillId="5" borderId="5" xfId="0" applyNumberFormat="1" applyFont="1" applyFill="1" applyBorder="1"/>
    <xf numFmtId="0" fontId="3" fillId="0" borderId="0" xfId="0" applyFont="1" applyFill="1" applyAlignment="1">
      <alignment/>
    </xf>
    <xf numFmtId="16" fontId="2" fillId="2" borderId="1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/>
    <xf numFmtId="0" fontId="3" fillId="0" borderId="7" xfId="0" applyFont="1" applyFill="1" applyBorder="1"/>
    <xf numFmtId="164" fontId="3" fillId="6" borderId="8" xfId="0" applyNumberFormat="1" applyFont="1" applyFill="1" applyBorder="1"/>
    <xf numFmtId="164" fontId="3" fillId="6" borderId="5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3" borderId="9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164" fontId="3" fillId="6" borderId="10" xfId="0" applyNumberFormat="1" applyFont="1" applyFill="1" applyBorder="1"/>
    <xf numFmtId="164" fontId="3" fillId="3" borderId="10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" fontId="2" fillId="2" borderId="1" xfId="0" applyNumberFormat="1" applyFont="1" applyFill="1" applyBorder="1"/>
    <xf numFmtId="164" fontId="2" fillId="4" borderId="2" xfId="0" applyNumberFormat="1" applyFont="1" applyFill="1" applyBorder="1"/>
    <xf numFmtId="164" fontId="2" fillId="2" borderId="1" xfId="0" applyNumberFormat="1" applyFont="1" applyFill="1" applyBorder="1"/>
    <xf numFmtId="1" fontId="2" fillId="4" borderId="2" xfId="0" applyNumberFormat="1" applyFont="1" applyFill="1" applyBorder="1"/>
    <xf numFmtId="0" fontId="3" fillId="7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7" borderId="11" xfId="0" applyFont="1" applyFill="1" applyBorder="1" applyAlignment="1">
      <alignment/>
    </xf>
    <xf numFmtId="0" fontId="2" fillId="0" borderId="0" xfId="0" applyFont="1" applyBorder="1"/>
    <xf numFmtId="0" fontId="3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164" fontId="3" fillId="2" borderId="6" xfId="0" applyNumberFormat="1" applyFont="1" applyFill="1" applyBorder="1" applyAlignment="1">
      <alignment wrapText="1"/>
    </xf>
    <xf numFmtId="164" fontId="3" fillId="4" borderId="13" xfId="0" applyNumberFormat="1" applyFont="1" applyFill="1" applyBorder="1" applyAlignment="1">
      <alignment wrapText="1"/>
    </xf>
    <xf numFmtId="164" fontId="3" fillId="3" borderId="13" xfId="0" applyNumberFormat="1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14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164" fontId="3" fillId="2" borderId="9" xfId="0" applyNumberFormat="1" applyFont="1" applyFill="1" applyBorder="1"/>
    <xf numFmtId="0" fontId="2" fillId="0" borderId="7" xfId="0" applyFont="1" applyFill="1" applyBorder="1"/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/>
    <xf numFmtId="0" fontId="2" fillId="2" borderId="2" xfId="0" applyFont="1" applyFill="1" applyBorder="1"/>
    <xf numFmtId="1" fontId="2" fillId="4" borderId="1" xfId="0" applyNumberFormat="1" applyFont="1" applyFill="1" applyBorder="1"/>
    <xf numFmtId="0" fontId="2" fillId="2" borderId="14" xfId="0" applyFont="1" applyFill="1" applyBorder="1"/>
    <xf numFmtId="1" fontId="2" fillId="2" borderId="15" xfId="0" applyNumberFormat="1" applyFont="1" applyFill="1" applyBorder="1" applyAlignment="1">
      <alignment vertical="center"/>
    </xf>
    <xf numFmtId="164" fontId="2" fillId="4" borderId="14" xfId="0" applyNumberFormat="1" applyFont="1" applyFill="1" applyBorder="1"/>
    <xf numFmtId="0" fontId="2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0" fontId="6" fillId="8" borderId="0" xfId="0" applyFont="1" applyFill="1" applyAlignment="1">
      <alignment horizontal="right" wrapText="1"/>
    </xf>
    <xf numFmtId="0" fontId="8" fillId="0" borderId="0" xfId="0" applyFont="1"/>
    <xf numFmtId="0" fontId="6" fillId="8" borderId="2" xfId="0" applyFont="1" applyFill="1" applyBorder="1"/>
    <xf numFmtId="164" fontId="6" fillId="9" borderId="2" xfId="0" applyNumberFormat="1" applyFont="1" applyFill="1" applyBorder="1"/>
    <xf numFmtId="0" fontId="9" fillId="0" borderId="0" xfId="0" applyFont="1"/>
    <xf numFmtId="164" fontId="3" fillId="2" borderId="8" xfId="0" applyNumberFormat="1" applyFont="1" applyFill="1" applyBorder="1"/>
    <xf numFmtId="0" fontId="3" fillId="7" borderId="10" xfId="0" applyFont="1" applyFill="1" applyBorder="1" applyAlignment="1">
      <alignment/>
    </xf>
    <xf numFmtId="164" fontId="3" fillId="2" borderId="7" xfId="0" applyNumberFormat="1" applyFont="1" applyFill="1" applyBorder="1"/>
    <xf numFmtId="0" fontId="2" fillId="0" borderId="8" xfId="0" applyFont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0" borderId="0" xfId="0" applyFont="1"/>
    <xf numFmtId="164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0" zoomScaleNormal="70" workbookViewId="0" topLeftCell="A4">
      <selection activeCell="H24" sqref="H24"/>
    </sheetView>
  </sheetViews>
  <sheetFormatPr defaultColWidth="9.421875" defaultRowHeight="15"/>
  <cols>
    <col min="1" max="1" width="11.421875" style="17" customWidth="1"/>
    <col min="2" max="2" width="55.57421875" style="22" customWidth="1"/>
    <col min="3" max="3" width="13.00390625" style="17" customWidth="1"/>
    <col min="4" max="4" width="17.00390625" style="17" customWidth="1"/>
    <col min="5" max="5" width="19.00390625" style="17" customWidth="1"/>
    <col min="6" max="6" width="13.57421875" style="17" customWidth="1"/>
    <col min="7" max="7" width="19.421875" style="17" customWidth="1"/>
    <col min="8" max="8" width="31.00390625" style="17" bestFit="1" customWidth="1"/>
    <col min="9" max="16384" width="9.421875" style="17" customWidth="1"/>
  </cols>
  <sheetData>
    <row r="1" spans="1:8" s="1" customFormat="1" ht="15">
      <c r="A1" s="3" t="s">
        <v>31</v>
      </c>
      <c r="B1" s="16"/>
      <c r="H1" s="16"/>
    </row>
    <row r="2" spans="1:8" s="1" customFormat="1" ht="15">
      <c r="A2" s="1" t="s">
        <v>70</v>
      </c>
      <c r="B2" s="2"/>
      <c r="C2" s="74"/>
      <c r="H2" s="16"/>
    </row>
    <row r="3" spans="2:8" s="1" customFormat="1" ht="15">
      <c r="B3" s="16"/>
      <c r="H3" s="16"/>
    </row>
    <row r="4" spans="1:8" s="1" customFormat="1" ht="15">
      <c r="A4" s="3" t="s">
        <v>73</v>
      </c>
      <c r="B4" s="78" t="s">
        <v>74</v>
      </c>
      <c r="H4" s="16"/>
    </row>
    <row r="5" spans="1:8" s="1" customFormat="1" ht="15">
      <c r="A5" s="3" t="s">
        <v>17</v>
      </c>
      <c r="B5" s="2" t="s">
        <v>69</v>
      </c>
      <c r="H5" s="16"/>
    </row>
    <row r="6" spans="1:8" s="1" customFormat="1" ht="14.5" thickBot="1">
      <c r="A6" s="3"/>
      <c r="B6" s="2">
        <f>'cast 1_servr-kupni'!E2</f>
        <v>0</v>
      </c>
      <c r="H6" s="16"/>
    </row>
    <row r="7" spans="1:8" ht="44.15" customHeight="1">
      <c r="A7" s="93" t="s">
        <v>0</v>
      </c>
      <c r="B7" s="95" t="s">
        <v>1</v>
      </c>
      <c r="C7" s="95" t="s">
        <v>13</v>
      </c>
      <c r="D7" s="95" t="s">
        <v>2</v>
      </c>
      <c r="E7" s="95" t="s">
        <v>63</v>
      </c>
      <c r="F7" s="7" t="s">
        <v>32</v>
      </c>
      <c r="G7" s="95" t="s">
        <v>3</v>
      </c>
      <c r="H7" s="91" t="s">
        <v>4</v>
      </c>
    </row>
    <row r="8" spans="1:8" s="4" customFormat="1" ht="57.65" customHeight="1" thickBot="1">
      <c r="A8" s="94"/>
      <c r="B8" s="96"/>
      <c r="C8" s="96"/>
      <c r="D8" s="96"/>
      <c r="E8" s="96"/>
      <c r="F8" s="8">
        <v>21</v>
      </c>
      <c r="G8" s="96"/>
      <c r="H8" s="92"/>
    </row>
    <row r="9" spans="1:8" s="22" customFormat="1" ht="15">
      <c r="A9" s="11" t="s">
        <v>5</v>
      </c>
      <c r="B9" s="72" t="s">
        <v>37</v>
      </c>
      <c r="C9" s="18">
        <v>12</v>
      </c>
      <c r="D9" s="19">
        <v>0</v>
      </c>
      <c r="E9" s="20">
        <f aca="true" t="shared" si="0" ref="E9:E19">C9*D9</f>
        <v>0</v>
      </c>
      <c r="F9" s="20">
        <f>E9*0.01*$F$8</f>
        <v>0</v>
      </c>
      <c r="G9" s="20">
        <f>E9+F9</f>
        <v>0</v>
      </c>
      <c r="H9" s="21"/>
    </row>
    <row r="10" spans="1:8" s="22" customFormat="1" ht="15">
      <c r="A10" s="11" t="s">
        <v>6</v>
      </c>
      <c r="B10" s="72" t="s">
        <v>25</v>
      </c>
      <c r="C10" s="18">
        <v>2</v>
      </c>
      <c r="D10" s="19">
        <v>0</v>
      </c>
      <c r="E10" s="20">
        <f aca="true" t="shared" si="1" ref="E10">C10*D10</f>
        <v>0</v>
      </c>
      <c r="F10" s="20">
        <f>E10*0.01*$F$8</f>
        <v>0</v>
      </c>
      <c r="G10" s="20">
        <f>E10+F10</f>
        <v>0</v>
      </c>
      <c r="H10" s="21"/>
    </row>
    <row r="11" spans="1:8" s="22" customFormat="1" ht="15">
      <c r="A11" s="11" t="s">
        <v>7</v>
      </c>
      <c r="B11" s="73" t="s">
        <v>38</v>
      </c>
      <c r="C11" s="23">
        <v>2</v>
      </c>
      <c r="D11" s="19">
        <v>0</v>
      </c>
      <c r="E11" s="20">
        <f t="shared" si="0"/>
        <v>0</v>
      </c>
      <c r="F11" s="20">
        <f aca="true" t="shared" si="2" ref="F11:F19">E11*0.01*$F$8</f>
        <v>0</v>
      </c>
      <c r="G11" s="20">
        <f aca="true" t="shared" si="3" ref="G11:G19">E11+F11</f>
        <v>0</v>
      </c>
      <c r="H11" s="24"/>
    </row>
    <row r="12" spans="1:8" s="22" customFormat="1" ht="15">
      <c r="A12" s="11" t="s">
        <v>8</v>
      </c>
      <c r="B12" s="73" t="s">
        <v>39</v>
      </c>
      <c r="C12" s="23">
        <v>1</v>
      </c>
      <c r="D12" s="19">
        <v>0</v>
      </c>
      <c r="E12" s="20">
        <f t="shared" si="0"/>
        <v>0</v>
      </c>
      <c r="F12" s="20">
        <f t="shared" si="2"/>
        <v>0</v>
      </c>
      <c r="G12" s="20">
        <f t="shared" si="3"/>
        <v>0</v>
      </c>
      <c r="H12" s="24"/>
    </row>
    <row r="13" spans="1:8" s="22" customFormat="1" ht="15">
      <c r="A13" s="11" t="s">
        <v>9</v>
      </c>
      <c r="B13" s="73" t="s">
        <v>40</v>
      </c>
      <c r="C13" s="23">
        <v>3</v>
      </c>
      <c r="D13" s="19">
        <v>0</v>
      </c>
      <c r="E13" s="20">
        <f t="shared" si="0"/>
        <v>0</v>
      </c>
      <c r="F13" s="20">
        <f t="shared" si="2"/>
        <v>0</v>
      </c>
      <c r="G13" s="20">
        <f t="shared" si="3"/>
        <v>0</v>
      </c>
      <c r="H13" s="24"/>
    </row>
    <row r="14" spans="1:8" s="22" customFormat="1" ht="15">
      <c r="A14" s="11" t="s">
        <v>48</v>
      </c>
      <c r="B14" s="63" t="s">
        <v>41</v>
      </c>
      <c r="C14" s="23">
        <v>1</v>
      </c>
      <c r="D14" s="19">
        <v>0</v>
      </c>
      <c r="E14" s="20">
        <f t="shared" si="0"/>
        <v>0</v>
      </c>
      <c r="F14" s="20">
        <f t="shared" si="2"/>
        <v>0</v>
      </c>
      <c r="G14" s="20">
        <f t="shared" si="3"/>
        <v>0</v>
      </c>
      <c r="H14" s="24"/>
    </row>
    <row r="15" spans="1:8" s="27" customFormat="1" ht="15">
      <c r="A15" s="11" t="s">
        <v>49</v>
      </c>
      <c r="B15" s="63" t="s">
        <v>42</v>
      </c>
      <c r="C15" s="25">
        <v>4</v>
      </c>
      <c r="D15" s="19">
        <v>0</v>
      </c>
      <c r="E15" s="26">
        <f t="shared" si="0"/>
        <v>0</v>
      </c>
      <c r="F15" s="26">
        <f t="shared" si="2"/>
        <v>0</v>
      </c>
      <c r="G15" s="26">
        <f t="shared" si="3"/>
        <v>0</v>
      </c>
      <c r="H15" s="24"/>
    </row>
    <row r="16" spans="1:8" s="27" customFormat="1" ht="15">
      <c r="A16" s="11" t="s">
        <v>10</v>
      </c>
      <c r="B16" s="63" t="s">
        <v>43</v>
      </c>
      <c r="C16" s="25">
        <v>1</v>
      </c>
      <c r="D16" s="19">
        <v>0</v>
      </c>
      <c r="E16" s="26">
        <f aca="true" t="shared" si="4" ref="E16">C16*D16</f>
        <v>0</v>
      </c>
      <c r="F16" s="26">
        <f aca="true" t="shared" si="5" ref="F16">E16*0.01*$F$8</f>
        <v>0</v>
      </c>
      <c r="G16" s="26">
        <f aca="true" t="shared" si="6" ref="G16">E16+F16</f>
        <v>0</v>
      </c>
      <c r="H16" s="24"/>
    </row>
    <row r="17" spans="1:8" s="27" customFormat="1" ht="15">
      <c r="A17" s="11" t="s">
        <v>50</v>
      </c>
      <c r="B17" s="63" t="s">
        <v>44</v>
      </c>
      <c r="C17" s="25">
        <v>8</v>
      </c>
      <c r="D17" s="19">
        <v>0</v>
      </c>
      <c r="E17" s="26">
        <f t="shared" si="0"/>
        <v>0</v>
      </c>
      <c r="F17" s="26">
        <f t="shared" si="2"/>
        <v>0</v>
      </c>
      <c r="G17" s="26">
        <f t="shared" si="3"/>
        <v>0</v>
      </c>
      <c r="H17" s="24"/>
    </row>
    <row r="18" spans="1:8" s="27" customFormat="1" ht="15">
      <c r="A18" s="11" t="s">
        <v>51</v>
      </c>
      <c r="B18" s="63" t="s">
        <v>45</v>
      </c>
      <c r="C18" s="25">
        <v>3</v>
      </c>
      <c r="D18" s="19">
        <v>0</v>
      </c>
      <c r="E18" s="26">
        <f aca="true" t="shared" si="7" ref="E18">C18*D18</f>
        <v>0</v>
      </c>
      <c r="F18" s="26">
        <f aca="true" t="shared" si="8" ref="F18">E18*0.01*$F$8</f>
        <v>0</v>
      </c>
      <c r="G18" s="26">
        <f aca="true" t="shared" si="9" ref="G18">E18+F18</f>
        <v>0</v>
      </c>
      <c r="H18" s="24"/>
    </row>
    <row r="19" spans="1:8" s="27" customFormat="1" ht="14.5" thickBot="1">
      <c r="A19" s="11" t="s">
        <v>52</v>
      </c>
      <c r="B19" s="63" t="s">
        <v>46</v>
      </c>
      <c r="C19" s="25">
        <v>1</v>
      </c>
      <c r="D19" s="19">
        <v>0</v>
      </c>
      <c r="E19" s="26">
        <f t="shared" si="0"/>
        <v>0</v>
      </c>
      <c r="F19" s="26">
        <f t="shared" si="2"/>
        <v>0</v>
      </c>
      <c r="G19" s="26">
        <f t="shared" si="3"/>
        <v>0</v>
      </c>
      <c r="H19" s="24"/>
    </row>
    <row r="20" spans="1:7" s="22" customFormat="1" ht="14.5" thickBot="1">
      <c r="A20" s="28" t="s">
        <v>64</v>
      </c>
      <c r="B20" s="29"/>
      <c r="C20" s="30"/>
      <c r="D20" s="30"/>
      <c r="E20" s="31">
        <f>SUM(E9:E19)</f>
        <v>0</v>
      </c>
      <c r="F20" s="32">
        <f>SUM(F9:F19)</f>
        <v>0</v>
      </c>
      <c r="G20" s="32">
        <f>SUM(G9:G19)</f>
        <v>0</v>
      </c>
    </row>
    <row r="21" ht="15">
      <c r="A21" s="33" t="s">
        <v>36</v>
      </c>
    </row>
    <row r="22" ht="15">
      <c r="A22" s="34" t="s">
        <v>59</v>
      </c>
    </row>
    <row r="23" ht="15">
      <c r="A23" s="35" t="s">
        <v>57</v>
      </c>
    </row>
    <row r="24" ht="15">
      <c r="A24" s="17" t="s">
        <v>71</v>
      </c>
    </row>
    <row r="25" ht="15">
      <c r="A25" s="17" t="s">
        <v>72</v>
      </c>
    </row>
    <row r="26" ht="15">
      <c r="A26" s="17" t="s">
        <v>20</v>
      </c>
    </row>
    <row r="27" ht="15">
      <c r="A27" s="17" t="s">
        <v>58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="70" zoomScaleNormal="70" workbookViewId="0" topLeftCell="A1">
      <selection activeCell="A18" sqref="A18"/>
    </sheetView>
  </sheetViews>
  <sheetFormatPr defaultColWidth="9.421875" defaultRowHeight="15"/>
  <cols>
    <col min="1" max="1" width="82.421875" style="17" customWidth="1"/>
    <col min="2" max="2" width="15.57421875" style="17" customWidth="1"/>
    <col min="3" max="4" width="13.57421875" style="22" customWidth="1"/>
    <col min="5" max="5" width="15.421875" style="17" customWidth="1"/>
    <col min="6" max="6" width="17.00390625" style="17" customWidth="1"/>
    <col min="7" max="7" width="3.57421875" style="17" customWidth="1"/>
    <col min="8" max="17" width="15.140625" style="17" customWidth="1"/>
    <col min="18" max="18" width="17.7109375" style="17" customWidth="1"/>
    <col min="19" max="19" width="15.421875" style="17" customWidth="1"/>
    <col min="20" max="20" width="17.7109375" style="17" customWidth="1"/>
    <col min="21" max="21" width="14.57421875" style="17" customWidth="1"/>
    <col min="22" max="22" width="19.421875" style="17" customWidth="1"/>
    <col min="23" max="23" width="20.140625" style="17" customWidth="1"/>
    <col min="24" max="16384" width="9.421875" style="17" customWidth="1"/>
  </cols>
  <sheetData>
    <row r="1" spans="1:23" s="1" customFormat="1" ht="15">
      <c r="A1" s="3" t="s">
        <v>31</v>
      </c>
      <c r="B1" s="3"/>
      <c r="C1" s="16"/>
      <c r="D1" s="16"/>
      <c r="W1" s="16"/>
    </row>
    <row r="2" spans="1:23" s="1" customFormat="1" ht="15">
      <c r="A2" s="1" t="s">
        <v>70</v>
      </c>
      <c r="B2" s="74"/>
      <c r="D2" s="2"/>
      <c r="W2" s="16"/>
    </row>
    <row r="3" spans="2:23" s="1" customFormat="1" ht="15">
      <c r="B3" s="74"/>
      <c r="D3" s="2"/>
      <c r="W3" s="16"/>
    </row>
    <row r="4" spans="1:23" s="1" customFormat="1" ht="15">
      <c r="A4" s="3" t="s">
        <v>73</v>
      </c>
      <c r="B4" s="78" t="str">
        <f>'cast 1_servr-kupni'!B4</f>
        <v>Vyplnit obchodní název dodavatele</v>
      </c>
      <c r="C4" s="79"/>
      <c r="D4" s="79"/>
      <c r="W4" s="16"/>
    </row>
    <row r="5" spans="1:23" s="1" customFormat="1" ht="15">
      <c r="A5" s="2" t="s">
        <v>68</v>
      </c>
      <c r="B5" s="2"/>
      <c r="C5" s="10"/>
      <c r="D5" s="10"/>
      <c r="W5" s="16"/>
    </row>
    <row r="6" spans="2:23" s="1" customFormat="1" ht="14.5" thickBot="1">
      <c r="B6" s="59"/>
      <c r="W6" s="16"/>
    </row>
    <row r="7" spans="1:20" ht="35.75" customHeight="1">
      <c r="A7" s="103" t="s">
        <v>22</v>
      </c>
      <c r="B7" s="105" t="s">
        <v>55</v>
      </c>
      <c r="C7" s="105" t="s">
        <v>23</v>
      </c>
      <c r="D7" s="105" t="s">
        <v>56</v>
      </c>
      <c r="E7" s="7" t="s">
        <v>32</v>
      </c>
      <c r="F7" s="107" t="s">
        <v>33</v>
      </c>
      <c r="G7" s="109"/>
      <c r="H7" s="105" t="s">
        <v>53</v>
      </c>
      <c r="I7" s="105" t="s">
        <v>82</v>
      </c>
      <c r="J7" s="105" t="s">
        <v>53</v>
      </c>
      <c r="K7" s="105" t="s">
        <v>86</v>
      </c>
      <c r="L7" s="105" t="s">
        <v>53</v>
      </c>
      <c r="M7" s="105" t="s">
        <v>87</v>
      </c>
      <c r="N7" s="105" t="s">
        <v>53</v>
      </c>
      <c r="O7" s="105" t="s">
        <v>88</v>
      </c>
      <c r="P7" s="105" t="s">
        <v>53</v>
      </c>
      <c r="Q7" s="105" t="s">
        <v>90</v>
      </c>
      <c r="R7" s="105" t="s">
        <v>83</v>
      </c>
      <c r="S7" s="7" t="s">
        <v>32</v>
      </c>
      <c r="T7" s="91" t="s">
        <v>84</v>
      </c>
    </row>
    <row r="8" spans="1:20" ht="82.5" customHeight="1" thickBot="1">
      <c r="A8" s="104"/>
      <c r="B8" s="106"/>
      <c r="C8" s="106"/>
      <c r="D8" s="106"/>
      <c r="E8" s="8">
        <v>21</v>
      </c>
      <c r="F8" s="108"/>
      <c r="G8" s="110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8">
        <v>21</v>
      </c>
      <c r="T8" s="92"/>
    </row>
    <row r="9" spans="1:20" ht="14" customHeight="1">
      <c r="A9" s="60" t="s">
        <v>24</v>
      </c>
      <c r="B9" s="61">
        <v>5</v>
      </c>
      <c r="C9" s="62">
        <v>0</v>
      </c>
      <c r="D9" s="38">
        <f>B9*C9</f>
        <v>0</v>
      </c>
      <c r="E9" s="20">
        <f>D9*0.01*$E$8</f>
        <v>0</v>
      </c>
      <c r="F9" s="20">
        <f>D9+E9</f>
        <v>0</v>
      </c>
      <c r="G9" s="110"/>
      <c r="H9" s="64">
        <v>0</v>
      </c>
      <c r="I9" s="37">
        <v>0</v>
      </c>
      <c r="J9" s="64">
        <v>0</v>
      </c>
      <c r="K9" s="37">
        <v>0</v>
      </c>
      <c r="L9" s="64">
        <v>0</v>
      </c>
      <c r="M9" s="37">
        <v>0</v>
      </c>
      <c r="N9" s="64">
        <v>0</v>
      </c>
      <c r="O9" s="37">
        <v>0</v>
      </c>
      <c r="P9" s="64">
        <v>0</v>
      </c>
      <c r="Q9" s="37">
        <v>0</v>
      </c>
      <c r="R9" s="115">
        <f>I9+K9+M9+O9+Q9</f>
        <v>0</v>
      </c>
      <c r="S9" s="20">
        <f aca="true" t="shared" si="0" ref="S9:S12">R9*0.01*$S$8</f>
        <v>0</v>
      </c>
      <c r="T9" s="20">
        <f>R9+S9</f>
        <v>0</v>
      </c>
    </row>
    <row r="10" spans="1:20" ht="14.75" customHeight="1">
      <c r="A10" s="25" t="s">
        <v>25</v>
      </c>
      <c r="B10" s="61">
        <v>5</v>
      </c>
      <c r="C10" s="37">
        <v>0</v>
      </c>
      <c r="D10" s="38">
        <f aca="true" t="shared" si="1" ref="D10:D19">B10*C10</f>
        <v>0</v>
      </c>
      <c r="E10" s="20">
        <f aca="true" t="shared" si="2" ref="E10:E19">D10*0.01*$E$8</f>
        <v>0</v>
      </c>
      <c r="F10" s="20">
        <f aca="true" t="shared" si="3" ref="F10:F19">D10+E10</f>
        <v>0</v>
      </c>
      <c r="G10" s="110"/>
      <c r="H10" s="64">
        <v>0</v>
      </c>
      <c r="I10" s="37">
        <v>0</v>
      </c>
      <c r="J10" s="64">
        <v>0</v>
      </c>
      <c r="K10" s="37">
        <v>0</v>
      </c>
      <c r="L10" s="64">
        <v>0</v>
      </c>
      <c r="M10" s="37">
        <v>0</v>
      </c>
      <c r="N10" s="64">
        <v>0</v>
      </c>
      <c r="O10" s="37">
        <v>0</v>
      </c>
      <c r="P10" s="64">
        <v>0</v>
      </c>
      <c r="Q10" s="37">
        <v>0</v>
      </c>
      <c r="R10" s="115">
        <f aca="true" t="shared" si="4" ref="R10:R19">I10+K10+M10+O10+Q10</f>
        <v>0</v>
      </c>
      <c r="S10" s="20">
        <f t="shared" si="0"/>
        <v>0</v>
      </c>
      <c r="T10" s="20">
        <f aca="true" t="shared" si="5" ref="T10:T12">R10+S10</f>
        <v>0</v>
      </c>
    </row>
    <row r="11" spans="1:20" ht="14.75" customHeight="1">
      <c r="A11" s="25" t="s">
        <v>54</v>
      </c>
      <c r="B11" s="61">
        <v>20</v>
      </c>
      <c r="C11" s="37">
        <v>0</v>
      </c>
      <c r="D11" s="38">
        <f t="shared" si="1"/>
        <v>0</v>
      </c>
      <c r="E11" s="20">
        <f t="shared" si="2"/>
        <v>0</v>
      </c>
      <c r="F11" s="20">
        <f t="shared" si="3"/>
        <v>0</v>
      </c>
      <c r="G11" s="110"/>
      <c r="H11" s="64">
        <v>0</v>
      </c>
      <c r="I11" s="37">
        <v>0</v>
      </c>
      <c r="J11" s="64">
        <v>0</v>
      </c>
      <c r="K11" s="37">
        <v>0</v>
      </c>
      <c r="L11" s="64">
        <v>0</v>
      </c>
      <c r="M11" s="37">
        <v>0</v>
      </c>
      <c r="N11" s="64">
        <v>0</v>
      </c>
      <c r="O11" s="37">
        <v>0</v>
      </c>
      <c r="P11" s="64">
        <v>0</v>
      </c>
      <c r="Q11" s="37">
        <v>0</v>
      </c>
      <c r="R11" s="115">
        <f t="shared" si="4"/>
        <v>0</v>
      </c>
      <c r="S11" s="20">
        <f t="shared" si="0"/>
        <v>0</v>
      </c>
      <c r="T11" s="20">
        <f t="shared" si="5"/>
        <v>0</v>
      </c>
    </row>
    <row r="12" spans="1:20" ht="14.75" customHeight="1">
      <c r="A12" s="25" t="s">
        <v>11</v>
      </c>
      <c r="B12" s="61">
        <v>10</v>
      </c>
      <c r="C12" s="37">
        <v>0</v>
      </c>
      <c r="D12" s="38">
        <f t="shared" si="1"/>
        <v>0</v>
      </c>
      <c r="E12" s="20">
        <f t="shared" si="2"/>
        <v>0</v>
      </c>
      <c r="F12" s="20">
        <f t="shared" si="3"/>
        <v>0</v>
      </c>
      <c r="G12" s="110"/>
      <c r="H12" s="64">
        <v>0</v>
      </c>
      <c r="I12" s="37">
        <v>0</v>
      </c>
      <c r="J12" s="64">
        <v>0</v>
      </c>
      <c r="K12" s="37">
        <v>0</v>
      </c>
      <c r="L12" s="64">
        <v>0</v>
      </c>
      <c r="M12" s="37">
        <v>0</v>
      </c>
      <c r="N12" s="64">
        <v>0</v>
      </c>
      <c r="O12" s="37">
        <v>0</v>
      </c>
      <c r="P12" s="64">
        <v>0</v>
      </c>
      <c r="Q12" s="37">
        <v>0</v>
      </c>
      <c r="R12" s="115">
        <f t="shared" si="4"/>
        <v>0</v>
      </c>
      <c r="S12" s="20">
        <f t="shared" si="0"/>
        <v>0</v>
      </c>
      <c r="T12" s="20">
        <f t="shared" si="5"/>
        <v>0</v>
      </c>
    </row>
    <row r="13" spans="1:20" ht="14.75" customHeight="1">
      <c r="A13" s="25" t="s">
        <v>26</v>
      </c>
      <c r="B13" s="61">
        <v>40</v>
      </c>
      <c r="C13" s="37">
        <v>0</v>
      </c>
      <c r="D13" s="38">
        <f t="shared" si="1"/>
        <v>0</v>
      </c>
      <c r="E13" s="20">
        <f t="shared" si="2"/>
        <v>0</v>
      </c>
      <c r="F13" s="20">
        <f t="shared" si="3"/>
        <v>0</v>
      </c>
      <c r="G13" s="110"/>
      <c r="H13" s="64">
        <v>0</v>
      </c>
      <c r="I13" s="37">
        <v>0</v>
      </c>
      <c r="J13" s="64">
        <v>0</v>
      </c>
      <c r="K13" s="37">
        <v>0</v>
      </c>
      <c r="L13" s="64">
        <v>0</v>
      </c>
      <c r="M13" s="37">
        <v>0</v>
      </c>
      <c r="N13" s="64">
        <v>0</v>
      </c>
      <c r="O13" s="37">
        <v>0</v>
      </c>
      <c r="P13" s="64">
        <v>0</v>
      </c>
      <c r="Q13" s="37">
        <v>0</v>
      </c>
      <c r="R13" s="115">
        <f t="shared" si="4"/>
        <v>0</v>
      </c>
      <c r="S13" s="20">
        <f>R13*0.01*$S$8</f>
        <v>0</v>
      </c>
      <c r="T13" s="20">
        <f>R13+S13</f>
        <v>0</v>
      </c>
    </row>
    <row r="14" spans="1:20" ht="14.75" customHeight="1">
      <c r="A14" s="63" t="s">
        <v>12</v>
      </c>
      <c r="B14" s="61">
        <v>5</v>
      </c>
      <c r="C14" s="37">
        <v>0</v>
      </c>
      <c r="D14" s="38">
        <f t="shared" si="1"/>
        <v>0</v>
      </c>
      <c r="E14" s="20">
        <f t="shared" si="2"/>
        <v>0</v>
      </c>
      <c r="F14" s="20">
        <f t="shared" si="3"/>
        <v>0</v>
      </c>
      <c r="G14" s="110"/>
      <c r="H14" s="64">
        <v>0</v>
      </c>
      <c r="I14" s="37">
        <v>0</v>
      </c>
      <c r="J14" s="64">
        <v>0</v>
      </c>
      <c r="K14" s="37">
        <v>0</v>
      </c>
      <c r="L14" s="64">
        <v>0</v>
      </c>
      <c r="M14" s="37">
        <v>0</v>
      </c>
      <c r="N14" s="64">
        <v>0</v>
      </c>
      <c r="O14" s="37">
        <v>0</v>
      </c>
      <c r="P14" s="64">
        <v>0</v>
      </c>
      <c r="Q14" s="37">
        <v>0</v>
      </c>
      <c r="R14" s="115">
        <f t="shared" si="4"/>
        <v>0</v>
      </c>
      <c r="S14" s="20">
        <f aca="true" t="shared" si="6" ref="S14:S16">R14*0.01*$S$8</f>
        <v>0</v>
      </c>
      <c r="T14" s="20">
        <f aca="true" t="shared" si="7" ref="T14:T16">R14+S14</f>
        <v>0</v>
      </c>
    </row>
    <row r="15" spans="1:20" ht="14.75" customHeight="1">
      <c r="A15" s="63" t="s">
        <v>47</v>
      </c>
      <c r="B15" s="61">
        <v>10</v>
      </c>
      <c r="C15" s="37">
        <v>0</v>
      </c>
      <c r="D15" s="38">
        <f t="shared" si="1"/>
        <v>0</v>
      </c>
      <c r="E15" s="20">
        <f t="shared" si="2"/>
        <v>0</v>
      </c>
      <c r="F15" s="20">
        <f t="shared" si="3"/>
        <v>0</v>
      </c>
      <c r="G15" s="110"/>
      <c r="H15" s="64">
        <v>0</v>
      </c>
      <c r="I15" s="37">
        <v>0</v>
      </c>
      <c r="J15" s="64">
        <v>0</v>
      </c>
      <c r="K15" s="37">
        <v>0</v>
      </c>
      <c r="L15" s="64">
        <v>0</v>
      </c>
      <c r="M15" s="37">
        <v>0</v>
      </c>
      <c r="N15" s="64">
        <v>0</v>
      </c>
      <c r="O15" s="37">
        <v>0</v>
      </c>
      <c r="P15" s="64">
        <v>0</v>
      </c>
      <c r="Q15" s="37">
        <v>0</v>
      </c>
      <c r="R15" s="115">
        <f t="shared" si="4"/>
        <v>0</v>
      </c>
      <c r="S15" s="20">
        <f t="shared" si="6"/>
        <v>0</v>
      </c>
      <c r="T15" s="20">
        <f t="shared" si="7"/>
        <v>0</v>
      </c>
    </row>
    <row r="16" spans="1:20" ht="14.75" customHeight="1">
      <c r="A16" s="63" t="s">
        <v>27</v>
      </c>
      <c r="B16" s="61">
        <v>10</v>
      </c>
      <c r="C16" s="37">
        <v>0</v>
      </c>
      <c r="D16" s="38">
        <f t="shared" si="1"/>
        <v>0</v>
      </c>
      <c r="E16" s="20">
        <f t="shared" si="2"/>
        <v>0</v>
      </c>
      <c r="F16" s="20">
        <f t="shared" si="3"/>
        <v>0</v>
      </c>
      <c r="G16" s="110"/>
      <c r="H16" s="64">
        <v>0</v>
      </c>
      <c r="I16" s="37">
        <v>0</v>
      </c>
      <c r="J16" s="64">
        <v>0</v>
      </c>
      <c r="K16" s="37">
        <v>0</v>
      </c>
      <c r="L16" s="64">
        <v>0</v>
      </c>
      <c r="M16" s="37">
        <v>0</v>
      </c>
      <c r="N16" s="64">
        <v>0</v>
      </c>
      <c r="O16" s="37">
        <v>0</v>
      </c>
      <c r="P16" s="64">
        <v>0</v>
      </c>
      <c r="Q16" s="37">
        <v>0</v>
      </c>
      <c r="R16" s="115">
        <f t="shared" si="4"/>
        <v>0</v>
      </c>
      <c r="S16" s="20">
        <f t="shared" si="6"/>
        <v>0</v>
      </c>
      <c r="T16" s="20">
        <f t="shared" si="7"/>
        <v>0</v>
      </c>
    </row>
    <row r="17" spans="1:20" ht="14.75" customHeight="1">
      <c r="A17" s="63" t="s">
        <v>28</v>
      </c>
      <c r="B17" s="61">
        <v>10</v>
      </c>
      <c r="C17" s="37">
        <v>0</v>
      </c>
      <c r="D17" s="38">
        <f t="shared" si="1"/>
        <v>0</v>
      </c>
      <c r="E17" s="20">
        <f t="shared" si="2"/>
        <v>0</v>
      </c>
      <c r="F17" s="20">
        <f t="shared" si="3"/>
        <v>0</v>
      </c>
      <c r="G17" s="110"/>
      <c r="H17" s="64">
        <v>0</v>
      </c>
      <c r="I17" s="37">
        <v>0</v>
      </c>
      <c r="J17" s="64">
        <v>0</v>
      </c>
      <c r="K17" s="37">
        <v>0</v>
      </c>
      <c r="L17" s="64">
        <v>0</v>
      </c>
      <c r="M17" s="37">
        <v>0</v>
      </c>
      <c r="N17" s="64">
        <v>0</v>
      </c>
      <c r="O17" s="37">
        <v>0</v>
      </c>
      <c r="P17" s="64">
        <v>0</v>
      </c>
      <c r="Q17" s="37">
        <v>0</v>
      </c>
      <c r="R17" s="115">
        <f t="shared" si="4"/>
        <v>0</v>
      </c>
      <c r="S17" s="20">
        <f>R17*0.01*$S$8</f>
        <v>0</v>
      </c>
      <c r="T17" s="20">
        <f>R17+S17</f>
        <v>0</v>
      </c>
    </row>
    <row r="18" spans="1:20" ht="14.75" customHeight="1">
      <c r="A18" s="63" t="s">
        <v>29</v>
      </c>
      <c r="B18" s="61">
        <v>40</v>
      </c>
      <c r="C18" s="37">
        <v>0</v>
      </c>
      <c r="D18" s="38">
        <f t="shared" si="1"/>
        <v>0</v>
      </c>
      <c r="E18" s="20">
        <f t="shared" si="2"/>
        <v>0</v>
      </c>
      <c r="F18" s="20">
        <f t="shared" si="3"/>
        <v>0</v>
      </c>
      <c r="G18" s="110"/>
      <c r="H18" s="64">
        <v>0</v>
      </c>
      <c r="I18" s="37">
        <v>0</v>
      </c>
      <c r="J18" s="64">
        <v>0</v>
      </c>
      <c r="K18" s="37">
        <v>0</v>
      </c>
      <c r="L18" s="64">
        <v>0</v>
      </c>
      <c r="M18" s="37">
        <v>0</v>
      </c>
      <c r="N18" s="64">
        <v>0</v>
      </c>
      <c r="O18" s="37">
        <v>0</v>
      </c>
      <c r="P18" s="64">
        <v>0</v>
      </c>
      <c r="Q18" s="37">
        <v>0</v>
      </c>
      <c r="R18" s="115">
        <f t="shared" si="4"/>
        <v>0</v>
      </c>
      <c r="S18" s="20">
        <f aca="true" t="shared" si="8" ref="S18:S19">R18*0.01*$S$8</f>
        <v>0</v>
      </c>
      <c r="T18" s="20">
        <f aca="true" t="shared" si="9" ref="T18:T19">R18+S18</f>
        <v>0</v>
      </c>
    </row>
    <row r="19" spans="1:20" ht="15" customHeight="1" thickBot="1">
      <c r="A19" s="65" t="s">
        <v>30</v>
      </c>
      <c r="B19" s="66">
        <v>60</v>
      </c>
      <c r="C19" s="67">
        <v>0</v>
      </c>
      <c r="D19" s="38">
        <f t="shared" si="1"/>
        <v>0</v>
      </c>
      <c r="E19" s="20">
        <f t="shared" si="2"/>
        <v>0</v>
      </c>
      <c r="F19" s="20">
        <f t="shared" si="3"/>
        <v>0</v>
      </c>
      <c r="G19" s="111"/>
      <c r="H19" s="64">
        <v>0</v>
      </c>
      <c r="I19" s="37">
        <v>0</v>
      </c>
      <c r="J19" s="64">
        <v>0</v>
      </c>
      <c r="K19" s="37">
        <v>0</v>
      </c>
      <c r="L19" s="64">
        <v>0</v>
      </c>
      <c r="M19" s="37">
        <v>0</v>
      </c>
      <c r="N19" s="64">
        <v>0</v>
      </c>
      <c r="O19" s="37">
        <v>0</v>
      </c>
      <c r="P19" s="64">
        <v>0</v>
      </c>
      <c r="Q19" s="37">
        <v>0</v>
      </c>
      <c r="R19" s="115">
        <f t="shared" si="4"/>
        <v>0</v>
      </c>
      <c r="S19" s="20">
        <f t="shared" si="8"/>
        <v>0</v>
      </c>
      <c r="T19" s="20">
        <f t="shared" si="9"/>
        <v>0</v>
      </c>
    </row>
    <row r="20" spans="1:21" ht="15" customHeight="1" thickBot="1">
      <c r="A20" s="40" t="s">
        <v>65</v>
      </c>
      <c r="B20" s="41"/>
      <c r="C20" s="57"/>
      <c r="D20" s="14">
        <f>SUM(D9:D19)</f>
        <v>0</v>
      </c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42"/>
    </row>
    <row r="21" spans="1:21" ht="15" customHeight="1" thickBot="1">
      <c r="A21" s="43" t="s">
        <v>85</v>
      </c>
      <c r="B21" s="112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13"/>
      <c r="R21" s="15">
        <f>SUM(R9:R19)</f>
        <v>0</v>
      </c>
      <c r="S21" s="9">
        <f>SUM(S9:S19)</f>
        <v>0</v>
      </c>
      <c r="T21" s="9">
        <f>SUM(T9:T19)</f>
        <v>0</v>
      </c>
      <c r="U21" s="44"/>
    </row>
    <row r="22" spans="1:21" ht="15" customHeight="1" thickBot="1">
      <c r="A22" s="41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/>
    </row>
    <row r="23" spans="1:21" s="22" customFormat="1" ht="15" customHeight="1" thickBot="1">
      <c r="A23" s="48" t="s">
        <v>19</v>
      </c>
      <c r="B23" s="41"/>
      <c r="C23" s="57"/>
      <c r="D23" s="50">
        <v>0</v>
      </c>
      <c r="E23" s="51">
        <f>D23*0.01*E8</f>
        <v>0</v>
      </c>
      <c r="F23" s="51">
        <f>D23+E23</f>
        <v>0</v>
      </c>
      <c r="G23" s="58"/>
      <c r="H23" s="87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52"/>
    </row>
    <row r="24" spans="1:21" s="22" customFormat="1" ht="15" customHeight="1" thickBot="1">
      <c r="A24" s="88" t="s">
        <v>80</v>
      </c>
      <c r="B24" s="45"/>
      <c r="C24" s="57"/>
      <c r="D24" s="14">
        <f>D23*4</f>
        <v>0</v>
      </c>
      <c r="E24" s="51">
        <f aca="true" t="shared" si="10" ref="E24:F24">E23*4</f>
        <v>0</v>
      </c>
      <c r="F24" s="51">
        <f t="shared" si="10"/>
        <v>0</v>
      </c>
      <c r="G24" s="58"/>
      <c r="H24" s="87"/>
      <c r="I24" s="76"/>
      <c r="J24" s="90"/>
      <c r="K24" s="90"/>
      <c r="L24" s="90"/>
      <c r="M24" s="90"/>
      <c r="N24" s="90"/>
      <c r="O24" s="90"/>
      <c r="P24" s="90"/>
      <c r="Q24" s="90"/>
      <c r="R24" s="76"/>
      <c r="S24" s="76"/>
      <c r="T24" s="77"/>
      <c r="U24" s="52"/>
    </row>
    <row r="25" spans="1:21" s="22" customFormat="1" ht="15" customHeight="1">
      <c r="A25" s="47"/>
      <c r="B25" s="47"/>
      <c r="C25" s="68"/>
      <c r="D25" s="69"/>
      <c r="E25" s="70"/>
      <c r="F25" s="70"/>
      <c r="G25" s="70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52"/>
    </row>
    <row r="26" spans="1:21" ht="15">
      <c r="A26" s="34" t="s">
        <v>59</v>
      </c>
      <c r="B26" s="34"/>
      <c r="U26" s="44"/>
    </row>
    <row r="27" spans="1:21" ht="15">
      <c r="A27" s="35" t="s">
        <v>57</v>
      </c>
      <c r="B27" s="34"/>
      <c r="U27" s="44"/>
    </row>
    <row r="28" spans="1:2" ht="15">
      <c r="A28" s="17" t="s">
        <v>21</v>
      </c>
      <c r="B28" s="35"/>
    </row>
    <row r="29" spans="1:2" ht="15">
      <c r="A29" s="17" t="s">
        <v>60</v>
      </c>
      <c r="B29" s="35"/>
    </row>
    <row r="30" spans="1:5" ht="15">
      <c r="A30" s="54" t="s">
        <v>61</v>
      </c>
      <c r="B30" s="53"/>
      <c r="C30" s="53"/>
      <c r="D30" s="53"/>
      <c r="E30" s="53"/>
    </row>
    <row r="31" spans="1:5" ht="15">
      <c r="A31" s="114" t="s">
        <v>89</v>
      </c>
      <c r="B31" s="53"/>
      <c r="C31" s="53"/>
      <c r="D31" s="53"/>
      <c r="E31" s="53"/>
    </row>
    <row r="32" spans="1:5" ht="15">
      <c r="A32" s="114" t="s">
        <v>92</v>
      </c>
      <c r="B32" s="53"/>
      <c r="C32" s="53"/>
      <c r="D32" s="53"/>
      <c r="E32" s="53"/>
    </row>
    <row r="33" spans="1:5" ht="15">
      <c r="A33" s="114" t="s">
        <v>93</v>
      </c>
      <c r="B33" s="53"/>
      <c r="C33" s="53"/>
      <c r="D33" s="53"/>
      <c r="E33" s="53"/>
    </row>
    <row r="34" spans="1:5" ht="15">
      <c r="A34" s="17" t="s">
        <v>72</v>
      </c>
      <c r="B34" s="53"/>
      <c r="C34" s="53"/>
      <c r="D34" s="53"/>
      <c r="E34" s="53"/>
    </row>
    <row r="35" spans="1:5" ht="15">
      <c r="A35" s="17" t="s">
        <v>58</v>
      </c>
      <c r="B35" s="35"/>
      <c r="C35" s="55"/>
      <c r="D35" s="55"/>
      <c r="E35" s="35"/>
    </row>
  </sheetData>
  <mergeCells count="21">
    <mergeCell ref="O7:O8"/>
    <mergeCell ref="P7:P8"/>
    <mergeCell ref="Q7:Q8"/>
    <mergeCell ref="J7:J8"/>
    <mergeCell ref="K7:K8"/>
    <mergeCell ref="L7:L8"/>
    <mergeCell ref="M7:M8"/>
    <mergeCell ref="N7:N8"/>
    <mergeCell ref="E20:T20"/>
    <mergeCell ref="I23:T23"/>
    <mergeCell ref="A7:A8"/>
    <mergeCell ref="C7:C8"/>
    <mergeCell ref="F7:F8"/>
    <mergeCell ref="G7:G19"/>
    <mergeCell ref="I7:I8"/>
    <mergeCell ref="T7:T8"/>
    <mergeCell ref="R7:R8"/>
    <mergeCell ref="H7:H8"/>
    <mergeCell ref="B7:B8"/>
    <mergeCell ref="D7:D8"/>
    <mergeCell ref="B21:Q21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70" zoomScaleNormal="70" workbookViewId="0" topLeftCell="A1">
      <selection activeCell="H24" sqref="H24"/>
    </sheetView>
  </sheetViews>
  <sheetFormatPr defaultColWidth="9.421875" defaultRowHeight="15"/>
  <cols>
    <col min="1" max="1" width="11.421875" style="17" customWidth="1"/>
    <col min="2" max="2" width="55.57421875" style="22" customWidth="1"/>
    <col min="3" max="3" width="13.00390625" style="17" customWidth="1"/>
    <col min="4" max="4" width="17.00390625" style="17" customWidth="1"/>
    <col min="5" max="5" width="19.00390625" style="17" customWidth="1"/>
    <col min="6" max="6" width="14.57421875" style="17" customWidth="1"/>
    <col min="7" max="7" width="19.421875" style="17" customWidth="1"/>
    <col min="8" max="8" width="31.00390625" style="17" bestFit="1" customWidth="1"/>
    <col min="9" max="16384" width="9.421875" style="17" customWidth="1"/>
  </cols>
  <sheetData>
    <row r="1" spans="1:8" s="1" customFormat="1" ht="15">
      <c r="A1" s="3" t="s">
        <v>31</v>
      </c>
      <c r="B1" s="16"/>
      <c r="H1" s="16"/>
    </row>
    <row r="2" spans="1:8" s="1" customFormat="1" ht="15">
      <c r="A2" s="1" t="s">
        <v>70</v>
      </c>
      <c r="B2" s="2"/>
      <c r="C2" s="74"/>
      <c r="H2" s="16"/>
    </row>
    <row r="3" spans="2:8" s="1" customFormat="1" ht="15">
      <c r="B3" s="16"/>
      <c r="H3" s="16"/>
    </row>
    <row r="4" spans="1:8" s="1" customFormat="1" ht="15">
      <c r="A4" s="3" t="s">
        <v>73</v>
      </c>
      <c r="B4" s="78" t="s">
        <v>74</v>
      </c>
      <c r="H4" s="16"/>
    </row>
    <row r="5" spans="1:8" s="1" customFormat="1" ht="15">
      <c r="A5" s="3" t="s">
        <v>18</v>
      </c>
      <c r="B5" s="35" t="s">
        <v>67</v>
      </c>
      <c r="H5" s="16"/>
    </row>
    <row r="6" spans="1:8" s="1" customFormat="1" ht="14.5" thickBot="1">
      <c r="A6" s="3"/>
      <c r="B6" s="2"/>
      <c r="H6" s="16"/>
    </row>
    <row r="7" spans="1:8" ht="44.15" customHeight="1">
      <c r="A7" s="93" t="s">
        <v>0</v>
      </c>
      <c r="B7" s="95" t="s">
        <v>1</v>
      </c>
      <c r="C7" s="95" t="s">
        <v>13</v>
      </c>
      <c r="D7" s="95" t="s">
        <v>2</v>
      </c>
      <c r="E7" s="95" t="s">
        <v>63</v>
      </c>
      <c r="F7" s="7" t="s">
        <v>32</v>
      </c>
      <c r="G7" s="95" t="s">
        <v>3</v>
      </c>
      <c r="H7" s="91" t="s">
        <v>4</v>
      </c>
    </row>
    <row r="8" spans="1:8" s="4" customFormat="1" ht="57.65" customHeight="1" thickBot="1">
      <c r="A8" s="94"/>
      <c r="B8" s="96"/>
      <c r="C8" s="96"/>
      <c r="D8" s="96"/>
      <c r="E8" s="96"/>
      <c r="F8" s="8">
        <v>21</v>
      </c>
      <c r="G8" s="96"/>
      <c r="H8" s="92"/>
    </row>
    <row r="9" spans="1:8" s="22" customFormat="1" ht="15">
      <c r="A9" s="5" t="s">
        <v>5</v>
      </c>
      <c r="B9" s="63" t="s">
        <v>14</v>
      </c>
      <c r="C9" s="56">
        <v>1</v>
      </c>
      <c r="D9" s="19">
        <v>0</v>
      </c>
      <c r="E9" s="20">
        <f aca="true" t="shared" si="0" ref="E9:E10">C9*D9</f>
        <v>0</v>
      </c>
      <c r="F9" s="20">
        <f>E9*0.01*$F$8</f>
        <v>0</v>
      </c>
      <c r="G9" s="20">
        <f>E9+F9</f>
        <v>0</v>
      </c>
      <c r="H9" s="21"/>
    </row>
    <row r="10" spans="1:8" s="22" customFormat="1" ht="14.5" thickBot="1">
      <c r="A10" s="6" t="s">
        <v>6</v>
      </c>
      <c r="B10" s="63" t="s">
        <v>15</v>
      </c>
      <c r="C10" s="56">
        <v>2</v>
      </c>
      <c r="D10" s="19">
        <v>0</v>
      </c>
      <c r="E10" s="20">
        <f t="shared" si="0"/>
        <v>0</v>
      </c>
      <c r="F10" s="20">
        <f aca="true" t="shared" si="1" ref="F10">E10*0.01*$F$8</f>
        <v>0</v>
      </c>
      <c r="G10" s="20">
        <f aca="true" t="shared" si="2" ref="G10">E10+F10</f>
        <v>0</v>
      </c>
      <c r="H10" s="24"/>
    </row>
    <row r="11" spans="1:7" s="22" customFormat="1" ht="14.5" thickBot="1">
      <c r="A11" s="28" t="s">
        <v>64</v>
      </c>
      <c r="B11" s="29"/>
      <c r="C11" s="30"/>
      <c r="D11" s="30"/>
      <c r="E11" s="31">
        <f>SUM(E9:E10)</f>
        <v>0</v>
      </c>
      <c r="F11" s="32">
        <f>SUM(F9:F10)</f>
        <v>0</v>
      </c>
      <c r="G11" s="32">
        <f>SUM(G9:G10)</f>
        <v>0</v>
      </c>
    </row>
    <row r="12" ht="15">
      <c r="A12" s="33" t="s">
        <v>36</v>
      </c>
    </row>
    <row r="13" ht="15">
      <c r="A13" s="34" t="s">
        <v>59</v>
      </c>
    </row>
    <row r="14" ht="15">
      <c r="A14" s="35" t="s">
        <v>57</v>
      </c>
    </row>
    <row r="15" ht="15">
      <c r="A15" s="17" t="s">
        <v>71</v>
      </c>
    </row>
    <row r="16" ht="15">
      <c r="A16" s="17" t="s">
        <v>72</v>
      </c>
    </row>
    <row r="17" ht="15">
      <c r="A17" s="17" t="s">
        <v>20</v>
      </c>
    </row>
    <row r="18" ht="15">
      <c r="A18" s="17" t="s">
        <v>58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="70" zoomScaleNormal="70" workbookViewId="0" topLeftCell="A1">
      <selection activeCell="A17" sqref="A17:A26"/>
    </sheetView>
  </sheetViews>
  <sheetFormatPr defaultColWidth="9.421875" defaultRowHeight="15"/>
  <cols>
    <col min="1" max="1" width="82.140625" style="17" customWidth="1"/>
    <col min="2" max="2" width="15.57421875" style="17" customWidth="1"/>
    <col min="3" max="4" width="13.57421875" style="22" customWidth="1"/>
    <col min="5" max="5" width="15.421875" style="17" customWidth="1"/>
    <col min="6" max="6" width="17.00390625" style="17" customWidth="1"/>
    <col min="7" max="7" width="3.57421875" style="17" customWidth="1"/>
    <col min="8" max="17" width="15.140625" style="17" customWidth="1"/>
    <col min="18" max="18" width="17.00390625" style="17" customWidth="1"/>
    <col min="19" max="20" width="19.00390625" style="17" customWidth="1"/>
    <col min="21" max="21" width="14.57421875" style="17" customWidth="1"/>
    <col min="22" max="22" width="19.421875" style="17" customWidth="1"/>
    <col min="23" max="23" width="20.140625" style="17" customWidth="1"/>
    <col min="24" max="16384" width="9.421875" style="17" customWidth="1"/>
  </cols>
  <sheetData>
    <row r="1" spans="1:23" s="1" customFormat="1" ht="15">
      <c r="A1" s="3" t="s">
        <v>31</v>
      </c>
      <c r="B1" s="3"/>
      <c r="C1" s="16"/>
      <c r="D1" s="16"/>
      <c r="W1" s="16"/>
    </row>
    <row r="2" spans="1:23" s="1" customFormat="1" ht="15">
      <c r="A2" s="1" t="s">
        <v>70</v>
      </c>
      <c r="C2" s="75"/>
      <c r="D2" s="2"/>
      <c r="W2" s="16"/>
    </row>
    <row r="3" spans="3:23" s="1" customFormat="1" ht="15">
      <c r="C3" s="75"/>
      <c r="D3" s="2"/>
      <c r="W3" s="16"/>
    </row>
    <row r="4" spans="1:23" s="1" customFormat="1" ht="15">
      <c r="A4" s="3" t="s">
        <v>73</v>
      </c>
      <c r="B4" s="78" t="str">
        <f>'cast 2_bezp-kupni'!B4</f>
        <v>Vyplnit obchodní název dodavatele</v>
      </c>
      <c r="C4" s="79"/>
      <c r="D4" s="79"/>
      <c r="W4" s="16"/>
    </row>
    <row r="5" spans="1:23" s="1" customFormat="1" ht="15">
      <c r="A5" s="3" t="s">
        <v>66</v>
      </c>
      <c r="B5" s="3"/>
      <c r="C5" s="35"/>
      <c r="D5" s="35"/>
      <c r="W5" s="16"/>
    </row>
    <row r="6" spans="1:23" s="1" customFormat="1" ht="14.5" thickBot="1">
      <c r="A6" s="3"/>
      <c r="B6" s="13"/>
      <c r="C6" s="2"/>
      <c r="D6" s="2"/>
      <c r="W6" s="16"/>
    </row>
    <row r="7" spans="1:20" ht="35.75" customHeight="1">
      <c r="A7" s="103" t="s">
        <v>22</v>
      </c>
      <c r="B7" s="105" t="s">
        <v>55</v>
      </c>
      <c r="C7" s="105" t="s">
        <v>23</v>
      </c>
      <c r="D7" s="105" t="s">
        <v>56</v>
      </c>
      <c r="E7" s="7" t="s">
        <v>32</v>
      </c>
      <c r="F7" s="107" t="s">
        <v>33</v>
      </c>
      <c r="G7" s="109"/>
      <c r="H7" s="105" t="s">
        <v>53</v>
      </c>
      <c r="I7" s="105" t="s">
        <v>82</v>
      </c>
      <c r="J7" s="105" t="s">
        <v>53</v>
      </c>
      <c r="K7" s="105" t="s">
        <v>86</v>
      </c>
      <c r="L7" s="105" t="s">
        <v>53</v>
      </c>
      <c r="M7" s="105" t="s">
        <v>87</v>
      </c>
      <c r="N7" s="105" t="s">
        <v>53</v>
      </c>
      <c r="O7" s="105" t="s">
        <v>88</v>
      </c>
      <c r="P7" s="105" t="s">
        <v>53</v>
      </c>
      <c r="Q7" s="105" t="s">
        <v>90</v>
      </c>
      <c r="R7" s="105" t="s">
        <v>83</v>
      </c>
      <c r="S7" s="7" t="s">
        <v>32</v>
      </c>
      <c r="T7" s="91" t="s">
        <v>33</v>
      </c>
    </row>
    <row r="8" spans="1:20" ht="82.5" customHeight="1" thickBot="1">
      <c r="A8" s="104"/>
      <c r="B8" s="106"/>
      <c r="C8" s="106"/>
      <c r="D8" s="106"/>
      <c r="E8" s="8">
        <v>21</v>
      </c>
      <c r="F8" s="108"/>
      <c r="G8" s="110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8">
        <v>21</v>
      </c>
      <c r="T8" s="92"/>
    </row>
    <row r="9" spans="1:20" ht="14.75" customHeight="1">
      <c r="A9" s="63" t="s">
        <v>14</v>
      </c>
      <c r="B9" s="36">
        <v>120</v>
      </c>
      <c r="C9" s="37">
        <v>0</v>
      </c>
      <c r="D9" s="38">
        <f>B9*C9</f>
        <v>0</v>
      </c>
      <c r="E9" s="20">
        <f>D9*0.01*$E$8</f>
        <v>0</v>
      </c>
      <c r="F9" s="20">
        <f>D9+E9</f>
        <v>0</v>
      </c>
      <c r="G9" s="110"/>
      <c r="H9" s="39">
        <v>0</v>
      </c>
      <c r="I9" s="37">
        <v>0</v>
      </c>
      <c r="J9" s="39">
        <v>0</v>
      </c>
      <c r="K9" s="37">
        <v>0</v>
      </c>
      <c r="L9" s="39">
        <v>0</v>
      </c>
      <c r="M9" s="37">
        <v>0</v>
      </c>
      <c r="N9" s="39">
        <v>0</v>
      </c>
      <c r="O9" s="37">
        <v>0</v>
      </c>
      <c r="P9" s="39">
        <v>0</v>
      </c>
      <c r="Q9" s="37">
        <v>0</v>
      </c>
      <c r="R9" s="115">
        <f>I9+K9+M9+O9+Q9</f>
        <v>0</v>
      </c>
      <c r="S9" s="20">
        <f>R9*0.01*$S$8</f>
        <v>0</v>
      </c>
      <c r="T9" s="20">
        <f>R9+S9</f>
        <v>0</v>
      </c>
    </row>
    <row r="10" spans="1:20" ht="14.75" customHeight="1" thickBot="1">
      <c r="A10" s="63" t="s">
        <v>15</v>
      </c>
      <c r="B10" s="36">
        <v>120</v>
      </c>
      <c r="C10" s="37">
        <v>0</v>
      </c>
      <c r="D10" s="38">
        <f>B10*C10</f>
        <v>0</v>
      </c>
      <c r="E10" s="20">
        <f>D10*0.01*$E$8</f>
        <v>0</v>
      </c>
      <c r="F10" s="20">
        <f>D10+E10</f>
        <v>0</v>
      </c>
      <c r="G10" s="110"/>
      <c r="H10" s="39">
        <v>0</v>
      </c>
      <c r="I10" s="37">
        <v>0</v>
      </c>
      <c r="J10" s="39">
        <v>0</v>
      </c>
      <c r="K10" s="37">
        <v>0</v>
      </c>
      <c r="L10" s="39">
        <v>0</v>
      </c>
      <c r="M10" s="37">
        <v>0</v>
      </c>
      <c r="N10" s="39">
        <v>0</v>
      </c>
      <c r="O10" s="37">
        <v>0</v>
      </c>
      <c r="P10" s="39">
        <v>0</v>
      </c>
      <c r="Q10" s="37">
        <v>0</v>
      </c>
      <c r="R10" s="115">
        <f>I10+K10+M10+O10+Q10</f>
        <v>0</v>
      </c>
      <c r="S10" s="20">
        <f>R10*0.01*$S$8</f>
        <v>0</v>
      </c>
      <c r="T10" s="20">
        <f>R10+S10</f>
        <v>0</v>
      </c>
    </row>
    <row r="11" spans="1:21" ht="15" customHeight="1" thickBot="1">
      <c r="A11" s="40" t="s">
        <v>91</v>
      </c>
      <c r="B11" s="41"/>
      <c r="C11" s="12"/>
      <c r="D11" s="14">
        <f>SUM(D9:D10)</f>
        <v>0</v>
      </c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42"/>
    </row>
    <row r="12" spans="1:21" ht="15" customHeight="1" thickBot="1">
      <c r="A12" s="43" t="s">
        <v>85</v>
      </c>
      <c r="B12" s="11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13"/>
      <c r="R12" s="15">
        <f>SUM(R9:R10)</f>
        <v>0</v>
      </c>
      <c r="S12" s="9">
        <f>SUM(S9:S10)</f>
        <v>0</v>
      </c>
      <c r="T12" s="9">
        <f>SUM(T9:T10)</f>
        <v>0</v>
      </c>
      <c r="U12" s="44"/>
    </row>
    <row r="13" spans="1:21" ht="15" customHeight="1" thickBot="1">
      <c r="A13" s="41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7"/>
    </row>
    <row r="14" spans="1:21" s="22" customFormat="1" ht="15" customHeight="1" thickBot="1">
      <c r="A14" s="48" t="s">
        <v>19</v>
      </c>
      <c r="B14" s="41"/>
      <c r="C14" s="57"/>
      <c r="D14" s="50">
        <v>0</v>
      </c>
      <c r="E14" s="51">
        <f>D14*0.01*E8</f>
        <v>0</v>
      </c>
      <c r="F14" s="51">
        <f>D14+E14</f>
        <v>0</v>
      </c>
      <c r="G14" s="58"/>
      <c r="H14" s="87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52"/>
    </row>
    <row r="15" spans="1:21" s="22" customFormat="1" ht="15" customHeight="1" thickBot="1">
      <c r="A15" s="88" t="s">
        <v>80</v>
      </c>
      <c r="B15" s="45"/>
      <c r="C15" s="57"/>
      <c r="D15" s="14">
        <f>D14*4</f>
        <v>0</v>
      </c>
      <c r="E15" s="51">
        <f aca="true" t="shared" si="0" ref="E15:F15">E14*4</f>
        <v>0</v>
      </c>
      <c r="F15" s="51">
        <f t="shared" si="0"/>
        <v>0</v>
      </c>
      <c r="G15" s="58"/>
      <c r="H15" s="87"/>
      <c r="I15" s="76"/>
      <c r="J15" s="90"/>
      <c r="K15" s="90"/>
      <c r="L15" s="90"/>
      <c r="M15" s="90"/>
      <c r="N15" s="90"/>
      <c r="O15" s="90"/>
      <c r="P15" s="90"/>
      <c r="Q15" s="90"/>
      <c r="R15" s="76"/>
      <c r="S15" s="76"/>
      <c r="T15" s="77"/>
      <c r="U15" s="52"/>
    </row>
    <row r="16" spans="1:21" ht="15">
      <c r="A16" s="34"/>
      <c r="B16" s="34"/>
      <c r="U16" s="44"/>
    </row>
    <row r="17" spans="1:2" ht="15">
      <c r="A17" s="34" t="s">
        <v>59</v>
      </c>
      <c r="B17" s="35"/>
    </row>
    <row r="18" spans="1:2" ht="15">
      <c r="A18" s="35" t="s">
        <v>57</v>
      </c>
      <c r="B18" s="35"/>
    </row>
    <row r="19" spans="1:5" ht="14" customHeight="1">
      <c r="A19" s="17" t="s">
        <v>21</v>
      </c>
      <c r="B19" s="53"/>
      <c r="C19" s="53"/>
      <c r="D19" s="53"/>
      <c r="E19" s="53"/>
    </row>
    <row r="20" spans="1:5" ht="15">
      <c r="A20" s="17" t="s">
        <v>60</v>
      </c>
      <c r="B20" s="35"/>
      <c r="C20" s="55"/>
      <c r="D20" s="55"/>
      <c r="E20" s="35"/>
    </row>
    <row r="21" ht="15">
      <c r="A21" s="54" t="s">
        <v>61</v>
      </c>
    </row>
    <row r="22" ht="15">
      <c r="A22" s="114" t="s">
        <v>89</v>
      </c>
    </row>
    <row r="23" ht="15">
      <c r="A23" s="114" t="s">
        <v>92</v>
      </c>
    </row>
    <row r="24" ht="15">
      <c r="A24" s="114" t="s">
        <v>93</v>
      </c>
    </row>
    <row r="25" ht="15">
      <c r="A25" s="17" t="s">
        <v>72</v>
      </c>
    </row>
    <row r="26" ht="15">
      <c r="A26" s="17" t="s">
        <v>58</v>
      </c>
    </row>
  </sheetData>
  <mergeCells count="21">
    <mergeCell ref="Q7:Q8"/>
    <mergeCell ref="L7:L8"/>
    <mergeCell ref="M7:M8"/>
    <mergeCell ref="N7:N8"/>
    <mergeCell ref="O7:O8"/>
    <mergeCell ref="P7:P8"/>
    <mergeCell ref="I14:T14"/>
    <mergeCell ref="G7:G10"/>
    <mergeCell ref="T7:T8"/>
    <mergeCell ref="I7:I8"/>
    <mergeCell ref="A7:A8"/>
    <mergeCell ref="C7:C8"/>
    <mergeCell ref="F7:F8"/>
    <mergeCell ref="E11:T11"/>
    <mergeCell ref="R7:R8"/>
    <mergeCell ref="H7:H8"/>
    <mergeCell ref="B7:B8"/>
    <mergeCell ref="D7:D8"/>
    <mergeCell ref="B12:Q12"/>
    <mergeCell ref="J7:J8"/>
    <mergeCell ref="K7:K8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0" zoomScaleNormal="70" workbookViewId="0" topLeftCell="A1">
      <selection activeCell="H24" sqref="H24"/>
    </sheetView>
  </sheetViews>
  <sheetFormatPr defaultColWidth="9.421875" defaultRowHeight="15"/>
  <cols>
    <col min="1" max="1" width="11.421875" style="17" customWidth="1"/>
    <col min="2" max="2" width="55.57421875" style="22" customWidth="1"/>
    <col min="3" max="3" width="13.00390625" style="17" customWidth="1"/>
    <col min="4" max="4" width="17.00390625" style="17" customWidth="1"/>
    <col min="5" max="5" width="19.00390625" style="17" customWidth="1"/>
    <col min="6" max="6" width="14.57421875" style="17" customWidth="1"/>
    <col min="7" max="7" width="19.421875" style="17" customWidth="1"/>
    <col min="8" max="8" width="31.00390625" style="17" bestFit="1" customWidth="1"/>
    <col min="9" max="16384" width="9.421875" style="17" customWidth="1"/>
  </cols>
  <sheetData>
    <row r="1" spans="1:8" s="1" customFormat="1" ht="15">
      <c r="A1" s="3" t="s">
        <v>31</v>
      </c>
      <c r="B1" s="16"/>
      <c r="H1" s="16"/>
    </row>
    <row r="2" spans="1:8" s="1" customFormat="1" ht="15">
      <c r="A2" s="1" t="s">
        <v>70</v>
      </c>
      <c r="B2" s="2"/>
      <c r="C2" s="74"/>
      <c r="H2" s="16"/>
    </row>
    <row r="3" spans="2:8" s="1" customFormat="1" ht="15">
      <c r="B3" s="16"/>
      <c r="H3" s="16"/>
    </row>
    <row r="4" spans="1:8" s="1" customFormat="1" ht="15">
      <c r="A4" s="3" t="s">
        <v>73</v>
      </c>
      <c r="B4" s="78" t="s">
        <v>74</v>
      </c>
      <c r="H4" s="16"/>
    </row>
    <row r="5" spans="1:8" s="1" customFormat="1" ht="15">
      <c r="A5" s="3" t="s">
        <v>34</v>
      </c>
      <c r="B5" s="35" t="s">
        <v>35</v>
      </c>
      <c r="H5" s="16"/>
    </row>
    <row r="6" spans="1:8" s="1" customFormat="1" ht="14.5" thickBot="1">
      <c r="A6" s="3"/>
      <c r="B6" s="2"/>
      <c r="H6" s="16"/>
    </row>
    <row r="7" spans="1:8" ht="44.15" customHeight="1">
      <c r="A7" s="93" t="s">
        <v>0</v>
      </c>
      <c r="B7" s="95" t="s">
        <v>1</v>
      </c>
      <c r="C7" s="95" t="s">
        <v>13</v>
      </c>
      <c r="D7" s="95" t="s">
        <v>2</v>
      </c>
      <c r="E7" s="95" t="s">
        <v>63</v>
      </c>
      <c r="F7" s="7" t="s">
        <v>32</v>
      </c>
      <c r="G7" s="95" t="s">
        <v>3</v>
      </c>
      <c r="H7" s="91" t="s">
        <v>4</v>
      </c>
    </row>
    <row r="8" spans="1:8" s="4" customFormat="1" ht="57.65" customHeight="1" thickBot="1">
      <c r="A8" s="94"/>
      <c r="B8" s="96"/>
      <c r="C8" s="96"/>
      <c r="D8" s="96"/>
      <c r="E8" s="96"/>
      <c r="F8" s="8">
        <v>21</v>
      </c>
      <c r="G8" s="96"/>
      <c r="H8" s="92"/>
    </row>
    <row r="9" spans="1:8" s="22" customFormat="1" ht="14.5" thickBot="1">
      <c r="A9" s="5" t="s">
        <v>5</v>
      </c>
      <c r="B9" s="63" t="s">
        <v>16</v>
      </c>
      <c r="C9" s="56">
        <v>1</v>
      </c>
      <c r="D9" s="19">
        <v>0</v>
      </c>
      <c r="E9" s="20">
        <f aca="true" t="shared" si="0" ref="E9">C9*D9</f>
        <v>0</v>
      </c>
      <c r="F9" s="20">
        <f>E9*0.01*$F$8</f>
        <v>0</v>
      </c>
      <c r="G9" s="20">
        <f>E9+F9</f>
        <v>0</v>
      </c>
      <c r="H9" s="21"/>
    </row>
    <row r="10" spans="1:7" s="22" customFormat="1" ht="14.5" thickBot="1">
      <c r="A10" s="28" t="s">
        <v>64</v>
      </c>
      <c r="B10" s="29"/>
      <c r="C10" s="30"/>
      <c r="D10" s="30"/>
      <c r="E10" s="31">
        <f>SUM(E9:E9)</f>
        <v>0</v>
      </c>
      <c r="F10" s="32">
        <f>SUM(F9:F9)</f>
        <v>0</v>
      </c>
      <c r="G10" s="32">
        <f>SUM(G9:G9)</f>
        <v>0</v>
      </c>
    </row>
    <row r="11" ht="15">
      <c r="A11" s="33" t="s">
        <v>36</v>
      </c>
    </row>
    <row r="12" ht="15">
      <c r="A12" s="34" t="s">
        <v>59</v>
      </c>
    </row>
    <row r="13" ht="15">
      <c r="A13" s="35" t="s">
        <v>57</v>
      </c>
    </row>
    <row r="14" ht="15">
      <c r="A14" s="17" t="s">
        <v>71</v>
      </c>
    </row>
    <row r="15" ht="15">
      <c r="A15" s="17" t="s">
        <v>72</v>
      </c>
    </row>
    <row r="16" ht="15">
      <c r="A16" s="17" t="s">
        <v>20</v>
      </c>
    </row>
    <row r="17" ht="15">
      <c r="A17" s="17" t="s">
        <v>58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 topLeftCell="A2">
      <selection activeCell="A16" sqref="A16:A25"/>
    </sheetView>
  </sheetViews>
  <sheetFormatPr defaultColWidth="9.421875" defaultRowHeight="15"/>
  <cols>
    <col min="1" max="1" width="81.57421875" style="17" customWidth="1"/>
    <col min="2" max="2" width="15.57421875" style="17" customWidth="1"/>
    <col min="3" max="4" width="13.57421875" style="22" customWidth="1"/>
    <col min="5" max="5" width="15.421875" style="17" customWidth="1"/>
    <col min="6" max="6" width="17.00390625" style="17" customWidth="1"/>
    <col min="7" max="7" width="3.57421875" style="17" customWidth="1"/>
    <col min="8" max="17" width="15.140625" style="17" customWidth="1"/>
    <col min="18" max="18" width="17.00390625" style="17" customWidth="1"/>
    <col min="19" max="20" width="19.00390625" style="17" customWidth="1"/>
    <col min="21" max="21" width="14.57421875" style="17" customWidth="1"/>
    <col min="22" max="22" width="19.421875" style="17" customWidth="1"/>
    <col min="23" max="23" width="20.140625" style="17" customWidth="1"/>
    <col min="24" max="16384" width="9.421875" style="17" customWidth="1"/>
  </cols>
  <sheetData>
    <row r="1" spans="1:23" s="1" customFormat="1" ht="15">
      <c r="A1" s="3" t="s">
        <v>31</v>
      </c>
      <c r="B1" s="3"/>
      <c r="C1" s="16"/>
      <c r="D1" s="16"/>
      <c r="W1" s="16"/>
    </row>
    <row r="2" spans="1:23" s="1" customFormat="1" ht="15">
      <c r="A2" s="1" t="s">
        <v>70</v>
      </c>
      <c r="C2" s="75"/>
      <c r="D2" s="2"/>
      <c r="W2" s="16"/>
    </row>
    <row r="3" spans="3:23" s="1" customFormat="1" ht="15">
      <c r="C3" s="75"/>
      <c r="D3" s="2"/>
      <c r="W3" s="16"/>
    </row>
    <row r="4" spans="1:23" s="1" customFormat="1" ht="15">
      <c r="A4" s="3" t="s">
        <v>73</v>
      </c>
      <c r="B4" s="78" t="str">
        <f>'cast 3_monit-kupni'!B4</f>
        <v>Vyplnit obchodní název dodavatele</v>
      </c>
      <c r="C4" s="79"/>
      <c r="D4" s="79"/>
      <c r="W4" s="16"/>
    </row>
    <row r="5" spans="1:23" s="1" customFormat="1" ht="15">
      <c r="A5" s="3" t="s">
        <v>62</v>
      </c>
      <c r="B5" s="3"/>
      <c r="C5" s="35"/>
      <c r="D5" s="35"/>
      <c r="W5" s="16"/>
    </row>
    <row r="6" spans="1:23" s="1" customFormat="1" ht="14.5" thickBot="1">
      <c r="A6" s="3"/>
      <c r="B6" s="13"/>
      <c r="C6" s="2"/>
      <c r="D6" s="2"/>
      <c r="W6" s="16"/>
    </row>
    <row r="7" spans="1:20" ht="35.75" customHeight="1">
      <c r="A7" s="103" t="s">
        <v>22</v>
      </c>
      <c r="B7" s="105" t="s">
        <v>55</v>
      </c>
      <c r="C7" s="105" t="s">
        <v>23</v>
      </c>
      <c r="D7" s="105" t="s">
        <v>56</v>
      </c>
      <c r="E7" s="7" t="s">
        <v>32</v>
      </c>
      <c r="F7" s="107" t="s">
        <v>33</v>
      </c>
      <c r="G7" s="109"/>
      <c r="H7" s="105" t="s">
        <v>53</v>
      </c>
      <c r="I7" s="105" t="s">
        <v>82</v>
      </c>
      <c r="J7" s="105" t="s">
        <v>53</v>
      </c>
      <c r="K7" s="105" t="s">
        <v>86</v>
      </c>
      <c r="L7" s="105" t="s">
        <v>53</v>
      </c>
      <c r="M7" s="105" t="s">
        <v>87</v>
      </c>
      <c r="N7" s="105" t="s">
        <v>53</v>
      </c>
      <c r="O7" s="105" t="s">
        <v>88</v>
      </c>
      <c r="P7" s="105" t="s">
        <v>53</v>
      </c>
      <c r="Q7" s="105" t="s">
        <v>90</v>
      </c>
      <c r="R7" s="105" t="s">
        <v>83</v>
      </c>
      <c r="S7" s="7" t="s">
        <v>32</v>
      </c>
      <c r="T7" s="91" t="s">
        <v>33</v>
      </c>
    </row>
    <row r="8" spans="1:20" ht="82.5" customHeight="1" thickBot="1">
      <c r="A8" s="104"/>
      <c r="B8" s="106"/>
      <c r="C8" s="106"/>
      <c r="D8" s="106"/>
      <c r="E8" s="8">
        <v>21</v>
      </c>
      <c r="F8" s="108"/>
      <c r="G8" s="110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8">
        <v>21</v>
      </c>
      <c r="T8" s="92"/>
    </row>
    <row r="9" spans="1:20" ht="14.75" customHeight="1" thickBot="1">
      <c r="A9" s="63" t="s">
        <v>16</v>
      </c>
      <c r="B9" s="36">
        <v>24</v>
      </c>
      <c r="C9" s="37">
        <v>0</v>
      </c>
      <c r="D9" s="38">
        <f>B9*C9</f>
        <v>0</v>
      </c>
      <c r="E9" s="20">
        <f>D9*0.01*$E$8</f>
        <v>0</v>
      </c>
      <c r="F9" s="20">
        <f>D9+E9</f>
        <v>0</v>
      </c>
      <c r="G9" s="110"/>
      <c r="H9" s="39">
        <v>0</v>
      </c>
      <c r="I9" s="37">
        <v>0</v>
      </c>
      <c r="J9" s="39">
        <v>0</v>
      </c>
      <c r="K9" s="37">
        <v>0</v>
      </c>
      <c r="L9" s="39">
        <v>0</v>
      </c>
      <c r="M9" s="37">
        <v>0</v>
      </c>
      <c r="N9" s="39">
        <v>0</v>
      </c>
      <c r="O9" s="37">
        <v>0</v>
      </c>
      <c r="P9" s="39">
        <v>0</v>
      </c>
      <c r="Q9" s="37">
        <v>0</v>
      </c>
      <c r="R9" s="115">
        <f>I9+K9+M9+O9+Q9</f>
        <v>0</v>
      </c>
      <c r="S9" s="20">
        <f>R9*0.01*$S$8</f>
        <v>0</v>
      </c>
      <c r="T9" s="20">
        <f>R9+S9</f>
        <v>0</v>
      </c>
    </row>
    <row r="10" spans="1:21" ht="15" customHeight="1" thickBot="1">
      <c r="A10" s="40" t="s">
        <v>91</v>
      </c>
      <c r="B10" s="41"/>
      <c r="C10" s="12"/>
      <c r="D10" s="14">
        <f>SUM(D9:D9)</f>
        <v>0</v>
      </c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42"/>
    </row>
    <row r="11" spans="1:21" ht="15" customHeight="1" thickBot="1">
      <c r="A11" s="43" t="s">
        <v>85</v>
      </c>
      <c r="B11" s="11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13"/>
      <c r="R11" s="15">
        <f>SUM(R9:R9)</f>
        <v>0</v>
      </c>
      <c r="S11" s="9">
        <f>SUM(S9:S9)</f>
        <v>0</v>
      </c>
      <c r="T11" s="9">
        <f>SUM(T9:T9)</f>
        <v>0</v>
      </c>
      <c r="U11" s="44"/>
    </row>
    <row r="12" spans="1:21" ht="15" customHeight="1" thickBot="1">
      <c r="A12" s="4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/>
    </row>
    <row r="13" spans="1:21" s="22" customFormat="1" ht="15" customHeight="1" thickBot="1">
      <c r="A13" s="48" t="s">
        <v>19</v>
      </c>
      <c r="B13" s="41"/>
      <c r="C13" s="49"/>
      <c r="D13" s="50">
        <v>0</v>
      </c>
      <c r="E13" s="51">
        <f>D13*0.01*E8</f>
        <v>0</v>
      </c>
      <c r="F13" s="51">
        <f>D13+E13</f>
        <v>0</v>
      </c>
      <c r="G13" s="58"/>
      <c r="H13" s="89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52"/>
    </row>
    <row r="14" spans="1:21" s="22" customFormat="1" ht="15" customHeight="1" thickBot="1">
      <c r="A14" s="88" t="s">
        <v>80</v>
      </c>
      <c r="B14" s="45"/>
      <c r="C14" s="57"/>
      <c r="D14" s="14">
        <f>D13*4</f>
        <v>0</v>
      </c>
      <c r="E14" s="51">
        <f aca="true" t="shared" si="0" ref="E14:F14">E13*4</f>
        <v>0</v>
      </c>
      <c r="F14" s="51">
        <f t="shared" si="0"/>
        <v>0</v>
      </c>
      <c r="G14" s="58"/>
      <c r="H14" s="87"/>
      <c r="I14" s="76"/>
      <c r="J14" s="90"/>
      <c r="K14" s="90"/>
      <c r="L14" s="90"/>
      <c r="M14" s="90"/>
      <c r="N14" s="90"/>
      <c r="O14" s="90"/>
      <c r="P14" s="90"/>
      <c r="Q14" s="90"/>
      <c r="R14" s="76"/>
      <c r="S14" s="76"/>
      <c r="T14" s="77"/>
      <c r="U14" s="52"/>
    </row>
    <row r="15" spans="1:21" ht="15">
      <c r="A15" s="34"/>
      <c r="B15" s="34"/>
      <c r="U15" s="44"/>
    </row>
    <row r="16" spans="1:2" ht="15">
      <c r="A16" s="34" t="s">
        <v>59</v>
      </c>
      <c r="B16" s="35"/>
    </row>
    <row r="17" spans="1:23" s="22" customFormat="1" ht="15">
      <c r="A17" s="35" t="s">
        <v>57</v>
      </c>
      <c r="B17" s="3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5" ht="15">
      <c r="A18" s="17" t="s">
        <v>21</v>
      </c>
      <c r="B18" s="53"/>
      <c r="C18" s="53"/>
      <c r="D18" s="53"/>
      <c r="E18" s="53"/>
    </row>
    <row r="19" spans="1:5" ht="15">
      <c r="A19" s="17" t="s">
        <v>60</v>
      </c>
      <c r="B19" s="35"/>
      <c r="C19" s="55"/>
      <c r="D19" s="55"/>
      <c r="E19" s="35"/>
    </row>
    <row r="20" ht="15">
      <c r="A20" s="54" t="s">
        <v>61</v>
      </c>
    </row>
    <row r="21" ht="15">
      <c r="A21" s="114" t="s">
        <v>89</v>
      </c>
    </row>
    <row r="22" ht="15">
      <c r="A22" s="114" t="s">
        <v>92</v>
      </c>
    </row>
    <row r="23" ht="15">
      <c r="A23" s="114" t="s">
        <v>93</v>
      </c>
    </row>
    <row r="24" ht="15">
      <c r="A24" s="17" t="s">
        <v>72</v>
      </c>
    </row>
    <row r="25" ht="15">
      <c r="A25" s="17" t="s">
        <v>58</v>
      </c>
    </row>
  </sheetData>
  <mergeCells count="21">
    <mergeCell ref="B11:Q11"/>
    <mergeCell ref="M7:M8"/>
    <mergeCell ref="N7:N8"/>
    <mergeCell ref="O7:O8"/>
    <mergeCell ref="P7:P8"/>
    <mergeCell ref="Q7:Q8"/>
    <mergeCell ref="E10:T10"/>
    <mergeCell ref="I13:T13"/>
    <mergeCell ref="A7:A8"/>
    <mergeCell ref="C7:C8"/>
    <mergeCell ref="F7:F8"/>
    <mergeCell ref="G7:G9"/>
    <mergeCell ref="I7:I8"/>
    <mergeCell ref="T7:T8"/>
    <mergeCell ref="R7:R8"/>
    <mergeCell ref="H7:H8"/>
    <mergeCell ref="B7:B8"/>
    <mergeCell ref="D7:D8"/>
    <mergeCell ref="J7:J8"/>
    <mergeCell ref="K7:K8"/>
    <mergeCell ref="L7:L8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"/>
  <sheetViews>
    <sheetView workbookViewId="0" topLeftCell="A1">
      <selection activeCell="B13" sqref="B13"/>
    </sheetView>
  </sheetViews>
  <sheetFormatPr defaultColWidth="21.00390625" defaultRowHeight="15"/>
  <cols>
    <col min="1" max="1" width="38.140625" style="80" customWidth="1"/>
    <col min="2" max="2" width="34.8515625" style="80" customWidth="1"/>
    <col min="3" max="3" width="21.00390625" style="80" customWidth="1"/>
    <col min="4" max="16384" width="21.00390625" style="80" customWidth="1"/>
  </cols>
  <sheetData>
    <row r="1" ht="15">
      <c r="A1" s="1" t="s">
        <v>70</v>
      </c>
    </row>
    <row r="2" ht="15">
      <c r="A2" s="1"/>
    </row>
    <row r="3" spans="1:2" ht="13.5" customHeight="1">
      <c r="A3" s="81" t="s">
        <v>75</v>
      </c>
      <c r="B3" s="82" t="str">
        <f>'cast 1_servr-kupni'!B4&amp;'cast 2_bezp-kupni'!B4&amp;'cast 3_monit-kupni'!B4</f>
        <v>Vyplnit obchodní název dodavateleVyplnit obchodní název dodavateleVyplnit obchodní název dodavatele</v>
      </c>
    </row>
    <row r="5" spans="1:2" ht="15">
      <c r="A5" s="83" t="s">
        <v>76</v>
      </c>
      <c r="B5" s="83">
        <v>7</v>
      </c>
    </row>
    <row r="6" spans="1:2" ht="15">
      <c r="A6" s="84" t="s">
        <v>77</v>
      </c>
      <c r="B6" s="85">
        <f>'cast 1_servr-kupni'!E20+LCC!B5*('cast 1_servr-servis'!D20+'cast 1_servr-servis'!D24)+'cast 1_servr-servis'!R21</f>
        <v>0</v>
      </c>
    </row>
    <row r="7" spans="1:2" ht="15">
      <c r="A7" s="84" t="s">
        <v>78</v>
      </c>
      <c r="B7" s="85">
        <f>'cast 2_bezp-kupni'!E11+LCC!B5*('cast 2_bezp-servis'!D11+'cast 2_bezp-servis'!D15)+'cast 2_bezp-servis'!R12</f>
        <v>0</v>
      </c>
    </row>
    <row r="8" spans="1:2" ht="15">
      <c r="A8" s="84" t="s">
        <v>79</v>
      </c>
      <c r="B8" s="85">
        <f>'cast 3_monit-kupni'!E10+LCC!B5*('cast 3_monit-servis'!D10+'cast 3_monit-servis'!D14)+'cast 3_monit-servis'!R11</f>
        <v>0</v>
      </c>
    </row>
    <row r="10" ht="14.5">
      <c r="A10" s="86" t="s">
        <v>81</v>
      </c>
    </row>
  </sheetData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2018-05-07T12:26:26Z</cp:lastPrinted>
  <dcterms:created xsi:type="dcterms:W3CDTF">2017-07-10T12:48:42Z</dcterms:created>
  <dcterms:modified xsi:type="dcterms:W3CDTF">2018-05-07T13:15:09Z</dcterms:modified>
  <cp:category/>
  <cp:version/>
  <cp:contentType/>
  <cp:contentStatus/>
</cp:coreProperties>
</file>