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k.j\Downloads\VZ\Medicinální plyny\Vznik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Area" localSheetId="0">List1!$A$1:$J$56</definedName>
  </definedNames>
  <calcPr calcId="162913"/>
</workbook>
</file>

<file path=xl/calcChain.xml><?xml version="1.0" encoding="utf-8"?>
<calcChain xmlns="http://schemas.openxmlformats.org/spreadsheetml/2006/main">
  <c r="J23" i="1" l="1"/>
  <c r="H23" i="1"/>
  <c r="E22" i="1" l="1"/>
  <c r="E21" i="1"/>
  <c r="E20" i="1"/>
  <c r="E19" i="1"/>
  <c r="C55" i="1" l="1"/>
  <c r="L33" i="1"/>
  <c r="L34" i="1"/>
  <c r="L31" i="1"/>
  <c r="L32" i="1"/>
  <c r="L30" i="1"/>
  <c r="L46" i="1"/>
  <c r="L45" i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7" i="1"/>
  <c r="J7" i="1" s="1"/>
  <c r="J24" i="1" l="1"/>
  <c r="L47" i="1"/>
  <c r="H24" i="1"/>
  <c r="C56" i="1" l="1"/>
</calcChain>
</file>

<file path=xl/sharedStrings.xml><?xml version="1.0" encoding="utf-8"?>
<sst xmlns="http://schemas.openxmlformats.org/spreadsheetml/2006/main" count="134" uniqueCount="60">
  <si>
    <t>Druh plynu</t>
  </si>
  <si>
    <t>Druh obalu</t>
  </si>
  <si>
    <t>Jednotková cena plynu v obalu (pro kapalný kyslík v MJ) v Kč bez DPH</t>
  </si>
  <si>
    <t>LG láhev nebo odlehčená láhev s integrovaným ventilem</t>
  </si>
  <si>
    <t xml:space="preserve">LG láhev </t>
  </si>
  <si>
    <t>LG láhev</t>
  </si>
  <si>
    <t>30 kg</t>
  </si>
  <si>
    <t>20 kg</t>
  </si>
  <si>
    <t>7,5 kg</t>
  </si>
  <si>
    <t>Vzduch stlačený medicinální</t>
  </si>
  <si>
    <t>Dusík 5.0</t>
  </si>
  <si>
    <t>Pol. č.</t>
  </si>
  <si>
    <t>MJ</t>
  </si>
  <si>
    <t>1 kg</t>
  </si>
  <si>
    <t>Čistota plynu (min. požadavek)</t>
  </si>
  <si>
    <t>Zvláštní plyn (0,3% oxid uhelnatý, 0,3% methan, zbytek syntetický vzduch)</t>
  </si>
  <si>
    <t>Zvláštní plyn (5% oxid uhličitý, 15,9% kyslík,zbytek syntetický vzduch)</t>
  </si>
  <si>
    <t>Zvláštní plyn (80% dusík, 10% CO2, 10% vodík)</t>
  </si>
  <si>
    <t>Kapalný kyslík - léčivo</t>
  </si>
  <si>
    <t>Kyslík medicinální - léčivo</t>
  </si>
  <si>
    <t>Pronájem</t>
  </si>
  <si>
    <t>ks</t>
  </si>
  <si>
    <t>Předmět plnění</t>
  </si>
  <si>
    <t>DPH %</t>
  </si>
  <si>
    <t>10 l</t>
  </si>
  <si>
    <t>40 l</t>
  </si>
  <si>
    <t>MJ (= množství plynu v obalu)</t>
  </si>
  <si>
    <t>Zásobník na kapalný kyslík 11 000 l</t>
  </si>
  <si>
    <t>Zásobník na kapalný kyslík 10 000 l</t>
  </si>
  <si>
    <t xml:space="preserve">Cena za pronájem vč. DPH za 2 roky (24 měsíců) </t>
  </si>
  <si>
    <r>
      <t>N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O medicinální - léčivo</t>
    </r>
  </si>
  <si>
    <r>
      <t>CO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medicinální </t>
    </r>
  </si>
  <si>
    <r>
      <t>CO</t>
    </r>
    <r>
      <rPr>
        <vertAlign val="sub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medicinální</t>
    </r>
  </si>
  <si>
    <t>Celková cena za přemět plnění bez DPH</t>
  </si>
  <si>
    <t>Celková cena za přemět plnění vč. DPH</t>
  </si>
  <si>
    <t>Cena celkem bez DPH</t>
  </si>
  <si>
    <t>Cena celkem vč. DPH</t>
  </si>
  <si>
    <t>REKAPITULACE - Celková cena předmětu plnění VZ na základě přepočtu vycházejícího z předpokládaného množství za medicinální a technické plyny a pronájmu</t>
  </si>
  <si>
    <t>Příloha č. 3 Cenová nabídka</t>
  </si>
  <si>
    <t>Tab. 1.2. Pronájem  láhví a zásobníků</t>
  </si>
  <si>
    <t>Cena celkem za dodávky plynů za 1 rok</t>
  </si>
  <si>
    <t>Tab. 1.1. Dodávka plynů za období 4 let</t>
  </si>
  <si>
    <t>Předpokládaný odběr plynu v obalu (pro kapalný kyslík v MJ)  za 4 roky</t>
  </si>
  <si>
    <t>Cena za MJ bez DPH za 1 rok</t>
  </si>
  <si>
    <t>Cena za pronájem za předpokl. množ.  bez DPH za 1 rok</t>
  </si>
  <si>
    <t>Celkem cena za pronájem vč. DPH za 4 roky</t>
  </si>
  <si>
    <t>Celkem cena za pronájem bez DPH za 4 roky</t>
  </si>
  <si>
    <t>Cena celkem za pronájem za 4 roky</t>
  </si>
  <si>
    <t>Tab. 1.2. Pronájem  láhví a zásobníků za 4 roky</t>
  </si>
  <si>
    <t>2 l</t>
  </si>
  <si>
    <t>Předpokládané množství pronajatých lahví</t>
  </si>
  <si>
    <t>Argon 5.0</t>
  </si>
  <si>
    <t>1,5 kg</t>
  </si>
  <si>
    <t>5 l</t>
  </si>
  <si>
    <t>10 000 l</t>
  </si>
  <si>
    <t>11 000 l</t>
  </si>
  <si>
    <t>cisterny</t>
  </si>
  <si>
    <t>Cena celkem v Kč bez DPH (předpokl. počet MJ x jedn. cena)</t>
  </si>
  <si>
    <t>Cena celkem v Kč vč. DPH (předpokl. počet MJ x jedn. cena)</t>
  </si>
  <si>
    <t>Cena celkem za dodávky plynů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</si>
</sst>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8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0" xfId="0" applyNumberFormat="1" applyFont="1" applyBorder="1"/>
    <xf numFmtId="0" fontId="3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/>
    <xf numFmtId="0" fontId="11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10" fillId="0" borderId="2" xfId="0" applyFont="1" applyBorder="1"/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3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="80" zoomScaleNormal="80" workbookViewId="0">
      <selection activeCell="A2" sqref="A2:H2"/>
    </sheetView>
  </sheetViews>
  <sheetFormatPr defaultColWidth="0.140625" defaultRowHeight="12.75" x14ac:dyDescent="0.2"/>
  <cols>
    <col min="1" max="1" width="6.5703125" style="4" customWidth="1"/>
    <col min="2" max="2" width="36.5703125" style="7" customWidth="1"/>
    <col min="3" max="3" width="24" style="7" customWidth="1"/>
    <col min="4" max="4" width="15.7109375" style="3" customWidth="1"/>
    <col min="5" max="5" width="16.28515625" style="3" customWidth="1"/>
    <col min="6" max="6" width="14.5703125" style="3" customWidth="1"/>
    <col min="7" max="7" width="13.140625" style="3" customWidth="1"/>
    <col min="8" max="8" width="13.140625" style="9" customWidth="1"/>
    <col min="9" max="9" width="11.28515625" style="3" customWidth="1"/>
    <col min="10" max="10" width="13.140625" style="3" customWidth="1"/>
    <col min="11" max="11" width="3" style="3" bestFit="1" customWidth="1"/>
    <col min="12" max="16384" width="0.140625" style="3"/>
  </cols>
  <sheetData>
    <row r="1" spans="1:10" ht="14.25" x14ac:dyDescent="0.2">
      <c r="H1" s="63"/>
      <c r="I1" s="63"/>
      <c r="J1" s="63"/>
    </row>
    <row r="2" spans="1:10" ht="23.25" x14ac:dyDescent="0.2">
      <c r="A2" s="64" t="s">
        <v>38</v>
      </c>
      <c r="B2" s="64"/>
      <c r="C2" s="64"/>
      <c r="D2" s="64"/>
      <c r="E2" s="64"/>
      <c r="F2" s="64"/>
      <c r="G2" s="64"/>
      <c r="H2" s="64"/>
    </row>
    <row r="4" spans="1:10" ht="14.25" x14ac:dyDescent="0.2">
      <c r="A4" s="16" t="s">
        <v>41</v>
      </c>
    </row>
    <row r="5" spans="1:10" ht="3.75" customHeight="1" x14ac:dyDescent="0.2">
      <c r="A5" s="65"/>
      <c r="B5" s="65"/>
      <c r="C5" s="65"/>
    </row>
    <row r="6" spans="1:10" s="8" customFormat="1" ht="98.25" customHeight="1" x14ac:dyDescent="0.2">
      <c r="A6" s="18" t="s">
        <v>11</v>
      </c>
      <c r="B6" s="18" t="s">
        <v>0</v>
      </c>
      <c r="C6" s="18" t="s">
        <v>1</v>
      </c>
      <c r="D6" s="18" t="s">
        <v>26</v>
      </c>
      <c r="E6" s="18" t="s">
        <v>42</v>
      </c>
      <c r="F6" s="18" t="s">
        <v>14</v>
      </c>
      <c r="G6" s="18" t="s">
        <v>2</v>
      </c>
      <c r="H6" s="18" t="s">
        <v>57</v>
      </c>
      <c r="I6" s="18" t="s">
        <v>23</v>
      </c>
      <c r="J6" s="18" t="s">
        <v>58</v>
      </c>
    </row>
    <row r="7" spans="1:10" ht="24.95" customHeight="1" x14ac:dyDescent="0.2">
      <c r="A7" s="21">
        <v>1</v>
      </c>
      <c r="B7" s="19" t="s">
        <v>19</v>
      </c>
      <c r="C7" s="20" t="s">
        <v>3</v>
      </c>
      <c r="D7" s="21" t="s">
        <v>49</v>
      </c>
      <c r="E7" s="21">
        <v>300</v>
      </c>
      <c r="F7" s="22">
        <v>0.995</v>
      </c>
      <c r="G7" s="20"/>
      <c r="H7" s="23">
        <f t="shared" ref="H7:H22" si="0">E7*G7</f>
        <v>0</v>
      </c>
      <c r="I7" s="21">
        <v>15</v>
      </c>
      <c r="J7" s="28">
        <f>H7*(I7/100+1)</f>
        <v>0</v>
      </c>
    </row>
    <row r="8" spans="1:10" ht="24.95" customHeight="1" x14ac:dyDescent="0.2">
      <c r="A8" s="21">
        <v>2</v>
      </c>
      <c r="B8" s="19" t="s">
        <v>19</v>
      </c>
      <c r="C8" s="20" t="s">
        <v>3</v>
      </c>
      <c r="D8" s="21" t="s">
        <v>24</v>
      </c>
      <c r="E8" s="21">
        <v>14</v>
      </c>
      <c r="F8" s="22">
        <v>0.995</v>
      </c>
      <c r="G8" s="20"/>
      <c r="H8" s="23">
        <f t="shared" si="0"/>
        <v>0</v>
      </c>
      <c r="I8" s="21">
        <v>15</v>
      </c>
      <c r="J8" s="28">
        <f t="shared" ref="J8:J22" si="1">H8*(I8/100+1)</f>
        <v>0</v>
      </c>
    </row>
    <row r="9" spans="1:10" ht="24.95" customHeight="1" x14ac:dyDescent="0.2">
      <c r="A9" s="21">
        <v>3</v>
      </c>
      <c r="B9" s="19" t="s">
        <v>19</v>
      </c>
      <c r="C9" s="20" t="s">
        <v>4</v>
      </c>
      <c r="D9" s="21" t="s">
        <v>25</v>
      </c>
      <c r="E9" s="21">
        <v>15</v>
      </c>
      <c r="F9" s="22">
        <v>0.995</v>
      </c>
      <c r="G9" s="20"/>
      <c r="H9" s="23">
        <f t="shared" si="0"/>
        <v>0</v>
      </c>
      <c r="I9" s="21">
        <v>15</v>
      </c>
      <c r="J9" s="28">
        <f t="shared" si="1"/>
        <v>0</v>
      </c>
    </row>
    <row r="10" spans="1:10" ht="24.95" customHeight="1" x14ac:dyDescent="0.2">
      <c r="A10" s="21">
        <v>4</v>
      </c>
      <c r="B10" s="19" t="s">
        <v>30</v>
      </c>
      <c r="C10" s="20" t="s">
        <v>4</v>
      </c>
      <c r="D10" s="21" t="s">
        <v>24</v>
      </c>
      <c r="E10" s="21">
        <v>1</v>
      </c>
      <c r="F10" s="22">
        <v>0.98499999999999999</v>
      </c>
      <c r="G10" s="20"/>
      <c r="H10" s="23">
        <f t="shared" si="0"/>
        <v>0</v>
      </c>
      <c r="I10" s="21">
        <v>15</v>
      </c>
      <c r="J10" s="28">
        <f t="shared" si="1"/>
        <v>0</v>
      </c>
    </row>
    <row r="11" spans="1:10" ht="24.95" customHeight="1" x14ac:dyDescent="0.2">
      <c r="A11" s="21">
        <v>5</v>
      </c>
      <c r="B11" s="19" t="s">
        <v>30</v>
      </c>
      <c r="C11" s="20" t="s">
        <v>5</v>
      </c>
      <c r="D11" s="21" t="s">
        <v>6</v>
      </c>
      <c r="E11" s="21">
        <v>16</v>
      </c>
      <c r="F11" s="22">
        <v>0.98499999999999999</v>
      </c>
      <c r="G11" s="20"/>
      <c r="H11" s="23">
        <f t="shared" si="0"/>
        <v>0</v>
      </c>
      <c r="I11" s="21">
        <v>15</v>
      </c>
      <c r="J11" s="28">
        <f t="shared" si="1"/>
        <v>0</v>
      </c>
    </row>
    <row r="12" spans="1:10" ht="24.95" customHeight="1" x14ac:dyDescent="0.2">
      <c r="A12" s="21">
        <v>6</v>
      </c>
      <c r="B12" s="19" t="s">
        <v>31</v>
      </c>
      <c r="C12" s="20" t="s">
        <v>5</v>
      </c>
      <c r="D12" s="21" t="s">
        <v>52</v>
      </c>
      <c r="E12" s="21">
        <v>1</v>
      </c>
      <c r="F12" s="22">
        <v>0.98499999999999999</v>
      </c>
      <c r="G12" s="20"/>
      <c r="H12" s="23">
        <f t="shared" si="0"/>
        <v>0</v>
      </c>
      <c r="I12" s="21">
        <v>21</v>
      </c>
      <c r="J12" s="28">
        <f t="shared" si="1"/>
        <v>0</v>
      </c>
    </row>
    <row r="13" spans="1:10" ht="24.95" customHeight="1" x14ac:dyDescent="0.2">
      <c r="A13" s="21">
        <v>7</v>
      </c>
      <c r="B13" s="19" t="s">
        <v>31</v>
      </c>
      <c r="C13" s="20" t="s">
        <v>5</v>
      </c>
      <c r="D13" s="21" t="s">
        <v>6</v>
      </c>
      <c r="E13" s="21">
        <v>10</v>
      </c>
      <c r="F13" s="22">
        <v>0.98499999999999999</v>
      </c>
      <c r="G13" s="20"/>
      <c r="H13" s="23">
        <f t="shared" si="0"/>
        <v>0</v>
      </c>
      <c r="I13" s="21">
        <v>21</v>
      </c>
      <c r="J13" s="28">
        <f t="shared" si="1"/>
        <v>0</v>
      </c>
    </row>
    <row r="14" spans="1:10" ht="24.95" customHeight="1" x14ac:dyDescent="0.2">
      <c r="A14" s="21">
        <v>8</v>
      </c>
      <c r="B14" s="19" t="s">
        <v>32</v>
      </c>
      <c r="C14" s="20" t="s">
        <v>5</v>
      </c>
      <c r="D14" s="21" t="s">
        <v>7</v>
      </c>
      <c r="E14" s="21">
        <v>2</v>
      </c>
      <c r="F14" s="22">
        <v>0.98499999999999999</v>
      </c>
      <c r="G14" s="20"/>
      <c r="H14" s="23">
        <f t="shared" si="0"/>
        <v>0</v>
      </c>
      <c r="I14" s="21">
        <v>21</v>
      </c>
      <c r="J14" s="28">
        <f t="shared" si="1"/>
        <v>0</v>
      </c>
    </row>
    <row r="15" spans="1:10" ht="24.95" customHeight="1" x14ac:dyDescent="0.2">
      <c r="A15" s="21">
        <v>9</v>
      </c>
      <c r="B15" s="19" t="s">
        <v>32</v>
      </c>
      <c r="C15" s="20" t="s">
        <v>5</v>
      </c>
      <c r="D15" s="21" t="s">
        <v>8</v>
      </c>
      <c r="E15" s="21">
        <v>1</v>
      </c>
      <c r="F15" s="24">
        <v>0.95</v>
      </c>
      <c r="G15" s="20"/>
      <c r="H15" s="23">
        <f t="shared" si="0"/>
        <v>0</v>
      </c>
      <c r="I15" s="21">
        <v>21</v>
      </c>
      <c r="J15" s="28">
        <f t="shared" si="1"/>
        <v>0</v>
      </c>
    </row>
    <row r="16" spans="1:10" ht="24.95" customHeight="1" x14ac:dyDescent="0.2">
      <c r="A16" s="21">
        <v>10</v>
      </c>
      <c r="B16" s="19" t="s">
        <v>9</v>
      </c>
      <c r="C16" s="20" t="s">
        <v>5</v>
      </c>
      <c r="D16" s="21" t="s">
        <v>49</v>
      </c>
      <c r="E16" s="21">
        <v>2</v>
      </c>
      <c r="F16" s="22">
        <v>0.98499999999999999</v>
      </c>
      <c r="G16" s="20"/>
      <c r="H16" s="23">
        <f t="shared" si="0"/>
        <v>0</v>
      </c>
      <c r="I16" s="21">
        <v>15</v>
      </c>
      <c r="J16" s="28">
        <f t="shared" si="1"/>
        <v>0</v>
      </c>
    </row>
    <row r="17" spans="1:13" ht="24.95" customHeight="1" x14ac:dyDescent="0.2">
      <c r="A17" s="21">
        <v>11</v>
      </c>
      <c r="B17" s="19" t="s">
        <v>51</v>
      </c>
      <c r="C17" s="20" t="s">
        <v>5</v>
      </c>
      <c r="D17" s="21" t="s">
        <v>53</v>
      </c>
      <c r="E17" s="21">
        <v>1</v>
      </c>
      <c r="F17" s="24">
        <v>0.95</v>
      </c>
      <c r="G17" s="20"/>
      <c r="H17" s="23">
        <f t="shared" si="0"/>
        <v>0</v>
      </c>
      <c r="I17" s="21">
        <v>21</v>
      </c>
      <c r="J17" s="28">
        <f t="shared" si="1"/>
        <v>0</v>
      </c>
    </row>
    <row r="18" spans="1:13" ht="24.95" customHeight="1" x14ac:dyDescent="0.2">
      <c r="A18" s="21">
        <v>12</v>
      </c>
      <c r="B18" s="19" t="s">
        <v>10</v>
      </c>
      <c r="C18" s="20" t="s">
        <v>5</v>
      </c>
      <c r="D18" s="21" t="s">
        <v>24</v>
      </c>
      <c r="E18" s="21">
        <v>16</v>
      </c>
      <c r="F18" s="22">
        <v>0.98499999999999999</v>
      </c>
      <c r="G18" s="20"/>
      <c r="H18" s="23">
        <f t="shared" si="0"/>
        <v>0</v>
      </c>
      <c r="I18" s="21">
        <v>21</v>
      </c>
      <c r="J18" s="28">
        <f t="shared" si="1"/>
        <v>0</v>
      </c>
    </row>
    <row r="19" spans="1:13" ht="25.5" customHeight="1" x14ac:dyDescent="0.2">
      <c r="A19" s="21">
        <v>13</v>
      </c>
      <c r="B19" s="19" t="s">
        <v>15</v>
      </c>
      <c r="C19" s="20" t="s">
        <v>5</v>
      </c>
      <c r="D19" s="21" t="s">
        <v>24</v>
      </c>
      <c r="E19" s="21">
        <f>6*4</f>
        <v>24</v>
      </c>
      <c r="F19" s="22">
        <v>0.98499999999999999</v>
      </c>
      <c r="G19" s="20"/>
      <c r="H19" s="23">
        <f t="shared" si="0"/>
        <v>0</v>
      </c>
      <c r="I19" s="21">
        <v>21</v>
      </c>
      <c r="J19" s="28">
        <f t="shared" si="1"/>
        <v>0</v>
      </c>
    </row>
    <row r="20" spans="1:13" ht="24.75" customHeight="1" x14ac:dyDescent="0.2">
      <c r="A20" s="21">
        <v>14</v>
      </c>
      <c r="B20" s="19" t="s">
        <v>16</v>
      </c>
      <c r="C20" s="20" t="s">
        <v>5</v>
      </c>
      <c r="D20" s="21" t="s">
        <v>24</v>
      </c>
      <c r="E20" s="21">
        <f>3*4</f>
        <v>12</v>
      </c>
      <c r="F20" s="22">
        <v>0.98499999999999999</v>
      </c>
      <c r="G20" s="20"/>
      <c r="H20" s="23">
        <f t="shared" si="0"/>
        <v>0</v>
      </c>
      <c r="I20" s="21">
        <v>21</v>
      </c>
      <c r="J20" s="28">
        <f t="shared" si="1"/>
        <v>0</v>
      </c>
    </row>
    <row r="21" spans="1:13" ht="24.75" customHeight="1" x14ac:dyDescent="0.2">
      <c r="A21" s="21">
        <v>15</v>
      </c>
      <c r="B21" s="19" t="s">
        <v>17</v>
      </c>
      <c r="C21" s="20" t="s">
        <v>5</v>
      </c>
      <c r="D21" s="21" t="s">
        <v>24</v>
      </c>
      <c r="E21" s="21">
        <f>6*4</f>
        <v>24</v>
      </c>
      <c r="F21" s="22">
        <v>0.98499999999999999</v>
      </c>
      <c r="G21" s="20"/>
      <c r="H21" s="23">
        <f t="shared" si="0"/>
        <v>0</v>
      </c>
      <c r="I21" s="21">
        <v>21</v>
      </c>
      <c r="J21" s="28">
        <f t="shared" si="1"/>
        <v>0</v>
      </c>
    </row>
    <row r="22" spans="1:13" ht="24.75" customHeight="1" x14ac:dyDescent="0.2">
      <c r="A22" s="21">
        <v>16</v>
      </c>
      <c r="B22" s="19" t="s">
        <v>18</v>
      </c>
      <c r="C22" s="25" t="s">
        <v>56</v>
      </c>
      <c r="D22" s="21" t="s">
        <v>13</v>
      </c>
      <c r="E22" s="21">
        <f>108000*4</f>
        <v>432000</v>
      </c>
      <c r="F22" s="22">
        <v>0.995</v>
      </c>
      <c r="G22" s="20"/>
      <c r="H22" s="23">
        <f t="shared" si="0"/>
        <v>0</v>
      </c>
      <c r="I22" s="21">
        <v>15</v>
      </c>
      <c r="J22" s="28">
        <f t="shared" si="1"/>
        <v>0</v>
      </c>
    </row>
    <row r="23" spans="1:13" ht="24.75" customHeight="1" x14ac:dyDescent="0.2">
      <c r="A23" s="68" t="s">
        <v>40</v>
      </c>
      <c r="B23" s="69"/>
      <c r="C23" s="69"/>
      <c r="D23" s="69"/>
      <c r="E23" s="69"/>
      <c r="F23" s="69"/>
      <c r="G23" s="70"/>
      <c r="H23" s="26">
        <f>SUM(H6:H21)</f>
        <v>0</v>
      </c>
      <c r="I23" s="27"/>
      <c r="J23" s="26">
        <f>SUM(J6:J21)</f>
        <v>0</v>
      </c>
    </row>
    <row r="24" spans="1:13" ht="26.25" customHeight="1" x14ac:dyDescent="0.2">
      <c r="A24" s="68" t="s">
        <v>59</v>
      </c>
      <c r="B24" s="69"/>
      <c r="C24" s="69"/>
      <c r="D24" s="69"/>
      <c r="E24" s="69"/>
      <c r="F24" s="69"/>
      <c r="G24" s="70"/>
      <c r="H24" s="26">
        <f>SUM(H7:H22)</f>
        <v>0</v>
      </c>
      <c r="I24" s="27"/>
      <c r="J24" s="26">
        <f>SUM(J7:J22)</f>
        <v>0</v>
      </c>
    </row>
    <row r="25" spans="1:13" ht="25.5" customHeight="1" x14ac:dyDescent="0.2"/>
    <row r="26" spans="1:13" x14ac:dyDescent="0.2">
      <c r="B26" s="5"/>
      <c r="C26" s="3"/>
    </row>
    <row r="27" spans="1:13" ht="14.25" x14ac:dyDescent="0.2">
      <c r="A27" s="16" t="s">
        <v>39</v>
      </c>
      <c r="C27" s="3"/>
    </row>
    <row r="28" spans="1:13" ht="3.75" customHeight="1" x14ac:dyDescent="0.2">
      <c r="A28" s="66"/>
      <c r="B28" s="66"/>
      <c r="C28" s="66"/>
      <c r="K28" s="35"/>
      <c r="L28" s="35"/>
      <c r="M28" s="35"/>
    </row>
    <row r="29" spans="1:13" ht="71.25" customHeight="1" x14ac:dyDescent="0.2">
      <c r="A29" s="18" t="s">
        <v>11</v>
      </c>
      <c r="B29" s="18" t="s">
        <v>20</v>
      </c>
      <c r="C29" s="18" t="s">
        <v>12</v>
      </c>
      <c r="D29" s="18" t="s">
        <v>26</v>
      </c>
      <c r="E29" s="18" t="s">
        <v>50</v>
      </c>
      <c r="F29" s="18" t="s">
        <v>43</v>
      </c>
      <c r="G29" s="18" t="s">
        <v>44</v>
      </c>
      <c r="H29" s="18" t="s">
        <v>23</v>
      </c>
      <c r="I29" s="18" t="s">
        <v>46</v>
      </c>
      <c r="J29" s="18" t="s">
        <v>45</v>
      </c>
      <c r="K29" s="39"/>
      <c r="L29" s="47" t="s">
        <v>29</v>
      </c>
      <c r="M29" s="47"/>
    </row>
    <row r="30" spans="1:13" ht="24.95" customHeight="1" x14ac:dyDescent="0.2">
      <c r="A30" s="21">
        <v>18</v>
      </c>
      <c r="B30" s="19" t="s">
        <v>19</v>
      </c>
      <c r="C30" s="20" t="s">
        <v>3</v>
      </c>
      <c r="D30" s="21" t="s">
        <v>49</v>
      </c>
      <c r="E30" s="21">
        <v>48</v>
      </c>
      <c r="F30" s="28"/>
      <c r="G30" s="28"/>
      <c r="H30" s="34"/>
      <c r="I30" s="29"/>
      <c r="J30" s="29"/>
      <c r="K30" s="36"/>
      <c r="L30" s="45">
        <f>J30*1.21</f>
        <v>0</v>
      </c>
      <c r="M30" s="45"/>
    </row>
    <row r="31" spans="1:13" ht="24.95" customHeight="1" x14ac:dyDescent="0.2">
      <c r="A31" s="21">
        <v>19</v>
      </c>
      <c r="B31" s="19" t="s">
        <v>19</v>
      </c>
      <c r="C31" s="20" t="s">
        <v>3</v>
      </c>
      <c r="D31" s="21" t="s">
        <v>24</v>
      </c>
      <c r="E31" s="21">
        <v>20</v>
      </c>
      <c r="F31" s="28"/>
      <c r="G31" s="28"/>
      <c r="H31" s="34"/>
      <c r="I31" s="32"/>
      <c r="J31" s="32"/>
      <c r="K31" s="36"/>
      <c r="L31" s="45">
        <f>J31*1.21</f>
        <v>0</v>
      </c>
      <c r="M31" s="45"/>
    </row>
    <row r="32" spans="1:13" ht="24.95" customHeight="1" x14ac:dyDescent="0.2">
      <c r="A32" s="21">
        <v>20</v>
      </c>
      <c r="B32" s="19" t="s">
        <v>19</v>
      </c>
      <c r="C32" s="20" t="s">
        <v>4</v>
      </c>
      <c r="D32" s="21" t="s">
        <v>25</v>
      </c>
      <c r="E32" s="21">
        <v>9</v>
      </c>
      <c r="F32" s="28"/>
      <c r="G32" s="28"/>
      <c r="H32" s="34"/>
      <c r="I32" s="32"/>
      <c r="J32" s="32"/>
      <c r="K32" s="36"/>
      <c r="L32" s="45">
        <f>J32*1.21</f>
        <v>0</v>
      </c>
      <c r="M32" s="45"/>
    </row>
    <row r="33" spans="1:13" ht="24.95" customHeight="1" x14ac:dyDescent="0.2">
      <c r="A33" s="21">
        <v>21</v>
      </c>
      <c r="B33" s="19" t="s">
        <v>30</v>
      </c>
      <c r="C33" s="20" t="s">
        <v>4</v>
      </c>
      <c r="D33" s="21" t="s">
        <v>24</v>
      </c>
      <c r="E33" s="21">
        <v>4</v>
      </c>
      <c r="F33" s="28"/>
      <c r="G33" s="28"/>
      <c r="H33" s="34"/>
      <c r="I33" s="32"/>
      <c r="J33" s="32"/>
      <c r="K33" s="36"/>
      <c r="L33" s="45">
        <f>J33*1.21</f>
        <v>0</v>
      </c>
      <c r="M33" s="45"/>
    </row>
    <row r="34" spans="1:13" ht="24.95" customHeight="1" x14ac:dyDescent="0.2">
      <c r="A34" s="21">
        <v>22</v>
      </c>
      <c r="B34" s="19" t="s">
        <v>30</v>
      </c>
      <c r="C34" s="20" t="s">
        <v>5</v>
      </c>
      <c r="D34" s="21" t="s">
        <v>6</v>
      </c>
      <c r="E34" s="21">
        <v>7</v>
      </c>
      <c r="F34" s="28"/>
      <c r="G34" s="28"/>
      <c r="H34" s="34"/>
      <c r="I34" s="32"/>
      <c r="J34" s="32"/>
      <c r="K34" s="36"/>
      <c r="L34" s="45">
        <f>J34*1.21</f>
        <v>0</v>
      </c>
      <c r="M34" s="45"/>
    </row>
    <row r="35" spans="1:13" ht="24.95" customHeight="1" x14ac:dyDescent="0.2">
      <c r="A35" s="21">
        <v>23</v>
      </c>
      <c r="B35" s="19" t="s">
        <v>31</v>
      </c>
      <c r="C35" s="20" t="s">
        <v>5</v>
      </c>
      <c r="D35" s="21" t="s">
        <v>52</v>
      </c>
      <c r="E35" s="21">
        <v>2</v>
      </c>
      <c r="F35" s="28"/>
      <c r="G35" s="28"/>
      <c r="H35" s="34"/>
      <c r="I35" s="32"/>
      <c r="J35" s="32"/>
      <c r="K35" s="36"/>
      <c r="L35" s="44"/>
      <c r="M35" s="44"/>
    </row>
    <row r="36" spans="1:13" ht="24.95" customHeight="1" x14ac:dyDescent="0.2">
      <c r="A36" s="21">
        <v>24</v>
      </c>
      <c r="B36" s="19" t="s">
        <v>31</v>
      </c>
      <c r="C36" s="20" t="s">
        <v>5</v>
      </c>
      <c r="D36" s="21" t="s">
        <v>6</v>
      </c>
      <c r="E36" s="21">
        <v>5</v>
      </c>
      <c r="F36" s="28"/>
      <c r="G36" s="28"/>
      <c r="H36" s="34"/>
      <c r="I36" s="32"/>
      <c r="J36" s="32"/>
      <c r="K36" s="36"/>
      <c r="L36" s="44"/>
      <c r="M36" s="44"/>
    </row>
    <row r="37" spans="1:13" ht="24.95" customHeight="1" x14ac:dyDescent="0.2">
      <c r="A37" s="21">
        <v>25</v>
      </c>
      <c r="B37" s="19" t="s">
        <v>32</v>
      </c>
      <c r="C37" s="20" t="s">
        <v>5</v>
      </c>
      <c r="D37" s="21" t="s">
        <v>7</v>
      </c>
      <c r="E37" s="21">
        <v>2</v>
      </c>
      <c r="F37" s="28"/>
      <c r="G37" s="28"/>
      <c r="H37" s="34"/>
      <c r="I37" s="32"/>
      <c r="J37" s="32"/>
      <c r="K37" s="36"/>
      <c r="L37" s="44"/>
      <c r="M37" s="44"/>
    </row>
    <row r="38" spans="1:13" ht="24.95" customHeight="1" x14ac:dyDescent="0.2">
      <c r="A38" s="21">
        <v>26</v>
      </c>
      <c r="B38" s="19" t="s">
        <v>32</v>
      </c>
      <c r="C38" s="20" t="s">
        <v>5</v>
      </c>
      <c r="D38" s="21" t="s">
        <v>8</v>
      </c>
      <c r="E38" s="21">
        <v>1</v>
      </c>
      <c r="F38" s="28"/>
      <c r="G38" s="28"/>
      <c r="H38" s="34"/>
      <c r="I38" s="32"/>
      <c r="J38" s="32"/>
      <c r="K38" s="36"/>
      <c r="L38" s="44"/>
      <c r="M38" s="44"/>
    </row>
    <row r="39" spans="1:13" ht="24.95" customHeight="1" x14ac:dyDescent="0.2">
      <c r="A39" s="21">
        <v>27</v>
      </c>
      <c r="B39" s="19" t="s">
        <v>9</v>
      </c>
      <c r="C39" s="20" t="s">
        <v>5</v>
      </c>
      <c r="D39" s="21" t="s">
        <v>49</v>
      </c>
      <c r="E39" s="21">
        <v>2</v>
      </c>
      <c r="F39" s="28"/>
      <c r="G39" s="28"/>
      <c r="H39" s="34"/>
      <c r="I39" s="32"/>
      <c r="J39" s="32"/>
      <c r="K39" s="36"/>
      <c r="L39" s="44"/>
      <c r="M39" s="44"/>
    </row>
    <row r="40" spans="1:13" ht="24.95" customHeight="1" x14ac:dyDescent="0.2">
      <c r="A40" s="21">
        <v>28</v>
      </c>
      <c r="B40" s="19" t="s">
        <v>51</v>
      </c>
      <c r="C40" s="20" t="s">
        <v>5</v>
      </c>
      <c r="D40" s="21" t="s">
        <v>53</v>
      </c>
      <c r="E40" s="21">
        <v>1</v>
      </c>
      <c r="F40" s="28"/>
      <c r="G40" s="28"/>
      <c r="H40" s="34"/>
      <c r="I40" s="32"/>
      <c r="J40" s="32"/>
      <c r="K40" s="36"/>
      <c r="L40" s="44"/>
      <c r="M40" s="44"/>
    </row>
    <row r="41" spans="1:13" ht="24.95" customHeight="1" x14ac:dyDescent="0.2">
      <c r="A41" s="21">
        <v>29</v>
      </c>
      <c r="B41" s="19" t="s">
        <v>10</v>
      </c>
      <c r="C41" s="20" t="s">
        <v>5</v>
      </c>
      <c r="D41" s="21" t="s">
        <v>24</v>
      </c>
      <c r="E41" s="21">
        <v>2</v>
      </c>
      <c r="F41" s="28"/>
      <c r="G41" s="28"/>
      <c r="H41" s="34"/>
      <c r="I41" s="32"/>
      <c r="J41" s="32"/>
      <c r="K41" s="36"/>
      <c r="L41" s="44"/>
      <c r="M41" s="44"/>
    </row>
    <row r="42" spans="1:13" ht="24.95" customHeight="1" x14ac:dyDescent="0.2">
      <c r="A42" s="21">
        <v>30</v>
      </c>
      <c r="B42" s="19" t="s">
        <v>15</v>
      </c>
      <c r="C42" s="20" t="s">
        <v>5</v>
      </c>
      <c r="D42" s="21" t="s">
        <v>24</v>
      </c>
      <c r="E42" s="21">
        <v>2</v>
      </c>
      <c r="F42" s="28"/>
      <c r="G42" s="28"/>
      <c r="H42" s="34"/>
      <c r="I42" s="32"/>
      <c r="J42" s="32"/>
      <c r="K42" s="36"/>
      <c r="L42" s="44"/>
      <c r="M42" s="44"/>
    </row>
    <row r="43" spans="1:13" ht="24.95" customHeight="1" x14ac:dyDescent="0.2">
      <c r="A43" s="21">
        <v>31</v>
      </c>
      <c r="B43" s="19" t="s">
        <v>16</v>
      </c>
      <c r="C43" s="20" t="s">
        <v>5</v>
      </c>
      <c r="D43" s="21" t="s">
        <v>24</v>
      </c>
      <c r="E43" s="21">
        <v>1</v>
      </c>
      <c r="F43" s="28"/>
      <c r="G43" s="28"/>
      <c r="H43" s="34"/>
      <c r="I43" s="32"/>
      <c r="J43" s="32"/>
      <c r="K43" s="36"/>
      <c r="L43" s="44"/>
      <c r="M43" s="44"/>
    </row>
    <row r="44" spans="1:13" ht="24.95" customHeight="1" x14ac:dyDescent="0.2">
      <c r="A44" s="21">
        <v>32</v>
      </c>
      <c r="B44" s="19" t="s">
        <v>17</v>
      </c>
      <c r="C44" s="20" t="s">
        <v>5</v>
      </c>
      <c r="D44" s="21" t="s">
        <v>24</v>
      </c>
      <c r="E44" s="21">
        <v>4</v>
      </c>
      <c r="F44" s="28"/>
      <c r="G44" s="28"/>
      <c r="H44" s="34"/>
      <c r="I44" s="32"/>
      <c r="J44" s="32"/>
      <c r="K44" s="36"/>
      <c r="L44" s="44"/>
      <c r="M44" s="44"/>
    </row>
    <row r="45" spans="1:13" s="15" customFormat="1" ht="24.95" customHeight="1" x14ac:dyDescent="0.2">
      <c r="A45" s="30">
        <v>23</v>
      </c>
      <c r="B45" s="31" t="s">
        <v>28</v>
      </c>
      <c r="C45" s="30" t="s">
        <v>21</v>
      </c>
      <c r="D45" s="21" t="s">
        <v>54</v>
      </c>
      <c r="E45" s="30">
        <v>1</v>
      </c>
      <c r="F45" s="32"/>
      <c r="G45" s="32"/>
      <c r="H45" s="34"/>
      <c r="I45" s="32"/>
      <c r="J45" s="32"/>
      <c r="K45" s="37"/>
      <c r="L45" s="45">
        <f>J45*1.21</f>
        <v>0</v>
      </c>
      <c r="M45" s="45"/>
    </row>
    <row r="46" spans="1:13" s="15" customFormat="1" ht="24.95" customHeight="1" x14ac:dyDescent="0.2">
      <c r="A46" s="33">
        <v>24</v>
      </c>
      <c r="B46" s="31" t="s">
        <v>27</v>
      </c>
      <c r="C46" s="30" t="s">
        <v>21</v>
      </c>
      <c r="D46" s="67" t="s">
        <v>55</v>
      </c>
      <c r="E46" s="30">
        <v>1</v>
      </c>
      <c r="F46" s="32"/>
      <c r="G46" s="32"/>
      <c r="H46" s="34"/>
      <c r="I46" s="32"/>
      <c r="J46" s="32"/>
      <c r="K46" s="37"/>
      <c r="L46" s="45">
        <f>J46*1.21</f>
        <v>0</v>
      </c>
      <c r="M46" s="45"/>
    </row>
    <row r="47" spans="1:13" s="1" customFormat="1" ht="24.95" customHeight="1" x14ac:dyDescent="0.25">
      <c r="A47" s="48" t="s">
        <v>47</v>
      </c>
      <c r="B47" s="49"/>
      <c r="C47" s="49"/>
      <c r="D47" s="49"/>
      <c r="E47" s="50"/>
      <c r="F47" s="41"/>
      <c r="G47" s="41"/>
      <c r="H47" s="41"/>
      <c r="I47" s="40">
        <v>0</v>
      </c>
      <c r="J47" s="40">
        <v>0</v>
      </c>
      <c r="K47" s="12"/>
      <c r="L47" s="46">
        <f>SUM(L30:M46)</f>
        <v>0</v>
      </c>
      <c r="M47" s="46"/>
    </row>
    <row r="48" spans="1:13" s="1" customFormat="1" ht="24.95" customHeight="1" x14ac:dyDescent="0.25">
      <c r="A48" s="14"/>
      <c r="B48" s="14"/>
      <c r="C48" s="14"/>
      <c r="D48" s="14"/>
      <c r="E48" s="14"/>
      <c r="F48" s="14"/>
      <c r="G48" s="11"/>
      <c r="H48" s="12"/>
      <c r="I48" s="13"/>
      <c r="J48" s="13"/>
      <c r="K48" s="38"/>
      <c r="L48" s="38"/>
      <c r="M48" s="38"/>
    </row>
    <row r="49" spans="1:10" x14ac:dyDescent="0.2">
      <c r="B49" s="6"/>
    </row>
    <row r="50" spans="1:10" ht="60" customHeight="1" x14ac:dyDescent="0.2">
      <c r="A50" s="56" t="s">
        <v>37</v>
      </c>
      <c r="B50" s="57"/>
      <c r="C50" s="57"/>
      <c r="D50" s="57"/>
      <c r="E50" s="58"/>
    </row>
    <row r="51" spans="1:10" s="2" customFormat="1" ht="63" customHeight="1" x14ac:dyDescent="0.25">
      <c r="A51" s="61" t="s">
        <v>22</v>
      </c>
      <c r="B51" s="61"/>
      <c r="C51" s="17" t="s">
        <v>35</v>
      </c>
      <c r="D51" s="61" t="s">
        <v>36</v>
      </c>
      <c r="E51" s="61"/>
      <c r="H51" s="10"/>
    </row>
    <row r="52" spans="1:10" s="2" customFormat="1" ht="15.75" x14ac:dyDescent="0.25">
      <c r="A52" s="62" t="s">
        <v>41</v>
      </c>
      <c r="B52" s="62"/>
      <c r="C52" s="42">
        <v>0</v>
      </c>
      <c r="D52" s="51">
        <v>0</v>
      </c>
      <c r="E52" s="51"/>
      <c r="H52" s="10"/>
    </row>
    <row r="53" spans="1:10" s="2" customFormat="1" ht="15.75" x14ac:dyDescent="0.25">
      <c r="A53" s="43" t="s">
        <v>48</v>
      </c>
      <c r="B53" s="43"/>
      <c r="C53" s="42">
        <v>0</v>
      </c>
      <c r="D53" s="51">
        <v>0</v>
      </c>
      <c r="E53" s="51"/>
      <c r="H53" s="10"/>
    </row>
    <row r="54" spans="1:10" s="2" customFormat="1" ht="15.75" x14ac:dyDescent="0.25">
      <c r="A54" s="53"/>
      <c r="B54" s="54"/>
      <c r="C54" s="54"/>
      <c r="D54" s="54"/>
      <c r="E54" s="55"/>
      <c r="H54" s="10"/>
      <c r="I54" s="3"/>
      <c r="J54" s="3"/>
    </row>
    <row r="55" spans="1:10" s="2" customFormat="1" ht="15.75" x14ac:dyDescent="0.25">
      <c r="A55" s="59" t="s">
        <v>33</v>
      </c>
      <c r="B55" s="59"/>
      <c r="C55" s="52">
        <f>SUM(C52:C53)</f>
        <v>0</v>
      </c>
      <c r="D55" s="52"/>
      <c r="E55" s="52"/>
      <c r="H55" s="10"/>
    </row>
    <row r="56" spans="1:10" s="2" customFormat="1" ht="15.75" customHeight="1" x14ac:dyDescent="0.25">
      <c r="A56" s="59" t="s">
        <v>34</v>
      </c>
      <c r="B56" s="60"/>
      <c r="C56" s="52">
        <f>SUM(D52:E53)</f>
        <v>0</v>
      </c>
      <c r="D56" s="52"/>
      <c r="E56" s="52"/>
      <c r="H56" s="10"/>
    </row>
    <row r="57" spans="1:10" ht="15.75" x14ac:dyDescent="0.25">
      <c r="I57" s="2"/>
      <c r="J57" s="2"/>
    </row>
    <row r="58" spans="1:10" ht="15.75" x14ac:dyDescent="0.25">
      <c r="I58" s="2"/>
      <c r="J58" s="2"/>
    </row>
  </sheetData>
  <mergeCells count="27">
    <mergeCell ref="H1:J1"/>
    <mergeCell ref="A2:H2"/>
    <mergeCell ref="A5:C5"/>
    <mergeCell ref="A28:C28"/>
    <mergeCell ref="A23:G23"/>
    <mergeCell ref="A24:G24"/>
    <mergeCell ref="A47:E47"/>
    <mergeCell ref="D53:E53"/>
    <mergeCell ref="C56:E56"/>
    <mergeCell ref="A54:E54"/>
    <mergeCell ref="A50:E50"/>
    <mergeCell ref="A55:B55"/>
    <mergeCell ref="A56:B56"/>
    <mergeCell ref="A51:B51"/>
    <mergeCell ref="D51:E51"/>
    <mergeCell ref="D52:E52"/>
    <mergeCell ref="A52:B52"/>
    <mergeCell ref="C55:E55"/>
    <mergeCell ref="L34:M34"/>
    <mergeCell ref="L45:M45"/>
    <mergeCell ref="L46:M46"/>
    <mergeCell ref="L47:M47"/>
    <mergeCell ref="L29:M29"/>
    <mergeCell ref="L30:M30"/>
    <mergeCell ref="L31:M31"/>
    <mergeCell ref="L32:M32"/>
    <mergeCell ref="L33:M33"/>
  </mergeCells>
  <pageMargins left="0.15748031496062992" right="0.15748031496062992" top="0.59055118110236227" bottom="0.47244094488188981" header="0.31496062992125984" footer="0.31496062992125984"/>
  <pageSetup paperSize="9" scale="87" fitToHeight="0" orientation="landscape" r:id="rId1"/>
  <headerFooter>
    <oddHeader xml:space="preserve">&amp;R&amp;"Arial,Kurzíva"&amp;10Ev. č. VZ7/2018 Medicinální a technické plyny
</oddHeader>
  </headerFooter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Petrák Jindřich Ing.</dc:creator>
  <cp:lastModifiedBy>Petrák Jindřich Ing.</cp:lastModifiedBy>
  <cp:lastPrinted>2018-11-19T13:22:36Z</cp:lastPrinted>
  <dcterms:created xsi:type="dcterms:W3CDTF">2013-09-02T07:12:17Z</dcterms:created>
  <dcterms:modified xsi:type="dcterms:W3CDTF">2019-02-04T20:14:45Z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MID">
    <vt:lpwstr>cOqN4fiOiugI4Aj2fOB2BvldyR8tnfTUEfA3rQzYzrCQIvzuyuxul1hjxvg1YPz1j2MX7Y08t33aM7BI9K+t9ggGkouFtq6ZcxIKR2rK/D0TotbdnOE3lrwnC4Qy8x1oH29vQhxkvKHm3bdNVhG9wOFhpK+PhOac8bI5qEPA0Uh0ZNFqWjLuWmo/eiSjLkT1</vt:lpwstr>
  </property>
</Properties>
</file>