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32" windowWidth="16140" windowHeight="9996" activeTab="0"/>
  </bookViews>
  <sheets>
    <sheet name="specifikace" sheetId="1" r:id="rId1"/>
    <sheet name="List1" sheetId="4" r:id="rId2"/>
  </sheets>
  <definedNames/>
  <calcPr calcId="162913"/>
</workbook>
</file>

<file path=xl/sharedStrings.xml><?xml version="1.0" encoding="utf-8"?>
<sst xmlns="http://schemas.openxmlformats.org/spreadsheetml/2006/main" count="56" uniqueCount="44">
  <si>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</si>
  <si>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</si>
  <si>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</si>
  <si>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</si>
  <si>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</si>
  <si>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</si>
  <si>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</si>
  <si>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Výše DPH za MJ (v Kč)</t>
  </si>
  <si>
    <t>Celková cena za položku bez DPH</t>
  </si>
  <si>
    <t>Výše DPH (v Kč)</t>
  </si>
  <si>
    <t>ks</t>
  </si>
  <si>
    <t>21</t>
  </si>
  <si>
    <t>bez DPH:</t>
  </si>
  <si>
    <t>výše DPH:</t>
  </si>
  <si>
    <t>s DPH:</t>
  </si>
  <si>
    <t>Požadavky na provedení (minimální technická specifikace) 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</si>
  <si>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</si>
  <si>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</si>
  <si>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</si>
  <si>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</si>
  <si>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Druh dodávky</t>
  </si>
  <si>
    <t>Popis</t>
  </si>
  <si>
    <t>Minimální požadované vlastnosti</t>
  </si>
  <si>
    <t>Zboží nebude použité ani repasované</t>
  </si>
  <si>
    <t>List 1</t>
  </si>
  <si>
    <t>Vícenásobné diskové pole nezávislých disků (RAID)</t>
  </si>
  <si>
    <t>30233141-1</t>
  </si>
  <si>
    <t>DNS IT 236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</si>
  <si>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</si>
  <si>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Diskové pole - 1 ks</t>
  </si>
  <si>
    <t>• diskové pole musí být dodavatelem navržena tak, aby plně spolupracovala s virtualizační platformou VMware vSphere 6.7, zařízení musí být uvedeno v seznamu dostupném na  https://www.vmware.com/resources/compatibility/search.php?deviceCategory=san  
• diskové pole musí poskytovat vSphere APIs for Storage Awareness (VASA) provider, zařízení musí být uvedeno v seznamu dostupném na  https://www.vmware.com/resources/compatibility/search.php?deviceCategory=vvols
• diskové pole musí zajištovat zotavení po selhání disku, tj. opětovné zajištění požadovaného zabezpečení (redundance) dat (např. rekonstrukce RAID skupiny za využití hot-spare disků). Zotavení po selhání disku musí být provedeno automaticky, bez ručního zásahu obsluhy
• musí umožňovat on-line firmware upgrade na řadičích i discích
• musí umožňovat přesouvání LUNu mezi různými druhy disků za chodu
• musí podporovat minimálně tříúrovňový subLUN tiering
• musí disponovat možností funkcionality umožňující synchronní/asynchronní replikaci dat do vzdálené lokality pomocí protokolů FC a IP (licence není součástí poptávky)
• kromě blokových protokolů musí pole podporovat také souborový přístup s protokoly SMB 3.0 a NFS v4
• management rozhraní musí podporovat protokol IPv4, IPv6
• musí poskytovat vzdálený management s grafickým rozhraním dostupným přes zabezpečený protokol HTTPS z prohlížečů Firefox a Chrome na běžných platformách Windows, Linux a MacOS
• musí poskytovat vzdálený management přes příkazovou řádku CLI dostupnou po SSH protokolu</t>
  </si>
  <si>
    <t>Každý řadič bude obsahovat:</t>
  </si>
  <si>
    <t>Požadované počty a typy disků diskového pole:</t>
  </si>
  <si>
    <t>Obecné požadavky:</t>
  </si>
  <si>
    <t>• diskové pole musí být osazeno minimálně 9 ks disků v celkové kapacitě minimálně  8,64 TB (součet čisté kapacity osazených disků)
• typ osazených disků musí být SSD 
• možnost rozšířit kapacitu o minimálně dalších 16 disků bez nutnosti dokupování dalších expanzí</t>
  </si>
  <si>
    <t>• celkově musí být k dispozici minimálně 10 univerzálních portů, přičemž platí, že řadič obsahuje:
• nejméně 4 pozice pozice s podporou FC 16Gbps pro připojení k SAN infrastruktuře 
• nejméně 2 pozice pozice s podporou 10GbE iSCSI/NAS 
• nejméně 4 pozice pozice s podporou 1GbE iSCSI/NAS
• musí disponovat metalickým Ethernet portem pro připojení managementu
• vyrovnávací paměť (CACHE) nejméně 16GB RAM
• cache řadičů musí být zabezpečena proti ztrátě nebo poškození dat při výpadku napájení nebo selhání jednoho řadiče</t>
  </si>
  <si>
    <t>CELKOVÁ NABÍDKOVÁ CENA:</t>
  </si>
  <si>
    <t>Cena za servis za 5 let (informativně):</t>
  </si>
  <si>
    <t>Maximální přípustná jednotková cena (dodání + servis za 5 let) bez DPH ***</t>
  </si>
  <si>
    <t>Jednotková cena za MJ (dodání + servis za 5 let) bez DPH</t>
  </si>
  <si>
    <r>
      <t>Cena za servis za 1 rok (</t>
    </r>
    <r>
      <rPr>
        <b/>
        <sz val="12"/>
        <color rgb="FFFF0000"/>
        <rFont val="Arial"/>
        <family val="2"/>
      </rPr>
      <t>informativně</t>
    </r>
    <r>
      <rPr>
        <b/>
        <sz val="12"/>
        <color indexed="8"/>
        <rFont val="Arial"/>
        <family val="2"/>
      </rPr>
      <t>):</t>
    </r>
  </si>
  <si>
    <r>
      <t>Nabídková cena za dodání diskového pole - bez servisu (</t>
    </r>
    <r>
      <rPr>
        <b/>
        <sz val="12"/>
        <color rgb="FFFF0000"/>
        <rFont val="Arial"/>
        <family val="2"/>
      </rPr>
      <t>informativně</t>
    </r>
    <r>
      <rPr>
        <b/>
        <sz val="12"/>
        <color indexed="8"/>
        <rFont val="Arial"/>
        <family val="2"/>
      </rPr>
      <t>):</t>
    </r>
  </si>
  <si>
    <t>Záměrem zadavatele je pořízení diskového pole, která bude sloužit jako výkonná datová kapacita pro virtualizační platformu provozovanou na VMware vSphere 6.7 a provoz ostatních interně poskytovaných služeb.                                                                                   Zadavatel požaduje dodání diskového pole modulárního designu splňující následovné požadavky:
• základní jednotku se dvěma hot-swap redundantními řadiči minimálně v režimu Active-Active
• musí umožňovat rozšíření diskové kapacity pomocí připojení bezřadičových diskových polic/skříní (minimálně 4)
• musí být rozšiřitelné na minimálně 300 disků (2,5", 3,5" nebo mix)
• musí podporovávat smíšené použití disků (např. SAS, NL SAS, nebo SSD) v rámci jedné jednotky (police)
• všechny aktivní komponenty, jako jsou ventilátory, zdroje, řadiče, musí být redundantní a vyměnitelné za chodu (hot-swap). Porucha jedné komponenty nesmí způsobit ztrátu dostupnosti diskových oddílů
• výpadek či odstávka libovolného jednoho řadiče diskového pole nesmí způsobit nefunkčnost služeb diskového pole. 
• firmware řadičů lze aktualizovat za běhu, bez dopadu na poskytované funkcionality
• musí podporovat poskytování informací pomocí SNMP protokolu
• musí umožňovat odesílání chybových hlášení emailem
• musí mít implementovány následující funkcionality:
- Thin provisioning na úrovni diskových oddílů LUN
- Snapshoting na úrovni volume/LUN
- LUN copy
- RAID 5, 6, 10, nebo ekvivalentní technologie se stejnou nebo lepší úrovní zabezpečení
- Podpora QoS (Limity lze definovat per volume/LUN)
- externí virtualizace (možnost připojit pole jiných výrobců a virtualizovat je) cílem je připojení stávajících polí firmy HP</t>
  </si>
  <si>
    <r>
      <t xml:space="preserve">• Vyžadují-li některé funkcionality diskového pole SW licenci, musí být součástí nabídky.
• Veškeré funkčnosti i licence nutné pro provoz nebo uvedené v této specifikaci musí být dostupné a plně funkční i po vypršení servisní podpory výrobce.
• Záruka poskytovaná na diskové pole je požadovaná v délce minimálně 60 měsíců v místě instalace s pokrytím 24h x 7 dní v týdnu a se zaručenou odezvou na nahlášení závady do 4 hodin.
• Součástí záruky musí být i nárok na nové verze software dodaného k diskovému poli </t>
    </r>
    <r>
      <rPr>
        <b/>
        <sz val="11"/>
        <color rgb="FFFF0000"/>
        <rFont val="Calibri"/>
        <family val="2"/>
      </rPr>
      <t>po celou dobu trvání záruky</t>
    </r>
    <r>
      <rPr>
        <sz val="11"/>
        <rFont val="Calibri"/>
        <family val="2"/>
      </rPr>
      <t>.
• Součástí dodávky musí být i montáž zařízení do 19“ stojanu (racku), oživení, příprava prostředí pro správu diskového pole, aktualizace firmware.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</si>
</sst>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2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222222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9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3" borderId="1" xfId="26" applyFont="1" applyFill="1" applyBorder="1" applyAlignment="1">
      <alignment horizontal="left" vertical="center" wrapText="1"/>
      <protection/>
    </xf>
    <xf numFmtId="0" fontId="10" fillId="3" borderId="2" xfId="26" applyFont="1" applyFill="1" applyBorder="1" applyAlignment="1">
      <alignment horizontal="left" vertical="center" wrapText="1"/>
      <protection/>
    </xf>
    <xf numFmtId="0" fontId="9" fillId="0" borderId="1" xfId="27" applyFont="1" applyBorder="1" applyAlignment="1">
      <alignment vertical="center"/>
      <protection/>
    </xf>
    <xf numFmtId="49" fontId="5" fillId="0" borderId="0" xfId="21" applyNumberFormat="1" applyFont="1" applyAlignment="1" applyProtection="1">
      <alignment vertical="center"/>
      <protection/>
    </xf>
    <xf numFmtId="49" fontId="5" fillId="0" borderId="0" xfId="21" applyNumberFormat="1" applyFont="1" applyAlignment="1" applyProtection="1">
      <alignment horizontal="right" vertical="center"/>
      <protection/>
    </xf>
    <xf numFmtId="0" fontId="12" fillId="4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9" fillId="0" borderId="2" xfId="27" applyFont="1" applyBorder="1" applyAlignment="1">
      <alignment vertical="center"/>
      <protection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165" fontId="14" fillId="0" borderId="1" xfId="0" applyNumberFormat="1" applyFont="1" applyBorder="1" applyAlignment="1" applyProtection="1">
      <alignment horizontal="center" vertical="center" wrapText="1" readingOrder="1"/>
      <protection/>
    </xf>
    <xf numFmtId="0" fontId="11" fillId="0" borderId="1" xfId="0" applyFont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15" fillId="0" borderId="6" xfId="0" applyFont="1" applyBorder="1" applyAlignment="1" applyProtection="1">
      <alignment horizontal="left" vertical="center" wrapText="1" readingOrder="1"/>
      <protection/>
    </xf>
    <xf numFmtId="0" fontId="6" fillId="0" borderId="0" xfId="0" applyFont="1" applyBorder="1" applyAlignment="1" applyProtection="1">
      <alignment horizontal="left" vertical="center" wrapText="1" readingOrder="1"/>
      <protection/>
    </xf>
    <xf numFmtId="165" fontId="6" fillId="0" borderId="0" xfId="20" applyNumberFormat="1" applyFont="1" applyBorder="1" applyAlignment="1" applyProtection="1">
      <alignment vertical="top" wrapText="1" readingOrder="1"/>
      <protection/>
    </xf>
    <xf numFmtId="165" fontId="8" fillId="0" borderId="0" xfId="20" applyNumberFormat="1" applyFont="1" applyBorder="1" applyAlignment="1" applyProtection="1">
      <alignment vertical="top" wrapText="1"/>
      <protection/>
    </xf>
    <xf numFmtId="0" fontId="6" fillId="0" borderId="6" xfId="0" applyFont="1" applyBorder="1" applyAlignment="1" applyProtection="1">
      <alignment horizontal="left" vertical="center" wrapText="1" readingOrder="1"/>
      <protection/>
    </xf>
    <xf numFmtId="0" fontId="6" fillId="0" borderId="7" xfId="0" applyFont="1" applyBorder="1" applyAlignment="1" applyProtection="1">
      <alignment horizontal="left" vertical="center" wrapText="1" readingOrder="1"/>
      <protection/>
    </xf>
    <xf numFmtId="0" fontId="6" fillId="0" borderId="8" xfId="0" applyFont="1" applyBorder="1" applyAlignment="1" applyProtection="1">
      <alignment horizontal="left" vertical="center" wrapText="1" readingOrder="1"/>
      <protection/>
    </xf>
    <xf numFmtId="165" fontId="18" fillId="0" borderId="8" xfId="20" applyNumberFormat="1" applyFont="1" applyBorder="1" applyAlignment="1" applyProtection="1">
      <alignment vertical="top" wrapText="1" readingOrder="1"/>
      <protection/>
    </xf>
    <xf numFmtId="0" fontId="6" fillId="0" borderId="9" xfId="0" applyFont="1" applyBorder="1" applyAlignment="1" applyProtection="1">
      <alignment horizontal="left" vertical="center" wrapText="1" readingOrder="1"/>
      <protection/>
    </xf>
    <xf numFmtId="0" fontId="6" fillId="0" borderId="10" xfId="0" applyFont="1" applyBorder="1" applyAlignment="1" applyProtection="1">
      <alignment vertical="center" wrapText="1" readingOrder="1"/>
      <protection/>
    </xf>
    <xf numFmtId="0" fontId="0" fillId="0" borderId="11" xfId="0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15" fillId="0" borderId="6" xfId="20" applyNumberFormat="1" applyFont="1" applyBorder="1" applyAlignment="1" applyProtection="1">
      <alignment vertical="center" wrapText="1" readingOrder="1"/>
      <protection/>
    </xf>
    <xf numFmtId="165" fontId="20" fillId="0" borderId="12" xfId="20" applyNumberFormat="1" applyFont="1" applyBorder="1" applyAlignment="1" applyProtection="1">
      <alignment vertical="center" wrapText="1"/>
      <protection/>
    </xf>
    <xf numFmtId="165" fontId="20" fillId="0" borderId="9" xfId="20" applyNumberFormat="1" applyFont="1" applyBorder="1" applyAlignment="1" applyProtection="1">
      <alignment vertical="center" wrapText="1"/>
      <protection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0" fontId="0" fillId="0" borderId="13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16" fillId="0" borderId="6" xfId="0" applyFont="1" applyBorder="1" applyAlignment="1" applyProtection="1">
      <alignment vertical="center" wrapText="1" readingOrder="1"/>
      <protection/>
    </xf>
    <xf numFmtId="0" fontId="17" fillId="0" borderId="12" xfId="0" applyFont="1" applyBorder="1" applyAlignment="1" applyProtection="1">
      <alignment vertical="center" wrapText="1"/>
      <protection/>
    </xf>
    <xf numFmtId="0" fontId="17" fillId="0" borderId="9" xfId="0" applyFont="1" applyBorder="1" applyAlignment="1" applyProtection="1">
      <alignment vertical="center" wrapText="1"/>
      <protection/>
    </xf>
    <xf numFmtId="0" fontId="6" fillId="0" borderId="6" xfId="0" applyFont="1" applyBorder="1" applyAlignment="1" applyProtection="1">
      <alignment vertical="center" wrapText="1" readingOrder="1"/>
      <protection/>
    </xf>
    <xf numFmtId="0" fontId="7" fillId="0" borderId="12" xfId="0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165" fontId="18" fillId="2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15" xfId="0" applyFont="1" applyBorder="1" applyAlignment="1" applyProtection="1">
      <alignment horizontal="center" vertical="center" wrapText="1" readingOrder="1"/>
      <protection locked="0"/>
    </xf>
    <xf numFmtId="0" fontId="19" fillId="0" borderId="16" xfId="0" applyFont="1" applyBorder="1" applyAlignment="1" applyProtection="1">
      <alignment horizontal="center" vertical="center" wrapText="1" readingOrder="1"/>
      <protection locked="0"/>
    </xf>
    <xf numFmtId="165" fontId="18" fillId="0" borderId="6" xfId="20" applyNumberFormat="1" applyFont="1" applyBorder="1" applyAlignment="1" applyProtection="1">
      <alignment vertical="top" wrapText="1" readingOrder="1"/>
      <protection/>
    </xf>
    <xf numFmtId="165" fontId="19" fillId="0" borderId="12" xfId="20" applyNumberFormat="1" applyFont="1" applyBorder="1" applyAlignment="1" applyProtection="1">
      <alignment vertical="top" wrapText="1"/>
      <protection/>
    </xf>
    <xf numFmtId="165" fontId="19" fillId="0" borderId="9" xfId="20" applyNumberFormat="1" applyFont="1" applyBorder="1" applyAlignment="1" applyProtection="1">
      <alignment vertical="top" wrapText="1"/>
      <protection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2"/>
  <sheetViews>
    <sheetView showGridLines="0" tabSelected="1" zoomScale="70" zoomScaleNormal="70" workbookViewId="0" topLeftCell="A1">
      <selection activeCell="G2" sqref="G2"/>
    </sheetView>
  </sheetViews>
  <sheetFormatPr defaultColWidth="9.140625" defaultRowHeight="12.75"/>
  <cols>
    <col min="1" max="1" width="3.28125" style="18" customWidth="1"/>
    <col min="2" max="2" width="14.421875" style="18" customWidth="1"/>
    <col min="3" max="3" width="24.28125" style="18" customWidth="1"/>
    <col min="4" max="4" width="13.421875" style="18" customWidth="1"/>
    <col min="5" max="5" width="7.140625" style="18" customWidth="1"/>
    <col min="6" max="6" width="15.140625" style="18" customWidth="1"/>
    <col min="7" max="7" width="56.57421875" style="18" customWidth="1"/>
    <col min="8" max="9" width="13.421875" style="18" customWidth="1"/>
    <col min="10" max="10" width="24.7109375" style="18" customWidth="1"/>
    <col min="11" max="11" width="11.28125" style="18" customWidth="1"/>
    <col min="12" max="12" width="19.8515625" style="18" customWidth="1"/>
    <col min="13" max="17" width="15.7109375" style="18" customWidth="1"/>
    <col min="18" max="16384" width="8.8515625" style="18" customWidth="1"/>
  </cols>
  <sheetData>
    <row r="1" ht="25.2" customHeight="1">
      <c r="B1" s="1" t="s">
        <v>27</v>
      </c>
    </row>
    <row r="2" ht="22.8" customHeight="1">
      <c r="B2" s="1" t="s">
        <v>19</v>
      </c>
    </row>
    <row r="3" ht="6.6" customHeight="1"/>
    <row r="4" spans="2:17" ht="63" customHeight="1">
      <c r="B4" s="14" t="s">
        <v>0</v>
      </c>
      <c r="C4" s="14" t="s">
        <v>1</v>
      </c>
      <c r="D4" s="14" t="s">
        <v>2</v>
      </c>
      <c r="E4" s="39" t="s">
        <v>15</v>
      </c>
      <c r="F4" s="40"/>
      <c r="G4" s="14" t="s">
        <v>3</v>
      </c>
      <c r="H4" s="14" t="s">
        <v>4</v>
      </c>
      <c r="I4" s="14" t="s">
        <v>5</v>
      </c>
      <c r="J4" s="14" t="s">
        <v>38</v>
      </c>
      <c r="K4" s="14" t="s">
        <v>6</v>
      </c>
      <c r="L4" s="14" t="s">
        <v>39</v>
      </c>
      <c r="M4" s="14" t="s">
        <v>7</v>
      </c>
      <c r="N4" s="14" t="s">
        <v>17</v>
      </c>
      <c r="O4" s="14" t="s">
        <v>8</v>
      </c>
      <c r="P4" s="14" t="s">
        <v>9</v>
      </c>
      <c r="Q4" s="14" t="s">
        <v>18</v>
      </c>
    </row>
    <row r="5" spans="2:17" ht="392.55" customHeight="1">
      <c r="B5" s="19">
        <v>1</v>
      </c>
      <c r="C5" s="20" t="s">
        <v>25</v>
      </c>
      <c r="D5" s="20" t="s">
        <v>26</v>
      </c>
      <c r="E5" s="41" t="s">
        <v>16</v>
      </c>
      <c r="F5" s="42"/>
      <c r="G5" s="2"/>
      <c r="H5" s="19">
        <v>1</v>
      </c>
      <c r="I5" s="19" t="s">
        <v>10</v>
      </c>
      <c r="J5" s="15">
        <v>550000</v>
      </c>
      <c r="K5" s="19" t="s">
        <v>11</v>
      </c>
      <c r="L5" s="3"/>
      <c r="M5" s="21">
        <f>N5-L5</f>
        <v>0</v>
      </c>
      <c r="N5" s="21">
        <f>L5*(1+K5/100)</f>
        <v>0</v>
      </c>
      <c r="O5" s="21">
        <f>H5*L5</f>
        <v>0</v>
      </c>
      <c r="P5" s="21">
        <f>H5*M5</f>
        <v>0</v>
      </c>
      <c r="Q5" s="21">
        <f>H5*N5</f>
        <v>0</v>
      </c>
    </row>
    <row r="6" ht="12" customHeight="1"/>
    <row r="7" spans="2:5" ht="31.95" customHeight="1">
      <c r="B7" s="43" t="s">
        <v>36</v>
      </c>
      <c r="C7" s="44"/>
      <c r="D7" s="44"/>
      <c r="E7" s="45"/>
    </row>
    <row r="8" spans="2:5" ht="28.05" customHeight="1">
      <c r="B8" s="22" t="s">
        <v>12</v>
      </c>
      <c r="C8" s="36">
        <f>SUM(O5:O5)</f>
        <v>0</v>
      </c>
      <c r="D8" s="37"/>
      <c r="E8" s="38"/>
    </row>
    <row r="9" spans="2:5" ht="28.05" customHeight="1">
      <c r="B9" s="22" t="s">
        <v>13</v>
      </c>
      <c r="C9" s="36">
        <f>SUM(P5:P5)</f>
        <v>0</v>
      </c>
      <c r="D9" s="37"/>
      <c r="E9" s="38"/>
    </row>
    <row r="10" spans="2:5" ht="28.05" customHeight="1">
      <c r="B10" s="22" t="s">
        <v>14</v>
      </c>
      <c r="C10" s="36">
        <f>SUM(Q5:Q5)</f>
        <v>0</v>
      </c>
      <c r="D10" s="37"/>
      <c r="E10" s="38"/>
    </row>
    <row r="11" spans="2:5" ht="16.95" customHeight="1">
      <c r="B11" s="23"/>
      <c r="C11" s="24"/>
      <c r="D11" s="25"/>
      <c r="E11" s="25"/>
    </row>
    <row r="12" spans="2:5" ht="40.05" customHeight="1">
      <c r="B12" s="46" t="s">
        <v>41</v>
      </c>
      <c r="C12" s="47"/>
      <c r="D12" s="47"/>
      <c r="E12" s="48"/>
    </row>
    <row r="13" spans="2:5" ht="19.95" customHeight="1">
      <c r="B13" s="26" t="s">
        <v>12</v>
      </c>
      <c r="C13" s="49"/>
      <c r="D13" s="50"/>
      <c r="E13" s="51"/>
    </row>
    <row r="14" spans="2:5" ht="19.95" customHeight="1">
      <c r="B14" s="26" t="s">
        <v>13</v>
      </c>
      <c r="C14" s="52">
        <f>C15-C13</f>
        <v>0</v>
      </c>
      <c r="D14" s="53"/>
      <c r="E14" s="54"/>
    </row>
    <row r="15" spans="2:5" ht="19.95" customHeight="1">
      <c r="B15" s="27" t="s">
        <v>14</v>
      </c>
      <c r="C15" s="52">
        <f>C13*(1+K5/100)</f>
        <v>0</v>
      </c>
      <c r="D15" s="53"/>
      <c r="E15" s="54"/>
    </row>
    <row r="16" spans="2:5" ht="10.95" customHeight="1">
      <c r="B16" s="23"/>
      <c r="C16" s="24"/>
      <c r="D16" s="25"/>
      <c r="E16" s="25"/>
    </row>
    <row r="17" spans="2:7" ht="31.05" customHeight="1">
      <c r="B17" s="46" t="s">
        <v>40</v>
      </c>
      <c r="C17" s="47"/>
      <c r="D17" s="47"/>
      <c r="E17" s="47"/>
      <c r="F17" s="31" t="s">
        <v>37</v>
      </c>
      <c r="G17" s="32"/>
    </row>
    <row r="18" spans="2:7" ht="19.95" customHeight="1">
      <c r="B18" s="26" t="s">
        <v>12</v>
      </c>
      <c r="C18" s="49"/>
      <c r="D18" s="50"/>
      <c r="E18" s="51"/>
      <c r="F18" s="28" t="s">
        <v>12</v>
      </c>
      <c r="G18" s="29">
        <f>C18*5</f>
        <v>0</v>
      </c>
    </row>
    <row r="19" spans="2:7" ht="19.95" customHeight="1">
      <c r="B19" s="26" t="s">
        <v>13</v>
      </c>
      <c r="C19" s="52">
        <f>C20-C18</f>
        <v>0</v>
      </c>
      <c r="D19" s="53"/>
      <c r="E19" s="54"/>
      <c r="F19" s="26" t="s">
        <v>13</v>
      </c>
      <c r="G19" s="29">
        <f aca="true" t="shared" si="0" ref="G19:G20">C19*5</f>
        <v>0</v>
      </c>
    </row>
    <row r="20" spans="2:7" ht="19.95" customHeight="1">
      <c r="B20" s="27" t="s">
        <v>14</v>
      </c>
      <c r="C20" s="52">
        <f>C18*(1+K5/100)</f>
        <v>0</v>
      </c>
      <c r="D20" s="53"/>
      <c r="E20" s="54"/>
      <c r="F20" s="30" t="s">
        <v>14</v>
      </c>
      <c r="G20" s="29">
        <f t="shared" si="0"/>
        <v>0</v>
      </c>
    </row>
    <row r="21" spans="2:5" ht="18" customHeight="1">
      <c r="B21" s="23"/>
      <c r="C21" s="24"/>
      <c r="D21" s="25"/>
      <c r="E21" s="25"/>
    </row>
    <row r="22" spans="2:14" ht="58.2" customHeight="1">
      <c r="B22" s="33" t="s">
        <v>28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/>
      <c r="N22" s="35"/>
    </row>
    <row r="23" ht="13.2" customHeight="1" hidden="1"/>
  </sheetData>
  <sheetProtection password="BAB8" sheet="1" objects="1" scenarios="1"/>
  <mergeCells count="16">
    <mergeCell ref="F17:G17"/>
    <mergeCell ref="B22:N22"/>
    <mergeCell ref="C9:E9"/>
    <mergeCell ref="C10:E10"/>
    <mergeCell ref="E4:F4"/>
    <mergeCell ref="E5:F5"/>
    <mergeCell ref="B7:E7"/>
    <mergeCell ref="C8:E8"/>
    <mergeCell ref="B12:E12"/>
    <mergeCell ref="C13:E13"/>
    <mergeCell ref="C14:E14"/>
    <mergeCell ref="C15:E15"/>
    <mergeCell ref="B17:E17"/>
    <mergeCell ref="C18:E18"/>
    <mergeCell ref="C19:E19"/>
    <mergeCell ref="C20:E20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2"/>
  <sheetViews>
    <sheetView workbookViewId="0" topLeftCell="A10">
      <selection activeCell="D11" sqref="D11"/>
    </sheetView>
  </sheetViews>
  <sheetFormatPr defaultColWidth="9.140625" defaultRowHeight="12.75"/>
  <cols>
    <col min="1" max="1" width="26.57421875" style="0" customWidth="1"/>
    <col min="2" max="2" width="102.00390625" style="0" customWidth="1"/>
  </cols>
  <sheetData>
    <row r="1" ht="10.05" customHeight="1"/>
    <row r="2" spans="1:2" ht="17.4">
      <c r="A2" s="7"/>
      <c r="B2" s="8" t="s">
        <v>24</v>
      </c>
    </row>
    <row r="3" ht="10.5" customHeight="1"/>
    <row r="4" spans="1:2" ht="33" customHeight="1">
      <c r="A4" s="4" t="s">
        <v>20</v>
      </c>
      <c r="B4" s="5" t="s">
        <v>25</v>
      </c>
    </row>
    <row r="5" spans="1:2" ht="25.5" customHeight="1">
      <c r="A5" s="5" t="s">
        <v>2</v>
      </c>
      <c r="B5" s="5" t="s">
        <v>26</v>
      </c>
    </row>
    <row r="6" spans="1:2" ht="28.5" customHeight="1">
      <c r="A6" s="6" t="s">
        <v>21</v>
      </c>
      <c r="B6" s="11" t="s">
        <v>22</v>
      </c>
    </row>
    <row r="7" spans="1:2" ht="322.95" customHeight="1">
      <c r="A7" s="57" t="s">
        <v>29</v>
      </c>
      <c r="B7" s="9" t="s">
        <v>42</v>
      </c>
    </row>
    <row r="8" spans="1:2" ht="280.95" customHeight="1">
      <c r="A8" s="58"/>
      <c r="B8" s="13" t="s">
        <v>30</v>
      </c>
    </row>
    <row r="9" spans="1:2" ht="123" customHeight="1">
      <c r="A9" s="10" t="s">
        <v>31</v>
      </c>
      <c r="B9" s="12" t="s">
        <v>35</v>
      </c>
    </row>
    <row r="10" spans="1:2" ht="84" customHeight="1">
      <c r="A10" s="16" t="s">
        <v>32</v>
      </c>
      <c r="B10" s="9" t="s">
        <v>34</v>
      </c>
    </row>
    <row r="11" spans="1:2" ht="138.45" customHeight="1">
      <c r="A11" s="16" t="s">
        <v>33</v>
      </c>
      <c r="B11" s="17" t="s">
        <v>43</v>
      </c>
    </row>
    <row r="12" spans="1:2" ht="37.95" customHeight="1">
      <c r="A12" s="55" t="s">
        <v>23</v>
      </c>
      <c r="B12" s="56"/>
    </row>
  </sheetData>
  <mergeCells count="2">
    <mergeCell ref="A12:B12"/>
    <mergeCell ref="A7:A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2020-10-08T07:02:49Z</dcterms:modified>
  <cp:category/>
  <cp:version/>
  <cp:contentType/>
  <cp:contentStatus/>
</cp:coreProperties>
</file>