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2" sheetId="2" r:id="rId2"/>
  </sheets>
  <definedNames/>
  <calcPr fullCalcOnLoad="1"/>
</workbook>
</file>

<file path=xl/sharedStrings.xml><?xml version="1.0" encoding="utf-8"?>
<sst xmlns="http://schemas.openxmlformats.org/spreadsheetml/2006/main" count="493" uniqueCount="198">
  <si>
    <t>Firma: Advisia,s.r.o.</t>
  </si>
  <si>
    <t>Rekapitulace ceny</t>
  </si>
  <si>
    <t>Stavba: 18_011-A_II - Uhelná Příbram, doplnění chodníků podél průtahu III/34517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</si>
  <si>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</si>
  <si>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</si>
  <si>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</si>
  <si>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</si>
  <si>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</si>
  <si>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</si>
  <si>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</si>
  <si>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</si>
  <si>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</si>
  <si>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</si>
  <si>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</si>
  <si>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</si>
  <si>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18_011-A_II</t>
  </si>
  <si>
    <t>Uhelná Příbram, doplnění chodníků podél průtahu III/34517</t>
  </si>
  <si>
    <t>O</t>
  </si>
  <si>
    <t>Rozpočet:</t>
  </si>
  <si>
    <t>0,00</t>
  </si>
  <si>
    <t>15,00</t>
  </si>
  <si>
    <t>21,00</t>
  </si>
  <si>
    <t>3</t>
  </si>
  <si>
    <t>2</t>
  </si>
  <si>
    <t>SO 102</t>
  </si>
  <si>
    <t>Chodníky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</si>
  <si>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</si>
  <si>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</si>
  <si>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</si>
  <si>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</si>
  <si>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</si>
  <si>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</si>
  <si>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</si>
  <si>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</si>
  <si>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</si>
  <si>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</si>
  <si>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</si>
  <si>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</si>
  <si>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</si>
  <si>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</si>
  <si>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</si>
  <si>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</si>
  <si>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</si>
  <si>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</si>
  <si>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</si>
  <si>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</si>
  <si>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</si>
  <si>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</si>
  <si>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</si>
  <si>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</si>
  <si>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</si>
  <si>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VV</t>
  </si>
  <si>
    <t>odkop pro nástupiště u prodejny, 1 m3 = 2 t  
- dle pol. 11130 
2*0,1*15=3,000 [F] 
- dle pol. 123738 
2*4,05=8,100 [G] 
odkopo pro nástupiště dole 
- dle pol. 11130 
2*0,1*18=3,600 [H] 
- dle pol. 123738 
2*4,86=9,720 [I] 
odkop pro nový chodník 
- dle pol. 11130 
2*1013,2*0,1=202,640 [J] 
- dle pol. 123738 
2*273,564=547,128 [K] 
odkop pro nový sjezd, plocha 15 m2 a zpevněnou plochu, plocha 160 m2 
175*2*0,1+47,25*2=129,500 [L] 
Celkem: F+G+H+I+J+K+L=903,688 [M]</t>
  </si>
  <si>
    <t>TS</t>
  </si>
  <si>
    <t>zahrnuje veškeré poplatky provozovateli skládky související s uložením odpadu na skládce.</t>
  </si>
  <si>
    <t>014112</t>
  </si>
  <si>
    <t>POPLATKY ZA SKLÁDKU TYP S-IO (INERTNÍ ODPAD)</t>
  </si>
  <si>
    <t>dle položky 11328 
1m3 = 2 t 
2*67,5*0,1=13,500 [A]</t>
  </si>
  <si>
    <t>02911</t>
  </si>
  <si>
    <t>OSTATNÍ POŽADAVKY - GEODETICKÉ ZAMĚŘENÍ</t>
  </si>
  <si>
    <t>KPL</t>
  </si>
  <si>
    <t>1=1,000 [A]</t>
  </si>
  <si>
    <t>zahrnuje veškeré náklady spojené s objednatelem požadovanými pracemi</t>
  </si>
  <si>
    <t>02944</t>
  </si>
  <si>
    <t>OSTAT POŽADAVKY - DOKUMENTACE SKUTEČ PROVEDENÍ V DIGIT FORMĚ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</si>
  <si>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</si>
  <si>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</si>
  <si>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</si>
  <si>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</si>
  <si>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</si>
  <si>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</t>
  </si>
  <si>
    <t>Zemní práce</t>
  </si>
  <si>
    <t>7</t>
  </si>
  <si>
    <t>11130</t>
  </si>
  <si>
    <t>SEJMUTÍ DRNU</t>
  </si>
  <si>
    <t>M2</t>
  </si>
  <si>
    <t>plocha pod nástupištěm - u obchodu 15=15,000 [A] 
plocha pod nástupištěm - dole 18=18,000 [B] 
plocha pod novými chodníky 1013,2=1 013,200 [C] 
plocha pod zpevněnou plochou 175=175,000 [D] 
Celkem: A+B+C+D=1 221,200 [E]</t>
  </si>
  <si>
    <t>včetně vodorovné dopravy  a uložení na skládku</t>
  </si>
  <si>
    <t>8</t>
  </si>
  <si>
    <t>11328</t>
  </si>
  <si>
    <t>ODSTRANĚNÍ PŘÍKOPŮ, ŽLABŮ A RIGOLŮ Z PŘÍKOPOVÝCH TVÁRNIC</t>
  </si>
  <si>
    <t>odstranění stávajících betonových žlabů pod chodníkem 
135m * 0,5=67,500 [A]</t>
  </si>
  <si>
    <t>Položka zahrnuje odstranění tvárnic včetně podkladu,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</si>
  <si>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123738</t>
  </si>
  <si>
    <t>ODKOP PRO SPOD STAVBU SILNIC A ŽELEZNIC TŘ. I, ODVOZ DO 20KM</t>
  </si>
  <si>
    <t>M3</t>
  </si>
  <si>
    <t>odkop pro nástupiště u prodejny 
plocha 15* tl. 0,27=4,050 [A] 
odkopo pro nástupiště dole 
plocha 18* tl. 0,27=4,860 [B] 
odkop pro nový chodník 
plocha 1013,2* tl. 0,27=273,564 [C] 
odkop pro nový sjezd, plocha 15 m2 a zpevněnou plochu, plocha 160 m2 
(15+160)*0,27=47,250 [D] 
Celkem: A+B+C+D=329,724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</si>
  <si>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</si>
  <si>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18110</t>
  </si>
  <si>
    <t>ÚPRAVA PLÁNĚ SE ZHUTNĚNÍM V HORNINĚ TŘ. I</t>
  </si>
  <si>
    <t>plocha zastávky u prodejny 15=15,000 [A] 
plocha zastávky dole 18=18,000 [B] 
plocha pro nový chodník 1013,2=1 013,200 [C] 
plocha pod celou konstrukcí vozovky 183,5=183,500 [D] 
Celkem: A+B+C+D=1 229,700 [E]</t>
  </si>
  <si>
    <t>položka zahrnuje úpravu pláně včetně vyrovnání výškových rozdílů. Míru zhutnění určuje projekt.</t>
  </si>
  <si>
    <t>11</t>
  </si>
  <si>
    <t>18221</t>
  </si>
  <si>
    <t>ROZPROSTŘENÍ ORNICE VE SVAHU V TL DO 0,10M</t>
  </si>
  <si>
    <t>plocha zeleně 65=65,000 [A]</t>
  </si>
  <si>
    <t>položka zahrnuje: 
nutné přemístění ornice z dočasných skládek vzdálených do 50m 
rozprostření ornice v předepsané tloušťce ve svahu přes 1:5</t>
  </si>
  <si>
    <t>12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</si>
  <si>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</si>
  <si>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</si>
  <si>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</si>
  <si>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13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</si>
  <si>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</si>
  <si>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</si>
  <si>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</si>
  <si>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14</t>
  </si>
  <si>
    <t>18600</t>
  </si>
  <si>
    <t>ZALÉVÁNÍ VODOU</t>
  </si>
  <si>
    <t>10*65*0,001=0,650 [A] 
10 l / m2</t>
  </si>
  <si>
    <t>položka zahrnuje veškerý materiál, výrobky a polotovary, včetně mimostaveništní a vnitrostaveništní dopravy (rovněž přesuny), včetně naložení a složení, případně s uložením</t>
  </si>
  <si>
    <t>Komunikace</t>
  </si>
  <si>
    <t>15</t>
  </si>
  <si>
    <t>56332</t>
  </si>
  <si>
    <t>VOZOVKOVÉ VRSTVY ZE ŠTĚRKODRTI TL. DO 100MM</t>
  </si>
  <si>
    <t>plocha u nového sjezdu 
30=30,000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</si>
  <si>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</si>
  <si>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16</t>
  </si>
  <si>
    <t>56333</t>
  </si>
  <si>
    <t>VOZOVKOVÉ VRSTVY ZE ŠTĚRKODRTI TL. DO 150MM</t>
  </si>
  <si>
    <t>17</t>
  </si>
  <si>
    <t>56334</t>
  </si>
  <si>
    <t>VOZOVKOVÉ VRSTVY ZE ŠTĚRKODRTI TL. DO 200MM</t>
  </si>
  <si>
    <t>plocha pod celou konstrukcí vozovky 183,5=183,500 [A]</t>
  </si>
  <si>
    <t>18</t>
  </si>
  <si>
    <t>572121</t>
  </si>
  <si>
    <t>INFILTRAČNÍ POSTŘIK ASFALTOVÝ DO 1,0KG/M2</t>
  </si>
  <si>
    <t>plocha vozovky - celá kce 
183,5=183,500 [A] 
plocha napojení 64=64,000 [B] 
Celkem: A+B=247,500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</si>
  <si>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</si>
  <si>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19</t>
  </si>
  <si>
    <t>572214</t>
  </si>
  <si>
    <t>SPOJOVACÍ POSTŘIK Z MODIFIK EMULZE DO 0,5KG/M2</t>
  </si>
  <si>
    <t>mezi vrstvou ACO11 a ACL 16+ 183,5=183,500 [A] 
mezi vrstvou ACL 16+ a ACP 16+ 183,5=183,500 [B] 
mezi vrstvou ACO11 a ACL 16+ 64=64,000 [C] 
Celkem: A+B+C=431,000 [D]</t>
  </si>
  <si>
    <t>20</t>
  </si>
  <si>
    <t>574A33</t>
  </si>
  <si>
    <t>ASFALTOVÝ BETON PRO OBRUSNÉ VRSTVY ACO 11 TL. 40MM</t>
  </si>
  <si>
    <t>plocha vozovky - cela kce 183,5*  tl. 0,04=7,340 [A] 
plocha vozovky - napojení na stávajícíc stav 64* tl. 0,04=2,560 [B] 
Celkem: A+B=9,900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</si>
  <si>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</si>
  <si>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21</t>
  </si>
  <si>
    <t>574C56</t>
  </si>
  <si>
    <t>ASFALTOVÝ BETON PRO LOŽNÍ VRSTVY ACL 16+, 16S TL. 60MM</t>
  </si>
  <si>
    <t>plocha vozovky - cela kce 183,5* tl. 0,06=11,010 [A] 
plocha napojení na stávajícíc stav 64*tl. 0,06=3,840 [B] 
Celkem: A+B=14,850 [C]</t>
  </si>
  <si>
    <t>22</t>
  </si>
  <si>
    <t>574E46</t>
  </si>
  <si>
    <t>ASFALTOVÝ BETON PRO PODKLADNÍ VRSTVY ACP 16+, 16S TL. 50MM</t>
  </si>
  <si>
    <t>plocha vozovky - cela kce 183,5*tl. 0,05=9,175 [A]</t>
  </si>
  <si>
    <t>23</t>
  </si>
  <si>
    <t>582612</t>
  </si>
  <si>
    <t>KRYTY Z BETON DLAŽDIC SE ZÁMKEM ŠEDÝCH TL 80MM DO LOŽE Z KAM</t>
  </si>
  <si>
    <t>odkop pro nástupiště u prodejny 
plocha 10=10,000 [A] 
odkopo pro nástupiště dole 
plocha 12,7=12,700 [B] 
odkop pro nový chodník 
plocha 972,1=972,100 [C] 
Celkem: A+B+C=994,800 [D]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</si>
  <si>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</si>
  <si>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24</t>
  </si>
  <si>
    <t>58261B</t>
  </si>
  <si>
    <t>KRYTY Z BETON DLAŽDIC SE ZÁMKEM BAREV RELIÉF TL 80MM DO LOŽE Z KAM</t>
  </si>
  <si>
    <t>celková plocha 5+5,3+41,1=51,400 [A]</t>
  </si>
  <si>
    <t>Ostatní konstrukce a práce</t>
  </si>
  <si>
    <t>25</t>
  </si>
  <si>
    <t>914113</t>
  </si>
  <si>
    <t>DOPRAVNÍ ZNAČKY ZÁKLADNÍ VELIKOSTI OCELOVÉ NEREFLEXNÍ - DEMONTÁŽ</t>
  </si>
  <si>
    <t>KUS</t>
  </si>
  <si>
    <t>Demontované SDZ: 
IZ4b 1=1,000 [A] 
IZ4a 1=1,000 [B] 
P1, E2b 2=2,000 [C] 
P6 1=1,000 [D] 
Celkem: A+B+C+D=5,000 [E]</t>
  </si>
  <si>
    <t>Položka zahrnuje odstranění, demontáž a odklizení materiálu s odvozem na předepsané místo</t>
  </si>
  <si>
    <t>26</t>
  </si>
  <si>
    <t>914121</t>
  </si>
  <si>
    <t>DOPRAVNÍ ZNAČKY ZÁKLADNÍ VELIKOSTI OCELOVÉ FÓLIE TŘ 1 - DODÁVKA A MONTÁŽ</t>
  </si>
  <si>
    <t>Nové SDZ: 
IP4b 1=1,000 [A] 
IP10a 1=1,000 [B] 
IZ4b 1=1,000 [C] 
P4 1=1,000 [D] 
IZ4a 1=1,000 [E] 
P2, E2b 2=2,000 [F] 
IZ4b 1=1,000 [G] 
IZ4a 1=1,000 [H] 
P6 1=1,000 [I] 
Celkem: A+B+C+D+E+F+G+H+I=10,000 [J]</t>
  </si>
  <si>
    <t>položka zahrnuje: 
- dodávku a montáž značek v požadovaném provedení</t>
  </si>
  <si>
    <t>27</t>
  </si>
  <si>
    <t>914923</t>
  </si>
  <si>
    <t>SLOUPKY A STOJKY DZ Z OCEL TRUBEK DO PATKY DEMONTÁŽ</t>
  </si>
  <si>
    <t>Demontované SDZ - sloupky: 
IZ4b 1=1,000 [A] 
IZ4a 1=1,000 [B] 
P1, E2b 1=1,000 [C] 
P6 1=1,000 [D] 
Celkem: A+B+C+D=4,000 [E]</t>
  </si>
  <si>
    <t>28</t>
  </si>
  <si>
    <t>914924</t>
  </si>
  <si>
    <t>SLOUPKY A STOJKY DZ Z OCEL TRUBEK DO PATKY DOD, MONT, DEMON</t>
  </si>
  <si>
    <t>Nové SDZ - sloupky: 
IP4b 1=1,000 [A] 
IP10a 1=1,000 [B] 
IZ4b 1=1,000 [C] 
P4 1=1,000 [D] 
IZ4a 1=1,000 [E] 
P2, E2b 1=1,000 [F] 
IZ4b 1=1,000 [G] 
IZ4a 1=1,000 [H] 
P6 1=1,000 [I] 
Celkem: A+B+C+D+E+F+G+H+I=9,000 [J]</t>
  </si>
  <si>
    <t>položka zahrnuje: 
- dodávku a montáž sloupků a upevňovacích zařízení včetně jejich osazení (betonová patka, zemní práce) 
- odstranění, demontáž a odklizení materiálu s odvozem na předepsané místo</t>
  </si>
  <si>
    <t>29</t>
  </si>
  <si>
    <t>917211</t>
  </si>
  <si>
    <t>ZÁHONOVÉ OBRUBY Z BETONOVÝCH OBRUBNÍKŮ ŠÍŘ 50MM</t>
  </si>
  <si>
    <t>M</t>
  </si>
  <si>
    <t>celková délka 10+10+582,4=602,400 [A]</t>
  </si>
  <si>
    <t>Položka zahrnuje: 
dodání a pokládku betonových obrubníků o rozměrech předepsaných zadávací dokumentací 
betonové lože i boční betonovou opěrku.</t>
  </si>
  <si>
    <t>30</t>
  </si>
  <si>
    <t>917224</t>
  </si>
  <si>
    <t>SILNIČNÍ A CHODNÍKOVÉ OBRUBY Z BETONOVÝCH OBRUBNÍKŮ ŠÍŘ 150MM</t>
  </si>
  <si>
    <t>celková délka 1,5+4+663,5+18=687,000 [A]</t>
  </si>
  <si>
    <t>31</t>
  </si>
  <si>
    <t>91725</t>
  </si>
  <si>
    <t>NÁSTUPIŠTNÍ OBRUBNÍKY BETONOVÉ</t>
  </si>
  <si>
    <t>zastávka u prodejny 10=10,000 [A] 
zastávka dole 2*10=20,000 [B] 
Celkem: A+B=30,000 [C]</t>
  </si>
  <si>
    <t>32</t>
  </si>
  <si>
    <t>919111</t>
  </si>
  <si>
    <t>ŘEZÁNÍ ASFALTOVÉHO KRYTU VOZOVEK TL DO 50MM</t>
  </si>
  <si>
    <t>délka 93=93,000 [A]</t>
  </si>
  <si>
    <t>položka zahrnuje řezání vozovkové vrstvy v předepsané tloušťce, včetně spotřeby vody</t>
  </si>
  <si>
    <t>33</t>
  </si>
  <si>
    <t>931326</t>
  </si>
  <si>
    <t>TĚSNĚNÍ DILATAČ SPAR ASF ZÁLIVKOU MODIFIK PRŮŘ DO 800MM2</t>
  </si>
  <si>
    <t>položka zahrnuje dodávku a osazení předepsaného materiálu, očištění ploch spáry před úpravou, očištění okolí spáry po úpravě 
nezahrnuje těsnící profil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</si>
</sst>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1152525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8.8515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3.2" customHeight="1">
      <c r="A1" s="1"/>
      <c r="B1" s="1" t="s">
        <v>0</v>
      </c>
      <c r="C1" s="1"/>
      <c r="D1" s="1"/>
      <c r="E1" s="1"/>
    </row>
    <row r="2" spans="1:5" ht="13.2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3.2" customHeight="1">
      <c r="A5" s="1"/>
      <c r="B5" s="1" t="s">
        <v>3</v>
      </c>
      <c r="C5" s="1"/>
      <c r="D5" s="1"/>
      <c r="E5" s="1"/>
    </row>
    <row r="6" spans="1:5" ht="13.2" customHeight="1">
      <c r="A6" s="1"/>
      <c r="B6" s="4" t="s">
        <v>4</v>
      </c>
      <c r="C6" s="7">
        <f>SUM(C10:C10)</f>
      </c>
      <c r="D6" s="1"/>
      <c r="E6" s="1"/>
    </row>
    <row r="7" spans="1:5" ht="13.2" customHeight="1">
      <c r="A7" s="1"/>
      <c r="B7" s="4" t="s">
        <v>5</v>
      </c>
      <c r="C7" s="7">
        <f>SUM(E10:E10)</f>
      </c>
      <c r="D7" s="1"/>
      <c r="E7" s="1"/>
    </row>
    <row r="8" spans="1:5" ht="13.2" customHeight="1">
      <c r="A8" s="6"/>
      <c r="B8" s="6"/>
      <c r="C8" s="6"/>
      <c r="D8" s="6"/>
      <c r="E8" s="6"/>
    </row>
    <row r="9" spans="1:5" ht="13.2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3.2" customHeight="1">
      <c r="A10" s="20" t="s">
        <v>24</v>
      </c>
      <c r="B10" s="20" t="s">
        <v>25</v>
      </c>
      <c r="C10" s="21">
        <f>'SO 102'!I3</f>
      </c>
      <c r="D10" s="21">
        <f>'SO 102'!O2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0+O8+O33+O66+O107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0+I8+I33+I66+I107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6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903.688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50</v>
      </c>
      <c r="E10" s="36" t="s">
        <v>47</v>
      </c>
    </row>
    <row r="11" spans="1:5" ht="224.4">
      <c r="A11" s="37" t="s">
        <v>51</v>
      </c>
      <c r="E11" s="38" t="s">
        <v>52</v>
      </c>
    </row>
    <row r="12" spans="1:5" ht="12.6">
      <c r="A12" t="s">
        <v>53</v>
      </c>
      <c r="E12" s="36" t="s">
        <v>54</v>
      </c>
    </row>
    <row r="13" spans="1:16" ht="12.6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13.5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50</v>
      </c>
      <c r="E14" s="36" t="s">
        <v>47</v>
      </c>
    </row>
    <row r="15" spans="1:5" ht="30.6">
      <c r="A15" s="37" t="s">
        <v>51</v>
      </c>
      <c r="E15" s="38" t="s">
        <v>57</v>
      </c>
    </row>
    <row r="16" spans="1:5" ht="12.6">
      <c r="A16" t="s">
        <v>53</v>
      </c>
      <c r="E16" s="36" t="s">
        <v>54</v>
      </c>
    </row>
    <row r="17" spans="1:16" ht="12.6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60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50</v>
      </c>
      <c r="E18" s="36" t="s">
        <v>47</v>
      </c>
    </row>
    <row r="19" spans="1:5" ht="12.6">
      <c r="A19" s="37" t="s">
        <v>51</v>
      </c>
      <c r="E19" s="38" t="s">
        <v>61</v>
      </c>
    </row>
    <row r="20" spans="1:5" ht="12.6">
      <c r="A20" t="s">
        <v>53</v>
      </c>
      <c r="E20" s="36" t="s">
        <v>62</v>
      </c>
    </row>
    <row r="21" spans="1:16" ht="12.6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60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6">
      <c r="A22" s="35" t="s">
        <v>50</v>
      </c>
      <c r="E22" s="36" t="s">
        <v>47</v>
      </c>
    </row>
    <row r="23" spans="1:5" ht="12.6">
      <c r="A23" s="37" t="s">
        <v>51</v>
      </c>
      <c r="E23" s="38" t="s">
        <v>61</v>
      </c>
    </row>
    <row r="24" spans="1:5" ht="12.6">
      <c r="A24" t="s">
        <v>53</v>
      </c>
      <c r="E24" s="36" t="s">
        <v>62</v>
      </c>
    </row>
    <row r="25" spans="1:16" ht="12.6">
      <c r="A25" s="25" t="s">
        <v>45</v>
      </c>
      <c r="B25" s="29" t="s">
        <v>35</v>
      </c>
      <c r="C25" s="29" t="s">
        <v>65</v>
      </c>
      <c r="D25" s="25" t="s">
        <v>47</v>
      </c>
      <c r="E25" s="30" t="s">
        <v>66</v>
      </c>
      <c r="F25" s="31" t="s">
        <v>60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6">
      <c r="A26" s="35" t="s">
        <v>50</v>
      </c>
      <c r="E26" s="36" t="s">
        <v>47</v>
      </c>
    </row>
    <row r="27" spans="1:5" ht="12.6">
      <c r="A27" s="37" t="s">
        <v>51</v>
      </c>
      <c r="E27" s="38" t="s">
        <v>61</v>
      </c>
    </row>
    <row r="28" spans="1:5" ht="20.4">
      <c r="A28" t="s">
        <v>53</v>
      </c>
      <c r="E28" s="36" t="s">
        <v>67</v>
      </c>
    </row>
    <row r="29" spans="1:16" ht="12.6">
      <c r="A29" s="25" t="s">
        <v>45</v>
      </c>
      <c r="B29" s="29" t="s">
        <v>37</v>
      </c>
      <c r="C29" s="29" t="s">
        <v>68</v>
      </c>
      <c r="D29" s="25" t="s">
        <v>47</v>
      </c>
      <c r="E29" s="30" t="s">
        <v>69</v>
      </c>
      <c r="F29" s="31" t="s">
        <v>60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6">
      <c r="A30" s="35" t="s">
        <v>50</v>
      </c>
      <c r="E30" s="36" t="s">
        <v>47</v>
      </c>
    </row>
    <row r="31" spans="1:5" ht="12.6">
      <c r="A31" s="37" t="s">
        <v>51</v>
      </c>
      <c r="E31" s="38" t="s">
        <v>61</v>
      </c>
    </row>
    <row r="32" spans="1:5" ht="12.6">
      <c r="A32" t="s">
        <v>53</v>
      </c>
      <c r="E32" s="36" t="s">
        <v>70</v>
      </c>
    </row>
    <row r="33" spans="1:18" ht="13.2" customHeight="1">
      <c r="A33" s="6" t="s">
        <v>43</v>
      </c>
      <c r="B33" s="6"/>
      <c r="C33" s="40" t="s">
        <v>29</v>
      </c>
      <c r="D33" s="6"/>
      <c r="E33" s="27" t="s">
        <v>71</v>
      </c>
      <c r="F33" s="6"/>
      <c r="G33" s="6"/>
      <c r="H33" s="6"/>
      <c r="I33" s="41">
        <f>0+Q33</f>
      </c>
      <c r="O33">
        <f>0+R33</f>
      </c>
      <c r="Q33">
        <f>0+I34+I38+I42+I46+I50+I54+I58+I62</f>
      </c>
      <c r="R33">
        <f>0+O34+O38+O42+O46+O50+O54+O58+O62</f>
      </c>
    </row>
    <row r="34" spans="1:16" ht="12.6">
      <c r="A34" s="25" t="s">
        <v>45</v>
      </c>
      <c r="B34" s="29" t="s">
        <v>72</v>
      </c>
      <c r="C34" s="29" t="s">
        <v>73</v>
      </c>
      <c r="D34" s="25" t="s">
        <v>47</v>
      </c>
      <c r="E34" s="30" t="s">
        <v>74</v>
      </c>
      <c r="F34" s="31" t="s">
        <v>75</v>
      </c>
      <c r="G34" s="32">
        <v>1221.2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6">
      <c r="A35" s="35" t="s">
        <v>50</v>
      </c>
      <c r="E35" s="36" t="s">
        <v>47</v>
      </c>
    </row>
    <row r="36" spans="1:5" ht="51">
      <c r="A36" s="37" t="s">
        <v>51</v>
      </c>
      <c r="E36" s="38" t="s">
        <v>76</v>
      </c>
    </row>
    <row r="37" spans="1:5" ht="12.6">
      <c r="A37" t="s">
        <v>53</v>
      </c>
      <c r="E37" s="36" t="s">
        <v>77</v>
      </c>
    </row>
    <row r="38" spans="1:16" ht="12.6">
      <c r="A38" s="25" t="s">
        <v>45</v>
      </c>
      <c r="B38" s="29" t="s">
        <v>78</v>
      </c>
      <c r="C38" s="29" t="s">
        <v>79</v>
      </c>
      <c r="D38" s="25" t="s">
        <v>47</v>
      </c>
      <c r="E38" s="30" t="s">
        <v>80</v>
      </c>
      <c r="F38" s="31" t="s">
        <v>75</v>
      </c>
      <c r="G38" s="32">
        <v>67.5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6">
      <c r="A39" s="35" t="s">
        <v>50</v>
      </c>
      <c r="E39" s="36" t="s">
        <v>47</v>
      </c>
    </row>
    <row r="40" spans="1:5" ht="20.4">
      <c r="A40" s="37" t="s">
        <v>51</v>
      </c>
      <c r="E40" s="38" t="s">
        <v>81</v>
      </c>
    </row>
    <row r="41" spans="1:5" ht="40.8">
      <c r="A41" t="s">
        <v>53</v>
      </c>
      <c r="E41" s="36" t="s">
        <v>82</v>
      </c>
    </row>
    <row r="42" spans="1:16" ht="12.6">
      <c r="A42" s="25" t="s">
        <v>45</v>
      </c>
      <c r="B42" s="29" t="s">
        <v>40</v>
      </c>
      <c r="C42" s="29" t="s">
        <v>83</v>
      </c>
      <c r="D42" s="25" t="s">
        <v>47</v>
      </c>
      <c r="E42" s="30" t="s">
        <v>84</v>
      </c>
      <c r="F42" s="31" t="s">
        <v>85</v>
      </c>
      <c r="G42" s="32">
        <v>329.724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6">
      <c r="A43" s="35" t="s">
        <v>50</v>
      </c>
      <c r="E43" s="36" t="s">
        <v>47</v>
      </c>
    </row>
    <row r="44" spans="1:5" ht="132.6">
      <c r="A44" s="37" t="s">
        <v>51</v>
      </c>
      <c r="E44" s="38" t="s">
        <v>86</v>
      </c>
    </row>
    <row r="45" spans="1:5" ht="255">
      <c r="A45" t="s">
        <v>53</v>
      </c>
      <c r="E45" s="36" t="s">
        <v>87</v>
      </c>
    </row>
    <row r="46" spans="1:16" ht="12.6">
      <c r="A46" s="25" t="s">
        <v>45</v>
      </c>
      <c r="B46" s="29" t="s">
        <v>42</v>
      </c>
      <c r="C46" s="29" t="s">
        <v>88</v>
      </c>
      <c r="D46" s="25" t="s">
        <v>47</v>
      </c>
      <c r="E46" s="30" t="s">
        <v>89</v>
      </c>
      <c r="F46" s="31" t="s">
        <v>75</v>
      </c>
      <c r="G46" s="32">
        <v>1229.7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6">
      <c r="A47" s="35" t="s">
        <v>50</v>
      </c>
      <c r="E47" s="36" t="s">
        <v>47</v>
      </c>
    </row>
    <row r="48" spans="1:5" ht="51">
      <c r="A48" s="37" t="s">
        <v>51</v>
      </c>
      <c r="E48" s="38" t="s">
        <v>90</v>
      </c>
    </row>
    <row r="49" spans="1:5" ht="12.6">
      <c r="A49" t="s">
        <v>53</v>
      </c>
      <c r="E49" s="36" t="s">
        <v>91</v>
      </c>
    </row>
    <row r="50" spans="1:16" ht="12.6">
      <c r="A50" s="25" t="s">
        <v>45</v>
      </c>
      <c r="B50" s="29" t="s">
        <v>92</v>
      </c>
      <c r="C50" s="29" t="s">
        <v>93</v>
      </c>
      <c r="D50" s="25" t="s">
        <v>47</v>
      </c>
      <c r="E50" s="30" t="s">
        <v>94</v>
      </c>
      <c r="F50" s="31" t="s">
        <v>75</v>
      </c>
      <c r="G50" s="32">
        <v>65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6">
      <c r="A51" s="35" t="s">
        <v>50</v>
      </c>
      <c r="E51" s="36" t="s">
        <v>47</v>
      </c>
    </row>
    <row r="52" spans="1:5" ht="12.6">
      <c r="A52" s="37" t="s">
        <v>51</v>
      </c>
      <c r="E52" s="38" t="s">
        <v>95</v>
      </c>
    </row>
    <row r="53" spans="1:5" ht="30.6">
      <c r="A53" t="s">
        <v>53</v>
      </c>
      <c r="E53" s="36" t="s">
        <v>96</v>
      </c>
    </row>
    <row r="54" spans="1:16" ht="12.6">
      <c r="A54" s="25" t="s">
        <v>45</v>
      </c>
      <c r="B54" s="29" t="s">
        <v>97</v>
      </c>
      <c r="C54" s="29" t="s">
        <v>98</v>
      </c>
      <c r="D54" s="25" t="s">
        <v>47</v>
      </c>
      <c r="E54" s="30" t="s">
        <v>99</v>
      </c>
      <c r="F54" s="31" t="s">
        <v>75</v>
      </c>
      <c r="G54" s="32">
        <v>65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6">
      <c r="A55" s="35" t="s">
        <v>50</v>
      </c>
      <c r="E55" s="36" t="s">
        <v>47</v>
      </c>
    </row>
    <row r="56" spans="1:5" ht="12.6">
      <c r="A56" s="37" t="s">
        <v>51</v>
      </c>
      <c r="E56" s="38" t="s">
        <v>95</v>
      </c>
    </row>
    <row r="57" spans="1:5" ht="20.4">
      <c r="A57" t="s">
        <v>53</v>
      </c>
      <c r="E57" s="36" t="s">
        <v>100</v>
      </c>
    </row>
    <row r="58" spans="1:16" ht="12.6">
      <c r="A58" s="25" t="s">
        <v>45</v>
      </c>
      <c r="B58" s="29" t="s">
        <v>101</v>
      </c>
      <c r="C58" s="29" t="s">
        <v>102</v>
      </c>
      <c r="D58" s="25" t="s">
        <v>47</v>
      </c>
      <c r="E58" s="30" t="s">
        <v>103</v>
      </c>
      <c r="F58" s="31" t="s">
        <v>75</v>
      </c>
      <c r="G58" s="32">
        <v>65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6">
      <c r="A59" s="35" t="s">
        <v>50</v>
      </c>
      <c r="E59" s="36" t="s">
        <v>47</v>
      </c>
    </row>
    <row r="60" spans="1:5" ht="12.6">
      <c r="A60" s="37" t="s">
        <v>51</v>
      </c>
      <c r="E60" s="38" t="s">
        <v>95</v>
      </c>
    </row>
    <row r="61" spans="1:5" ht="30.6">
      <c r="A61" t="s">
        <v>53</v>
      </c>
      <c r="E61" s="36" t="s">
        <v>104</v>
      </c>
    </row>
    <row r="62" spans="1:16" ht="12.6">
      <c r="A62" s="25" t="s">
        <v>45</v>
      </c>
      <c r="B62" s="29" t="s">
        <v>105</v>
      </c>
      <c r="C62" s="29" t="s">
        <v>106</v>
      </c>
      <c r="D62" s="25" t="s">
        <v>47</v>
      </c>
      <c r="E62" s="30" t="s">
        <v>107</v>
      </c>
      <c r="F62" s="31" t="s">
        <v>85</v>
      </c>
      <c r="G62" s="32">
        <v>0.65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6">
      <c r="A63" s="35" t="s">
        <v>50</v>
      </c>
      <c r="E63" s="36" t="s">
        <v>47</v>
      </c>
    </row>
    <row r="64" spans="1:5" ht="20.4">
      <c r="A64" s="37" t="s">
        <v>51</v>
      </c>
      <c r="E64" s="38" t="s">
        <v>108</v>
      </c>
    </row>
    <row r="65" spans="1:5" ht="20.4">
      <c r="A65" t="s">
        <v>53</v>
      </c>
      <c r="E65" s="36" t="s">
        <v>109</v>
      </c>
    </row>
    <row r="66" spans="1:18" ht="13.2" customHeight="1">
      <c r="A66" s="6" t="s">
        <v>43</v>
      </c>
      <c r="B66" s="6"/>
      <c r="C66" s="40" t="s">
        <v>35</v>
      </c>
      <c r="D66" s="6"/>
      <c r="E66" s="27" t="s">
        <v>110</v>
      </c>
      <c r="F66" s="6"/>
      <c r="G66" s="6"/>
      <c r="H66" s="6"/>
      <c r="I66" s="41">
        <f>0+Q66</f>
      </c>
      <c r="O66">
        <f>0+R66</f>
      </c>
      <c r="Q66">
        <f>0+I67+I71+I75+I79+I83+I87+I91+I95+I99+I103</f>
      </c>
      <c r="R66">
        <f>0+O67+O71+O75+O79+O83+O87+O91+O95+O99+O103</f>
      </c>
    </row>
    <row r="67" spans="1:16" ht="12.6">
      <c r="A67" s="25" t="s">
        <v>45</v>
      </c>
      <c r="B67" s="29" t="s">
        <v>111</v>
      </c>
      <c r="C67" s="29" t="s">
        <v>112</v>
      </c>
      <c r="D67" s="25" t="s">
        <v>47</v>
      </c>
      <c r="E67" s="30" t="s">
        <v>113</v>
      </c>
      <c r="F67" s="31" t="s">
        <v>75</v>
      </c>
      <c r="G67" s="32">
        <v>30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6">
      <c r="A68" s="35" t="s">
        <v>50</v>
      </c>
      <c r="E68" s="36" t="s">
        <v>47</v>
      </c>
    </row>
    <row r="69" spans="1:5" ht="20.4">
      <c r="A69" s="37" t="s">
        <v>51</v>
      </c>
      <c r="E69" s="38" t="s">
        <v>114</v>
      </c>
    </row>
    <row r="70" spans="1:5" ht="40.8">
      <c r="A70" t="s">
        <v>53</v>
      </c>
      <c r="E70" s="36" t="s">
        <v>115</v>
      </c>
    </row>
    <row r="71" spans="1:16" ht="12.6">
      <c r="A71" s="25" t="s">
        <v>45</v>
      </c>
      <c r="B71" s="29" t="s">
        <v>116</v>
      </c>
      <c r="C71" s="29" t="s">
        <v>117</v>
      </c>
      <c r="D71" s="25" t="s">
        <v>47</v>
      </c>
      <c r="E71" s="30" t="s">
        <v>118</v>
      </c>
      <c r="F71" s="31" t="s">
        <v>75</v>
      </c>
      <c r="G71" s="32">
        <v>1229.7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6">
      <c r="A72" s="35" t="s">
        <v>50</v>
      </c>
      <c r="E72" s="36" t="s">
        <v>47</v>
      </c>
    </row>
    <row r="73" spans="1:5" ht="51">
      <c r="A73" s="37" t="s">
        <v>51</v>
      </c>
      <c r="E73" s="38" t="s">
        <v>90</v>
      </c>
    </row>
    <row r="74" spans="1:5" ht="40.8">
      <c r="A74" t="s">
        <v>53</v>
      </c>
      <c r="E74" s="36" t="s">
        <v>115</v>
      </c>
    </row>
    <row r="75" spans="1:16" ht="12.6">
      <c r="A75" s="25" t="s">
        <v>45</v>
      </c>
      <c r="B75" s="29" t="s">
        <v>119</v>
      </c>
      <c r="C75" s="29" t="s">
        <v>120</v>
      </c>
      <c r="D75" s="25" t="s">
        <v>47</v>
      </c>
      <c r="E75" s="30" t="s">
        <v>121</v>
      </c>
      <c r="F75" s="31" t="s">
        <v>75</v>
      </c>
      <c r="G75" s="32">
        <v>183.5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6">
      <c r="A76" s="35" t="s">
        <v>50</v>
      </c>
      <c r="E76" s="36" t="s">
        <v>47</v>
      </c>
    </row>
    <row r="77" spans="1:5" ht="12.6">
      <c r="A77" s="37" t="s">
        <v>51</v>
      </c>
      <c r="E77" s="38" t="s">
        <v>122</v>
      </c>
    </row>
    <row r="78" spans="1:5" ht="40.8">
      <c r="A78" t="s">
        <v>53</v>
      </c>
      <c r="E78" s="36" t="s">
        <v>115</v>
      </c>
    </row>
    <row r="79" spans="1:16" ht="12.6">
      <c r="A79" s="25" t="s">
        <v>45</v>
      </c>
      <c r="B79" s="29" t="s">
        <v>123</v>
      </c>
      <c r="C79" s="29" t="s">
        <v>124</v>
      </c>
      <c r="D79" s="25" t="s">
        <v>47</v>
      </c>
      <c r="E79" s="30" t="s">
        <v>125</v>
      </c>
      <c r="F79" s="31" t="s">
        <v>75</v>
      </c>
      <c r="G79" s="32">
        <v>247.5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6">
      <c r="A80" s="35" t="s">
        <v>50</v>
      </c>
      <c r="E80" s="36" t="s">
        <v>47</v>
      </c>
    </row>
    <row r="81" spans="1:5" ht="40.8">
      <c r="A81" s="37" t="s">
        <v>51</v>
      </c>
      <c r="E81" s="38" t="s">
        <v>126</v>
      </c>
    </row>
    <row r="82" spans="1:5" ht="40.8">
      <c r="A82" t="s">
        <v>53</v>
      </c>
      <c r="E82" s="36" t="s">
        <v>127</v>
      </c>
    </row>
    <row r="83" spans="1:16" ht="12.6">
      <c r="A83" s="25" t="s">
        <v>45</v>
      </c>
      <c r="B83" s="29" t="s">
        <v>128</v>
      </c>
      <c r="C83" s="29" t="s">
        <v>129</v>
      </c>
      <c r="D83" s="25" t="s">
        <v>47</v>
      </c>
      <c r="E83" s="30" t="s">
        <v>130</v>
      </c>
      <c r="F83" s="31" t="s">
        <v>75</v>
      </c>
      <c r="G83" s="32">
        <v>431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6">
      <c r="A84" s="35" t="s">
        <v>50</v>
      </c>
      <c r="E84" s="36" t="s">
        <v>47</v>
      </c>
    </row>
    <row r="85" spans="1:5" ht="51">
      <c r="A85" s="37" t="s">
        <v>51</v>
      </c>
      <c r="E85" s="38" t="s">
        <v>131</v>
      </c>
    </row>
    <row r="86" spans="1:5" ht="40.8">
      <c r="A86" t="s">
        <v>53</v>
      </c>
      <c r="E86" s="36" t="s">
        <v>127</v>
      </c>
    </row>
    <row r="87" spans="1:16" ht="12.6">
      <c r="A87" s="25" t="s">
        <v>45</v>
      </c>
      <c r="B87" s="29" t="s">
        <v>132</v>
      </c>
      <c r="C87" s="29" t="s">
        <v>133</v>
      </c>
      <c r="D87" s="25" t="s">
        <v>47</v>
      </c>
      <c r="E87" s="30" t="s">
        <v>134</v>
      </c>
      <c r="F87" s="31" t="s">
        <v>75</v>
      </c>
      <c r="G87" s="32">
        <v>9.9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6">
      <c r="A88" s="35" t="s">
        <v>50</v>
      </c>
      <c r="E88" s="36" t="s">
        <v>47</v>
      </c>
    </row>
    <row r="89" spans="1:5" ht="30.6">
      <c r="A89" s="37" t="s">
        <v>51</v>
      </c>
      <c r="E89" s="38" t="s">
        <v>135</v>
      </c>
    </row>
    <row r="90" spans="1:5" ht="91.8">
      <c r="A90" t="s">
        <v>53</v>
      </c>
      <c r="E90" s="36" t="s">
        <v>136</v>
      </c>
    </row>
    <row r="91" spans="1:16" ht="12.6">
      <c r="A91" s="25" t="s">
        <v>45</v>
      </c>
      <c r="B91" s="29" t="s">
        <v>137</v>
      </c>
      <c r="C91" s="29" t="s">
        <v>138</v>
      </c>
      <c r="D91" s="25" t="s">
        <v>47</v>
      </c>
      <c r="E91" s="30" t="s">
        <v>139</v>
      </c>
      <c r="F91" s="31" t="s">
        <v>75</v>
      </c>
      <c r="G91" s="32">
        <v>14.85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6">
      <c r="A92" s="35" t="s">
        <v>50</v>
      </c>
      <c r="E92" s="36" t="s">
        <v>47</v>
      </c>
    </row>
    <row r="93" spans="1:5" ht="30.6">
      <c r="A93" s="37" t="s">
        <v>51</v>
      </c>
      <c r="E93" s="38" t="s">
        <v>140</v>
      </c>
    </row>
    <row r="94" spans="1:5" ht="91.8">
      <c r="A94" t="s">
        <v>53</v>
      </c>
      <c r="E94" s="36" t="s">
        <v>136</v>
      </c>
    </row>
    <row r="95" spans="1:16" ht="12.6">
      <c r="A95" s="25" t="s">
        <v>45</v>
      </c>
      <c r="B95" s="29" t="s">
        <v>141</v>
      </c>
      <c r="C95" s="29" t="s">
        <v>142</v>
      </c>
      <c r="D95" s="25" t="s">
        <v>47</v>
      </c>
      <c r="E95" s="30" t="s">
        <v>143</v>
      </c>
      <c r="F95" s="31" t="s">
        <v>75</v>
      </c>
      <c r="G95" s="32">
        <v>9.175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6">
      <c r="A96" s="35" t="s">
        <v>50</v>
      </c>
      <c r="E96" s="36" t="s">
        <v>47</v>
      </c>
    </row>
    <row r="97" spans="1:5" ht="12.6">
      <c r="A97" s="37" t="s">
        <v>51</v>
      </c>
      <c r="E97" s="38" t="s">
        <v>144</v>
      </c>
    </row>
    <row r="98" spans="1:5" ht="91.8">
      <c r="A98" t="s">
        <v>53</v>
      </c>
      <c r="E98" s="36" t="s">
        <v>136</v>
      </c>
    </row>
    <row r="99" spans="1:16" ht="12.6">
      <c r="A99" s="25" t="s">
        <v>45</v>
      </c>
      <c r="B99" s="29" t="s">
        <v>145</v>
      </c>
      <c r="C99" s="29" t="s">
        <v>146</v>
      </c>
      <c r="D99" s="25" t="s">
        <v>47</v>
      </c>
      <c r="E99" s="30" t="s">
        <v>147</v>
      </c>
      <c r="F99" s="31" t="s">
        <v>75</v>
      </c>
      <c r="G99" s="32">
        <v>994.8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6">
      <c r="A100" s="35" t="s">
        <v>50</v>
      </c>
      <c r="E100" s="36" t="s">
        <v>47</v>
      </c>
    </row>
    <row r="101" spans="1:5" ht="102">
      <c r="A101" s="37" t="s">
        <v>51</v>
      </c>
      <c r="E101" s="38" t="s">
        <v>148</v>
      </c>
    </row>
    <row r="102" spans="1:5" ht="112.2">
      <c r="A102" t="s">
        <v>53</v>
      </c>
      <c r="E102" s="36" t="s">
        <v>149</v>
      </c>
    </row>
    <row r="103" spans="1:16" ht="12.6">
      <c r="A103" s="25" t="s">
        <v>45</v>
      </c>
      <c r="B103" s="29" t="s">
        <v>150</v>
      </c>
      <c r="C103" s="29" t="s">
        <v>151</v>
      </c>
      <c r="D103" s="25" t="s">
        <v>47</v>
      </c>
      <c r="E103" s="30" t="s">
        <v>152</v>
      </c>
      <c r="F103" s="31" t="s">
        <v>75</v>
      </c>
      <c r="G103" s="32">
        <v>51.4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6">
      <c r="A104" s="35" t="s">
        <v>50</v>
      </c>
      <c r="E104" s="36" t="s">
        <v>47</v>
      </c>
    </row>
    <row r="105" spans="1:5" ht="12.6">
      <c r="A105" s="37" t="s">
        <v>51</v>
      </c>
      <c r="E105" s="38" t="s">
        <v>153</v>
      </c>
    </row>
    <row r="106" spans="1:5" ht="112.2">
      <c r="A106" t="s">
        <v>53</v>
      </c>
      <c r="E106" s="36" t="s">
        <v>149</v>
      </c>
    </row>
    <row r="107" spans="1:18" ht="13.2" customHeight="1">
      <c r="A107" s="6" t="s">
        <v>43</v>
      </c>
      <c r="B107" s="6"/>
      <c r="C107" s="40" t="s">
        <v>40</v>
      </c>
      <c r="D107" s="6"/>
      <c r="E107" s="27" t="s">
        <v>154</v>
      </c>
      <c r="F107" s="6"/>
      <c r="G107" s="6"/>
      <c r="H107" s="6"/>
      <c r="I107" s="41">
        <f>0+Q107</f>
      </c>
      <c r="O107">
        <f>0+R107</f>
      </c>
      <c r="Q107">
        <f>0+I108+I112+I116+I120+I124+I128+I132+I136+I140</f>
      </c>
      <c r="R107">
        <f>0+O108+O112+O116+O120+O124+O128+O132+O136+O140</f>
      </c>
    </row>
    <row r="108" spans="1:16" ht="12.6">
      <c r="A108" s="25" t="s">
        <v>45</v>
      </c>
      <c r="B108" s="29" t="s">
        <v>155</v>
      </c>
      <c r="C108" s="29" t="s">
        <v>156</v>
      </c>
      <c r="D108" s="25" t="s">
        <v>47</v>
      </c>
      <c r="E108" s="30" t="s">
        <v>157</v>
      </c>
      <c r="F108" s="31" t="s">
        <v>158</v>
      </c>
      <c r="G108" s="32">
        <v>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6">
      <c r="A109" s="35" t="s">
        <v>50</v>
      </c>
      <c r="E109" s="36" t="s">
        <v>47</v>
      </c>
    </row>
    <row r="110" spans="1:5" ht="71.4">
      <c r="A110" s="37" t="s">
        <v>51</v>
      </c>
      <c r="E110" s="38" t="s">
        <v>159</v>
      </c>
    </row>
    <row r="111" spans="1:5" ht="12.6">
      <c r="A111" t="s">
        <v>53</v>
      </c>
      <c r="E111" s="36" t="s">
        <v>160</v>
      </c>
    </row>
    <row r="112" spans="1:16" ht="12.6">
      <c r="A112" s="25" t="s">
        <v>45</v>
      </c>
      <c r="B112" s="29" t="s">
        <v>161</v>
      </c>
      <c r="C112" s="29" t="s">
        <v>162</v>
      </c>
      <c r="D112" s="25" t="s">
        <v>47</v>
      </c>
      <c r="E112" s="30" t="s">
        <v>163</v>
      </c>
      <c r="F112" s="31" t="s">
        <v>158</v>
      </c>
      <c r="G112" s="32">
        <v>10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6">
      <c r="A113" s="35" t="s">
        <v>50</v>
      </c>
      <c r="E113" s="36" t="s">
        <v>47</v>
      </c>
    </row>
    <row r="114" spans="1:5" ht="122.4">
      <c r="A114" s="37" t="s">
        <v>51</v>
      </c>
      <c r="E114" s="38" t="s">
        <v>164</v>
      </c>
    </row>
    <row r="115" spans="1:5" ht="20.4">
      <c r="A115" t="s">
        <v>53</v>
      </c>
      <c r="E115" s="36" t="s">
        <v>165</v>
      </c>
    </row>
    <row r="116" spans="1:16" ht="12.6">
      <c r="A116" s="25" t="s">
        <v>45</v>
      </c>
      <c r="B116" s="29" t="s">
        <v>166</v>
      </c>
      <c r="C116" s="29" t="s">
        <v>167</v>
      </c>
      <c r="D116" s="25" t="s">
        <v>47</v>
      </c>
      <c r="E116" s="30" t="s">
        <v>168</v>
      </c>
      <c r="F116" s="31" t="s">
        <v>158</v>
      </c>
      <c r="G116" s="32">
        <v>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6">
      <c r="A117" s="35" t="s">
        <v>50</v>
      </c>
      <c r="E117" s="36" t="s">
        <v>47</v>
      </c>
    </row>
    <row r="118" spans="1:5" ht="71.4">
      <c r="A118" s="37" t="s">
        <v>51</v>
      </c>
      <c r="E118" s="38" t="s">
        <v>169</v>
      </c>
    </row>
    <row r="119" spans="1:5" ht="12.6">
      <c r="A119" t="s">
        <v>53</v>
      </c>
      <c r="E119" s="36" t="s">
        <v>160</v>
      </c>
    </row>
    <row r="120" spans="1:16" ht="12.6">
      <c r="A120" s="25" t="s">
        <v>45</v>
      </c>
      <c r="B120" s="29" t="s">
        <v>170</v>
      </c>
      <c r="C120" s="29" t="s">
        <v>171</v>
      </c>
      <c r="D120" s="25" t="s">
        <v>47</v>
      </c>
      <c r="E120" s="30" t="s">
        <v>172</v>
      </c>
      <c r="F120" s="31" t="s">
        <v>158</v>
      </c>
      <c r="G120" s="32">
        <v>9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6">
      <c r="A121" s="35" t="s">
        <v>50</v>
      </c>
      <c r="E121" s="36" t="s">
        <v>47</v>
      </c>
    </row>
    <row r="122" spans="1:5" ht="122.4">
      <c r="A122" s="37" t="s">
        <v>51</v>
      </c>
      <c r="E122" s="38" t="s">
        <v>173</v>
      </c>
    </row>
    <row r="123" spans="1:5" ht="30.6">
      <c r="A123" t="s">
        <v>53</v>
      </c>
      <c r="E123" s="36" t="s">
        <v>174</v>
      </c>
    </row>
    <row r="124" spans="1:16" ht="12.6">
      <c r="A124" s="25" t="s">
        <v>45</v>
      </c>
      <c r="B124" s="29" t="s">
        <v>175</v>
      </c>
      <c r="C124" s="29" t="s">
        <v>176</v>
      </c>
      <c r="D124" s="25" t="s">
        <v>47</v>
      </c>
      <c r="E124" s="30" t="s">
        <v>177</v>
      </c>
      <c r="F124" s="31" t="s">
        <v>178</v>
      </c>
      <c r="G124" s="32">
        <v>602.4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6">
      <c r="A125" s="35" t="s">
        <v>50</v>
      </c>
      <c r="E125" s="36" t="s">
        <v>47</v>
      </c>
    </row>
    <row r="126" spans="1:5" ht="12.6">
      <c r="A126" s="37" t="s">
        <v>51</v>
      </c>
      <c r="E126" s="38" t="s">
        <v>179</v>
      </c>
    </row>
    <row r="127" spans="1:5" ht="30.6">
      <c r="A127" t="s">
        <v>53</v>
      </c>
      <c r="E127" s="36" t="s">
        <v>180</v>
      </c>
    </row>
    <row r="128" spans="1:16" ht="12.6">
      <c r="A128" s="25" t="s">
        <v>45</v>
      </c>
      <c r="B128" s="29" t="s">
        <v>181</v>
      </c>
      <c r="C128" s="29" t="s">
        <v>182</v>
      </c>
      <c r="D128" s="25" t="s">
        <v>47</v>
      </c>
      <c r="E128" s="30" t="s">
        <v>183</v>
      </c>
      <c r="F128" s="31" t="s">
        <v>178</v>
      </c>
      <c r="G128" s="32">
        <v>687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6">
      <c r="A129" s="35" t="s">
        <v>50</v>
      </c>
      <c r="E129" s="36" t="s">
        <v>47</v>
      </c>
    </row>
    <row r="130" spans="1:5" ht="12.6">
      <c r="A130" s="37" t="s">
        <v>51</v>
      </c>
      <c r="E130" s="38" t="s">
        <v>184</v>
      </c>
    </row>
    <row r="131" spans="1:5" ht="30.6">
      <c r="A131" t="s">
        <v>53</v>
      </c>
      <c r="E131" s="36" t="s">
        <v>180</v>
      </c>
    </row>
    <row r="132" spans="1:16" ht="12.6">
      <c r="A132" s="25" t="s">
        <v>45</v>
      </c>
      <c r="B132" s="29" t="s">
        <v>185</v>
      </c>
      <c r="C132" s="29" t="s">
        <v>186</v>
      </c>
      <c r="D132" s="25" t="s">
        <v>47</v>
      </c>
      <c r="E132" s="30" t="s">
        <v>187</v>
      </c>
      <c r="F132" s="31" t="s">
        <v>178</v>
      </c>
      <c r="G132" s="32">
        <v>30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6">
      <c r="A133" s="35" t="s">
        <v>50</v>
      </c>
      <c r="E133" s="36" t="s">
        <v>47</v>
      </c>
    </row>
    <row r="134" spans="1:5" ht="30.6">
      <c r="A134" s="37" t="s">
        <v>51</v>
      </c>
      <c r="E134" s="38" t="s">
        <v>188</v>
      </c>
    </row>
    <row r="135" spans="1:5" ht="30.6">
      <c r="A135" t="s">
        <v>53</v>
      </c>
      <c r="E135" s="36" t="s">
        <v>180</v>
      </c>
    </row>
    <row r="136" spans="1:16" ht="12.6">
      <c r="A136" s="25" t="s">
        <v>45</v>
      </c>
      <c r="B136" s="29" t="s">
        <v>189</v>
      </c>
      <c r="C136" s="29" t="s">
        <v>190</v>
      </c>
      <c r="D136" s="25" t="s">
        <v>47</v>
      </c>
      <c r="E136" s="30" t="s">
        <v>191</v>
      </c>
      <c r="F136" s="31" t="s">
        <v>178</v>
      </c>
      <c r="G136" s="32">
        <v>93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6">
      <c r="A137" s="35" t="s">
        <v>50</v>
      </c>
      <c r="E137" s="36" t="s">
        <v>47</v>
      </c>
    </row>
    <row r="138" spans="1:5" ht="12.6">
      <c r="A138" s="37" t="s">
        <v>51</v>
      </c>
      <c r="E138" s="38" t="s">
        <v>192</v>
      </c>
    </row>
    <row r="139" spans="1:5" ht="12.6">
      <c r="A139" t="s">
        <v>53</v>
      </c>
      <c r="E139" s="36" t="s">
        <v>193</v>
      </c>
    </row>
    <row r="140" spans="1:16" ht="12.6">
      <c r="A140" s="25" t="s">
        <v>45</v>
      </c>
      <c r="B140" s="29" t="s">
        <v>194</v>
      </c>
      <c r="C140" s="29" t="s">
        <v>195</v>
      </c>
      <c r="D140" s="25" t="s">
        <v>47</v>
      </c>
      <c r="E140" s="30" t="s">
        <v>196</v>
      </c>
      <c r="F140" s="31" t="s">
        <v>178</v>
      </c>
      <c r="G140" s="32">
        <v>93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6">
      <c r="A141" s="35" t="s">
        <v>50</v>
      </c>
      <c r="E141" s="36" t="s">
        <v>47</v>
      </c>
    </row>
    <row r="142" spans="1:5" ht="12.6">
      <c r="A142" s="37" t="s">
        <v>51</v>
      </c>
      <c r="E142" s="38" t="s">
        <v>192</v>
      </c>
    </row>
    <row r="143" spans="1:5" ht="30.6">
      <c r="A143" t="s">
        <v>53</v>
      </c>
      <c r="E143" s="36" t="s">
        <v>197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