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8" yWindow="132" windowWidth="16140" windowHeight="9996"/>
  </bookViews>
  <sheets>
    <sheet name="specifikace" sheetId="1" r:id="rId1"/>
    <sheet name="List1" sheetId="3" r:id="rId2"/>
  </sheets>
  <calcPr calcId="162913"/>
  <fileRecoveryPr autoRecover="0"/>
</workbook>
</file>

<file path=xl/calcChain.xml><?xml version="1.0" encoding="utf-8"?>
<calcChain xmlns="http://schemas.openxmlformats.org/spreadsheetml/2006/main">
  <c r="C30" i="1" l="1"/>
  <c r="C29" i="1" s="1"/>
  <c r="C25" i="1"/>
  <c r="C24" i="1" s="1"/>
  <c r="C20" i="1"/>
  <c r="C19" i="1" s="1"/>
  <c r="C15" i="1"/>
  <c r="C14" i="1" s="1"/>
  <c r="P5" i="1" l="1"/>
  <c r="O5" i="1"/>
  <c r="N5" i="1" s="1"/>
  <c r="Q5" i="1" s="1"/>
  <c r="R5" i="1" l="1"/>
  <c r="C9" i="1"/>
  <c r="C8" i="1"/>
  <c r="C10" i="1" l="1"/>
</calcChain>
</file>

<file path=xl/sharedStrings.xml><?xml version="1.0" encoding="utf-8"?>
<sst xmlns="http://schemas.openxmlformats.org/spreadsheetml/2006/main" count="83" uniqueCount="69">
  <si>
    <t xml:space="preserve">Kupující
</t>
  </si>
  <si>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</si>
  <si>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</si>
  <si>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</si>
  <si>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</si>
  <si>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</si>
  <si>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</si>
  <si>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</si>
  <si>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</si>
  <si>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</si>
  <si>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</si>
  <si>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</si>
  <si>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</si>
  <si>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</si>
  <si>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bez DPH:</t>
  </si>
  <si>
    <t>výše DPH:</t>
  </si>
  <si>
    <t>s DPH:</t>
  </si>
  <si>
    <t>Požadavky na provedení (minimální technická specifikace) *</t>
  </si>
  <si>
    <t>viz List1</t>
  </si>
  <si>
    <t>Jednotková cena za MJ včetně DPH</t>
  </si>
  <si>
    <t>Celková cena  za položku včetně DPH</t>
  </si>
  <si>
    <t>Příloha č. 1 Výzvy - Technická a množstevní specifikace</t>
  </si>
  <si>
    <t>Druh dodávky</t>
  </si>
  <si>
    <t>Popis</t>
  </si>
  <si>
    <t>Minimální požadované vlastnosti</t>
  </si>
  <si>
    <t>Záruka</t>
  </si>
  <si>
    <t>Zboží nebude použité ani repasované</t>
  </si>
  <si>
    <t>List 1</t>
  </si>
  <si>
    <t>48820000-2</t>
  </si>
  <si>
    <t>Server</t>
  </si>
  <si>
    <t>Nemocnice Nové Město na Moravě, příspěvková organizace</t>
  </si>
  <si>
    <t>Provedení serveru</t>
  </si>
  <si>
    <t>CPU</t>
  </si>
  <si>
    <t>Paměť</t>
  </si>
  <si>
    <t>Diskové kapacity a řadiče</t>
  </si>
  <si>
    <t>LAN adaptery</t>
  </si>
  <si>
    <t>Napájecí zdroje</t>
  </si>
  <si>
    <t>Rozhraní/konektory</t>
  </si>
  <si>
    <t>Management serveru</t>
  </si>
  <si>
    <t>Další požadavky</t>
  </si>
  <si>
    <t>DNS IT 001</t>
  </si>
  <si>
    <r>
      <t xml:space="preserve">Server </t>
    </r>
    <r>
      <rPr>
        <sz val="9"/>
        <color rgb="FF222222"/>
        <rFont val="Verdana"/>
        <family val="2"/>
        <charset val="238"/>
      </rPr>
      <t>(plnohodnotné začlenění těchto serverů do stávající infrastruktury vSAN/VMWare pod centrální správu)</t>
    </r>
  </si>
  <si>
    <t>provedení RACK (šíře 19”, výška 2U), barevně označené hot-plug vnitřní komponenty, pro přístup ke všem komponentám serveru není nutné nářadí, výsuvné kolejnice pro instalaci do racku s výklopným, nebo výsuvným ramenem pro vedení kabelů.</t>
  </si>
  <si>
    <t>server musí být osazen jedním CPU, základní frekvence procesoru nejméně 3,4 GHz, cache 35,75M, TDP 205W , minimálně 14 core nebo CPU s bodovým hodnocením dle https://www.cpubenchmark.net  min. 30 000. Z důvodu licenční politiky v obou případech nesmí počet jader u CPU přesáhnout 16.  V serveru musí zůstat volný socket pro osazení druhého stejného CPU.</t>
  </si>
  <si>
    <t>RAM minimálně 384GB RDIMM s max. frekvencí dle použitého CPU</t>
  </si>
  <si>
    <t>server musí podporovat minimálně 24ks 2,5 palcových hot-swap disků. Server musí akceptovat točící disky SAS, Near Line SAS, SATA i SSD zároveň</t>
  </si>
  <si>
    <t xml:space="preserve">požadujeme osazení disky: </t>
  </si>
  <si>
    <t>9x 3.84TB SSD SATA Read Intensive 6Gbps 512 2.5in Hot-plug</t>
  </si>
  <si>
    <t>3x 800GB SSD SAS Mix Use 12Gbps 512e 2.5in Hot-plug</t>
  </si>
  <si>
    <t>dvě interní media (HDD, SSD, M.2) o min. kapacitě 240GB pro OS (Hypervisor) v RAID1 na samostatném hardwarovém řadiči</t>
  </si>
  <si>
    <t>všech 24 disků požadujeme propojit na HBA SAS 12Gbps řadič pro disky - kompatibilní a vedený na seznamu kompatibilních komponent dodávaného SDS</t>
  </si>
  <si>
    <t>server musí být bez přidání dalších komponent připraven na osazení plné kapacity diskového prostoru</t>
  </si>
  <si>
    <t>LAN konektivita - 4x 25/10Gb (SFP28/SFP+) včetně osazení Multi-Mode zářičů</t>
  </si>
  <si>
    <t>dual hot-plug napájecí zdroj minimálně 1100W</t>
  </si>
  <si>
    <t>2x VGA a 2x USB konektor (1 vpředu, 1 vzadu)</t>
  </si>
  <si>
    <t>pro možnost dalšího rozšíření serveru musí zůstat bez přidání dalších komponent dva funkční porty PCIe x8 volné</t>
  </si>
  <si>
    <t>požadujeme server vybaven nezávislým HW managementem, IPMI 2.0 popř. obdoba, možnost vzdáleného převzetí grafické konsole bez závislosti na OS, webový klient, vzdálený mount DVD media, USB, dedikovaný port (není součástí požadovaného počtu ethernet portů), požadujeme vestavěné GUI s podporou HTML5, bez nutnosti instalace dodatečného SW</t>
  </si>
  <si>
    <t>záruka na server minimálně 60 měsíců, poskytována výrobcem zařízení. Započetí servisního zásahu nejpozději do konce následujícího pracovního dne po nahlášení závady v sídle zadavatele.Dostupnost podpory min. v pracovní dny od 8h do 17h. Aktualizace systému dostupné min. po dobu záruky zdarma, nabízené přehledně v servisním portálu po zadání sériového čísla</t>
  </si>
  <si>
    <t>Příslušenství</t>
  </si>
  <si>
    <t>Součástí plnění jako příslušenství serverů je: 
OEM licence MS Windows:  
Microsoft®Windows®Server Datacenter 2019 64Bit 1pk OEM DVD 16Core MULTI language    2 ks 
Microsoft®Windows®ServerCAL 2019 User CAL                        200 ks 
Microsoft®Windows®ServerCAL 2019 Device CAL                     250 ks
Licence pro zálohování:
aktuální verze licence Veeam Backup &amp; Replication Standard for VMware Public Sector                                 2 ks
Instalace/konfigurace obou serverů a jejich zapojení do sítě zadavatele v rozsahu:
• instalace a konfigurace serverové virtualizace **), 
• instalace 5 ks VM – instalace OS Win2019srv, konfigurace sítě, přidání do domény, 
• upgrade vCenter serveru, začlenění nových ESXi pod vCenter server, 
• instalace svědka na dosavadní servery, 
• konfigurace diskové virtualizace, 
• rekonfigurace dosavadních ethernet switchů, 
• základní dokumentace. 
Předpokládaná pracnost uvedených činností je 5 čd.
**) Licence  VMware poskytneme: Zadavatel poskytne pro instalaci licence VMware ESX Standard vSphere a Standard vSAN v aktuálních verzích.</t>
  </si>
  <si>
    <t>kompletní server a komponenty musí být plně kompatibilní*) s aktuální verzí hypervizoru VMware vSphere - doložit výpisem HCL kompatibility listu pro daný server a komponenty.
- dodávaný hardware musí být plně kompatibilní*) s VMware Virtual SAN 6 Standard v jeho aktuální verzi - doložit výpisem HCL kompatibility listu pro daný server a komponenty.
*)  Kompatibilita je požadována  z důvodu plnohodnotného začlenění těchto serverů do naší stávající infrastruktury vSAN/VMWare pod centrální správu.</t>
  </si>
  <si>
    <t>Maximální přípustná CELKOVÁ cena bez DPH ***</t>
  </si>
  <si>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ceny bude nabídka takového účastníka zadávacího řízení vyřazena a účastník zadávacího řízení vyloučen ze zadávacího řízení </t>
    </r>
  </si>
  <si>
    <t>CELKOVÁ NABÍDKOVÁ CENA:</t>
  </si>
  <si>
    <r>
      <rPr>
        <sz val="12"/>
        <color indexed="8"/>
        <rFont val="Arial"/>
        <family val="2"/>
        <charset val="238"/>
      </rPr>
      <t>Nabídková cena za</t>
    </r>
    <r>
      <rPr>
        <b/>
        <sz val="12"/>
        <color indexed="8"/>
        <rFont val="Arial"/>
        <family val="2"/>
        <charset val="238"/>
      </rPr>
      <t xml:space="preserve"> instalační práce </t>
    </r>
    <r>
      <rPr>
        <sz val="12"/>
        <color indexed="8"/>
        <rFont val="Arial"/>
        <family val="2"/>
        <charset val="238"/>
      </rPr>
      <t>CELKEM</t>
    </r>
    <r>
      <rPr>
        <b/>
        <sz val="12"/>
        <color indexed="8"/>
        <rFont val="Arial"/>
        <family val="2"/>
        <charset val="238"/>
      </rPr>
      <t xml:space="preserve"> (</t>
    </r>
    <r>
      <rPr>
        <b/>
        <sz val="12"/>
        <color rgb="FFFF0000"/>
        <rFont val="Arial"/>
        <family val="2"/>
        <charset val="238"/>
      </rPr>
      <t>informativně</t>
    </r>
    <r>
      <rPr>
        <b/>
        <sz val="12"/>
        <color indexed="8"/>
        <rFont val="Arial"/>
        <family val="2"/>
        <charset val="238"/>
      </rPr>
      <t>):</t>
    </r>
  </si>
  <si>
    <r>
      <rPr>
        <sz val="12"/>
        <color indexed="8"/>
        <rFont val="Arial"/>
        <family val="2"/>
        <charset val="238"/>
      </rPr>
      <t>Nabídková cena za dodání samotných</t>
    </r>
    <r>
      <rPr>
        <b/>
        <sz val="12"/>
        <color indexed="8"/>
        <rFont val="Arial"/>
        <family val="2"/>
        <charset val="238"/>
      </rPr>
      <t xml:space="preserve"> serverů </t>
    </r>
    <r>
      <rPr>
        <sz val="12"/>
        <color indexed="8"/>
        <rFont val="Arial"/>
        <family val="2"/>
        <charset val="238"/>
      </rPr>
      <t>CELKEM</t>
    </r>
    <r>
      <rPr>
        <b/>
        <sz val="12"/>
        <color indexed="8"/>
        <rFont val="Arial"/>
        <family val="2"/>
        <charset val="238"/>
      </rPr>
      <t xml:space="preserve"> (</t>
    </r>
    <r>
      <rPr>
        <b/>
        <sz val="12"/>
        <color rgb="FFFF0000"/>
        <rFont val="Arial"/>
        <family val="2"/>
        <charset val="238"/>
      </rPr>
      <t>informativně</t>
    </r>
    <r>
      <rPr>
        <b/>
        <sz val="12"/>
        <color indexed="8"/>
        <rFont val="Arial"/>
        <family val="2"/>
        <charset val="238"/>
      </rPr>
      <t>):</t>
    </r>
  </si>
  <si>
    <r>
      <rPr>
        <sz val="12"/>
        <color indexed="8"/>
        <rFont val="Arial"/>
        <family val="2"/>
        <charset val="238"/>
      </rPr>
      <t xml:space="preserve">Nabídková cena za </t>
    </r>
    <r>
      <rPr>
        <b/>
        <sz val="12"/>
        <color indexed="8"/>
        <rFont val="Arial"/>
        <family val="2"/>
        <charset val="238"/>
      </rPr>
      <t xml:space="preserve">OEM licence MS Windows </t>
    </r>
    <r>
      <rPr>
        <sz val="12"/>
        <color indexed="8"/>
        <rFont val="Arial"/>
        <family val="2"/>
        <charset val="238"/>
      </rPr>
      <t>CELKEM</t>
    </r>
    <r>
      <rPr>
        <b/>
        <sz val="12"/>
        <color indexed="8"/>
        <rFont val="Arial"/>
        <family val="2"/>
        <charset val="238"/>
      </rPr>
      <t xml:space="preserve"> (</t>
    </r>
    <r>
      <rPr>
        <b/>
        <sz val="12"/>
        <color rgb="FFFF0000"/>
        <rFont val="Arial"/>
        <family val="2"/>
        <charset val="238"/>
      </rPr>
      <t>informativně</t>
    </r>
    <r>
      <rPr>
        <b/>
        <sz val="12"/>
        <color indexed="8"/>
        <rFont val="Arial"/>
        <family val="2"/>
        <charset val="238"/>
      </rPr>
      <t>):</t>
    </r>
  </si>
  <si>
    <r>
      <rPr>
        <sz val="12"/>
        <color indexed="8"/>
        <rFont val="Arial"/>
        <family val="2"/>
        <charset val="238"/>
      </rPr>
      <t xml:space="preserve">Nabídková cena za </t>
    </r>
    <r>
      <rPr>
        <b/>
        <sz val="12"/>
        <color indexed="8"/>
        <rFont val="Arial"/>
        <family val="2"/>
        <charset val="238"/>
      </rPr>
      <t xml:space="preserve">licence pro zálohování </t>
    </r>
    <r>
      <rPr>
        <sz val="12"/>
        <color indexed="8"/>
        <rFont val="Arial"/>
        <family val="2"/>
        <charset val="238"/>
      </rPr>
      <t>CELKEM</t>
    </r>
    <r>
      <rPr>
        <b/>
        <sz val="12"/>
        <color indexed="8"/>
        <rFont val="Arial"/>
        <family val="2"/>
        <charset val="238"/>
      </rPr>
      <t xml:space="preserve"> (</t>
    </r>
    <r>
      <rPr>
        <b/>
        <sz val="12"/>
        <color rgb="FFFF0000"/>
        <rFont val="Arial"/>
        <family val="2"/>
        <charset val="238"/>
      </rPr>
      <t>informativně</t>
    </r>
    <r>
      <rPr>
        <b/>
        <sz val="12"/>
        <color indexed="8"/>
        <rFont val="Arial"/>
        <family val="2"/>
        <charset val="238"/>
      </rPr>
      <t>):</t>
    </r>
  </si>
  <si>
    <t>čelní kryt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</si>
</sst>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0"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
      <sz val="9"/>
      <color rgb="FF222222"/>
      <name val="Verdana"/>
      <family val="2"/>
      <charset val="238"/>
    </font>
    <font>
      <b/>
      <sz val="12"/>
      <color rgb="FFFF0000"/>
      <name val="Arial"/>
      <family val="2"/>
      <charset val="238"/>
    </font>
    <font>
      <b/>
      <sz val="11"/>
      <color indexed="8"/>
      <name val="Arial"/>
      <family val="2"/>
      <charset val="238"/>
    </font>
    <font>
      <b/>
      <sz val="11"/>
      <name val="Arial"/>
      <family val="2"/>
      <charset val="238"/>
    </font>
    <font>
      <sz val="12"/>
      <color indexed="8"/>
      <name val="Arial"/>
      <family val="2"/>
      <charset val="238"/>
    </font>
    <font>
      <sz val="11"/>
      <color indexed="8"/>
      <name val="Arial"/>
      <family val="2"/>
      <charset val="238"/>
    </font>
    <font>
      <sz val="11"/>
      <name val="Arial"/>
      <family val="2"/>
      <charset val="238"/>
    </font>
    <font>
      <b/>
      <sz val="10"/>
      <name val="Arial"/>
      <family val="2"/>
      <charset val="238"/>
    </font>
    <font>
      <sz val="11"/>
      <color rgb="FFFF0000"/>
      <name val="Calibri"/>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style="thin">
        <color indexed="8"/>
      </bottom>
      <diagonal/>
    </border>
  </borders>
  <cellStyleXfs count="9">
    <xf numFmtId="0" fontId="0" fillId="0" borderId="0"/>
    <xf numFmtId="164" fontId="5" fillId="0" borderId="0" applyFont="0" applyFill="0" applyBorder="0" applyAlignment="0" applyProtection="0"/>
    <xf numFmtId="0" fontId="10" fillId="0" borderId="0"/>
    <xf numFmtId="0" fontId="4" fillId="0" borderId="0"/>
    <xf numFmtId="0" fontId="3" fillId="0" borderId="0"/>
    <xf numFmtId="0" fontId="2" fillId="0" borderId="0"/>
    <xf numFmtId="0" fontId="2" fillId="0" borderId="0"/>
    <xf numFmtId="0" fontId="1" fillId="0" borderId="0"/>
    <xf numFmtId="0" fontId="1" fillId="0" borderId="0"/>
  </cellStyleXfs>
  <cellXfs count="56">
    <xf numFmtId="0" fontId="0" fillId="0" borderId="0" xfId="0"/>
    <xf numFmtId="0" fontId="11" fillId="0" borderId="0" xfId="2" applyFont="1" applyAlignment="1" applyProtection="1">
      <alignment vertical="center"/>
    </xf>
    <xf numFmtId="0" fontId="8" fillId="3" borderId="4" xfId="0" applyFont="1" applyFill="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0" fontId="19" fillId="5" borderId="10" xfId="0" applyFont="1" applyFill="1" applyBorder="1" applyAlignment="1">
      <alignment vertical="center" wrapText="1"/>
    </xf>
    <xf numFmtId="49" fontId="11" fillId="0" borderId="0" xfId="2" applyNumberFormat="1" applyFont="1" applyAlignment="1" applyProtection="1">
      <alignment vertical="center"/>
    </xf>
    <xf numFmtId="49" fontId="11" fillId="0" borderId="0" xfId="2" applyNumberFormat="1" applyFont="1" applyAlignment="1" applyProtection="1">
      <alignment horizontal="right" vertical="center"/>
    </xf>
    <xf numFmtId="0" fontId="18" fillId="0" borderId="4" xfId="0" applyFont="1" applyBorder="1" applyAlignment="1">
      <alignment vertical="center"/>
    </xf>
    <xf numFmtId="0" fontId="19" fillId="5" borderId="7" xfId="0" applyFont="1" applyFill="1" applyBorder="1" applyAlignment="1">
      <alignment vertical="center" wrapText="1"/>
    </xf>
    <xf numFmtId="0" fontId="19" fillId="5" borderId="4" xfId="0" applyFont="1" applyFill="1" applyBorder="1" applyAlignment="1">
      <alignment vertical="center" wrapText="1"/>
    </xf>
    <xf numFmtId="0" fontId="19" fillId="5" borderId="9" xfId="0" applyFont="1" applyFill="1" applyBorder="1" applyAlignment="1">
      <alignment vertical="center" wrapText="1"/>
    </xf>
    <xf numFmtId="0" fontId="19" fillId="5" borderId="8" xfId="0" applyFont="1" applyFill="1" applyBorder="1" applyAlignment="1">
      <alignment vertical="center" wrapText="1"/>
    </xf>
    <xf numFmtId="0" fontId="12" fillId="0" borderId="1" xfId="0" applyFont="1" applyBorder="1" applyAlignment="1" applyProtection="1">
      <alignment horizontal="left" vertical="center" wrapText="1" readingOrder="1"/>
    </xf>
    <xf numFmtId="0" fontId="12" fillId="0" borderId="17" xfId="0" applyFont="1" applyBorder="1" applyAlignment="1" applyProtection="1">
      <alignment horizontal="left" vertical="center" wrapText="1" readingOrder="1"/>
    </xf>
    <xf numFmtId="0" fontId="12" fillId="0" borderId="0" xfId="0" applyFont="1" applyBorder="1" applyAlignment="1" applyProtection="1">
      <alignment horizontal="left" vertical="center" wrapText="1" readingOrder="1"/>
    </xf>
    <xf numFmtId="165" fontId="23" fillId="0" borderId="0" xfId="1" applyNumberFormat="1" applyFont="1" applyBorder="1" applyAlignment="1" applyProtection="1">
      <alignment vertical="top" wrapText="1" readingOrder="1"/>
    </xf>
    <xf numFmtId="165" fontId="24" fillId="0" borderId="0" xfId="1" applyNumberFormat="1" applyFont="1" applyBorder="1" applyAlignment="1" applyProtection="1">
      <alignment vertical="top" wrapText="1"/>
    </xf>
    <xf numFmtId="0" fontId="29" fillId="5" borderId="4" xfId="0" applyFont="1" applyFill="1" applyBorder="1" applyAlignment="1">
      <alignment vertical="center" wrapText="1"/>
    </xf>
    <xf numFmtId="165" fontId="26" fillId="0" borderId="1" xfId="1" applyNumberFormat="1" applyFont="1" applyBorder="1" applyAlignment="1" applyProtection="1">
      <alignment vertical="top" wrapText="1" readingOrder="1"/>
    </xf>
    <xf numFmtId="165" fontId="27" fillId="0" borderId="2" xfId="1" applyNumberFormat="1" applyFont="1" applyBorder="1" applyAlignment="1" applyProtection="1">
      <alignment vertical="top" wrapText="1"/>
    </xf>
    <xf numFmtId="165" fontId="27" fillId="0" borderId="3" xfId="1" applyNumberFormat="1" applyFont="1" applyBorder="1" applyAlignment="1" applyProtection="1">
      <alignment vertical="top" wrapText="1"/>
    </xf>
    <xf numFmtId="165" fontId="26" fillId="3" borderId="14" xfId="0" applyNumberFormat="1" applyFont="1" applyFill="1" applyBorder="1" applyAlignment="1" applyProtection="1">
      <alignment horizontal="center" vertical="center" wrapText="1" readingOrder="1"/>
      <protection locked="0"/>
    </xf>
    <xf numFmtId="0" fontId="27" fillId="0" borderId="15" xfId="0" applyFont="1" applyBorder="1" applyAlignment="1" applyProtection="1">
      <alignment horizontal="center" vertical="center" wrapText="1" readingOrder="1"/>
      <protection locked="0"/>
    </xf>
    <xf numFmtId="0" fontId="27" fillId="0" borderId="16" xfId="0" applyFont="1" applyBorder="1" applyAlignment="1" applyProtection="1">
      <alignment horizontal="center" vertical="center" wrapText="1" readingOrder="1"/>
      <protection locked="0"/>
    </xf>
    <xf numFmtId="0" fontId="12" fillId="0" borderId="1" xfId="0" applyFont="1" applyBorder="1" applyAlignment="1" applyProtection="1">
      <alignment vertical="center" wrapText="1" readingOrder="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18" fillId="0" borderId="12" xfId="0" applyFont="1" applyBorder="1" applyAlignment="1">
      <alignment vertical="center"/>
    </xf>
    <xf numFmtId="0" fontId="0" fillId="0" borderId="13" xfId="0" applyBorder="1" applyAlignment="1">
      <alignment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8"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Protection="1"/>
    <xf numFmtId="0" fontId="6" fillId="2" borderId="5" xfId="0" applyFont="1" applyFill="1" applyBorder="1" applyAlignment="1" applyProtection="1">
      <alignment horizontal="center" vertical="center" wrapText="1" readingOrder="1"/>
    </xf>
    <xf numFmtId="0" fontId="6"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7" fillId="2" borderId="5" xfId="0" applyFont="1" applyFill="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0" fontId="15" fillId="0" borderId="4" xfId="0" applyFont="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165" fontId="28" fillId="0" borderId="4" xfId="0" applyNumberFormat="1" applyFont="1" applyBorder="1" applyAlignment="1" applyProtection="1">
      <alignment horizontal="center" vertical="center" wrapText="1" readingOrder="1"/>
    </xf>
    <xf numFmtId="165" fontId="8" fillId="0" borderId="4" xfId="0" applyNumberFormat="1" applyFont="1" applyBorder="1" applyAlignment="1" applyProtection="1">
      <alignment horizontal="center" vertical="center" wrapText="1" readingOrder="1"/>
    </xf>
    <xf numFmtId="165" fontId="12" fillId="0" borderId="1" xfId="1" applyNumberFormat="1" applyFont="1" applyBorder="1" applyAlignment="1" applyProtection="1">
      <alignment vertical="top" wrapText="1" readingOrder="1"/>
    </xf>
    <xf numFmtId="165" fontId="14" fillId="0" borderId="2" xfId="1" applyNumberFormat="1" applyFont="1" applyBorder="1" applyAlignment="1" applyProtection="1">
      <alignment vertical="top" wrapText="1"/>
    </xf>
    <xf numFmtId="165" fontId="14" fillId="0" borderId="3" xfId="1" applyNumberFormat="1" applyFont="1" applyBorder="1" applyAlignment="1" applyProtection="1">
      <alignment vertical="top" wrapText="1"/>
    </xf>
    <xf numFmtId="165" fontId="12" fillId="0" borderId="0" xfId="1" applyNumberFormat="1" applyFont="1" applyBorder="1" applyAlignment="1" applyProtection="1">
      <alignment vertical="top" wrapText="1" readingOrder="1"/>
    </xf>
    <xf numFmtId="165" fontId="14" fillId="0" borderId="0" xfId="1" applyNumberFormat="1" applyFont="1" applyBorder="1" applyAlignment="1" applyProtection="1">
      <alignment vertical="top" wrapText="1"/>
    </xf>
    <xf numFmtId="0" fontId="9"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9">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showGridLines="0" tabSelected="1" zoomScale="85" zoomScaleNormal="85" workbookViewId="0">
      <selection activeCell="H2" sqref="H2"/>
    </sheetView>
  </sheetViews>
  <sheetFormatPr defaultRowHeight="13.2" x14ac:dyDescent="0.25"/>
  <cols>
    <col min="1" max="1" width="3.33203125" style="37" customWidth="1"/>
    <col min="2" max="2" width="14.88671875" style="37" customWidth="1"/>
    <col min="3" max="3" width="11.33203125" style="37" customWidth="1"/>
    <col min="4" max="4" width="13.44140625" style="37" customWidth="1"/>
    <col min="5" max="5" width="7.109375" style="37" customWidth="1"/>
    <col min="6" max="6" width="15.109375" style="37" customWidth="1"/>
    <col min="7" max="7" width="51.109375" style="37" customWidth="1"/>
    <col min="8" max="8" width="18.5546875" style="37" customWidth="1"/>
    <col min="9" max="9" width="16.109375" style="37" customWidth="1"/>
    <col min="10" max="10" width="13.44140625" style="37" customWidth="1"/>
    <col min="11" max="11" width="24.6640625" style="37" customWidth="1"/>
    <col min="12" max="12" width="13.44140625" style="37" customWidth="1"/>
    <col min="13" max="18" width="15.6640625" style="37" customWidth="1"/>
    <col min="19" max="16384" width="8.88671875" style="37"/>
  </cols>
  <sheetData>
    <row r="1" spans="2:18" ht="25.2" customHeight="1" x14ac:dyDescent="0.25">
      <c r="B1" s="1" t="s">
        <v>40</v>
      </c>
    </row>
    <row r="2" spans="2:18" ht="22.8" customHeight="1" x14ac:dyDescent="0.25">
      <c r="B2" s="1" t="s">
        <v>21</v>
      </c>
    </row>
    <row r="3" spans="2:18" ht="6.6" customHeight="1" x14ac:dyDescent="0.25"/>
    <row r="4" spans="2:18" ht="55.2" customHeight="1" x14ac:dyDescent="0.25">
      <c r="B4" s="38" t="s">
        <v>1</v>
      </c>
      <c r="C4" s="38" t="s">
        <v>2</v>
      </c>
      <c r="D4" s="38" t="s">
        <v>3</v>
      </c>
      <c r="E4" s="39" t="s">
        <v>17</v>
      </c>
      <c r="F4" s="40"/>
      <c r="G4" s="38" t="s">
        <v>4</v>
      </c>
      <c r="H4" s="41" t="s">
        <v>0</v>
      </c>
      <c r="I4" s="38" t="s">
        <v>5</v>
      </c>
      <c r="J4" s="38" t="s">
        <v>6</v>
      </c>
      <c r="K4" s="38" t="s">
        <v>61</v>
      </c>
      <c r="L4" s="38" t="s">
        <v>7</v>
      </c>
      <c r="M4" s="38" t="s">
        <v>8</v>
      </c>
      <c r="N4" s="38" t="s">
        <v>9</v>
      </c>
      <c r="O4" s="38" t="s">
        <v>19</v>
      </c>
      <c r="P4" s="38" t="s">
        <v>10</v>
      </c>
      <c r="Q4" s="38" t="s">
        <v>11</v>
      </c>
      <c r="R4" s="38" t="s">
        <v>20</v>
      </c>
    </row>
    <row r="5" spans="2:18" ht="193.8" customHeight="1" x14ac:dyDescent="0.25">
      <c r="B5" s="42">
        <v>1</v>
      </c>
      <c r="C5" s="43" t="s">
        <v>29</v>
      </c>
      <c r="D5" s="43" t="s">
        <v>28</v>
      </c>
      <c r="E5" s="44" t="s">
        <v>18</v>
      </c>
      <c r="F5" s="45"/>
      <c r="G5" s="2"/>
      <c r="H5" s="43" t="s">
        <v>30</v>
      </c>
      <c r="I5" s="42">
        <v>2</v>
      </c>
      <c r="J5" s="42" t="s">
        <v>12</v>
      </c>
      <c r="K5" s="46">
        <v>2105000</v>
      </c>
      <c r="L5" s="42" t="s">
        <v>13</v>
      </c>
      <c r="M5" s="3"/>
      <c r="N5" s="47">
        <f>O5-M5</f>
        <v>0</v>
      </c>
      <c r="O5" s="47">
        <f>M5*(1+L5/100)</f>
        <v>0</v>
      </c>
      <c r="P5" s="47">
        <f>I5*M5</f>
        <v>0</v>
      </c>
      <c r="Q5" s="47">
        <f>I5*N5</f>
        <v>0</v>
      </c>
      <c r="R5" s="47">
        <f>I5*O5</f>
        <v>0</v>
      </c>
    </row>
    <row r="6" spans="2:18" ht="12" customHeight="1" x14ac:dyDescent="0.25"/>
    <row r="7" spans="2:18" ht="19.95" customHeight="1" x14ac:dyDescent="0.25">
      <c r="B7" s="27" t="s">
        <v>63</v>
      </c>
      <c r="C7" s="28"/>
      <c r="D7" s="28"/>
      <c r="E7" s="29"/>
    </row>
    <row r="8" spans="2:18" ht="19.95" customHeight="1" x14ac:dyDescent="0.25">
      <c r="B8" s="15" t="s">
        <v>14</v>
      </c>
      <c r="C8" s="48">
        <f>SUM(P5:P5)</f>
        <v>0</v>
      </c>
      <c r="D8" s="49"/>
      <c r="E8" s="50"/>
    </row>
    <row r="9" spans="2:18" ht="19.95" customHeight="1" x14ac:dyDescent="0.25">
      <c r="B9" s="15" t="s">
        <v>15</v>
      </c>
      <c r="C9" s="48">
        <f>SUM(Q5:Q5)</f>
        <v>0</v>
      </c>
      <c r="D9" s="49"/>
      <c r="E9" s="50"/>
    </row>
    <row r="10" spans="2:18" ht="19.95" customHeight="1" x14ac:dyDescent="0.25">
      <c r="B10" s="15" t="s">
        <v>16</v>
      </c>
      <c r="C10" s="48">
        <f>SUM(R5:R5)</f>
        <v>0</v>
      </c>
      <c r="D10" s="49"/>
      <c r="E10" s="50"/>
    </row>
    <row r="11" spans="2:18" ht="10.8" customHeight="1" x14ac:dyDescent="0.25">
      <c r="B11" s="17"/>
      <c r="C11" s="51"/>
      <c r="D11" s="52"/>
      <c r="E11" s="52"/>
    </row>
    <row r="12" spans="2:18" ht="31.2" customHeight="1" x14ac:dyDescent="0.25">
      <c r="B12" s="27" t="s">
        <v>65</v>
      </c>
      <c r="C12" s="28"/>
      <c r="D12" s="28"/>
      <c r="E12" s="29"/>
    </row>
    <row r="13" spans="2:18" ht="19.95" customHeight="1" x14ac:dyDescent="0.25">
      <c r="B13" s="15" t="s">
        <v>14</v>
      </c>
      <c r="C13" s="24"/>
      <c r="D13" s="25"/>
      <c r="E13" s="26"/>
    </row>
    <row r="14" spans="2:18" ht="19.95" customHeight="1" x14ac:dyDescent="0.25">
      <c r="B14" s="15" t="s">
        <v>15</v>
      </c>
      <c r="C14" s="21">
        <f>C15-C13</f>
        <v>0</v>
      </c>
      <c r="D14" s="22"/>
      <c r="E14" s="23"/>
    </row>
    <row r="15" spans="2:18" ht="19.95" customHeight="1" x14ac:dyDescent="0.25">
      <c r="B15" s="16" t="s">
        <v>16</v>
      </c>
      <c r="C15" s="21">
        <f>C13*1.21</f>
        <v>0</v>
      </c>
      <c r="D15" s="22"/>
      <c r="E15" s="23"/>
    </row>
    <row r="16" spans="2:18" ht="10.8" customHeight="1" x14ac:dyDescent="0.25">
      <c r="B16" s="17"/>
      <c r="C16" s="18"/>
      <c r="D16" s="19"/>
      <c r="E16" s="19"/>
    </row>
    <row r="17" spans="2:15" ht="31.8" customHeight="1" x14ac:dyDescent="0.25">
      <c r="B17" s="27" t="s">
        <v>66</v>
      </c>
      <c r="C17" s="28"/>
      <c r="D17" s="28"/>
      <c r="E17" s="29"/>
    </row>
    <row r="18" spans="2:15" ht="19.95" customHeight="1" x14ac:dyDescent="0.25">
      <c r="B18" s="15" t="s">
        <v>14</v>
      </c>
      <c r="C18" s="24"/>
      <c r="D18" s="25"/>
      <c r="E18" s="26"/>
    </row>
    <row r="19" spans="2:15" ht="19.95" customHeight="1" x14ac:dyDescent="0.25">
      <c r="B19" s="15" t="s">
        <v>15</v>
      </c>
      <c r="C19" s="21">
        <f>C20-C18</f>
        <v>0</v>
      </c>
      <c r="D19" s="22"/>
      <c r="E19" s="23"/>
    </row>
    <row r="20" spans="2:15" ht="19.95" customHeight="1" x14ac:dyDescent="0.25">
      <c r="B20" s="16" t="s">
        <v>16</v>
      </c>
      <c r="C20" s="21">
        <f>C18*1.21</f>
        <v>0</v>
      </c>
      <c r="D20" s="22"/>
      <c r="E20" s="23"/>
    </row>
    <row r="21" spans="2:15" ht="11.4" customHeight="1" x14ac:dyDescent="0.25">
      <c r="B21" s="17"/>
      <c r="C21" s="18"/>
      <c r="D21" s="19"/>
      <c r="E21" s="19"/>
    </row>
    <row r="22" spans="2:15" ht="31.2" customHeight="1" x14ac:dyDescent="0.25">
      <c r="B22" s="27" t="s">
        <v>67</v>
      </c>
      <c r="C22" s="28"/>
      <c r="D22" s="28"/>
      <c r="E22" s="29"/>
    </row>
    <row r="23" spans="2:15" ht="19.95" customHeight="1" x14ac:dyDescent="0.25">
      <c r="B23" s="15" t="s">
        <v>14</v>
      </c>
      <c r="C23" s="24"/>
      <c r="D23" s="25"/>
      <c r="E23" s="26"/>
    </row>
    <row r="24" spans="2:15" ht="19.95" customHeight="1" x14ac:dyDescent="0.25">
      <c r="B24" s="15" t="s">
        <v>15</v>
      </c>
      <c r="C24" s="21">
        <f>C25-C23</f>
        <v>0</v>
      </c>
      <c r="D24" s="22"/>
      <c r="E24" s="23"/>
    </row>
    <row r="25" spans="2:15" ht="19.95" customHeight="1" x14ac:dyDescent="0.25">
      <c r="B25" s="16" t="s">
        <v>16</v>
      </c>
      <c r="C25" s="21">
        <f>C23*1.21</f>
        <v>0</v>
      </c>
      <c r="D25" s="22"/>
      <c r="E25" s="23"/>
    </row>
    <row r="26" spans="2:15" ht="9" customHeight="1" x14ac:dyDescent="0.25">
      <c r="B26" s="17"/>
      <c r="C26" s="18"/>
      <c r="D26" s="19"/>
      <c r="E26" s="19"/>
    </row>
    <row r="27" spans="2:15" ht="33" customHeight="1" x14ac:dyDescent="0.25">
      <c r="B27" s="27" t="s">
        <v>64</v>
      </c>
      <c r="C27" s="28"/>
      <c r="D27" s="28"/>
      <c r="E27" s="29"/>
    </row>
    <row r="28" spans="2:15" ht="19.95" customHeight="1" x14ac:dyDescent="0.25">
      <c r="B28" s="15" t="s">
        <v>14</v>
      </c>
      <c r="C28" s="24"/>
      <c r="D28" s="25"/>
      <c r="E28" s="26"/>
    </row>
    <row r="29" spans="2:15" ht="19.95" customHeight="1" x14ac:dyDescent="0.25">
      <c r="B29" s="15" t="s">
        <v>15</v>
      </c>
      <c r="C29" s="21">
        <f>C30-C28</f>
        <v>0</v>
      </c>
      <c r="D29" s="22"/>
      <c r="E29" s="23"/>
    </row>
    <row r="30" spans="2:15" ht="20.399999999999999" customHeight="1" x14ac:dyDescent="0.25">
      <c r="B30" s="16" t="s">
        <v>16</v>
      </c>
      <c r="C30" s="21">
        <f>C28*1.21</f>
        <v>0</v>
      </c>
      <c r="D30" s="22"/>
      <c r="E30" s="23"/>
    </row>
    <row r="31" spans="2:15" ht="14.4" customHeight="1" x14ac:dyDescent="0.25">
      <c r="B31" s="17"/>
      <c r="C31" s="18"/>
      <c r="D31" s="19"/>
      <c r="E31" s="19"/>
    </row>
    <row r="32" spans="2:15" ht="58.2" customHeight="1" x14ac:dyDescent="0.25">
      <c r="B32" s="53" t="s">
        <v>62</v>
      </c>
      <c r="C32" s="54"/>
      <c r="D32" s="54"/>
      <c r="E32" s="54"/>
      <c r="F32" s="54"/>
      <c r="G32" s="54"/>
      <c r="H32" s="54"/>
      <c r="I32" s="54"/>
      <c r="J32" s="54"/>
      <c r="K32" s="54"/>
      <c r="L32" s="54"/>
      <c r="M32" s="54"/>
      <c r="N32" s="55"/>
      <c r="O32" s="55"/>
    </row>
    <row r="33" ht="13.2" hidden="1" customHeight="1" x14ac:dyDescent="0.25"/>
  </sheetData>
  <sheetProtection password="B6B8" sheet="1" objects="1" scenarios="1"/>
  <mergeCells count="23">
    <mergeCell ref="B32:O32"/>
    <mergeCell ref="C9:E9"/>
    <mergeCell ref="C10:E10"/>
    <mergeCell ref="E4:F4"/>
    <mergeCell ref="E5:F5"/>
    <mergeCell ref="B7:E7"/>
    <mergeCell ref="C8:E8"/>
    <mergeCell ref="B12:E12"/>
    <mergeCell ref="C13:E13"/>
    <mergeCell ref="C14:E14"/>
    <mergeCell ref="C15:E15"/>
    <mergeCell ref="B17:E17"/>
    <mergeCell ref="C18:E18"/>
    <mergeCell ref="C19:E19"/>
    <mergeCell ref="C20:E20"/>
    <mergeCell ref="B22:E22"/>
    <mergeCell ref="C29:E29"/>
    <mergeCell ref="C30:E30"/>
    <mergeCell ref="C23:E23"/>
    <mergeCell ref="C24:E24"/>
    <mergeCell ref="C25:E25"/>
    <mergeCell ref="B27:E27"/>
    <mergeCell ref="C28:E28"/>
  </mergeCells>
  <phoneticPr fontId="0" type="noConversion"/>
  <pageMargins left="0.78740157480314965" right="0.78740157480314965" top="0.78740157480314965" bottom="0.78740157480314965" header="0.78740157480314965" footer="0.78740157480314965"/>
  <pageSetup paperSize="9" scale="44"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view="pageBreakPreview" topLeftCell="A16" zoomScaleNormal="90" zoomScaleSheetLayoutView="100" workbookViewId="0">
      <selection activeCell="D18" sqref="D18"/>
    </sheetView>
  </sheetViews>
  <sheetFormatPr defaultRowHeight="13.2" x14ac:dyDescent="0.25"/>
  <cols>
    <col min="1" max="1" width="23.109375" customWidth="1"/>
    <col min="2" max="2" width="71.77734375" customWidth="1"/>
  </cols>
  <sheetData>
    <row r="1" spans="1:2" ht="10.050000000000001" customHeight="1" x14ac:dyDescent="0.25"/>
    <row r="2" spans="1:2" ht="17.399999999999999" x14ac:dyDescent="0.25">
      <c r="A2" s="8"/>
      <c r="B2" s="9" t="s">
        <v>27</v>
      </c>
    </row>
    <row r="3" spans="1:2" ht="10.5" customHeight="1" x14ac:dyDescent="0.25"/>
    <row r="4" spans="1:2" ht="33" customHeight="1" x14ac:dyDescent="0.25">
      <c r="A4" s="4" t="s">
        <v>22</v>
      </c>
      <c r="B4" s="5" t="s">
        <v>41</v>
      </c>
    </row>
    <row r="5" spans="1:2" ht="25.5" customHeight="1" x14ac:dyDescent="0.25">
      <c r="A5" s="5" t="s">
        <v>3</v>
      </c>
      <c r="B5" s="5" t="s">
        <v>28</v>
      </c>
    </row>
    <row r="6" spans="1:2" ht="28.5" customHeight="1" x14ac:dyDescent="0.25">
      <c r="A6" s="6" t="s">
        <v>23</v>
      </c>
      <c r="B6" s="6" t="s">
        <v>24</v>
      </c>
    </row>
    <row r="7" spans="1:2" ht="57.45" customHeight="1" x14ac:dyDescent="0.25">
      <c r="A7" s="10" t="s">
        <v>31</v>
      </c>
      <c r="B7" s="11" t="s">
        <v>42</v>
      </c>
    </row>
    <row r="8" spans="1:2" ht="82.95" customHeight="1" x14ac:dyDescent="0.25">
      <c r="A8" s="10" t="s">
        <v>32</v>
      </c>
      <c r="B8" s="7" t="s">
        <v>43</v>
      </c>
    </row>
    <row r="9" spans="1:2" ht="29.55" customHeight="1" x14ac:dyDescent="0.25">
      <c r="A9" s="10" t="s">
        <v>33</v>
      </c>
      <c r="B9" s="11" t="s">
        <v>44</v>
      </c>
    </row>
    <row r="10" spans="1:2" ht="42" customHeight="1" x14ac:dyDescent="0.25">
      <c r="A10" s="30" t="s">
        <v>34</v>
      </c>
      <c r="B10" s="11" t="s">
        <v>45</v>
      </c>
    </row>
    <row r="11" spans="1:2" ht="24.45" customHeight="1" x14ac:dyDescent="0.25">
      <c r="A11" s="31"/>
      <c r="B11" s="14" t="s">
        <v>46</v>
      </c>
    </row>
    <row r="12" spans="1:2" ht="28.05" customHeight="1" x14ac:dyDescent="0.25">
      <c r="A12" s="31"/>
      <c r="B12" s="14" t="s">
        <v>47</v>
      </c>
    </row>
    <row r="13" spans="1:2" ht="28.05" customHeight="1" x14ac:dyDescent="0.25">
      <c r="A13" s="31"/>
      <c r="B13" s="14" t="s">
        <v>48</v>
      </c>
    </row>
    <row r="14" spans="1:2" ht="40.049999999999997" customHeight="1" x14ac:dyDescent="0.25">
      <c r="A14" s="31"/>
      <c r="B14" s="14" t="s">
        <v>49</v>
      </c>
    </row>
    <row r="15" spans="1:2" ht="40.049999999999997" customHeight="1" x14ac:dyDescent="0.25">
      <c r="A15" s="31"/>
      <c r="B15" s="14" t="s">
        <v>50</v>
      </c>
    </row>
    <row r="16" spans="1:2" ht="36.450000000000003" customHeight="1" x14ac:dyDescent="0.25">
      <c r="A16" s="31"/>
      <c r="B16" s="13" t="s">
        <v>51</v>
      </c>
    </row>
    <row r="17" spans="1:2" ht="30" customHeight="1" x14ac:dyDescent="0.25">
      <c r="A17" s="10" t="s">
        <v>35</v>
      </c>
      <c r="B17" s="13" t="s">
        <v>52</v>
      </c>
    </row>
    <row r="18" spans="1:2" ht="30" customHeight="1" x14ac:dyDescent="0.25">
      <c r="A18" s="10" t="s">
        <v>36</v>
      </c>
      <c r="B18" s="7" t="s">
        <v>53</v>
      </c>
    </row>
    <row r="19" spans="1:2" ht="30" customHeight="1" x14ac:dyDescent="0.25">
      <c r="A19" s="34" t="s">
        <v>37</v>
      </c>
      <c r="B19" s="12" t="s">
        <v>54</v>
      </c>
    </row>
    <row r="20" spans="1:2" ht="40.049999999999997" customHeight="1" x14ac:dyDescent="0.25">
      <c r="A20" s="35"/>
      <c r="B20" s="12" t="s">
        <v>55</v>
      </c>
    </row>
    <row r="21" spans="1:2" ht="30" customHeight="1" x14ac:dyDescent="0.25">
      <c r="A21" s="36"/>
      <c r="B21" s="20" t="s">
        <v>68</v>
      </c>
    </row>
    <row r="22" spans="1:2" ht="82.05" customHeight="1" x14ac:dyDescent="0.25">
      <c r="A22" s="10" t="s">
        <v>38</v>
      </c>
      <c r="B22" s="12" t="s">
        <v>56</v>
      </c>
    </row>
    <row r="23" spans="1:2" ht="82.05" customHeight="1" x14ac:dyDescent="0.25">
      <c r="A23" s="10" t="s">
        <v>25</v>
      </c>
      <c r="B23" s="12" t="s">
        <v>57</v>
      </c>
    </row>
    <row r="24" spans="1:2" ht="154.5" customHeight="1" x14ac:dyDescent="0.25">
      <c r="A24" s="10" t="s">
        <v>39</v>
      </c>
      <c r="B24" s="12" t="s">
        <v>60</v>
      </c>
    </row>
    <row r="25" spans="1:2" ht="366.45" customHeight="1" x14ac:dyDescent="0.25">
      <c r="A25" s="10" t="s">
        <v>58</v>
      </c>
      <c r="B25" s="12" t="s">
        <v>59</v>
      </c>
    </row>
    <row r="26" spans="1:2" ht="29.55" customHeight="1" x14ac:dyDescent="0.25">
      <c r="A26" s="32" t="s">
        <v>26</v>
      </c>
      <c r="B26" s="33"/>
    </row>
  </sheetData>
  <mergeCells count="3">
    <mergeCell ref="A10:A16"/>
    <mergeCell ref="A26:B26"/>
    <mergeCell ref="A19:A21"/>
  </mergeCells>
  <pageMargins left="0.70866141732283472" right="0.70866141732283472" top="0.78740157480314965" bottom="0.78740157480314965"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2021-01-22T11:52:07Z</dcterms:modified>
</cp:coreProperties>
</file>