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9670" windowHeight="6370" activeTab="0"/>
  </bookViews>
  <sheets>
    <sheet name="Souhrnný list" sheetId="3" r:id="rId1"/>
    <sheet name="stavba, záhony, materiál" sheetId="1" r:id="rId2"/>
    <sheet name="rostlinný materiál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<sst xmlns="http://schemas.openxmlformats.org/spreadsheetml/2006/main" count="368" uniqueCount="256">
  <si>
    <t>manipulace</t>
  </si>
  <si>
    <t>doprava</t>
  </si>
  <si>
    <t>doprava materiálu</t>
  </si>
  <si>
    <t>ks</t>
  </si>
  <si>
    <t>Euphorbia polychroma</t>
  </si>
  <si>
    <t>Saturea montana</t>
  </si>
  <si>
    <t>Tulipa</t>
  </si>
  <si>
    <t>Allium ursinum</t>
  </si>
  <si>
    <t>Hypericum calycinum</t>
  </si>
  <si>
    <t>Geranium sanquineum</t>
  </si>
  <si>
    <t>Allium tuberosa</t>
  </si>
  <si>
    <t>mulč</t>
  </si>
  <si>
    <t>m2</t>
  </si>
  <si>
    <t>dle technické zprávy</t>
  </si>
  <si>
    <t>m3</t>
  </si>
  <si>
    <t xml:space="preserve">m3 </t>
  </si>
  <si>
    <t>vodoinstalační materiál</t>
  </si>
  <si>
    <t>bm</t>
  </si>
  <si>
    <t>Buddleia alternifolia</t>
  </si>
  <si>
    <t>Buddleia davidii</t>
  </si>
  <si>
    <t>Buddleia davidii 'Black Knight'</t>
  </si>
  <si>
    <t>Buddleia davidii 'Border Beauty'</t>
  </si>
  <si>
    <t>Buddleia davidii 'Peace'</t>
  </si>
  <si>
    <t>Calluna vulgaris</t>
  </si>
  <si>
    <t>Caryopteris x clandonensis</t>
  </si>
  <si>
    <t>Erica carnea</t>
  </si>
  <si>
    <t>Kolkwitzia amabilis</t>
  </si>
  <si>
    <t>Lavandula angustifolia</t>
  </si>
  <si>
    <t>Lonicera kamtschatica</t>
  </si>
  <si>
    <t>Rhododendron 'Praecox'</t>
  </si>
  <si>
    <t>Rhododendron smirnowii</t>
  </si>
  <si>
    <t>Ribes 1</t>
  </si>
  <si>
    <t>Ribes 3</t>
  </si>
  <si>
    <t>Rubus idaeus</t>
  </si>
  <si>
    <t>Vaccinium corymbosum</t>
  </si>
  <si>
    <t>Clematis x hybrida</t>
  </si>
  <si>
    <t>Rubus fruticosus 2</t>
  </si>
  <si>
    <t>Vitis vinifera</t>
  </si>
  <si>
    <t>Achillea tomentosa</t>
  </si>
  <si>
    <t>Digitalis purpurea</t>
  </si>
  <si>
    <t>Festuca ovina</t>
  </si>
  <si>
    <t>Miscanthus giganteus</t>
  </si>
  <si>
    <t>Miscanthus sinensis</t>
  </si>
  <si>
    <t>Nepeta x faassenii</t>
  </si>
  <si>
    <t>nášlapové kameny včetně usazení</t>
  </si>
  <si>
    <t>Celkem bez DPH</t>
  </si>
  <si>
    <t>kpt</t>
  </si>
  <si>
    <t>borová kůra jemná</t>
  </si>
  <si>
    <t>mulčovací kůra</t>
  </si>
  <si>
    <t xml:space="preserve">sloupek s kohoutkem </t>
  </si>
  <si>
    <t>Potentilla fruticosa 'Goldteppich'</t>
  </si>
  <si>
    <t>substrát,rašelina</t>
  </si>
  <si>
    <t>3.Rekultivace trávníku u vřesoviště</t>
  </si>
  <si>
    <t>4. Zpevněná plocha pod popelnice</t>
  </si>
  <si>
    <t xml:space="preserve"> 6.Keřová výsadba , okrasné a jedlé keře</t>
  </si>
  <si>
    <t>8.Vyvýšené záhony</t>
  </si>
  <si>
    <t>9. Ovocný sad</t>
  </si>
  <si>
    <t>11. Motýlí keře</t>
  </si>
  <si>
    <t>12.Altán pro klienty se speciálními potřebami</t>
  </si>
  <si>
    <t>13. Nářaďovna</t>
  </si>
  <si>
    <t>popis - viz. technická zpráva</t>
  </si>
  <si>
    <t>kg</t>
  </si>
  <si>
    <t>stromy a výsadba - viz- list 2</t>
  </si>
  <si>
    <t>rostlinný materiál viz. list  2</t>
  </si>
  <si>
    <t>výsadbový materiál a výsadba viz.list č.2</t>
  </si>
  <si>
    <t>jednotka</t>
  </si>
  <si>
    <t>počet MJ</t>
  </si>
  <si>
    <t>cena MJ</t>
  </si>
  <si>
    <t>celkem bez DPH</t>
  </si>
  <si>
    <t>osivo</t>
  </si>
  <si>
    <t>7.Pergola  půdorys 4,30 x 5,5 m, výška 2,2 m</t>
  </si>
  <si>
    <t xml:space="preserve">5. Dřevěný kryt na popelnice se zelenou střechou </t>
  </si>
  <si>
    <t>15. Malý vodní prvek včetně instalace</t>
  </si>
  <si>
    <t>16..Sloupek na ruční závlahu z retenčních nádrží (dešťová voda)</t>
  </si>
  <si>
    <t>čerpadlo - viz technická zpráva</t>
  </si>
  <si>
    <t>1.Štěrkový záhon byliny,cibuloviny 90m2</t>
  </si>
  <si>
    <t>2. Vřesovištní koutek s travinami a lavičkou 22m2</t>
  </si>
  <si>
    <t>10. Trávník,květnatá louka 178 m2</t>
  </si>
  <si>
    <t>Acer platanoides 'Drummondii'</t>
  </si>
  <si>
    <t>javor mléčný</t>
  </si>
  <si>
    <t>Aesculus hippocastanum 'Baumannii'</t>
  </si>
  <si>
    <t>jírovec maďal</t>
  </si>
  <si>
    <t>Juglans regia</t>
  </si>
  <si>
    <t>ořešák královský</t>
  </si>
  <si>
    <t>Malus x domestica 1</t>
  </si>
  <si>
    <t>jabloň domácí(rozlož. vzrůstu, vys.rozvětvov.)</t>
  </si>
  <si>
    <t>Malus x domestica 2</t>
  </si>
  <si>
    <t>jabloň domácí(spur-typ,vzpř. vzrůst,omez. rozvět.)</t>
  </si>
  <si>
    <t>Malus x domestica 3</t>
  </si>
  <si>
    <t>jabloň domácí(vzpř. vzrůstu, větší rozvětvov.)</t>
  </si>
  <si>
    <t>Morus nigra</t>
  </si>
  <si>
    <t>morušovník černý</t>
  </si>
  <si>
    <t>Prunus avium 'Plena'</t>
  </si>
  <si>
    <t>třešeň ptačí</t>
  </si>
  <si>
    <t>Prunus cerasifera 'Nigra'</t>
  </si>
  <si>
    <t>myrobalán třešňový</t>
  </si>
  <si>
    <t>Prunus domestica</t>
  </si>
  <si>
    <t>švestka obecná</t>
  </si>
  <si>
    <t>komule střídavolistá</t>
  </si>
  <si>
    <t>komule Davidova</t>
  </si>
  <si>
    <t>vřes obecný</t>
  </si>
  <si>
    <t>ořechokřídlec clandonský</t>
  </si>
  <si>
    <t>vřesovec pleťový bílý</t>
  </si>
  <si>
    <t>vřesovec pleťový</t>
  </si>
  <si>
    <t>kolkvície krásná</t>
  </si>
  <si>
    <t>levandule úzkolistá</t>
  </si>
  <si>
    <t>zimolez kamčatský</t>
  </si>
  <si>
    <t>mochna křovitá</t>
  </si>
  <si>
    <t>pěnišník raný</t>
  </si>
  <si>
    <t>pěnišník Smirnovův</t>
  </si>
  <si>
    <t>rybíz (červenoplodé odrůdy)</t>
  </si>
  <si>
    <t>rybíz (černoplodé odrůdy)</t>
  </si>
  <si>
    <t>maliník obecný</t>
  </si>
  <si>
    <t>borůvka chocholičnatá</t>
  </si>
  <si>
    <t>plamének ušlechtilý</t>
  </si>
  <si>
    <t>osružiník křovitý pnoucí</t>
  </si>
  <si>
    <t>réva vinná</t>
  </si>
  <si>
    <t>řebříček</t>
  </si>
  <si>
    <t>česnek</t>
  </si>
  <si>
    <t>náprstník červený</t>
  </si>
  <si>
    <t>pryšec mnohobarvý</t>
  </si>
  <si>
    <t>kostřava ovčí</t>
  </si>
  <si>
    <t>kakost krvavý</t>
  </si>
  <si>
    <t>třezalka kalíškatá</t>
  </si>
  <si>
    <t>levandule lékařská</t>
  </si>
  <si>
    <t>ozdobnice</t>
  </si>
  <si>
    <t>ozdobnice čínská</t>
  </si>
  <si>
    <t>šanta modrá</t>
  </si>
  <si>
    <t>saturejka horská</t>
  </si>
  <si>
    <t>Tulipán</t>
  </si>
  <si>
    <t>odstranění drnu</t>
  </si>
  <si>
    <t>rozprostření a urovnání ornice</t>
  </si>
  <si>
    <t>18130 -1102</t>
  </si>
  <si>
    <t>18580 -3511</t>
  </si>
  <si>
    <t>chemické odplevelení před založením na široko ( totální herbicid 5 l/ ha 1x)</t>
  </si>
  <si>
    <t>18480 -2111</t>
  </si>
  <si>
    <t>rozrušení půdy do 50 - 150 mm</t>
  </si>
  <si>
    <t>18340 -2111</t>
  </si>
  <si>
    <t>mulčování výsadby při tl. mulče 80 mm</t>
  </si>
  <si>
    <t>18492 -1093</t>
  </si>
  <si>
    <t>rozprostření substrátu, rašeliny - plošně</t>
  </si>
  <si>
    <t>18580 -2122</t>
  </si>
  <si>
    <t>chemické odplevelení před založením na široko ( totální herbicid 5 l/ ha)</t>
  </si>
  <si>
    <t>plošná úprava terénu, nerovnosti do 10 cm v rovině 20 % plochy</t>
  </si>
  <si>
    <t>18200 -1111</t>
  </si>
  <si>
    <t>založení trávníku parkového výsevem ( 20g/m2)</t>
  </si>
  <si>
    <t>18040 -2111</t>
  </si>
  <si>
    <t>18340 -3113</t>
  </si>
  <si>
    <t>obdělání půdy nakopáním ( zapravení kompostu), včetně kompostu</t>
  </si>
  <si>
    <t>18340 -3111</t>
  </si>
  <si>
    <t>zalití rostlin</t>
  </si>
  <si>
    <t>18580 -4312</t>
  </si>
  <si>
    <t>18321 -1212</t>
  </si>
  <si>
    <t>obdělání půdy hrabáním 2x 100% plochy</t>
  </si>
  <si>
    <t>18340 -3153</t>
  </si>
  <si>
    <t>obdělání půdy frézováním 100% plochy</t>
  </si>
  <si>
    <t>založení trávníku parkového výsevem ( 20g / m2)</t>
  </si>
  <si>
    <t>obdělání půdy nakopáním do 10 cmv rovině</t>
  </si>
  <si>
    <t>18580 -4311</t>
  </si>
  <si>
    <t>zalití vodou 20l/m2  2x</t>
  </si>
  <si>
    <t>14. Mlatové povrchy I. - V.</t>
  </si>
  <si>
    <t>ASPE      29582321</t>
  </si>
  <si>
    <t>ASPE       29582321</t>
  </si>
  <si>
    <t>ASPE     2556335</t>
  </si>
  <si>
    <t>Vozovkové vrstvy ze štěrkodrti Tl. 250 mm ( směs kameniva 0/63 tl. 220 mm s hutněním)</t>
  </si>
  <si>
    <t>Vozovkové vrstvy ze štěrkodrti tl. Do 200 mm (směs kameniva 0/63 tl 200mm s hutněním)</t>
  </si>
  <si>
    <t>ASPE     2456334</t>
  </si>
  <si>
    <t>Vozovkové vrstvy z mechanicky zpevněného kameniva tl. Do 100mm ( drobné drcené kamenivo 0/32 tl80mm + válcovaná lomová výsivka 0/4 DDK tl. 4 mm - povrch MZK)</t>
  </si>
  <si>
    <t>ASPE   2356312</t>
  </si>
  <si>
    <t>Pyrus communis 1</t>
  </si>
  <si>
    <t>hrušeň domácí (extrémně vzpřím. vzrůst)</t>
  </si>
  <si>
    <t>rakytník řešetlákový</t>
  </si>
  <si>
    <t>17. Neviditelný obrubník ( tvrzený plast, L- profil)</t>
  </si>
  <si>
    <t>18. Zpevněná plocha pod pracovní stoly</t>
  </si>
  <si>
    <t>dlážděné kryty včetně lože ze štěrkodrti (zámková dlažba , barevně dle parkoviště,šedá)</t>
  </si>
  <si>
    <t>dlážděné kryty včetně lože ze štěrkodrti (zámková dlažba , barevně dle chodníku,písková)</t>
  </si>
  <si>
    <t>dlážděné kryty včetně lože ze štěrkodrti, včetně obruby (zámková dlažba , barevně dle chodníku,písková)</t>
  </si>
  <si>
    <t>dlážděné kryty včetně lože ze štěrkodrti, včetně obruby (zámková dlažba , šedá)</t>
  </si>
  <si>
    <t>Hippophae rhamnoides ,stávající</t>
  </si>
  <si>
    <t>Velikost</t>
  </si>
  <si>
    <t>OK10-12</t>
  </si>
  <si>
    <t>40-60l</t>
  </si>
  <si>
    <t>180 cm, vícekmen</t>
  </si>
  <si>
    <t>v.40-60</t>
  </si>
  <si>
    <t>v,40-60v</t>
  </si>
  <si>
    <t xml:space="preserve">v.40-60 </t>
  </si>
  <si>
    <t>K10</t>
  </si>
  <si>
    <t>v20-30</t>
  </si>
  <si>
    <t>v. 40- 60</t>
  </si>
  <si>
    <t xml:space="preserve"> v.30-50</t>
  </si>
  <si>
    <t>v.180 cm</t>
  </si>
  <si>
    <t>v.150cm</t>
  </si>
  <si>
    <t xml:space="preserve"> min. 3 výhony</t>
  </si>
  <si>
    <t>min. 3 výhony</t>
  </si>
  <si>
    <t>v.50-60</t>
  </si>
  <si>
    <t>2 výhony</t>
  </si>
  <si>
    <t>výpěstek</t>
  </si>
  <si>
    <t>K9</t>
  </si>
  <si>
    <t>cibule</t>
  </si>
  <si>
    <t>Směs jarních cibulovin</t>
  </si>
  <si>
    <t>(mimo již výše uvedené)</t>
  </si>
  <si>
    <t>Český název</t>
  </si>
  <si>
    <t>VK,odrůda v techn. Zprávě</t>
  </si>
  <si>
    <t>VK, odrůdy v techn. zprávě</t>
  </si>
  <si>
    <t>výpěstek,VK,odrůda v techn. zprávě</t>
  </si>
  <si>
    <t xml:space="preserve"> 2výhony,v.80cm</t>
  </si>
  <si>
    <t>jednotková cena</t>
  </si>
  <si>
    <t>cena celkem bez DPH</t>
  </si>
  <si>
    <t>Latinský název</t>
  </si>
  <si>
    <t xml:space="preserve">poř. č. </t>
  </si>
  <si>
    <t>dlážděné kryty včetně lože ze štěrkodrti , včetně obruby(zámková dlažba , barevně dle stávajícího chodníku, písková)</t>
  </si>
  <si>
    <t>dle Technické zprávy</t>
  </si>
  <si>
    <t xml:space="preserve">Dřevěný kryt na popelnice se zelenou střechou </t>
  </si>
  <si>
    <t>Vyvýšené záhony</t>
  </si>
  <si>
    <t>pergola dle popisu v technické zprávě</t>
  </si>
  <si>
    <t>Neviditelný obrubník ( tvrzený plast, L- profil)</t>
  </si>
  <si>
    <t>návin na zahradní hadici, hadice - viz techn.zpráva</t>
  </si>
  <si>
    <t>Malý vodní prvek včetně instalace</t>
  </si>
  <si>
    <t>Nářaďovna - dle popisu v Technické zprávě</t>
  </si>
  <si>
    <t>Altán pro klienty se speciálními potřebami</t>
  </si>
  <si>
    <t>založení štěrkového záhonu pro výsadbu trvalek v zemině třídy 1 - 4</t>
  </si>
  <si>
    <t>R 00001</t>
  </si>
  <si>
    <t>R 00002</t>
  </si>
  <si>
    <t>R 00003</t>
  </si>
  <si>
    <t>R 00004</t>
  </si>
  <si>
    <t>R 00005</t>
  </si>
  <si>
    <t>R 00006</t>
  </si>
  <si>
    <t>R 00007</t>
  </si>
  <si>
    <t>R 00008</t>
  </si>
  <si>
    <t>R 00009</t>
  </si>
  <si>
    <t>R 00010</t>
  </si>
  <si>
    <t>R 00011</t>
  </si>
  <si>
    <t>R 00012</t>
  </si>
  <si>
    <t>R 00013</t>
  </si>
  <si>
    <t>R 00014</t>
  </si>
  <si>
    <t>R 00015</t>
  </si>
  <si>
    <t>R 00016</t>
  </si>
  <si>
    <t>R 00017</t>
  </si>
  <si>
    <t>R 00018</t>
  </si>
  <si>
    <t>R 00019</t>
  </si>
  <si>
    <t>R 00020</t>
  </si>
  <si>
    <t>R 00021</t>
  </si>
  <si>
    <t>všechny položky včetně montáže, osazení</t>
  </si>
  <si>
    <t>R 00022</t>
  </si>
  <si>
    <t>Ceny jsou včetně dopravy, manipulace a výsadby a výsadbového materilálu (kůly, úvazky)</t>
  </si>
  <si>
    <t>19. Rostlinný materiál</t>
  </si>
  <si>
    <t>Výkaz výměr: Transformace Domova Kamélie Křižanov I. - Třešť - terapeutická zahrada</t>
  </si>
  <si>
    <t>položka</t>
  </si>
  <si>
    <t>kód</t>
  </si>
  <si>
    <t>19. Rostlinný materiál - cena ze samostatného soupisu (list 2)</t>
  </si>
  <si>
    <t>Investor: Kraj Vysočina, Žižkova 57, Jihlava 587 33</t>
  </si>
  <si>
    <t>DPH (21%)</t>
  </si>
  <si>
    <t>Celkem s DPH</t>
  </si>
  <si>
    <t xml:space="preserve">SOUHRNNÝ ROZPOČTOVÝ LIST </t>
  </si>
  <si>
    <t>Stavba, záhony, materiál, rostlinný materiál</t>
  </si>
  <si>
    <t>Název akce: Transformace Domova Kamélie Křižanov I. - terapeutická zahrada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</si>
</sst>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0" fillId="0" borderId="0" xfId="0"/>
    <xf numFmtId="49" fontId="0" fillId="0" borderId="1" xfId="0" applyNumberFormat="1" applyBorder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3" fontId="0" fillId="0" borderId="0" xfId="0" applyNumberFormat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0" xfId="0" applyFill="1"/>
    <xf numFmtId="4" fontId="0" fillId="0" borderId="0" xfId="0" applyNumberFormat="1" applyAlignment="1">
      <alignment horizontal="right" inden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4" xfId="0" applyNumberFormat="1" applyBorder="1" applyAlignment="1">
      <alignment horizontal="right" indent="1"/>
    </xf>
    <xf numFmtId="0" fontId="2" fillId="3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wrapText="1"/>
    </xf>
    <xf numFmtId="49" fontId="0" fillId="0" borderId="3" xfId="0" applyNumberFormat="1" applyBorder="1"/>
    <xf numFmtId="0" fontId="6" fillId="0" borderId="0" xfId="0" applyFont="1"/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3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49" fontId="0" fillId="0" borderId="12" xfId="0" applyNumberFormat="1" applyFill="1" applyBorder="1"/>
    <xf numFmtId="49" fontId="0" fillId="0" borderId="12" xfId="0" applyNumberFormat="1" applyFill="1" applyBorder="1" applyAlignment="1">
      <alignment wrapText="1"/>
    </xf>
    <xf numFmtId="0" fontId="0" fillId="0" borderId="0" xfId="0" applyBorder="1" applyAlignment="1">
      <alignment horizontal="left" wrapText="1"/>
    </xf>
    <xf numFmtId="4" fontId="0" fillId="0" borderId="13" xfId="0" applyNumberFormat="1" applyBorder="1" applyAlignment="1">
      <alignment horizontal="right" indent="1"/>
    </xf>
    <xf numFmtId="4" fontId="0" fillId="0" borderId="14" xfId="0" applyNumberFormat="1" applyBorder="1" applyAlignment="1">
      <alignment horizontal="right" indent="1"/>
    </xf>
    <xf numFmtId="0" fontId="2" fillId="3" borderId="15" xfId="0" applyFont="1" applyFill="1" applyBorder="1" applyAlignment="1">
      <alignment horizontal="left" vertical="center"/>
    </xf>
    <xf numFmtId="0" fontId="0" fillId="3" borderId="9" xfId="0" applyFill="1" applyBorder="1"/>
    <xf numFmtId="0" fontId="0" fillId="3" borderId="1" xfId="0" applyFill="1" applyBorder="1" applyAlignment="1">
      <alignment horizontal="center"/>
    </xf>
    <xf numFmtId="4" fontId="0" fillId="3" borderId="2" xfId="0" applyNumberFormat="1" applyFill="1" applyBorder="1" applyAlignment="1">
      <alignment horizontal="right" indent="1"/>
    </xf>
    <xf numFmtId="0" fontId="0" fillId="0" borderId="9" xfId="0" applyFill="1" applyBorder="1"/>
    <xf numFmtId="0" fontId="0" fillId="0" borderId="5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4" fontId="0" fillId="0" borderId="2" xfId="0" applyNumberFormat="1" applyFill="1" applyBorder="1" applyAlignment="1">
      <alignment horizontal="right" indent="1"/>
    </xf>
    <xf numFmtId="0" fontId="0" fillId="3" borderId="9" xfId="0" applyFill="1" applyBorder="1" applyAlignment="1">
      <alignment wrapText="1"/>
    </xf>
    <xf numFmtId="0" fontId="2" fillId="3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right" indent="1"/>
    </xf>
    <xf numFmtId="0" fontId="0" fillId="0" borderId="5" xfId="0" applyFont="1" applyBorder="1" applyAlignment="1">
      <alignment wrapText="1"/>
    </xf>
    <xf numFmtId="0" fontId="0" fillId="2" borderId="3" xfId="0" applyFill="1" applyBorder="1" applyAlignment="1">
      <alignment horizontal="center"/>
    </xf>
    <xf numFmtId="4" fontId="0" fillId="2" borderId="4" xfId="0" applyNumberFormat="1" applyFill="1" applyBorder="1" applyAlignment="1">
      <alignment horizontal="right" indent="1"/>
    </xf>
    <xf numFmtId="0" fontId="0" fillId="0" borderId="17" xfId="0" applyBorder="1" applyAlignment="1">
      <alignment wrapText="1"/>
    </xf>
    <xf numFmtId="0" fontId="0" fillId="2" borderId="18" xfId="0" applyFill="1" applyBorder="1" applyAlignment="1">
      <alignment wrapText="1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 horizontal="right" indent="1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/>
    </xf>
    <xf numFmtId="0" fontId="0" fillId="2" borderId="23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2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horizontal="right" indent="1"/>
    </xf>
    <xf numFmtId="4" fontId="0" fillId="0" borderId="1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vertical="center" indent="1"/>
    </xf>
    <xf numFmtId="4" fontId="2" fillId="3" borderId="25" xfId="0" applyNumberFormat="1" applyFont="1" applyFill="1" applyBorder="1" applyAlignment="1">
      <alignment horizontal="right" vertical="center" indent="1"/>
    </xf>
    <xf numFmtId="0" fontId="2" fillId="3" borderId="15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indent="2"/>
    </xf>
    <xf numFmtId="4" fontId="0" fillId="0" borderId="1" xfId="0" applyNumberFormat="1" applyBorder="1" applyAlignment="1">
      <alignment horizontal="right" indent="2"/>
    </xf>
    <xf numFmtId="4" fontId="0" fillId="0" borderId="1" xfId="0" applyNumberFormat="1" applyFill="1" applyBorder="1" applyAlignment="1">
      <alignment horizontal="right" indent="1"/>
    </xf>
    <xf numFmtId="4" fontId="0" fillId="2" borderId="1" xfId="0" applyNumberFormat="1" applyFill="1" applyBorder="1" applyAlignment="1">
      <alignment horizontal="right" indent="1"/>
    </xf>
    <xf numFmtId="4" fontId="0" fillId="2" borderId="3" xfId="0" applyNumberFormat="1" applyFill="1" applyBorder="1" applyAlignment="1">
      <alignment horizontal="right" indent="1"/>
    </xf>
    <xf numFmtId="4" fontId="0" fillId="0" borderId="7" xfId="0" applyNumberFormat="1" applyBorder="1" applyAlignment="1">
      <alignment horizontal="right" indent="1"/>
    </xf>
    <xf numFmtId="4" fontId="0" fillId="0" borderId="18" xfId="0" applyNumberFormat="1" applyBorder="1" applyAlignment="1">
      <alignment horizontal="right" indent="1"/>
    </xf>
    <xf numFmtId="4" fontId="2" fillId="3" borderId="16" xfId="0" applyNumberFormat="1" applyFont="1" applyFill="1" applyBorder="1" applyAlignment="1">
      <alignment horizontal="right" vertical="center" indent="1"/>
    </xf>
    <xf numFmtId="0" fontId="8" fillId="0" borderId="9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28" xfId="0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 indent="1"/>
    </xf>
    <xf numFmtId="4" fontId="2" fillId="3" borderId="2" xfId="0" applyNumberFormat="1" applyFont="1" applyFill="1" applyBorder="1" applyAlignment="1">
      <alignment horizontal="right" indent="1"/>
    </xf>
    <xf numFmtId="4" fontId="0" fillId="4" borderId="7" xfId="0" applyNumberFormat="1" applyFill="1" applyBorder="1" applyAlignment="1">
      <alignment horizontal="right" indent="1"/>
    </xf>
    <xf numFmtId="4" fontId="0" fillId="4" borderId="1" xfId="0" applyNumberFormat="1" applyFill="1" applyBorder="1" applyAlignment="1">
      <alignment horizontal="right" indent="1"/>
    </xf>
    <xf numFmtId="4" fontId="0" fillId="4" borderId="3" xfId="0" applyNumberFormat="1" applyFill="1" applyBorder="1" applyAlignment="1">
      <alignment horizontal="right" indent="1"/>
    </xf>
    <xf numFmtId="4" fontId="0" fillId="4" borderId="1" xfId="0" applyNumberFormat="1" applyFill="1" applyBorder="1" applyAlignment="1">
      <alignment horizontal="right" vertical="center" indent="1"/>
    </xf>
    <xf numFmtId="4" fontId="0" fillId="4" borderId="12" xfId="0" applyNumberFormat="1" applyFill="1" applyBorder="1" applyAlignment="1">
      <alignment horizontal="right" inden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164" fontId="11" fillId="5" borderId="37" xfId="0" applyNumberFormat="1" applyFon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1" fillId="5" borderId="32" xfId="0" applyNumberFormat="1" applyFont="1" applyFill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10" fillId="0" borderId="34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64" fontId="12" fillId="0" borderId="39" xfId="0" applyNumberFormat="1" applyFont="1" applyBorder="1" applyAlignment="1">
      <alignment horizontal="center"/>
    </xf>
    <xf numFmtId="164" fontId="12" fillId="0" borderId="34" xfId="0" applyNumberFormat="1" applyFont="1" applyBorder="1" applyAlignment="1">
      <alignment horizontal="center"/>
    </xf>
    <xf numFmtId="164" fontId="12" fillId="0" borderId="35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0" fontId="5" fillId="3" borderId="39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" fontId="2" fillId="3" borderId="16" xfId="0" applyNumberFormat="1" applyFont="1" applyFill="1" applyBorder="1" applyAlignment="1">
      <alignment horizontal="right" vertical="center" indent="1"/>
    </xf>
    <xf numFmtId="4" fontId="2" fillId="3" borderId="25" xfId="0" applyNumberFormat="1" applyFont="1" applyFill="1" applyBorder="1" applyAlignment="1">
      <alignment horizontal="right" vertical="center" indent="1"/>
    </xf>
    <xf numFmtId="49" fontId="2" fillId="3" borderId="16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A5" sqref="A5:I5"/>
    </sheetView>
  </sheetViews>
  <sheetFormatPr defaultColWidth="9.140625" defaultRowHeight="15"/>
  <sheetData>
    <row r="1" spans="1:9" ht="15">
      <c r="A1" s="114"/>
      <c r="B1" s="115"/>
      <c r="C1" s="115"/>
      <c r="D1" s="115"/>
      <c r="E1" s="115"/>
      <c r="F1" s="115"/>
      <c r="G1" s="115"/>
      <c r="H1" s="115"/>
      <c r="I1" s="116"/>
    </row>
    <row r="2" spans="1:9" ht="15">
      <c r="A2" s="117"/>
      <c r="B2" s="118"/>
      <c r="C2" s="118"/>
      <c r="D2" s="118"/>
      <c r="E2" s="118"/>
      <c r="F2" s="118"/>
      <c r="G2" s="118"/>
      <c r="H2" s="118"/>
      <c r="I2" s="119"/>
    </row>
    <row r="3" spans="1:9" ht="15" thickBot="1">
      <c r="A3" s="120"/>
      <c r="B3" s="121"/>
      <c r="C3" s="121"/>
      <c r="D3" s="121"/>
      <c r="E3" s="121"/>
      <c r="F3" s="121"/>
      <c r="G3" s="121"/>
      <c r="H3" s="121"/>
      <c r="I3" s="122"/>
    </row>
    <row r="4" spans="1:9" ht="19" thickBot="1">
      <c r="A4" s="123" t="s">
        <v>253</v>
      </c>
      <c r="B4" s="124"/>
      <c r="C4" s="124"/>
      <c r="D4" s="124"/>
      <c r="E4" s="124"/>
      <c r="F4" s="124"/>
      <c r="G4" s="124"/>
      <c r="H4" s="124"/>
      <c r="I4" s="125"/>
    </row>
    <row r="5" spans="1:9" ht="16" thickBot="1">
      <c r="A5" s="126" t="s">
        <v>255</v>
      </c>
      <c r="B5" s="127"/>
      <c r="C5" s="127"/>
      <c r="D5" s="127"/>
      <c r="E5" s="127"/>
      <c r="F5" s="127"/>
      <c r="G5" s="127"/>
      <c r="H5" s="127"/>
      <c r="I5" s="128"/>
    </row>
    <row r="6" spans="1:9" ht="16" thickBot="1">
      <c r="A6" s="129" t="s">
        <v>250</v>
      </c>
      <c r="B6" s="127"/>
      <c r="C6" s="127"/>
      <c r="D6" s="127"/>
      <c r="E6" s="127"/>
      <c r="F6" s="127"/>
      <c r="G6" s="127"/>
      <c r="H6" s="127"/>
      <c r="I6" s="128"/>
    </row>
    <row r="7" spans="1:9" ht="31" customHeight="1">
      <c r="A7" s="130" t="s">
        <v>254</v>
      </c>
      <c r="B7" s="131"/>
      <c r="C7" s="132"/>
      <c r="D7" s="133">
        <f>SUM('stavba, záhony, materiál'!F107)</f>
        <v>0</v>
      </c>
      <c r="E7" s="134"/>
      <c r="F7" s="134"/>
      <c r="G7" s="134"/>
      <c r="H7" s="134"/>
      <c r="I7" s="135"/>
    </row>
    <row r="8" spans="1:9" ht="16" thickBot="1">
      <c r="A8" s="142"/>
      <c r="B8" s="143"/>
      <c r="C8" s="144"/>
      <c r="D8" s="145"/>
      <c r="E8" s="146"/>
      <c r="F8" s="146"/>
      <c r="G8" s="146"/>
      <c r="H8" s="146"/>
      <c r="I8" s="147"/>
    </row>
    <row r="9" spans="1:9" ht="19" thickBot="1">
      <c r="A9" s="148" t="s">
        <v>45</v>
      </c>
      <c r="B9" s="149"/>
      <c r="C9" s="149"/>
      <c r="D9" s="148">
        <f>SUM(D7:F8)</f>
        <v>0</v>
      </c>
      <c r="E9" s="149"/>
      <c r="F9" s="149"/>
      <c r="G9" s="149"/>
      <c r="H9" s="149"/>
      <c r="I9" s="150"/>
    </row>
    <row r="10" spans="1:9" ht="15">
      <c r="A10" s="151" t="s">
        <v>251</v>
      </c>
      <c r="B10" s="152"/>
      <c r="C10" s="152"/>
      <c r="D10" s="151">
        <f>D9*0.21</f>
        <v>0</v>
      </c>
      <c r="E10" s="152"/>
      <c r="F10" s="152"/>
      <c r="G10" s="152"/>
      <c r="H10" s="152"/>
      <c r="I10" s="153"/>
    </row>
    <row r="11" spans="1:9" ht="15" thickBot="1">
      <c r="A11" s="138"/>
      <c r="B11" s="139"/>
      <c r="C11" s="139"/>
      <c r="D11" s="138"/>
      <c r="E11" s="139"/>
      <c r="F11" s="139"/>
      <c r="G11" s="139"/>
      <c r="H11" s="139"/>
      <c r="I11" s="141"/>
    </row>
    <row r="12" spans="1:9" ht="15">
      <c r="A12" s="136" t="s">
        <v>252</v>
      </c>
      <c r="B12" s="137"/>
      <c r="C12" s="137"/>
      <c r="D12" s="136">
        <f>D10+D9</f>
        <v>0</v>
      </c>
      <c r="E12" s="137"/>
      <c r="F12" s="137"/>
      <c r="G12" s="137"/>
      <c r="H12" s="137"/>
      <c r="I12" s="140"/>
    </row>
    <row r="13" spans="1:9" ht="15" thickBot="1">
      <c r="A13" s="138"/>
      <c r="B13" s="139"/>
      <c r="C13" s="139"/>
      <c r="D13" s="138"/>
      <c r="E13" s="139"/>
      <c r="F13" s="139"/>
      <c r="G13" s="139"/>
      <c r="H13" s="139"/>
      <c r="I13" s="141"/>
    </row>
  </sheetData>
  <mergeCells count="14">
    <mergeCell ref="A12:C13"/>
    <mergeCell ref="D12:I13"/>
    <mergeCell ref="A8:C8"/>
    <mergeCell ref="D8:I8"/>
    <mergeCell ref="A9:C9"/>
    <mergeCell ref="D9:I9"/>
    <mergeCell ref="A10:C11"/>
    <mergeCell ref="D10:I11"/>
    <mergeCell ref="A1:I3"/>
    <mergeCell ref="A4:I4"/>
    <mergeCell ref="A5:I5"/>
    <mergeCell ref="A6:I6"/>
    <mergeCell ref="A7:C7"/>
    <mergeCell ref="D7:I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 topLeftCell="A97">
      <selection activeCell="E101" sqref="E101"/>
    </sheetView>
  </sheetViews>
  <sheetFormatPr defaultColWidth="9.140625" defaultRowHeight="15"/>
  <cols>
    <col min="1" max="1" width="12.140625" style="4" customWidth="1"/>
    <col min="2" max="2" width="57.140625" style="12" customWidth="1"/>
    <col min="3" max="3" width="10.00390625" style="5" customWidth="1"/>
    <col min="4" max="4" width="11.421875" style="5" customWidth="1"/>
    <col min="5" max="5" width="11.421875" style="11" customWidth="1"/>
    <col min="6" max="6" width="13.57421875" style="11" customWidth="1"/>
  </cols>
  <sheetData>
    <row r="1" spans="1:6" ht="45" customHeight="1" thickBot="1">
      <c r="A1" s="154" t="s">
        <v>246</v>
      </c>
      <c r="B1" s="155"/>
      <c r="C1" s="155"/>
      <c r="D1" s="155"/>
      <c r="E1" s="155"/>
      <c r="F1" s="156"/>
    </row>
    <row r="2" spans="1:6" ht="26.25" customHeight="1">
      <c r="A2" s="98" t="s">
        <v>248</v>
      </c>
      <c r="B2" s="101" t="s">
        <v>247</v>
      </c>
      <c r="C2" s="55" t="s">
        <v>65</v>
      </c>
      <c r="D2" s="55" t="s">
        <v>66</v>
      </c>
      <c r="E2" s="99" t="s">
        <v>67</v>
      </c>
      <c r="F2" s="100" t="s">
        <v>68</v>
      </c>
    </row>
    <row r="3" spans="1:6" ht="15">
      <c r="A3" s="37"/>
      <c r="B3" s="16" t="s">
        <v>75</v>
      </c>
      <c r="C3" s="38"/>
      <c r="D3" s="38"/>
      <c r="E3" s="90"/>
      <c r="F3" s="39">
        <f>SUM(F4:F10)</f>
        <v>0</v>
      </c>
    </row>
    <row r="4" spans="1:6" ht="15">
      <c r="A4" s="64" t="s">
        <v>133</v>
      </c>
      <c r="B4" s="66" t="s">
        <v>130</v>
      </c>
      <c r="C4" s="6" t="s">
        <v>12</v>
      </c>
      <c r="D4" s="6">
        <v>90</v>
      </c>
      <c r="E4" s="110"/>
      <c r="F4" s="9">
        <f aca="true" t="shared" si="0" ref="F4:F71">D4*E4</f>
        <v>0</v>
      </c>
    </row>
    <row r="5" spans="1:6" ht="15">
      <c r="A5" s="64" t="s">
        <v>132</v>
      </c>
      <c r="B5" s="66" t="s">
        <v>131</v>
      </c>
      <c r="C5" s="6" t="s">
        <v>12</v>
      </c>
      <c r="D5" s="6">
        <v>90</v>
      </c>
      <c r="E5" s="110"/>
      <c r="F5" s="9">
        <f t="shared" si="0"/>
        <v>0</v>
      </c>
    </row>
    <row r="6" spans="1:6" ht="29">
      <c r="A6" s="64" t="s">
        <v>152</v>
      </c>
      <c r="B6" s="66" t="s">
        <v>220</v>
      </c>
      <c r="C6" s="6" t="s">
        <v>12</v>
      </c>
      <c r="D6" s="6">
        <v>90</v>
      </c>
      <c r="E6" s="110"/>
      <c r="F6" s="9">
        <f t="shared" si="0"/>
        <v>0</v>
      </c>
    </row>
    <row r="7" spans="1:6" ht="15">
      <c r="A7" s="64" t="s">
        <v>221</v>
      </c>
      <c r="B7" s="66" t="s">
        <v>44</v>
      </c>
      <c r="C7" s="6" t="s">
        <v>12</v>
      </c>
      <c r="D7" s="6">
        <v>13</v>
      </c>
      <c r="E7" s="110"/>
      <c r="F7" s="9">
        <f t="shared" si="0"/>
        <v>0</v>
      </c>
    </row>
    <row r="8" spans="1:6" ht="15">
      <c r="A8" s="64" t="s">
        <v>222</v>
      </c>
      <c r="B8" s="66" t="s">
        <v>0</v>
      </c>
      <c r="C8" s="6" t="s">
        <v>46</v>
      </c>
      <c r="D8" s="6">
        <v>1</v>
      </c>
      <c r="E8" s="110"/>
      <c r="F8" s="9">
        <f t="shared" si="0"/>
        <v>0</v>
      </c>
    </row>
    <row r="9" spans="1:6" ht="15">
      <c r="A9" s="64" t="s">
        <v>223</v>
      </c>
      <c r="B9" s="66" t="s">
        <v>2</v>
      </c>
      <c r="C9" s="6" t="s">
        <v>46</v>
      </c>
      <c r="D9" s="6">
        <v>1</v>
      </c>
      <c r="E9" s="110"/>
      <c r="F9" s="9">
        <f t="shared" si="0"/>
        <v>0</v>
      </c>
    </row>
    <row r="10" spans="1:10" s="4" customFormat="1" ht="15">
      <c r="A10" s="24"/>
      <c r="B10" s="17"/>
      <c r="C10" s="6"/>
      <c r="D10" s="6"/>
      <c r="E10" s="91"/>
      <c r="F10" s="9"/>
      <c r="J10" s="20"/>
    </row>
    <row r="11" spans="1:6" ht="15">
      <c r="A11" s="37"/>
      <c r="B11" s="16" t="s">
        <v>76</v>
      </c>
      <c r="C11" s="38"/>
      <c r="D11" s="38"/>
      <c r="E11" s="90"/>
      <c r="F11" s="39">
        <f>SUM(F12:F21)</f>
        <v>0</v>
      </c>
    </row>
    <row r="12" spans="1:6" ht="15">
      <c r="A12" s="64" t="s">
        <v>133</v>
      </c>
      <c r="B12" s="66" t="s">
        <v>130</v>
      </c>
      <c r="C12" s="6" t="s">
        <v>12</v>
      </c>
      <c r="D12" s="6">
        <v>22</v>
      </c>
      <c r="E12" s="110"/>
      <c r="F12" s="9">
        <f t="shared" si="0"/>
        <v>0</v>
      </c>
    </row>
    <row r="13" spans="1:6" s="4" customFormat="1" ht="29">
      <c r="A13" s="64" t="s">
        <v>135</v>
      </c>
      <c r="B13" s="66" t="s">
        <v>134</v>
      </c>
      <c r="C13" s="6" t="s">
        <v>12</v>
      </c>
      <c r="D13" s="6">
        <v>22</v>
      </c>
      <c r="E13" s="110"/>
      <c r="F13" s="9">
        <f t="shared" si="0"/>
        <v>0</v>
      </c>
    </row>
    <row r="14" spans="1:6" ht="15">
      <c r="A14" s="64" t="s">
        <v>137</v>
      </c>
      <c r="B14" s="66" t="s">
        <v>136</v>
      </c>
      <c r="C14" s="6" t="s">
        <v>12</v>
      </c>
      <c r="D14" s="6">
        <v>22</v>
      </c>
      <c r="E14" s="110"/>
      <c r="F14" s="9">
        <f t="shared" si="0"/>
        <v>0</v>
      </c>
    </row>
    <row r="15" spans="1:6" ht="15">
      <c r="A15" s="64" t="s">
        <v>139</v>
      </c>
      <c r="B15" s="66" t="s">
        <v>138</v>
      </c>
      <c r="C15" s="6" t="s">
        <v>12</v>
      </c>
      <c r="D15" s="6">
        <v>22</v>
      </c>
      <c r="E15" s="110"/>
      <c r="F15" s="9">
        <f t="shared" si="0"/>
        <v>0</v>
      </c>
    </row>
    <row r="16" spans="1:6" s="4" customFormat="1" ht="15">
      <c r="A16" s="64" t="s">
        <v>224</v>
      </c>
      <c r="B16" s="66" t="s">
        <v>11</v>
      </c>
      <c r="C16" s="6" t="s">
        <v>14</v>
      </c>
      <c r="D16" s="6">
        <v>3</v>
      </c>
      <c r="E16" s="110"/>
      <c r="F16" s="9">
        <f t="shared" si="0"/>
        <v>0</v>
      </c>
    </row>
    <row r="17" spans="1:6" s="4" customFormat="1" ht="15">
      <c r="A17" s="64" t="s">
        <v>141</v>
      </c>
      <c r="B17" s="66" t="s">
        <v>140</v>
      </c>
      <c r="C17" s="6" t="s">
        <v>14</v>
      </c>
      <c r="D17" s="6">
        <v>1</v>
      </c>
      <c r="E17" s="110"/>
      <c r="F17" s="9">
        <f t="shared" si="0"/>
        <v>0</v>
      </c>
    </row>
    <row r="18" spans="1:10" s="4" customFormat="1" ht="15">
      <c r="A18" s="64" t="s">
        <v>225</v>
      </c>
      <c r="B18" s="66" t="s">
        <v>51</v>
      </c>
      <c r="C18" s="6" t="s">
        <v>14</v>
      </c>
      <c r="D18" s="6">
        <v>1</v>
      </c>
      <c r="E18" s="110"/>
      <c r="F18" s="9">
        <f t="shared" si="0"/>
        <v>0</v>
      </c>
      <c r="J18" s="1"/>
    </row>
    <row r="19" spans="1:6" ht="15">
      <c r="A19" s="64" t="s">
        <v>226</v>
      </c>
      <c r="B19" s="66" t="s">
        <v>1</v>
      </c>
      <c r="C19" s="6" t="s">
        <v>46</v>
      </c>
      <c r="D19" s="6">
        <v>1</v>
      </c>
      <c r="E19" s="110"/>
      <c r="F19" s="9">
        <f t="shared" si="0"/>
        <v>0</v>
      </c>
    </row>
    <row r="20" spans="1:6" ht="15">
      <c r="A20" s="64" t="s">
        <v>227</v>
      </c>
      <c r="B20" s="66" t="s">
        <v>0</v>
      </c>
      <c r="C20" s="6" t="s">
        <v>46</v>
      </c>
      <c r="D20" s="6">
        <v>1</v>
      </c>
      <c r="E20" s="110"/>
      <c r="F20" s="9">
        <f t="shared" si="0"/>
        <v>0</v>
      </c>
    </row>
    <row r="21" spans="1:6" ht="15">
      <c r="A21" s="24"/>
      <c r="B21" s="17"/>
      <c r="C21" s="6"/>
      <c r="D21" s="6"/>
      <c r="E21" s="82"/>
      <c r="F21" s="9"/>
    </row>
    <row r="22" spans="1:6" ht="15">
      <c r="A22" s="37"/>
      <c r="B22" s="16" t="s">
        <v>52</v>
      </c>
      <c r="C22" s="38"/>
      <c r="D22" s="38"/>
      <c r="E22" s="90"/>
      <c r="F22" s="39">
        <f>SUM(F23:F27)</f>
        <v>0</v>
      </c>
    </row>
    <row r="23" spans="1:6" ht="29">
      <c r="A23" s="64" t="s">
        <v>135</v>
      </c>
      <c r="B23" s="66" t="s">
        <v>142</v>
      </c>
      <c r="C23" s="6" t="s">
        <v>12</v>
      </c>
      <c r="D23" s="6">
        <v>76</v>
      </c>
      <c r="E23" s="110"/>
      <c r="F23" s="9">
        <f t="shared" si="0"/>
        <v>0</v>
      </c>
    </row>
    <row r="24" spans="1:6" ht="15">
      <c r="A24" s="64" t="s">
        <v>144</v>
      </c>
      <c r="B24" s="66" t="s">
        <v>143</v>
      </c>
      <c r="C24" s="6" t="s">
        <v>12</v>
      </c>
      <c r="D24" s="6">
        <v>76</v>
      </c>
      <c r="E24" s="110"/>
      <c r="F24" s="9">
        <f t="shared" si="0"/>
        <v>0</v>
      </c>
    </row>
    <row r="25" spans="1:6" s="4" customFormat="1" ht="15">
      <c r="A25" s="64" t="s">
        <v>146</v>
      </c>
      <c r="B25" s="66" t="s">
        <v>145</v>
      </c>
      <c r="C25" s="6" t="s">
        <v>12</v>
      </c>
      <c r="D25" s="6">
        <v>76</v>
      </c>
      <c r="E25" s="110"/>
      <c r="F25" s="9">
        <f t="shared" si="0"/>
        <v>0</v>
      </c>
    </row>
    <row r="26" spans="1:6" ht="15">
      <c r="A26" s="64" t="s">
        <v>228</v>
      </c>
      <c r="B26" s="66" t="s">
        <v>1</v>
      </c>
      <c r="C26" s="6" t="s">
        <v>46</v>
      </c>
      <c r="D26" s="6">
        <v>1</v>
      </c>
      <c r="E26" s="110"/>
      <c r="F26" s="9">
        <f t="shared" si="0"/>
        <v>0</v>
      </c>
    </row>
    <row r="27" spans="1:6" s="4" customFormat="1" ht="15">
      <c r="A27" s="24"/>
      <c r="B27" s="17"/>
      <c r="C27" s="6"/>
      <c r="D27" s="6"/>
      <c r="E27" s="82"/>
      <c r="F27" s="9"/>
    </row>
    <row r="28" spans="1:6" ht="15">
      <c r="A28" s="37"/>
      <c r="B28" s="16" t="s">
        <v>53</v>
      </c>
      <c r="C28" s="38"/>
      <c r="D28" s="38"/>
      <c r="E28" s="90"/>
      <c r="F28" s="39">
        <f>SUM(F29)</f>
        <v>0</v>
      </c>
    </row>
    <row r="29" spans="1:6" ht="29">
      <c r="A29" s="72" t="s">
        <v>162</v>
      </c>
      <c r="B29" s="67" t="s">
        <v>174</v>
      </c>
      <c r="C29" s="6" t="s">
        <v>12</v>
      </c>
      <c r="D29" s="6">
        <v>13</v>
      </c>
      <c r="E29" s="110"/>
      <c r="F29" s="9">
        <f t="shared" si="0"/>
        <v>0</v>
      </c>
    </row>
    <row r="30" spans="1:6" ht="15">
      <c r="A30" s="64"/>
      <c r="B30" s="75" t="s">
        <v>13</v>
      </c>
      <c r="C30" s="6"/>
      <c r="D30" s="6"/>
      <c r="E30" s="92"/>
      <c r="F30" s="9"/>
    </row>
    <row r="31" spans="1:6" s="4" customFormat="1" ht="15">
      <c r="A31" s="24"/>
      <c r="B31" s="18"/>
      <c r="C31" s="6"/>
      <c r="D31" s="6"/>
      <c r="E31" s="82"/>
      <c r="F31" s="9"/>
    </row>
    <row r="32" spans="1:6" s="4" customFormat="1" ht="15">
      <c r="A32" s="37"/>
      <c r="B32" s="16" t="s">
        <v>71</v>
      </c>
      <c r="C32" s="38"/>
      <c r="D32" s="38"/>
      <c r="E32" s="90"/>
      <c r="F32" s="39">
        <f>SUM(F33)</f>
        <v>0</v>
      </c>
    </row>
    <row r="33" spans="1:6" s="4" customFormat="1" ht="15">
      <c r="A33" s="73" t="s">
        <v>229</v>
      </c>
      <c r="B33" s="74" t="s">
        <v>212</v>
      </c>
      <c r="C33" s="42" t="s">
        <v>3</v>
      </c>
      <c r="D33" s="42">
        <v>1</v>
      </c>
      <c r="E33" s="110"/>
      <c r="F33" s="43">
        <f t="shared" si="0"/>
        <v>0</v>
      </c>
    </row>
    <row r="34" spans="1:6" s="4" customFormat="1" ht="15">
      <c r="A34" s="64"/>
      <c r="B34" s="75" t="s">
        <v>60</v>
      </c>
      <c r="C34" s="6"/>
      <c r="D34" s="6"/>
      <c r="E34" s="82"/>
      <c r="F34" s="9"/>
    </row>
    <row r="35" spans="1:6" ht="15">
      <c r="A35" s="24"/>
      <c r="B35" s="17"/>
      <c r="C35" s="6"/>
      <c r="D35" s="6"/>
      <c r="E35" s="82"/>
      <c r="F35" s="9"/>
    </row>
    <row r="36" spans="1:6" ht="15">
      <c r="A36" s="37"/>
      <c r="B36" s="16" t="s">
        <v>54</v>
      </c>
      <c r="C36" s="38"/>
      <c r="D36" s="38"/>
      <c r="E36" s="90"/>
      <c r="F36" s="39">
        <f>SUM(F37:F42)</f>
        <v>0</v>
      </c>
    </row>
    <row r="37" spans="1:6" s="4" customFormat="1" ht="15">
      <c r="A37" s="64" t="s">
        <v>133</v>
      </c>
      <c r="B37" s="67" t="s">
        <v>130</v>
      </c>
      <c r="C37" s="6" t="s">
        <v>12</v>
      </c>
      <c r="D37" s="6">
        <v>85</v>
      </c>
      <c r="E37" s="110"/>
      <c r="F37" s="9">
        <f t="shared" si="0"/>
        <v>0</v>
      </c>
    </row>
    <row r="38" spans="1:6" ht="15">
      <c r="A38" s="64" t="s">
        <v>147</v>
      </c>
      <c r="B38" s="66" t="s">
        <v>155</v>
      </c>
      <c r="C38" s="6" t="s">
        <v>12</v>
      </c>
      <c r="D38" s="6">
        <v>85</v>
      </c>
      <c r="E38" s="110"/>
      <c r="F38" s="9">
        <f t="shared" si="0"/>
        <v>0</v>
      </c>
    </row>
    <row r="39" spans="1:6" ht="29">
      <c r="A39" s="64" t="s">
        <v>149</v>
      </c>
      <c r="B39" s="66" t="s">
        <v>148</v>
      </c>
      <c r="C39" s="6" t="s">
        <v>12</v>
      </c>
      <c r="D39" s="6">
        <v>85</v>
      </c>
      <c r="E39" s="110"/>
      <c r="F39" s="9">
        <f t="shared" si="0"/>
        <v>0</v>
      </c>
    </row>
    <row r="40" spans="1:6" ht="15">
      <c r="A40" s="64" t="s">
        <v>230</v>
      </c>
      <c r="B40" s="66" t="s">
        <v>47</v>
      </c>
      <c r="C40" s="6" t="s">
        <v>14</v>
      </c>
      <c r="D40" s="6">
        <v>8</v>
      </c>
      <c r="E40" s="110"/>
      <c r="F40" s="9">
        <f t="shared" si="0"/>
        <v>0</v>
      </c>
    </row>
    <row r="41" spans="1:6" s="4" customFormat="1" ht="15">
      <c r="A41" s="64" t="s">
        <v>139</v>
      </c>
      <c r="B41" s="66" t="s">
        <v>138</v>
      </c>
      <c r="C41" s="6" t="s">
        <v>12</v>
      </c>
      <c r="D41" s="6">
        <v>85</v>
      </c>
      <c r="E41" s="110"/>
      <c r="F41" s="9">
        <f t="shared" si="0"/>
        <v>0</v>
      </c>
    </row>
    <row r="42" spans="1:6" s="4" customFormat="1" ht="15">
      <c r="A42" s="64" t="s">
        <v>151</v>
      </c>
      <c r="B42" s="66" t="s">
        <v>150</v>
      </c>
      <c r="C42" s="6" t="s">
        <v>14</v>
      </c>
      <c r="D42" s="6">
        <v>0.8</v>
      </c>
      <c r="E42" s="110"/>
      <c r="F42" s="9">
        <f t="shared" si="0"/>
        <v>0</v>
      </c>
    </row>
    <row r="43" spans="1:6" s="4" customFormat="1" ht="15">
      <c r="A43" s="64"/>
      <c r="B43" s="75" t="s">
        <v>63</v>
      </c>
      <c r="C43" s="6"/>
      <c r="D43" s="6"/>
      <c r="E43" s="82"/>
      <c r="F43" s="9"/>
    </row>
    <row r="44" spans="1:6" ht="15">
      <c r="A44" s="24"/>
      <c r="B44" s="17"/>
      <c r="C44" s="6"/>
      <c r="D44" s="6"/>
      <c r="E44" s="82"/>
      <c r="F44" s="9"/>
    </row>
    <row r="45" spans="1:6" ht="15">
      <c r="A45" s="37"/>
      <c r="B45" s="16" t="s">
        <v>70</v>
      </c>
      <c r="C45" s="38"/>
      <c r="D45" s="38"/>
      <c r="E45" s="90"/>
      <c r="F45" s="39">
        <f>SUM(F46:F47)</f>
        <v>0</v>
      </c>
    </row>
    <row r="46" spans="1:6" s="4" customFormat="1" ht="15">
      <c r="A46" s="64" t="s">
        <v>231</v>
      </c>
      <c r="B46" s="67" t="s">
        <v>214</v>
      </c>
      <c r="C46" s="13" t="s">
        <v>3</v>
      </c>
      <c r="D46" s="13">
        <v>1</v>
      </c>
      <c r="E46" s="110"/>
      <c r="F46" s="9">
        <f t="shared" si="0"/>
        <v>0</v>
      </c>
    </row>
    <row r="47" spans="1:6" s="4" customFormat="1" ht="29">
      <c r="A47" s="72" t="s">
        <v>161</v>
      </c>
      <c r="B47" s="67" t="s">
        <v>175</v>
      </c>
      <c r="C47" s="13" t="s">
        <v>12</v>
      </c>
      <c r="D47" s="13">
        <v>24</v>
      </c>
      <c r="E47" s="110"/>
      <c r="F47" s="9">
        <f t="shared" si="0"/>
        <v>0</v>
      </c>
    </row>
    <row r="48" spans="1:6" ht="15" customHeight="1">
      <c r="A48" s="24"/>
      <c r="B48" s="17"/>
      <c r="C48" s="6"/>
      <c r="D48" s="6"/>
      <c r="E48" s="82"/>
      <c r="F48" s="9"/>
    </row>
    <row r="49" spans="1:6" ht="15">
      <c r="A49" s="37"/>
      <c r="B49" s="16" t="s">
        <v>55</v>
      </c>
      <c r="C49" s="38"/>
      <c r="D49" s="38"/>
      <c r="E49" s="90"/>
      <c r="F49" s="39">
        <f>SUM(F50)</f>
        <v>0</v>
      </c>
    </row>
    <row r="50" spans="1:6" ht="15">
      <c r="A50" s="64" t="s">
        <v>232</v>
      </c>
      <c r="B50" s="76" t="s">
        <v>213</v>
      </c>
      <c r="C50" s="6" t="s">
        <v>3</v>
      </c>
      <c r="D50" s="6">
        <v>2</v>
      </c>
      <c r="E50" s="110"/>
      <c r="F50" s="9">
        <f t="shared" si="0"/>
        <v>0</v>
      </c>
    </row>
    <row r="51" spans="1:6" s="4" customFormat="1" ht="15">
      <c r="A51" s="64"/>
      <c r="B51" s="75" t="s">
        <v>60</v>
      </c>
      <c r="C51" s="6"/>
      <c r="D51" s="6"/>
      <c r="E51" s="110"/>
      <c r="F51" s="9"/>
    </row>
    <row r="52" spans="1:6" s="4" customFormat="1" ht="15">
      <c r="A52" s="24"/>
      <c r="B52" s="18"/>
      <c r="C52" s="6"/>
      <c r="D52" s="6"/>
      <c r="E52" s="82"/>
      <c r="F52" s="9"/>
    </row>
    <row r="53" spans="1:6" ht="15">
      <c r="A53" s="37"/>
      <c r="B53" s="16" t="s">
        <v>56</v>
      </c>
      <c r="C53" s="38"/>
      <c r="D53" s="38"/>
      <c r="E53" s="90"/>
      <c r="F53" s="39">
        <f>SUM(F54)</f>
        <v>0</v>
      </c>
    </row>
    <row r="54" spans="1:6" ht="15">
      <c r="A54" s="73" t="s">
        <v>144</v>
      </c>
      <c r="B54" s="70" t="s">
        <v>143</v>
      </c>
      <c r="C54" s="42" t="s">
        <v>12</v>
      </c>
      <c r="D54" s="42">
        <v>125</v>
      </c>
      <c r="E54" s="110"/>
      <c r="F54" s="43">
        <f t="shared" si="0"/>
        <v>0</v>
      </c>
    </row>
    <row r="55" spans="1:6" ht="15">
      <c r="A55" s="64"/>
      <c r="B55" s="75" t="s">
        <v>62</v>
      </c>
      <c r="C55" s="6"/>
      <c r="D55" s="6"/>
      <c r="E55" s="82"/>
      <c r="F55" s="9"/>
    </row>
    <row r="56" spans="1:6" ht="15">
      <c r="A56" s="24"/>
      <c r="B56" s="17"/>
      <c r="C56" s="6"/>
      <c r="D56" s="6"/>
      <c r="E56" s="82"/>
      <c r="F56" s="9"/>
    </row>
    <row r="57" spans="1:6" ht="15">
      <c r="A57" s="37"/>
      <c r="B57" s="16" t="s">
        <v>77</v>
      </c>
      <c r="C57" s="38"/>
      <c r="D57" s="38"/>
      <c r="E57" s="90"/>
      <c r="F57" s="39">
        <f>SUM(F58:F63)</f>
        <v>0</v>
      </c>
    </row>
    <row r="58" spans="1:6" ht="15">
      <c r="A58" s="64" t="s">
        <v>144</v>
      </c>
      <c r="B58" s="66" t="s">
        <v>143</v>
      </c>
      <c r="C58" s="6" t="s">
        <v>12</v>
      </c>
      <c r="D58" s="6">
        <v>178</v>
      </c>
      <c r="E58" s="110"/>
      <c r="F58" s="9">
        <f t="shared" si="0"/>
        <v>0</v>
      </c>
    </row>
    <row r="59" spans="1:6" s="4" customFormat="1" ht="15">
      <c r="A59" s="64" t="s">
        <v>147</v>
      </c>
      <c r="B59" s="66" t="s">
        <v>155</v>
      </c>
      <c r="C59" s="6" t="s">
        <v>12</v>
      </c>
      <c r="D59" s="6">
        <v>178</v>
      </c>
      <c r="E59" s="110"/>
      <c r="F59" s="9">
        <f t="shared" si="0"/>
        <v>0</v>
      </c>
    </row>
    <row r="60" spans="1:6" s="4" customFormat="1" ht="15">
      <c r="A60" s="64" t="s">
        <v>233</v>
      </c>
      <c r="B60" s="66" t="s">
        <v>69</v>
      </c>
      <c r="C60" s="6" t="s">
        <v>61</v>
      </c>
      <c r="D60" s="6">
        <v>1</v>
      </c>
      <c r="E60" s="110"/>
      <c r="F60" s="9">
        <f t="shared" si="0"/>
        <v>0</v>
      </c>
    </row>
    <row r="61" spans="1:6" ht="15">
      <c r="A61" s="64" t="s">
        <v>154</v>
      </c>
      <c r="B61" s="66" t="s">
        <v>153</v>
      </c>
      <c r="C61" s="6" t="s">
        <v>12</v>
      </c>
      <c r="D61" s="6">
        <v>178</v>
      </c>
      <c r="E61" s="110"/>
      <c r="F61" s="9">
        <f t="shared" si="0"/>
        <v>0</v>
      </c>
    </row>
    <row r="62" spans="1:6" s="4" customFormat="1" ht="15">
      <c r="A62" s="64" t="s">
        <v>146</v>
      </c>
      <c r="B62" s="66" t="s">
        <v>156</v>
      </c>
      <c r="C62" s="6" t="s">
        <v>12</v>
      </c>
      <c r="D62" s="6">
        <v>178</v>
      </c>
      <c r="E62" s="110"/>
      <c r="F62" s="9">
        <f t="shared" si="0"/>
        <v>0</v>
      </c>
    </row>
    <row r="63" spans="1:6" s="4" customFormat="1" ht="15">
      <c r="A63" s="64" t="s">
        <v>158</v>
      </c>
      <c r="B63" s="66" t="s">
        <v>159</v>
      </c>
      <c r="C63" s="6" t="s">
        <v>15</v>
      </c>
      <c r="D63" s="6">
        <v>7.2</v>
      </c>
      <c r="E63" s="110"/>
      <c r="F63" s="9">
        <f t="shared" si="0"/>
        <v>0</v>
      </c>
    </row>
    <row r="64" spans="1:6" s="4" customFormat="1" ht="15">
      <c r="A64" s="24"/>
      <c r="B64" s="17"/>
      <c r="C64" s="6"/>
      <c r="D64" s="6"/>
      <c r="E64" s="82"/>
      <c r="F64" s="9"/>
    </row>
    <row r="65" spans="1:6" ht="15">
      <c r="A65" s="37"/>
      <c r="B65" s="16" t="s">
        <v>57</v>
      </c>
      <c r="C65" s="38"/>
      <c r="D65" s="38"/>
      <c r="E65" s="90"/>
      <c r="F65" s="39">
        <f>SUM(F66:F71)</f>
        <v>0</v>
      </c>
    </row>
    <row r="66" spans="1:6" s="4" customFormat="1" ht="15">
      <c r="A66" s="64" t="s">
        <v>133</v>
      </c>
      <c r="B66" s="67" t="s">
        <v>130</v>
      </c>
      <c r="C66" s="6" t="s">
        <v>12</v>
      </c>
      <c r="D66" s="6">
        <v>23</v>
      </c>
      <c r="E66" s="110"/>
      <c r="F66" s="9">
        <f t="shared" si="0"/>
        <v>0</v>
      </c>
    </row>
    <row r="67" spans="1:6" ht="15">
      <c r="A67" s="64" t="s">
        <v>137</v>
      </c>
      <c r="B67" s="66" t="s">
        <v>136</v>
      </c>
      <c r="C67" s="6" t="s">
        <v>12</v>
      </c>
      <c r="D67" s="6">
        <v>23</v>
      </c>
      <c r="E67" s="110"/>
      <c r="F67" s="9">
        <f t="shared" si="0"/>
        <v>0</v>
      </c>
    </row>
    <row r="68" spans="1:6" s="4" customFormat="1" ht="15">
      <c r="A68" s="64" t="s">
        <v>149</v>
      </c>
      <c r="B68" s="66" t="s">
        <v>157</v>
      </c>
      <c r="C68" s="6" t="s">
        <v>12</v>
      </c>
      <c r="D68" s="6">
        <v>23</v>
      </c>
      <c r="E68" s="110"/>
      <c r="F68" s="9">
        <f t="shared" si="0"/>
        <v>0</v>
      </c>
    </row>
    <row r="69" spans="1:6" ht="15">
      <c r="A69" s="64" t="s">
        <v>234</v>
      </c>
      <c r="B69" s="66" t="s">
        <v>48</v>
      </c>
      <c r="C69" s="6" t="s">
        <v>14</v>
      </c>
      <c r="D69" s="6">
        <v>2</v>
      </c>
      <c r="E69" s="110"/>
      <c r="F69" s="9">
        <f t="shared" si="0"/>
        <v>0</v>
      </c>
    </row>
    <row r="70" spans="1:6" ht="15">
      <c r="A70" s="64" t="s">
        <v>139</v>
      </c>
      <c r="B70" s="66" t="s">
        <v>138</v>
      </c>
      <c r="C70" s="6" t="s">
        <v>12</v>
      </c>
      <c r="D70" s="6">
        <v>23</v>
      </c>
      <c r="E70" s="110"/>
      <c r="F70" s="9">
        <f t="shared" si="0"/>
        <v>0</v>
      </c>
    </row>
    <row r="71" spans="1:6" s="4" customFormat="1" ht="15">
      <c r="A71" s="64" t="s">
        <v>151</v>
      </c>
      <c r="B71" s="66" t="s">
        <v>150</v>
      </c>
      <c r="C71" s="6" t="s">
        <v>14</v>
      </c>
      <c r="D71" s="6">
        <v>1</v>
      </c>
      <c r="E71" s="110"/>
      <c r="F71" s="9">
        <f t="shared" si="0"/>
        <v>0</v>
      </c>
    </row>
    <row r="72" spans="1:6" s="4" customFormat="1" ht="15">
      <c r="A72" s="64"/>
      <c r="B72" s="75" t="s">
        <v>64</v>
      </c>
      <c r="C72" s="6"/>
      <c r="D72" s="6"/>
      <c r="E72" s="82"/>
      <c r="F72" s="9"/>
    </row>
    <row r="73" spans="1:6" s="4" customFormat="1" ht="15">
      <c r="A73" s="24"/>
      <c r="B73" s="18"/>
      <c r="C73" s="6"/>
      <c r="D73" s="6"/>
      <c r="E73" s="82"/>
      <c r="F73" s="9"/>
    </row>
    <row r="74" spans="1:6" ht="15">
      <c r="A74" s="37"/>
      <c r="B74" s="16" t="s">
        <v>58</v>
      </c>
      <c r="C74" s="38"/>
      <c r="D74" s="38"/>
      <c r="E74" s="90"/>
      <c r="F74" s="39">
        <f>SUM(F75:F76)</f>
        <v>0</v>
      </c>
    </row>
    <row r="75" spans="1:6" s="4" customFormat="1" ht="15">
      <c r="A75" s="73" t="s">
        <v>235</v>
      </c>
      <c r="B75" s="74" t="s">
        <v>219</v>
      </c>
      <c r="C75" s="42" t="s">
        <v>3</v>
      </c>
      <c r="D75" s="42">
        <v>1</v>
      </c>
      <c r="E75" s="110"/>
      <c r="F75" s="43">
        <f aca="true" t="shared" si="1" ref="F75:F103">D75*E75</f>
        <v>0</v>
      </c>
    </row>
    <row r="76" spans="1:6" s="4" customFormat="1" ht="29">
      <c r="A76" s="72" t="s">
        <v>161</v>
      </c>
      <c r="B76" s="67" t="s">
        <v>176</v>
      </c>
      <c r="C76" s="6" t="s">
        <v>12</v>
      </c>
      <c r="D76" s="6">
        <v>21</v>
      </c>
      <c r="E76" s="110"/>
      <c r="F76" s="9">
        <f t="shared" si="1"/>
        <v>0</v>
      </c>
    </row>
    <row r="77" spans="1:6" ht="15">
      <c r="A77" s="24"/>
      <c r="B77" s="17"/>
      <c r="C77" s="6"/>
      <c r="D77" s="6"/>
      <c r="E77" s="82"/>
      <c r="F77" s="9"/>
    </row>
    <row r="78" spans="1:6" ht="15">
      <c r="A78" s="37"/>
      <c r="B78" s="16" t="s">
        <v>59</v>
      </c>
      <c r="C78" s="38"/>
      <c r="D78" s="38"/>
      <c r="E78" s="90"/>
      <c r="F78" s="39">
        <f>SUM(F79:F80)</f>
        <v>0</v>
      </c>
    </row>
    <row r="79" spans="1:6" s="4" customFormat="1" ht="15">
      <c r="A79" s="58" t="s">
        <v>236</v>
      </c>
      <c r="B79" s="71" t="s">
        <v>218</v>
      </c>
      <c r="C79" s="13" t="s">
        <v>3</v>
      </c>
      <c r="D79" s="13">
        <v>1</v>
      </c>
      <c r="E79" s="110"/>
      <c r="F79" s="47">
        <f t="shared" si="1"/>
        <v>0</v>
      </c>
    </row>
    <row r="80" spans="1:6" s="4" customFormat="1" ht="29">
      <c r="A80" s="72" t="s">
        <v>161</v>
      </c>
      <c r="B80" s="67" t="s">
        <v>177</v>
      </c>
      <c r="C80" s="6" t="s">
        <v>12</v>
      </c>
      <c r="D80" s="6">
        <v>11</v>
      </c>
      <c r="E80" s="110"/>
      <c r="F80" s="9">
        <f t="shared" si="1"/>
        <v>0</v>
      </c>
    </row>
    <row r="81" spans="1:6" ht="15">
      <c r="A81" s="24"/>
      <c r="B81" s="21"/>
      <c r="C81" s="6"/>
      <c r="D81" s="6"/>
      <c r="E81" s="91"/>
      <c r="F81" s="9"/>
    </row>
    <row r="82" spans="1:6" ht="18" customHeight="1">
      <c r="A82" s="37"/>
      <c r="B82" s="16" t="s">
        <v>160</v>
      </c>
      <c r="C82" s="38"/>
      <c r="D82" s="38"/>
      <c r="E82" s="90"/>
      <c r="F82" s="39">
        <f>SUM(F83:F85)</f>
        <v>0</v>
      </c>
    </row>
    <row r="83" spans="1:6" s="10" customFormat="1" ht="29">
      <c r="A83" s="69" t="s">
        <v>163</v>
      </c>
      <c r="B83" s="70" t="s">
        <v>164</v>
      </c>
      <c r="C83" s="42" t="s">
        <v>12</v>
      </c>
      <c r="D83" s="42">
        <v>153.5</v>
      </c>
      <c r="E83" s="110"/>
      <c r="F83" s="43">
        <f>D83*E83</f>
        <v>0</v>
      </c>
    </row>
    <row r="84" spans="1:6" s="10" customFormat="1" ht="29">
      <c r="A84" s="69" t="s">
        <v>166</v>
      </c>
      <c r="B84" s="70" t="s">
        <v>165</v>
      </c>
      <c r="C84" s="42" t="s">
        <v>12</v>
      </c>
      <c r="D84" s="42">
        <v>153.5</v>
      </c>
      <c r="E84" s="110"/>
      <c r="F84" s="43">
        <f t="shared" si="1"/>
        <v>0</v>
      </c>
    </row>
    <row r="85" spans="1:6" s="10" customFormat="1" ht="43.5">
      <c r="A85" s="69" t="s">
        <v>168</v>
      </c>
      <c r="B85" s="70" t="s">
        <v>167</v>
      </c>
      <c r="C85" s="42" t="s">
        <v>12</v>
      </c>
      <c r="D85" s="42">
        <v>153.5</v>
      </c>
      <c r="E85" s="110"/>
      <c r="F85" s="43">
        <f t="shared" si="1"/>
        <v>0</v>
      </c>
    </row>
    <row r="86" spans="1:6" s="10" customFormat="1" ht="15">
      <c r="A86" s="40"/>
      <c r="B86" s="41"/>
      <c r="C86" s="42"/>
      <c r="D86" s="42"/>
      <c r="E86" s="92"/>
      <c r="F86" s="43"/>
    </row>
    <row r="87" spans="1:6" ht="15">
      <c r="A87" s="44"/>
      <c r="B87" s="16" t="s">
        <v>72</v>
      </c>
      <c r="C87" s="38"/>
      <c r="D87" s="38"/>
      <c r="E87" s="90"/>
      <c r="F87" s="39">
        <f>SUM(F88)</f>
        <v>0</v>
      </c>
    </row>
    <row r="88" spans="1:6" ht="15">
      <c r="A88" s="24" t="s">
        <v>237</v>
      </c>
      <c r="B88" s="48" t="s">
        <v>217</v>
      </c>
      <c r="C88" s="6" t="s">
        <v>3</v>
      </c>
      <c r="D88" s="6">
        <v>1</v>
      </c>
      <c r="E88" s="110"/>
      <c r="F88" s="9">
        <f t="shared" si="1"/>
        <v>0</v>
      </c>
    </row>
    <row r="89" spans="1:6" s="4" customFormat="1" ht="15">
      <c r="A89" s="24"/>
      <c r="B89" s="18" t="s">
        <v>211</v>
      </c>
      <c r="C89" s="6"/>
      <c r="D89" s="6"/>
      <c r="E89" s="82"/>
      <c r="F89" s="9"/>
    </row>
    <row r="90" spans="1:6" s="4" customFormat="1" ht="15">
      <c r="A90" s="24"/>
      <c r="B90" s="17"/>
      <c r="C90" s="6"/>
      <c r="D90" s="6"/>
      <c r="E90" s="82"/>
      <c r="F90" s="9"/>
    </row>
    <row r="91" spans="1:6" ht="15">
      <c r="A91" s="44"/>
      <c r="B91" s="16" t="s">
        <v>73</v>
      </c>
      <c r="C91" s="38"/>
      <c r="D91" s="38"/>
      <c r="E91" s="90"/>
      <c r="F91" s="39">
        <f>SUM(F92:F95)</f>
        <v>0</v>
      </c>
    </row>
    <row r="92" spans="1:6" ht="15">
      <c r="A92" s="64" t="s">
        <v>238</v>
      </c>
      <c r="B92" s="65" t="s">
        <v>16</v>
      </c>
      <c r="C92" s="14" t="s">
        <v>46</v>
      </c>
      <c r="D92" s="14">
        <v>2</v>
      </c>
      <c r="E92" s="111"/>
      <c r="F92" s="9">
        <f t="shared" si="1"/>
        <v>0</v>
      </c>
    </row>
    <row r="93" spans="1:6" ht="15">
      <c r="A93" s="64" t="s">
        <v>239</v>
      </c>
      <c r="B93" s="66" t="s">
        <v>49</v>
      </c>
      <c r="C93" s="6" t="s">
        <v>3</v>
      </c>
      <c r="D93" s="6">
        <v>2</v>
      </c>
      <c r="E93" s="110"/>
      <c r="F93" s="9">
        <f t="shared" si="1"/>
        <v>0</v>
      </c>
    </row>
    <row r="94" spans="1:6" ht="15">
      <c r="A94" s="64" t="s">
        <v>240</v>
      </c>
      <c r="B94" s="67" t="s">
        <v>216</v>
      </c>
      <c r="C94" s="6" t="s">
        <v>3</v>
      </c>
      <c r="D94" s="6">
        <v>2</v>
      </c>
      <c r="E94" s="110"/>
      <c r="F94" s="9">
        <f t="shared" si="1"/>
        <v>0</v>
      </c>
    </row>
    <row r="95" spans="1:6" s="4" customFormat="1" ht="15">
      <c r="A95" s="64" t="s">
        <v>241</v>
      </c>
      <c r="B95" s="67" t="s">
        <v>74</v>
      </c>
      <c r="C95" s="6" t="s">
        <v>3</v>
      </c>
      <c r="D95" s="6">
        <v>2</v>
      </c>
      <c r="E95" s="110"/>
      <c r="F95" s="9">
        <f t="shared" si="1"/>
        <v>0</v>
      </c>
    </row>
    <row r="96" spans="1:6" s="4" customFormat="1" ht="15">
      <c r="A96" s="64"/>
      <c r="B96" s="68" t="s">
        <v>242</v>
      </c>
      <c r="C96" s="13"/>
      <c r="D96" s="13"/>
      <c r="E96" s="93"/>
      <c r="F96" s="9"/>
    </row>
    <row r="97" spans="1:6" ht="15">
      <c r="A97" s="24"/>
      <c r="B97" s="17"/>
      <c r="C97" s="6"/>
      <c r="D97" s="6"/>
      <c r="E97" s="82"/>
      <c r="F97" s="9"/>
    </row>
    <row r="98" spans="1:6" ht="15">
      <c r="A98" s="37"/>
      <c r="B98" s="16" t="s">
        <v>172</v>
      </c>
      <c r="C98" s="38"/>
      <c r="D98" s="38"/>
      <c r="E98" s="90"/>
      <c r="F98" s="39">
        <f>SUM(F99)</f>
        <v>0</v>
      </c>
    </row>
    <row r="99" spans="1:6" s="4" customFormat="1" ht="15">
      <c r="A99" s="58" t="s">
        <v>243</v>
      </c>
      <c r="B99" s="59" t="s">
        <v>215</v>
      </c>
      <c r="C99" s="13" t="s">
        <v>17</v>
      </c>
      <c r="D99" s="13">
        <v>160</v>
      </c>
      <c r="E99" s="110"/>
      <c r="F99" s="47">
        <f t="shared" si="1"/>
        <v>0</v>
      </c>
    </row>
    <row r="100" spans="1:6" s="4" customFormat="1" ht="15">
      <c r="A100" s="60"/>
      <c r="B100" s="61" t="s">
        <v>211</v>
      </c>
      <c r="C100" s="49"/>
      <c r="D100" s="49"/>
      <c r="E100" s="94"/>
      <c r="F100" s="50"/>
    </row>
    <row r="101" spans="1:6" s="2" customFormat="1" ht="15">
      <c r="A101" s="62"/>
      <c r="B101" s="63"/>
      <c r="C101" s="14"/>
      <c r="D101" s="14"/>
      <c r="E101" s="81"/>
      <c r="F101" s="15"/>
    </row>
    <row r="102" spans="1:7" s="4" customFormat="1" ht="15" customHeight="1">
      <c r="A102" s="37"/>
      <c r="B102" s="23" t="s">
        <v>173</v>
      </c>
      <c r="C102" s="38"/>
      <c r="D102" s="38"/>
      <c r="E102" s="90"/>
      <c r="F102" s="39">
        <f>SUM(F103)</f>
        <v>0</v>
      </c>
      <c r="G102" s="7"/>
    </row>
    <row r="103" spans="1:7" s="4" customFormat="1" ht="45" customHeight="1">
      <c r="A103" s="56" t="s">
        <v>161</v>
      </c>
      <c r="B103" s="57" t="s">
        <v>210</v>
      </c>
      <c r="C103" s="22" t="s">
        <v>12</v>
      </c>
      <c r="D103" s="22">
        <v>50</v>
      </c>
      <c r="E103" s="109"/>
      <c r="F103" s="35">
        <f t="shared" si="1"/>
        <v>0</v>
      </c>
      <c r="G103" s="7"/>
    </row>
    <row r="104" spans="1:7" s="4" customFormat="1" ht="15" customHeight="1">
      <c r="A104" s="103"/>
      <c r="B104" s="102"/>
      <c r="C104" s="22"/>
      <c r="D104" s="22"/>
      <c r="E104" s="95"/>
      <c r="F104" s="35"/>
      <c r="G104" s="7"/>
    </row>
    <row r="105" spans="1:7" s="4" customFormat="1" ht="15" customHeight="1">
      <c r="A105" s="104"/>
      <c r="B105" s="105" t="s">
        <v>249</v>
      </c>
      <c r="C105" s="106"/>
      <c r="D105" s="106"/>
      <c r="E105" s="107"/>
      <c r="F105" s="108">
        <f>'rostlinný materiál'!F53:G53</f>
        <v>0</v>
      </c>
      <c r="G105" s="7"/>
    </row>
    <row r="106" spans="1:7" s="4" customFormat="1" ht="15" customHeight="1" thickBot="1">
      <c r="A106" s="51"/>
      <c r="B106" s="52"/>
      <c r="C106" s="53"/>
      <c r="D106" s="53"/>
      <c r="E106" s="96"/>
      <c r="F106" s="54"/>
      <c r="G106" s="7"/>
    </row>
    <row r="107" spans="1:6" ht="22.5" customHeight="1" thickBot="1">
      <c r="A107" s="85"/>
      <c r="B107" s="45" t="s">
        <v>45</v>
      </c>
      <c r="C107" s="46"/>
      <c r="D107" s="46"/>
      <c r="E107" s="97"/>
      <c r="F107" s="84">
        <f>F102+F98+F91+F87+F82+F78+F74+F65+F57+F53+F49+F45+F36+F32+F28+F22+F11+F3+F105</f>
        <v>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95" zoomScaleNormal="95" workbookViewId="0" topLeftCell="A40">
      <selection activeCell="F51" sqref="F51"/>
    </sheetView>
  </sheetViews>
  <sheetFormatPr defaultColWidth="9.140625" defaultRowHeight="15"/>
  <cols>
    <col min="1" max="1" width="6.421875" style="5" customWidth="1"/>
    <col min="2" max="2" width="28.57421875" style="0" customWidth="1"/>
    <col min="3" max="3" width="14.28125" style="12" customWidth="1"/>
    <col min="4" max="4" width="25.7109375" style="29" customWidth="1"/>
    <col min="5" max="5" width="9.140625" style="5" customWidth="1"/>
    <col min="6" max="6" width="11.00390625" style="8" customWidth="1"/>
    <col min="7" max="7" width="13.7109375" style="11" customWidth="1"/>
  </cols>
  <sheetData>
    <row r="1" spans="1:7" ht="26.25" customHeight="1" thickBot="1">
      <c r="A1" s="157" t="s">
        <v>245</v>
      </c>
      <c r="B1" s="158"/>
      <c r="C1" s="158"/>
      <c r="D1" s="158"/>
      <c r="E1" s="158"/>
      <c r="F1" s="158"/>
      <c r="G1" s="159"/>
    </row>
    <row r="2" spans="1:7" s="10" customFormat="1" ht="18.75" customHeight="1">
      <c r="A2" s="160" t="s">
        <v>244</v>
      </c>
      <c r="B2" s="161"/>
      <c r="C2" s="161"/>
      <c r="D2" s="161"/>
      <c r="E2" s="161"/>
      <c r="F2" s="161"/>
      <c r="G2" s="162"/>
    </row>
    <row r="3" spans="1:7" s="10" customFormat="1" ht="27.75" customHeight="1">
      <c r="A3" s="86" t="s">
        <v>209</v>
      </c>
      <c r="B3" s="87" t="s">
        <v>208</v>
      </c>
      <c r="C3" s="87" t="s">
        <v>179</v>
      </c>
      <c r="D3" s="88" t="s">
        <v>201</v>
      </c>
      <c r="E3" s="87" t="s">
        <v>3</v>
      </c>
      <c r="F3" s="87" t="s">
        <v>206</v>
      </c>
      <c r="G3" s="89" t="s">
        <v>207</v>
      </c>
    </row>
    <row r="4" spans="1:7" ht="15">
      <c r="A4" s="25">
        <v>1</v>
      </c>
      <c r="B4" s="19" t="s">
        <v>78</v>
      </c>
      <c r="C4" s="27" t="s">
        <v>180</v>
      </c>
      <c r="D4" s="27" t="s">
        <v>79</v>
      </c>
      <c r="E4" s="14">
        <v>1</v>
      </c>
      <c r="F4" s="111"/>
      <c r="G4" s="15">
        <f>E4*F4</f>
        <v>0</v>
      </c>
    </row>
    <row r="5" spans="1:7" ht="15">
      <c r="A5" s="26">
        <v>2</v>
      </c>
      <c r="B5" s="3" t="s">
        <v>80</v>
      </c>
      <c r="C5" s="28" t="s">
        <v>180</v>
      </c>
      <c r="D5" s="28" t="s">
        <v>81</v>
      </c>
      <c r="E5" s="6">
        <v>1</v>
      </c>
      <c r="F5" s="110"/>
      <c r="G5" s="9">
        <f aca="true" t="shared" si="0" ref="G5:G52">E5*F5</f>
        <v>0</v>
      </c>
    </row>
    <row r="6" spans="1:7" ht="15">
      <c r="A6" s="26">
        <v>3</v>
      </c>
      <c r="B6" s="3" t="s">
        <v>82</v>
      </c>
      <c r="C6" s="28" t="s">
        <v>180</v>
      </c>
      <c r="D6" s="28" t="s">
        <v>83</v>
      </c>
      <c r="E6" s="6">
        <v>1</v>
      </c>
      <c r="F6" s="110"/>
      <c r="G6" s="9">
        <f t="shared" si="0"/>
        <v>0</v>
      </c>
    </row>
    <row r="7" spans="1:7" ht="45" customHeight="1">
      <c r="A7" s="26">
        <v>4</v>
      </c>
      <c r="B7" s="78" t="s">
        <v>84</v>
      </c>
      <c r="C7" s="79" t="s">
        <v>204</v>
      </c>
      <c r="D7" s="79" t="s">
        <v>85</v>
      </c>
      <c r="E7" s="80">
        <v>1</v>
      </c>
      <c r="F7" s="112"/>
      <c r="G7" s="83">
        <f t="shared" si="0"/>
        <v>0</v>
      </c>
    </row>
    <row r="8" spans="1:7" ht="30" customHeight="1">
      <c r="A8" s="26">
        <v>5</v>
      </c>
      <c r="B8" s="3" t="s">
        <v>86</v>
      </c>
      <c r="C8" s="28" t="s">
        <v>203</v>
      </c>
      <c r="D8" s="28" t="s">
        <v>87</v>
      </c>
      <c r="E8" s="80">
        <v>2</v>
      </c>
      <c r="F8" s="112"/>
      <c r="G8" s="83">
        <f t="shared" si="0"/>
        <v>0</v>
      </c>
    </row>
    <row r="9" spans="1:7" ht="29">
      <c r="A9" s="26">
        <v>6</v>
      </c>
      <c r="B9" s="3" t="s">
        <v>88</v>
      </c>
      <c r="C9" s="28" t="s">
        <v>202</v>
      </c>
      <c r="D9" s="28" t="s">
        <v>89</v>
      </c>
      <c r="E9" s="80">
        <v>1</v>
      </c>
      <c r="F9" s="112"/>
      <c r="G9" s="83">
        <f t="shared" si="0"/>
        <v>0</v>
      </c>
    </row>
    <row r="10" spans="1:7" ht="15">
      <c r="A10" s="26">
        <v>7</v>
      </c>
      <c r="B10" s="3" t="s">
        <v>90</v>
      </c>
      <c r="C10" s="28" t="s">
        <v>181</v>
      </c>
      <c r="D10" s="28" t="s">
        <v>91</v>
      </c>
      <c r="E10" s="6">
        <v>1</v>
      </c>
      <c r="F10" s="110"/>
      <c r="G10" s="9">
        <f t="shared" si="0"/>
        <v>0</v>
      </c>
    </row>
    <row r="11" spans="1:7" ht="29">
      <c r="A11" s="26">
        <v>8</v>
      </c>
      <c r="B11" s="3" t="s">
        <v>92</v>
      </c>
      <c r="C11" s="28" t="s">
        <v>203</v>
      </c>
      <c r="D11" s="28" t="s">
        <v>93</v>
      </c>
      <c r="E11" s="6">
        <v>1</v>
      </c>
      <c r="F11" s="110"/>
      <c r="G11" s="9">
        <f t="shared" si="0"/>
        <v>0</v>
      </c>
    </row>
    <row r="12" spans="1:7" ht="29">
      <c r="A12" s="26">
        <v>9</v>
      </c>
      <c r="B12" s="3" t="s">
        <v>94</v>
      </c>
      <c r="C12" s="28" t="s">
        <v>182</v>
      </c>
      <c r="D12" s="28" t="s">
        <v>95</v>
      </c>
      <c r="E12" s="6">
        <v>1</v>
      </c>
      <c r="F12" s="110"/>
      <c r="G12" s="9">
        <f t="shared" si="0"/>
        <v>0</v>
      </c>
    </row>
    <row r="13" spans="1:7" ht="29">
      <c r="A13" s="26">
        <v>10</v>
      </c>
      <c r="B13" s="3" t="s">
        <v>96</v>
      </c>
      <c r="C13" s="28" t="s">
        <v>203</v>
      </c>
      <c r="D13" s="28" t="s">
        <v>97</v>
      </c>
      <c r="E13" s="6">
        <v>2</v>
      </c>
      <c r="F13" s="110"/>
      <c r="G13" s="9">
        <f t="shared" si="0"/>
        <v>0</v>
      </c>
    </row>
    <row r="14" spans="1:7" ht="29">
      <c r="A14" s="26">
        <v>11</v>
      </c>
      <c r="B14" s="3" t="s">
        <v>169</v>
      </c>
      <c r="C14" s="28" t="s">
        <v>203</v>
      </c>
      <c r="D14" s="28" t="s">
        <v>170</v>
      </c>
      <c r="E14" s="6">
        <v>2</v>
      </c>
      <c r="F14" s="110"/>
      <c r="G14" s="9">
        <f t="shared" si="0"/>
        <v>0</v>
      </c>
    </row>
    <row r="15" spans="1:22" ht="15">
      <c r="A15" s="26">
        <v>12</v>
      </c>
      <c r="B15" s="3" t="s">
        <v>18</v>
      </c>
      <c r="C15" s="28" t="s">
        <v>183</v>
      </c>
      <c r="D15" s="28" t="s">
        <v>98</v>
      </c>
      <c r="E15" s="6">
        <v>1</v>
      </c>
      <c r="F15" s="110"/>
      <c r="G15" s="9">
        <f t="shared" si="0"/>
        <v>0</v>
      </c>
      <c r="V15" s="1"/>
    </row>
    <row r="16" spans="1:7" ht="15">
      <c r="A16" s="26">
        <v>13</v>
      </c>
      <c r="B16" s="3" t="s">
        <v>19</v>
      </c>
      <c r="C16" s="28" t="s">
        <v>183</v>
      </c>
      <c r="D16" s="28" t="s">
        <v>99</v>
      </c>
      <c r="E16" s="6">
        <v>4</v>
      </c>
      <c r="F16" s="110"/>
      <c r="G16" s="9">
        <f t="shared" si="0"/>
        <v>0</v>
      </c>
    </row>
    <row r="17" spans="1:7" ht="15">
      <c r="A17" s="26">
        <v>14</v>
      </c>
      <c r="B17" s="3" t="s">
        <v>20</v>
      </c>
      <c r="C17" s="28" t="s">
        <v>183</v>
      </c>
      <c r="D17" s="28" t="s">
        <v>99</v>
      </c>
      <c r="E17" s="6">
        <v>2</v>
      </c>
      <c r="F17" s="110"/>
      <c r="G17" s="9">
        <f t="shared" si="0"/>
        <v>0</v>
      </c>
    </row>
    <row r="18" spans="1:7" ht="15">
      <c r="A18" s="26">
        <v>15</v>
      </c>
      <c r="B18" s="3" t="s">
        <v>21</v>
      </c>
      <c r="C18" s="28" t="s">
        <v>184</v>
      </c>
      <c r="D18" s="28" t="s">
        <v>99</v>
      </c>
      <c r="E18" s="6">
        <v>1</v>
      </c>
      <c r="F18" s="110"/>
      <c r="G18" s="9">
        <f t="shared" si="0"/>
        <v>0</v>
      </c>
    </row>
    <row r="19" spans="1:7" ht="15">
      <c r="A19" s="26">
        <v>16</v>
      </c>
      <c r="B19" s="3" t="s">
        <v>22</v>
      </c>
      <c r="C19" s="28" t="s">
        <v>185</v>
      </c>
      <c r="D19" s="28" t="s">
        <v>99</v>
      </c>
      <c r="E19" s="6">
        <v>2</v>
      </c>
      <c r="F19" s="110"/>
      <c r="G19" s="9">
        <f t="shared" si="0"/>
        <v>0</v>
      </c>
    </row>
    <row r="20" spans="1:7" ht="15">
      <c r="A20" s="26">
        <v>17</v>
      </c>
      <c r="B20" s="3" t="s">
        <v>23</v>
      </c>
      <c r="C20" s="28" t="s">
        <v>186</v>
      </c>
      <c r="D20" s="28" t="s">
        <v>100</v>
      </c>
      <c r="E20" s="6">
        <v>23</v>
      </c>
      <c r="F20" s="110"/>
      <c r="G20" s="9">
        <f t="shared" si="0"/>
        <v>0</v>
      </c>
    </row>
    <row r="21" spans="1:7" ht="15">
      <c r="A21" s="26">
        <v>18</v>
      </c>
      <c r="B21" s="3" t="s">
        <v>24</v>
      </c>
      <c r="C21" s="28" t="s">
        <v>187</v>
      </c>
      <c r="D21" s="28" t="s">
        <v>101</v>
      </c>
      <c r="E21" s="6">
        <v>4</v>
      </c>
      <c r="F21" s="110"/>
      <c r="G21" s="9">
        <f t="shared" si="0"/>
        <v>0</v>
      </c>
    </row>
    <row r="22" spans="1:7" ht="15">
      <c r="A22" s="26">
        <v>19</v>
      </c>
      <c r="B22" s="3" t="s">
        <v>25</v>
      </c>
      <c r="C22" s="28" t="s">
        <v>186</v>
      </c>
      <c r="D22" s="28" t="s">
        <v>102</v>
      </c>
      <c r="E22" s="6">
        <v>10</v>
      </c>
      <c r="F22" s="110"/>
      <c r="G22" s="9">
        <f t="shared" si="0"/>
        <v>0</v>
      </c>
    </row>
    <row r="23" spans="1:7" ht="15">
      <c r="A23" s="26">
        <v>20</v>
      </c>
      <c r="B23" s="3" t="s">
        <v>25</v>
      </c>
      <c r="C23" s="28" t="s">
        <v>186</v>
      </c>
      <c r="D23" s="28" t="s">
        <v>103</v>
      </c>
      <c r="E23" s="6">
        <v>10</v>
      </c>
      <c r="F23" s="110"/>
      <c r="G23" s="9">
        <f t="shared" si="0"/>
        <v>0</v>
      </c>
    </row>
    <row r="24" spans="1:7" ht="15">
      <c r="A24" s="26">
        <v>21</v>
      </c>
      <c r="B24" s="3" t="s">
        <v>178</v>
      </c>
      <c r="C24" s="28"/>
      <c r="D24" s="28" t="s">
        <v>171</v>
      </c>
      <c r="E24" s="6"/>
      <c r="F24" s="92"/>
      <c r="G24" s="9"/>
    </row>
    <row r="25" spans="1:7" ht="15">
      <c r="A25" s="26">
        <v>22</v>
      </c>
      <c r="B25" s="3" t="s">
        <v>26</v>
      </c>
      <c r="C25" s="28" t="s">
        <v>183</v>
      </c>
      <c r="D25" s="28" t="s">
        <v>104</v>
      </c>
      <c r="E25" s="6">
        <v>1</v>
      </c>
      <c r="F25" s="110"/>
      <c r="G25" s="9">
        <f t="shared" si="0"/>
        <v>0</v>
      </c>
    </row>
    <row r="26" spans="1:7" ht="15">
      <c r="A26" s="26">
        <v>23</v>
      </c>
      <c r="B26" s="3" t="s">
        <v>27</v>
      </c>
      <c r="C26" s="28" t="s">
        <v>186</v>
      </c>
      <c r="D26" s="28" t="s">
        <v>105</v>
      </c>
      <c r="E26" s="6">
        <v>32</v>
      </c>
      <c r="F26" s="110"/>
      <c r="G26" s="9">
        <f t="shared" si="0"/>
        <v>0</v>
      </c>
    </row>
    <row r="27" spans="1:7" ht="15">
      <c r="A27" s="26">
        <v>24</v>
      </c>
      <c r="B27" s="3" t="s">
        <v>28</v>
      </c>
      <c r="C27" s="28" t="s">
        <v>188</v>
      </c>
      <c r="D27" s="28" t="s">
        <v>106</v>
      </c>
      <c r="E27" s="6">
        <v>3</v>
      </c>
      <c r="F27" s="110"/>
      <c r="G27" s="9">
        <f t="shared" si="0"/>
        <v>0</v>
      </c>
    </row>
    <row r="28" spans="1:7" ht="15">
      <c r="A28" s="26">
        <v>25</v>
      </c>
      <c r="B28" s="3" t="s">
        <v>50</v>
      </c>
      <c r="C28" s="28" t="s">
        <v>189</v>
      </c>
      <c r="D28" s="28" t="s">
        <v>107</v>
      </c>
      <c r="E28" s="6">
        <v>70</v>
      </c>
      <c r="F28" s="110"/>
      <c r="G28" s="9">
        <f t="shared" si="0"/>
        <v>0</v>
      </c>
    </row>
    <row r="29" spans="1:7" ht="15">
      <c r="A29" s="26">
        <v>26</v>
      </c>
      <c r="B29" s="3" t="s">
        <v>29</v>
      </c>
      <c r="C29" s="28" t="s">
        <v>190</v>
      </c>
      <c r="D29" s="28" t="s">
        <v>108</v>
      </c>
      <c r="E29" s="6">
        <v>3</v>
      </c>
      <c r="F29" s="110"/>
      <c r="G29" s="9">
        <f t="shared" si="0"/>
        <v>0</v>
      </c>
    </row>
    <row r="30" spans="1:7" ht="15">
      <c r="A30" s="26">
        <v>27</v>
      </c>
      <c r="B30" s="3" t="s">
        <v>30</v>
      </c>
      <c r="C30" s="28" t="s">
        <v>191</v>
      </c>
      <c r="D30" s="28" t="s">
        <v>109</v>
      </c>
      <c r="E30" s="6">
        <v>3</v>
      </c>
      <c r="F30" s="110"/>
      <c r="G30" s="9">
        <f t="shared" si="0"/>
        <v>0</v>
      </c>
    </row>
    <row r="31" spans="1:7" ht="15" customHeight="1">
      <c r="A31" s="26">
        <v>28</v>
      </c>
      <c r="B31" s="3" t="s">
        <v>31</v>
      </c>
      <c r="C31" s="28" t="s">
        <v>192</v>
      </c>
      <c r="D31" s="28" t="s">
        <v>110</v>
      </c>
      <c r="E31" s="6">
        <v>5</v>
      </c>
      <c r="F31" s="110"/>
      <c r="G31" s="9">
        <f t="shared" si="0"/>
        <v>0</v>
      </c>
    </row>
    <row r="32" spans="1:7" ht="15">
      <c r="A32" s="26">
        <v>29</v>
      </c>
      <c r="B32" s="3" t="s">
        <v>32</v>
      </c>
      <c r="C32" s="28" t="s">
        <v>193</v>
      </c>
      <c r="D32" s="28" t="s">
        <v>111</v>
      </c>
      <c r="E32" s="6">
        <v>6</v>
      </c>
      <c r="F32" s="110"/>
      <c r="G32" s="9">
        <f t="shared" si="0"/>
        <v>0</v>
      </c>
    </row>
    <row r="33" spans="1:7" ht="15">
      <c r="A33" s="26">
        <v>30</v>
      </c>
      <c r="B33" s="3" t="s">
        <v>33</v>
      </c>
      <c r="C33" s="28"/>
      <c r="D33" s="28" t="s">
        <v>112</v>
      </c>
      <c r="E33" s="6">
        <v>14</v>
      </c>
      <c r="F33" s="110"/>
      <c r="G33" s="9">
        <f t="shared" si="0"/>
        <v>0</v>
      </c>
    </row>
    <row r="34" spans="1:7" ht="15">
      <c r="A34" s="26">
        <v>31</v>
      </c>
      <c r="B34" s="3" t="s">
        <v>34</v>
      </c>
      <c r="C34" s="28" t="s">
        <v>194</v>
      </c>
      <c r="D34" s="28" t="s">
        <v>113</v>
      </c>
      <c r="E34" s="6">
        <v>7</v>
      </c>
      <c r="F34" s="110"/>
      <c r="G34" s="9">
        <f t="shared" si="0"/>
        <v>0</v>
      </c>
    </row>
    <row r="35" spans="1:7" ht="15" customHeight="1">
      <c r="A35" s="26">
        <v>32</v>
      </c>
      <c r="B35" s="3" t="s">
        <v>35</v>
      </c>
      <c r="C35" s="28" t="s">
        <v>205</v>
      </c>
      <c r="D35" s="28" t="s">
        <v>114</v>
      </c>
      <c r="E35" s="6">
        <v>6</v>
      </c>
      <c r="F35" s="110"/>
      <c r="G35" s="9">
        <f t="shared" si="0"/>
        <v>0</v>
      </c>
    </row>
    <row r="36" spans="1:7" ht="15">
      <c r="A36" s="26">
        <v>33</v>
      </c>
      <c r="B36" s="3" t="s">
        <v>36</v>
      </c>
      <c r="C36" s="28" t="s">
        <v>195</v>
      </c>
      <c r="D36" s="28" t="s">
        <v>115</v>
      </c>
      <c r="E36" s="6">
        <v>16</v>
      </c>
      <c r="F36" s="110"/>
      <c r="G36" s="9">
        <f t="shared" si="0"/>
        <v>0</v>
      </c>
    </row>
    <row r="37" spans="1:7" ht="15">
      <c r="A37" s="26">
        <v>34</v>
      </c>
      <c r="B37" s="3" t="s">
        <v>37</v>
      </c>
      <c r="C37" s="28" t="s">
        <v>196</v>
      </c>
      <c r="D37" s="28" t="s">
        <v>116</v>
      </c>
      <c r="E37" s="6">
        <v>4</v>
      </c>
      <c r="F37" s="110"/>
      <c r="G37" s="9">
        <f t="shared" si="0"/>
        <v>0</v>
      </c>
    </row>
    <row r="38" spans="1:7" ht="15">
      <c r="A38" s="26">
        <v>35</v>
      </c>
      <c r="B38" s="3" t="s">
        <v>38</v>
      </c>
      <c r="C38" s="28" t="s">
        <v>197</v>
      </c>
      <c r="D38" s="28" t="s">
        <v>117</v>
      </c>
      <c r="E38" s="6">
        <v>61</v>
      </c>
      <c r="F38" s="110"/>
      <c r="G38" s="9">
        <f t="shared" si="0"/>
        <v>0</v>
      </c>
    </row>
    <row r="39" spans="1:7" ht="15">
      <c r="A39" s="26">
        <v>36</v>
      </c>
      <c r="B39" s="3" t="s">
        <v>10</v>
      </c>
      <c r="C39" s="28" t="s">
        <v>197</v>
      </c>
      <c r="D39" s="28" t="s">
        <v>118</v>
      </c>
      <c r="E39" s="6">
        <v>14</v>
      </c>
      <c r="F39" s="110"/>
      <c r="G39" s="9">
        <f t="shared" si="0"/>
        <v>0</v>
      </c>
    </row>
    <row r="40" spans="1:7" ht="15">
      <c r="A40" s="26">
        <v>37</v>
      </c>
      <c r="B40" s="3" t="s">
        <v>7</v>
      </c>
      <c r="C40" s="28" t="s">
        <v>197</v>
      </c>
      <c r="D40" s="28" t="s">
        <v>118</v>
      </c>
      <c r="E40" s="6">
        <v>35</v>
      </c>
      <c r="F40" s="110"/>
      <c r="G40" s="9">
        <f t="shared" si="0"/>
        <v>0</v>
      </c>
    </row>
    <row r="41" spans="1:7" ht="15">
      <c r="A41" s="26">
        <v>38</v>
      </c>
      <c r="B41" s="3" t="s">
        <v>39</v>
      </c>
      <c r="C41" s="28" t="s">
        <v>197</v>
      </c>
      <c r="D41" s="28" t="s">
        <v>119</v>
      </c>
      <c r="E41" s="6">
        <v>8</v>
      </c>
      <c r="F41" s="110"/>
      <c r="G41" s="9">
        <f t="shared" si="0"/>
        <v>0</v>
      </c>
    </row>
    <row r="42" spans="1:7" ht="15">
      <c r="A42" s="26">
        <v>39</v>
      </c>
      <c r="B42" s="3" t="s">
        <v>4</v>
      </c>
      <c r="C42" s="28" t="s">
        <v>197</v>
      </c>
      <c r="D42" s="28" t="s">
        <v>120</v>
      </c>
      <c r="E42" s="6">
        <v>27</v>
      </c>
      <c r="F42" s="110"/>
      <c r="G42" s="9">
        <f t="shared" si="0"/>
        <v>0</v>
      </c>
    </row>
    <row r="43" spans="1:7" ht="15">
      <c r="A43" s="26">
        <v>40</v>
      </c>
      <c r="B43" s="3" t="s">
        <v>40</v>
      </c>
      <c r="C43" s="28" t="s">
        <v>197</v>
      </c>
      <c r="D43" s="28" t="s">
        <v>121</v>
      </c>
      <c r="E43" s="6">
        <v>5</v>
      </c>
      <c r="F43" s="110"/>
      <c r="G43" s="9">
        <f t="shared" si="0"/>
        <v>0</v>
      </c>
    </row>
    <row r="44" spans="1:7" ht="15">
      <c r="A44" s="26">
        <v>41</v>
      </c>
      <c r="B44" s="3" t="s">
        <v>9</v>
      </c>
      <c r="C44" s="28" t="s">
        <v>197</v>
      </c>
      <c r="D44" s="28" t="s">
        <v>122</v>
      </c>
      <c r="E44" s="6">
        <v>17</v>
      </c>
      <c r="F44" s="110"/>
      <c r="G44" s="9">
        <f t="shared" si="0"/>
        <v>0</v>
      </c>
    </row>
    <row r="45" spans="1:7" s="4" customFormat="1" ht="15">
      <c r="A45" s="26">
        <v>42</v>
      </c>
      <c r="B45" s="3" t="s">
        <v>8</v>
      </c>
      <c r="C45" s="28" t="s">
        <v>197</v>
      </c>
      <c r="D45" s="28" t="s">
        <v>123</v>
      </c>
      <c r="E45" s="6">
        <v>20</v>
      </c>
      <c r="F45" s="110"/>
      <c r="G45" s="9">
        <f t="shared" si="0"/>
        <v>0</v>
      </c>
    </row>
    <row r="46" spans="1:7" s="4" customFormat="1" ht="15">
      <c r="A46" s="26">
        <v>43</v>
      </c>
      <c r="B46" s="3" t="s">
        <v>27</v>
      </c>
      <c r="C46" s="28" t="s">
        <v>197</v>
      </c>
      <c r="D46" s="28" t="s">
        <v>124</v>
      </c>
      <c r="E46" s="6">
        <v>153</v>
      </c>
      <c r="F46" s="110"/>
      <c r="G46" s="9">
        <f t="shared" si="0"/>
        <v>0</v>
      </c>
    </row>
    <row r="47" spans="1:7" ht="15">
      <c r="A47" s="26">
        <v>44</v>
      </c>
      <c r="B47" s="3" t="s">
        <v>41</v>
      </c>
      <c r="C47" s="28" t="s">
        <v>197</v>
      </c>
      <c r="D47" s="28" t="s">
        <v>125</v>
      </c>
      <c r="E47" s="6">
        <v>3</v>
      </c>
      <c r="F47" s="110"/>
      <c r="G47" s="9">
        <f t="shared" si="0"/>
        <v>0</v>
      </c>
    </row>
    <row r="48" spans="1:7" ht="15">
      <c r="A48" s="26">
        <v>45</v>
      </c>
      <c r="B48" s="3" t="s">
        <v>42</v>
      </c>
      <c r="C48" s="28" t="s">
        <v>197</v>
      </c>
      <c r="D48" s="28" t="s">
        <v>126</v>
      </c>
      <c r="E48" s="6">
        <v>3</v>
      </c>
      <c r="F48" s="110"/>
      <c r="G48" s="9">
        <f t="shared" si="0"/>
        <v>0</v>
      </c>
    </row>
    <row r="49" spans="1:7" ht="15">
      <c r="A49" s="26">
        <v>46</v>
      </c>
      <c r="B49" s="3" t="s">
        <v>43</v>
      </c>
      <c r="C49" s="28" t="s">
        <v>197</v>
      </c>
      <c r="D49" s="28" t="s">
        <v>127</v>
      </c>
      <c r="E49" s="6">
        <v>63</v>
      </c>
      <c r="F49" s="110"/>
      <c r="G49" s="9">
        <f t="shared" si="0"/>
        <v>0</v>
      </c>
    </row>
    <row r="50" spans="1:7" ht="15">
      <c r="A50" s="26">
        <v>47</v>
      </c>
      <c r="B50" s="3" t="s">
        <v>5</v>
      </c>
      <c r="C50" s="28" t="s">
        <v>197</v>
      </c>
      <c r="D50" s="28" t="s">
        <v>128</v>
      </c>
      <c r="E50" s="6">
        <v>117</v>
      </c>
      <c r="F50" s="110"/>
      <c r="G50" s="9">
        <f t="shared" si="0"/>
        <v>0</v>
      </c>
    </row>
    <row r="51" spans="1:7" ht="15">
      <c r="A51" s="26">
        <v>48</v>
      </c>
      <c r="B51" s="3" t="s">
        <v>6</v>
      </c>
      <c r="C51" s="28" t="s">
        <v>198</v>
      </c>
      <c r="D51" s="28" t="s">
        <v>129</v>
      </c>
      <c r="E51" s="6">
        <v>13</v>
      </c>
      <c r="F51" s="110"/>
      <c r="G51" s="9">
        <f t="shared" si="0"/>
        <v>0</v>
      </c>
    </row>
    <row r="52" spans="1:7" ht="15" thickBot="1">
      <c r="A52" s="30">
        <v>49</v>
      </c>
      <c r="B52" s="31" t="s">
        <v>199</v>
      </c>
      <c r="C52" s="32"/>
      <c r="D52" s="33" t="s">
        <v>200</v>
      </c>
      <c r="E52" s="77">
        <v>50</v>
      </c>
      <c r="F52" s="113"/>
      <c r="G52" s="34">
        <f t="shared" si="0"/>
        <v>0</v>
      </c>
    </row>
    <row r="53" spans="1:7" ht="19.5" customHeight="1" thickBot="1">
      <c r="A53" s="36"/>
      <c r="B53" s="165" t="s">
        <v>45</v>
      </c>
      <c r="C53" s="165"/>
      <c r="D53" s="165"/>
      <c r="E53" s="165"/>
      <c r="F53" s="163">
        <f>SUM(G4:G52)</f>
        <v>0</v>
      </c>
      <c r="G53" s="164"/>
    </row>
    <row r="54" ht="15">
      <c r="F54" s="11"/>
    </row>
    <row r="55" ht="15">
      <c r="F55" s="11"/>
    </row>
    <row r="56" ht="15">
      <c r="F56" s="11"/>
    </row>
    <row r="57" ht="15">
      <c r="F57" s="11"/>
    </row>
    <row r="58" ht="15">
      <c r="F58" s="11"/>
    </row>
    <row r="59" ht="15">
      <c r="F59" s="11"/>
    </row>
  </sheetData>
  <mergeCells count="4">
    <mergeCell ref="A1:G1"/>
    <mergeCell ref="A2:G2"/>
    <mergeCell ref="F53:G53"/>
    <mergeCell ref="B53:E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Hegerová</dc:creator>
  <cp:keywords/>
  <dc:description/>
  <cp:lastModifiedBy>Rabasová Iveta</cp:lastModifiedBy>
  <dcterms:created xsi:type="dcterms:W3CDTF">2020-09-15T11:04:56Z</dcterms:created>
  <dcterms:modified xsi:type="dcterms:W3CDTF">2021-03-05T12:10:04Z</dcterms:modified>
  <cp:category/>
  <cp:version/>
  <cp:contentType/>
  <cp:contentStatus/>
</cp:coreProperties>
</file>